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RP\$ NTTO Work Files\"/>
    </mc:Choice>
  </mc:AlternateContent>
  <xr:revisionPtr revIDLastSave="0" documentId="8_{A48D83F2-AAB4-46DF-88CA-567E222F55C2}" xr6:coauthVersionLast="47" xr6:coauthVersionMax="47" xr10:uidLastSave="{00000000-0000-0000-0000-000000000000}"/>
  <bookViews>
    <workbookView xWindow="-108" yWindow="-108" windowWidth="23256" windowHeight="12576" tabRatio="828" xr2:uid="{00000000-000D-0000-FFFF-FFFF00000000}"/>
  </bookViews>
  <sheets>
    <sheet name="List of Countries" sheetId="38" r:id="rId1"/>
    <sheet name="Growth (%)" sheetId="56" r:id="rId2"/>
    <sheet name="Growth ($)" sheetId="114" r:id="rId3"/>
    <sheet name="Records" sheetId="59" r:id="rId4"/>
    <sheet name="Top 10" sheetId="61" r:id="rId5"/>
    <sheet name="Education" sheetId="94" r:id="rId6"/>
    <sheet name="Passenger Fares" sheetId="110" r:id="rId7"/>
    <sheet name="Health-Medical" sheetId="109" r:id="rId8"/>
    <sheet name="Business" sheetId="111" r:id="rId9"/>
    <sheet name="Personal" sheetId="112" r:id="rId10"/>
    <sheet name="Other Business Travel" sheetId="116" r:id="rId11"/>
    <sheet name="Other Personal Travel" sheetId="117" r:id="rId12"/>
    <sheet name="Border-Seasonal-Short-Term-Work" sheetId="118" r:id="rId13"/>
    <sheet name="Surplus-Deficit" sheetId="115" r:id="rId14"/>
    <sheet name="All Countries (by Region)" sheetId="57" r:id="rId15"/>
    <sheet name="All Countries (Aggregate)" sheetId="108" r:id="rId16"/>
    <sheet name="Africa" sheetId="36" r:id="rId17"/>
    <sheet name="Argentina" sheetId="22" r:id="rId18"/>
    <sheet name="Asia-Pacific" sheetId="33" r:id="rId19"/>
    <sheet name="Australia" sheetId="19" r:id="rId20"/>
    <sheet name="Austria" sheetId="67" r:id="rId21"/>
    <sheet name="Bahrain" sheetId="96" r:id="rId22"/>
    <sheet name="Belgium" sheetId="64" r:id="rId23"/>
    <sheet name="Bermuda" sheetId="48" r:id="rId24"/>
    <sheet name="Brazil" sheetId="23" r:id="rId25"/>
    <sheet name="Brunei" sheetId="81" r:id="rId26"/>
    <sheet name="Bulgaria" sheetId="97" r:id="rId27"/>
    <sheet name="Canada" sheetId="7" r:id="rId28"/>
    <sheet name="Chile" sheetId="47" r:id="rId29"/>
    <sheet name="China" sheetId="27" r:id="rId30"/>
    <sheet name="Colombia" sheetId="90" r:id="rId31"/>
    <sheet name="Costa Rica" sheetId="98" r:id="rId32"/>
    <sheet name="Croatia" sheetId="99" r:id="rId33"/>
    <sheet name="Cyprus" sheetId="100" r:id="rId34"/>
    <sheet name="Czech Republic" sheetId="68" r:id="rId35"/>
    <sheet name="Denmark" sheetId="69" r:id="rId36"/>
    <sheet name="Dominican Republic" sheetId="101" r:id="rId37"/>
    <sheet name="El Salvador" sheetId="102" r:id="rId38"/>
    <sheet name="Estonia" sheetId="70" r:id="rId39"/>
    <sheet name="EU" sheetId="5" r:id="rId40"/>
    <sheet name="Europe" sheetId="4" r:id="rId41"/>
    <sheet name="Finland" sheetId="71" r:id="rId42"/>
    <sheet name="France" sheetId="14" r:id="rId43"/>
    <sheet name="Germany" sheetId="16" r:id="rId44"/>
    <sheet name="Greece" sheetId="72" r:id="rId45"/>
    <sheet name="Guatemala" sheetId="103" r:id="rId46"/>
    <sheet name="Honduras" sheetId="104" r:id="rId47"/>
    <sheet name="Hong Kong" sheetId="28" r:id="rId48"/>
    <sheet name="Hungary" sheetId="73" r:id="rId49"/>
    <sheet name="India" sheetId="29" r:id="rId50"/>
    <sheet name="Indonesia" sheetId="51" r:id="rId51"/>
    <sheet name="Ireland" sheetId="42" r:id="rId52"/>
    <sheet name="Israel" sheetId="49" r:id="rId53"/>
    <sheet name="Italy" sheetId="17" r:id="rId54"/>
    <sheet name="Japan" sheetId="10" r:id="rId55"/>
    <sheet name="Jordan" sheetId="88" r:id="rId56"/>
    <sheet name="Latin America" sheetId="8" r:id="rId57"/>
    <sheet name="Latvia" sheetId="74" r:id="rId58"/>
    <sheet name="Lithuania" sheetId="75" r:id="rId59"/>
    <sheet name="Luxembourg" sheetId="76" r:id="rId60"/>
    <sheet name="Malaysia" sheetId="52" r:id="rId61"/>
    <sheet name="Malta" sheetId="77" r:id="rId62"/>
    <sheet name="Mexico" sheetId="9" r:id="rId63"/>
    <sheet name="Middle East" sheetId="34" r:id="rId64"/>
    <sheet name="Morocco" sheetId="87" r:id="rId65"/>
    <sheet name="Netherlands" sheetId="20" r:id="rId66"/>
    <sheet name="New Zealand" sheetId="53" r:id="rId67"/>
    <sheet name="Nicaragua" sheetId="105" r:id="rId68"/>
    <sheet name="Nigeria" sheetId="85" r:id="rId69"/>
    <sheet name="Norway" sheetId="43" r:id="rId70"/>
    <sheet name="Oman" sheetId="106" r:id="rId71"/>
    <sheet name="Other-Western" sheetId="60" r:id="rId72"/>
    <sheet name="Overseas" sheetId="62" r:id="rId73"/>
    <sheet name="Panama" sheetId="107" r:id="rId74"/>
    <sheet name="Peru" sheetId="82" r:id="rId75"/>
    <sheet name="Philippines" sheetId="54" r:id="rId76"/>
    <sheet name="Poland" sheetId="83" r:id="rId77"/>
    <sheet name="Portugal" sheetId="78" r:id="rId78"/>
    <sheet name="Romania" sheetId="84" r:id="rId79"/>
    <sheet name="Russia" sheetId="65" r:id="rId80"/>
    <sheet name="Saudi Arabia" sheetId="50" r:id="rId81"/>
    <sheet name="Singapore" sheetId="32" r:id="rId82"/>
    <sheet name="Slovakia" sheetId="79" r:id="rId83"/>
    <sheet name="Slovenia" sheetId="80" r:id="rId84"/>
    <sheet name="South Africa" sheetId="35" r:id="rId85"/>
    <sheet name="SC America" sheetId="21" r:id="rId86"/>
    <sheet name="South Korea" sheetId="30" r:id="rId87"/>
    <sheet name="Spain" sheetId="44" r:id="rId88"/>
    <sheet name="Sweden" sheetId="45" r:id="rId89"/>
    <sheet name="Switzerland" sheetId="46" r:id="rId90"/>
    <sheet name="Taiwan" sheetId="31" r:id="rId91"/>
    <sheet name="Thailand" sheetId="55" r:id="rId92"/>
    <sheet name="Turkey" sheetId="89" r:id="rId93"/>
    <sheet name="UK" sheetId="1" r:id="rId94"/>
    <sheet name="Venezuela" sheetId="24" r:id="rId95"/>
    <sheet name="Vietnam" sheetId="95" r:id="rId9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5" i="108" l="1"/>
  <c r="V35" i="108"/>
  <c r="W35" i="108"/>
  <c r="X35" i="108"/>
  <c r="Y35" i="108"/>
  <c r="Y8" i="108"/>
  <c r="X8" i="108"/>
  <c r="W8" i="108"/>
  <c r="V8" i="108"/>
  <c r="U8" i="108"/>
  <c r="X79" i="114"/>
  <c r="X80" i="114"/>
  <c r="X81" i="114"/>
  <c r="X83" i="114"/>
  <c r="X82" i="114"/>
  <c r="X77" i="114"/>
  <c r="X78" i="114"/>
  <c r="X87" i="114"/>
  <c r="X86" i="114"/>
  <c r="X87" i="56"/>
  <c r="X86" i="56"/>
  <c r="X81" i="56"/>
  <c r="X82" i="56"/>
  <c r="X83" i="56"/>
  <c r="X80" i="56"/>
  <c r="X79" i="56"/>
  <c r="X77" i="56"/>
  <c r="X78" i="56"/>
  <c r="Y55" i="62"/>
  <c r="Y56" i="62"/>
  <c r="Y48" i="62"/>
  <c r="Y49" i="62"/>
  <c r="Y44" i="62"/>
  <c r="Y43" i="62"/>
  <c r="Y42" i="62"/>
  <c r="Y41" i="62"/>
  <c r="Y40" i="62"/>
  <c r="Y39" i="62"/>
  <c r="Y38" i="62"/>
  <c r="Y37" i="62"/>
  <c r="Y36" i="62"/>
  <c r="Y28" i="62"/>
  <c r="Y29" i="62"/>
  <c r="Y21" i="62"/>
  <c r="Y22" i="62"/>
  <c r="Y10" i="62"/>
  <c r="Y11" i="62"/>
  <c r="Y12" i="62"/>
  <c r="Y13" i="62"/>
  <c r="Y14" i="62"/>
  <c r="Y15" i="62"/>
  <c r="Y16" i="62"/>
  <c r="Y17" i="62"/>
  <c r="Y55" i="5"/>
  <c r="Y56" i="5"/>
  <c r="Y48" i="5"/>
  <c r="Y49" i="5"/>
  <c r="Y28" i="5"/>
  <c r="Y29" i="5"/>
  <c r="Y21" i="5"/>
  <c r="Y22" i="5"/>
  <c r="Y55" i="31"/>
  <c r="Y56" i="31"/>
  <c r="Y48" i="31"/>
  <c r="Y49" i="31"/>
  <c r="Y28" i="31"/>
  <c r="Y29" i="31"/>
  <c r="Y21" i="31"/>
  <c r="Y22" i="31"/>
  <c r="Y55" i="30"/>
  <c r="Y56" i="30"/>
  <c r="Y48" i="30"/>
  <c r="Y49" i="30"/>
  <c r="Y28" i="30"/>
  <c r="Y29" i="30"/>
  <c r="Y21" i="30"/>
  <c r="Y22" i="30"/>
  <c r="Y55" i="32"/>
  <c r="Y56" i="32"/>
  <c r="Y48" i="32"/>
  <c r="Y49" i="32"/>
  <c r="Y28" i="32"/>
  <c r="Y29" i="32"/>
  <c r="Y21" i="32"/>
  <c r="Y22" i="32"/>
  <c r="Y55" i="10"/>
  <c r="Y56" i="10"/>
  <c r="Y48" i="10"/>
  <c r="Y49" i="10"/>
  <c r="Y28" i="10"/>
  <c r="Y29" i="10"/>
  <c r="Y21" i="10"/>
  <c r="Y22" i="10"/>
  <c r="Y55" i="29"/>
  <c r="Y56" i="29"/>
  <c r="Y48" i="29"/>
  <c r="Y49" i="29"/>
  <c r="Y28" i="29"/>
  <c r="Y29" i="29"/>
  <c r="Y21" i="29"/>
  <c r="Y22" i="29"/>
  <c r="Y48" i="28"/>
  <c r="Y49" i="28"/>
  <c r="Y28" i="28"/>
  <c r="Y29" i="28"/>
  <c r="Y21" i="28"/>
  <c r="Y22" i="28"/>
  <c r="Y55" i="27"/>
  <c r="Y56" i="27"/>
  <c r="Y48" i="27"/>
  <c r="Y49" i="27"/>
  <c r="Y28" i="27"/>
  <c r="Y29" i="27"/>
  <c r="Y21" i="27"/>
  <c r="Y22" i="27"/>
  <c r="Y55" i="19"/>
  <c r="Y56" i="19"/>
  <c r="Y48" i="19"/>
  <c r="Y49" i="19"/>
  <c r="Y28" i="19"/>
  <c r="Y29" i="19"/>
  <c r="Y21" i="19"/>
  <c r="Y22" i="19"/>
  <c r="Y55" i="33"/>
  <c r="Y56" i="33"/>
  <c r="Y48" i="33"/>
  <c r="Y49" i="33"/>
  <c r="Y21" i="33"/>
  <c r="Y22" i="33"/>
  <c r="Y55" i="34"/>
  <c r="Y56" i="34"/>
  <c r="Y48" i="34"/>
  <c r="Y49" i="34"/>
  <c r="Y28" i="34"/>
  <c r="Y29" i="34"/>
  <c r="Y21" i="34"/>
  <c r="Y22" i="34"/>
  <c r="Y55" i="35"/>
  <c r="Y56" i="35"/>
  <c r="Y48" i="35"/>
  <c r="Y49" i="35"/>
  <c r="Y28" i="35"/>
  <c r="Y29" i="35"/>
  <c r="Y21" i="35"/>
  <c r="Y22" i="35"/>
  <c r="T35" i="85"/>
  <c r="Y55" i="36"/>
  <c r="Y56" i="36"/>
  <c r="Y48" i="36"/>
  <c r="Y49" i="36"/>
  <c r="Y28" i="36"/>
  <c r="Y29" i="36"/>
  <c r="Y21" i="36"/>
  <c r="Y22" i="36"/>
  <c r="Y55" i="60"/>
  <c r="Y56" i="60"/>
  <c r="Y48" i="60"/>
  <c r="Y49" i="60"/>
  <c r="Y28" i="60"/>
  <c r="Y29" i="60"/>
  <c r="Y21" i="60"/>
  <c r="Y22" i="60"/>
  <c r="Y56" i="24"/>
  <c r="Y48" i="24"/>
  <c r="Y49" i="24"/>
  <c r="Y28" i="24"/>
  <c r="Y29" i="24"/>
  <c r="Y21" i="24"/>
  <c r="Y22" i="24"/>
  <c r="Y55" i="9"/>
  <c r="Y56" i="9"/>
  <c r="Y48" i="9"/>
  <c r="Y49" i="9"/>
  <c r="Y28" i="9"/>
  <c r="Y29" i="9"/>
  <c r="Y21" i="9"/>
  <c r="Y22" i="9"/>
  <c r="T35" i="104"/>
  <c r="Y55" i="23"/>
  <c r="Y56" i="23"/>
  <c r="Y48" i="23"/>
  <c r="Y49" i="23"/>
  <c r="Y28" i="23"/>
  <c r="Y29" i="23"/>
  <c r="Y21" i="23"/>
  <c r="Y22" i="23"/>
  <c r="Y55" i="22"/>
  <c r="Y56" i="22"/>
  <c r="Y48" i="22"/>
  <c r="Y49" i="22"/>
  <c r="Y28" i="22"/>
  <c r="Y29" i="22"/>
  <c r="Y21" i="22"/>
  <c r="Y22" i="22"/>
  <c r="Y55" i="21"/>
  <c r="Y56" i="21"/>
  <c r="Y48" i="21"/>
  <c r="Y49" i="21"/>
  <c r="Y28" i="21"/>
  <c r="Y29" i="21"/>
  <c r="Y21" i="21"/>
  <c r="Y22" i="21"/>
  <c r="Y55" i="8"/>
  <c r="Y56" i="8"/>
  <c r="Y48" i="8"/>
  <c r="Y49" i="8"/>
  <c r="Y28" i="8"/>
  <c r="Y29" i="8"/>
  <c r="Y21" i="8"/>
  <c r="Y22" i="8"/>
  <c r="Y28" i="1"/>
  <c r="Y29" i="1"/>
  <c r="Y55" i="1"/>
  <c r="Y56" i="1"/>
  <c r="Y48" i="1"/>
  <c r="Y49" i="1"/>
  <c r="Y22" i="1"/>
  <c r="Y21" i="1"/>
  <c r="Y28" i="20"/>
  <c r="Y29" i="20"/>
  <c r="Y55" i="20"/>
  <c r="Y56" i="20"/>
  <c r="Y48" i="20"/>
  <c r="Y49" i="20"/>
  <c r="Y21" i="20"/>
  <c r="Y22" i="20"/>
  <c r="Y55" i="76"/>
  <c r="Y56" i="76"/>
  <c r="Y48" i="76"/>
  <c r="Y49" i="76"/>
  <c r="Y28" i="76"/>
  <c r="Y29" i="76"/>
  <c r="Y21" i="76"/>
  <c r="Y22" i="76"/>
  <c r="Y55" i="17"/>
  <c r="Y56" i="17"/>
  <c r="Y48" i="17"/>
  <c r="Y49" i="17"/>
  <c r="Y21" i="17"/>
  <c r="Y22" i="17"/>
  <c r="Y55" i="16"/>
  <c r="Y56" i="16"/>
  <c r="Y48" i="16"/>
  <c r="Y49" i="16"/>
  <c r="Y21" i="16"/>
  <c r="Y22" i="16"/>
  <c r="Y55" i="14"/>
  <c r="Y56" i="14"/>
  <c r="Y48" i="14"/>
  <c r="Y49" i="14"/>
  <c r="Y28" i="14"/>
  <c r="Y29" i="14"/>
  <c r="Y21" i="14"/>
  <c r="Y22" i="14"/>
  <c r="T35" i="69"/>
  <c r="Y55" i="64"/>
  <c r="Y56" i="64"/>
  <c r="Y48" i="64"/>
  <c r="Y49" i="64"/>
  <c r="Y28" i="64"/>
  <c r="Y29" i="64"/>
  <c r="Y21" i="64"/>
  <c r="Y22" i="64"/>
  <c r="Y55" i="4"/>
  <c r="Y56" i="4"/>
  <c r="Y48" i="4"/>
  <c r="Y49" i="4"/>
  <c r="Y28" i="4"/>
  <c r="Y29" i="4"/>
  <c r="Y21" i="4"/>
  <c r="Y22" i="4"/>
  <c r="Y21" i="7"/>
  <c r="Y22" i="7"/>
  <c r="Y28" i="7"/>
  <c r="Y29" i="7"/>
  <c r="Y55" i="7"/>
  <c r="Y56" i="7"/>
  <c r="Y48" i="7"/>
  <c r="Y49" i="7"/>
  <c r="V8" i="8"/>
  <c r="W8" i="8"/>
  <c r="X8" i="8"/>
  <c r="Y8" i="8"/>
  <c r="Y6" i="94"/>
  <c r="Y7" i="94"/>
  <c r="Y8" i="94"/>
  <c r="Y9" i="94"/>
  <c r="Y11" i="94"/>
  <c r="Y10" i="94"/>
  <c r="Y12" i="94"/>
  <c r="Y13" i="94"/>
  <c r="Y14" i="94"/>
  <c r="Y15" i="94"/>
  <c r="Y16" i="94"/>
  <c r="Y17" i="94"/>
  <c r="Y18" i="94"/>
  <c r="Y19" i="94"/>
  <c r="Y21" i="94"/>
  <c r="Y20" i="94"/>
  <c r="Y22" i="94"/>
  <c r="Y24" i="94"/>
  <c r="Y23" i="94"/>
  <c r="Y25" i="94"/>
  <c r="Y26" i="94"/>
  <c r="Y27" i="94"/>
  <c r="Y28" i="94"/>
  <c r="Y29" i="94"/>
  <c r="Y30" i="94"/>
  <c r="Y31" i="94"/>
  <c r="Y34" i="94"/>
  <c r="Y32" i="94"/>
  <c r="Y33" i="94"/>
  <c r="Y35" i="94"/>
  <c r="Y36" i="94"/>
  <c r="Y39" i="94"/>
  <c r="Y40" i="94"/>
  <c r="Y41" i="94"/>
  <c r="Y42" i="94"/>
  <c r="Y44" i="94"/>
  <c r="Y43" i="94"/>
  <c r="Y45" i="94"/>
  <c r="Y47" i="94"/>
  <c r="Y48" i="94"/>
  <c r="Y9" i="62"/>
  <c r="Y32" i="62"/>
  <c r="Y33" i="62"/>
  <c r="Y34" i="62"/>
  <c r="Y5" i="62"/>
  <c r="Y6" i="62"/>
  <c r="Y7" i="62"/>
  <c r="U8" i="7"/>
  <c r="V8" i="7"/>
  <c r="W8" i="7"/>
  <c r="X8" i="7"/>
  <c r="Y8" i="7"/>
  <c r="Y19" i="108"/>
  <c r="Y20" i="108"/>
  <c r="Y21" i="108"/>
  <c r="Y22" i="108"/>
  <c r="Y23" i="108"/>
  <c r="Y25" i="108"/>
  <c r="Y26" i="108"/>
  <c r="Y28" i="108"/>
  <c r="Y29" i="108"/>
  <c r="Y46" i="108"/>
  <c r="Y47" i="108"/>
  <c r="Y48" i="108"/>
  <c r="Y49" i="108"/>
  <c r="Y50" i="108"/>
  <c r="Y52" i="108"/>
  <c r="Y53" i="108"/>
  <c r="Y55" i="108"/>
  <c r="Y56" i="108"/>
  <c r="Y59" i="108"/>
  <c r="Y3" i="57"/>
  <c r="Y5" i="57"/>
  <c r="Y3" i="115"/>
  <c r="Y79" i="115"/>
  <c r="Y4" i="118"/>
  <c r="Y6" i="118"/>
  <c r="Y7" i="118"/>
  <c r="Y8" i="118"/>
  <c r="Y9" i="118"/>
  <c r="Y11" i="118"/>
  <c r="Y12" i="118"/>
  <c r="Y18" i="118"/>
  <c r="Y10" i="118"/>
  <c r="Y14" i="118"/>
  <c r="Y13" i="118"/>
  <c r="Y16" i="118"/>
  <c r="Y17" i="118"/>
  <c r="Y20" i="118"/>
  <c r="Y15" i="118"/>
  <c r="Y19" i="118"/>
  <c r="Y21" i="118"/>
  <c r="Y22" i="118"/>
  <c r="Y24" i="118"/>
  <c r="Y25" i="118"/>
  <c r="Y28" i="118"/>
  <c r="Y23" i="118"/>
  <c r="Y27" i="118"/>
  <c r="Y26" i="118"/>
  <c r="Y29" i="118"/>
  <c r="Y30" i="118"/>
  <c r="Y31" i="118"/>
  <c r="Y33" i="118"/>
  <c r="Y32" i="118"/>
  <c r="Y34" i="118"/>
  <c r="Y35" i="118"/>
  <c r="Y36" i="118"/>
  <c r="Y38" i="118"/>
  <c r="Y39" i="118"/>
  <c r="Y40" i="118"/>
  <c r="Y41" i="118"/>
  <c r="Y42" i="118"/>
  <c r="Y43" i="118"/>
  <c r="Y44" i="118"/>
  <c r="Y46" i="118"/>
  <c r="Y47" i="118"/>
  <c r="Y4" i="117"/>
  <c r="Y8" i="117"/>
  <c r="Y6" i="117"/>
  <c r="Y7" i="117"/>
  <c r="Y15" i="117"/>
  <c r="Y9" i="117"/>
  <c r="Y23" i="117"/>
  <c r="Y13" i="117"/>
  <c r="Y10" i="117"/>
  <c r="Y22" i="117"/>
  <c r="Y11" i="117"/>
  <c r="Y14" i="117"/>
  <c r="Y16" i="117"/>
  <c r="Y17" i="117"/>
  <c r="Y18" i="117"/>
  <c r="Y12" i="117"/>
  <c r="Y19" i="117"/>
  <c r="Y21" i="117"/>
  <c r="Y20" i="117"/>
  <c r="Y30" i="117"/>
  <c r="Y27" i="117"/>
  <c r="Y32" i="117"/>
  <c r="Y24" i="117"/>
  <c r="Y31" i="117"/>
  <c r="Y34" i="117"/>
  <c r="Y25" i="117"/>
  <c r="Y29" i="117"/>
  <c r="Y36" i="117"/>
  <c r="Y28" i="117"/>
  <c r="Y33" i="117"/>
  <c r="Y26" i="117"/>
  <c r="Y35" i="117"/>
  <c r="Y40" i="117"/>
  <c r="Y41" i="117"/>
  <c r="Y39" i="117"/>
  <c r="Y42" i="117"/>
  <c r="Y43" i="117"/>
  <c r="Y44" i="117"/>
  <c r="Y45" i="117"/>
  <c r="Y47" i="117"/>
  <c r="Y48" i="117"/>
  <c r="Y4" i="116"/>
  <c r="Y9" i="116"/>
  <c r="Y7" i="116"/>
  <c r="Y6" i="116"/>
  <c r="Y8" i="116"/>
  <c r="Y10" i="116"/>
  <c r="Y21" i="116"/>
  <c r="Y12" i="116"/>
  <c r="Y11" i="116"/>
  <c r="Y13" i="116"/>
  <c r="Y14" i="116"/>
  <c r="Y16" i="116"/>
  <c r="Y17" i="116"/>
  <c r="Y27" i="116"/>
  <c r="Y33" i="116"/>
  <c r="Y18" i="116"/>
  <c r="Y19" i="116"/>
  <c r="Y20" i="116"/>
  <c r="Y15" i="116"/>
  <c r="Y23" i="116"/>
  <c r="Y30" i="116"/>
  <c r="Y26" i="116"/>
  <c r="Y22" i="116"/>
  <c r="Y32" i="116"/>
  <c r="Y34" i="116"/>
  <c r="Y24" i="116"/>
  <c r="Y28" i="116"/>
  <c r="Y25" i="116"/>
  <c r="Y29" i="116"/>
  <c r="Y36" i="116"/>
  <c r="Y35" i="116"/>
  <c r="Y31" i="116"/>
  <c r="Y41" i="116"/>
  <c r="Y42" i="116"/>
  <c r="Y39" i="116"/>
  <c r="Y40" i="116"/>
  <c r="Y43" i="116"/>
  <c r="Y45" i="116"/>
  <c r="Y44" i="116"/>
  <c r="Y47" i="116"/>
  <c r="Y48" i="116"/>
  <c r="Y4" i="112"/>
  <c r="Y6" i="112"/>
  <c r="Y8" i="112"/>
  <c r="Y10" i="112"/>
  <c r="Y7" i="112"/>
  <c r="Y12" i="112"/>
  <c r="Y11" i="112"/>
  <c r="Y9" i="112"/>
  <c r="Y18" i="112"/>
  <c r="Y21" i="112"/>
  <c r="Y20" i="112"/>
  <c r="Y25" i="112"/>
  <c r="Y13" i="112"/>
  <c r="Y14" i="112"/>
  <c r="Y19" i="112"/>
  <c r="Y23" i="112"/>
  <c r="Y16" i="112"/>
  <c r="Y17" i="112"/>
  <c r="Y28" i="112"/>
  <c r="Y15" i="112"/>
  <c r="Y33" i="112"/>
  <c r="Y27" i="112"/>
  <c r="Y34" i="112"/>
  <c r="Y22" i="112"/>
  <c r="Y29" i="112"/>
  <c r="Y24" i="112"/>
  <c r="Y26" i="112"/>
  <c r="Y35" i="112"/>
  <c r="Y32" i="112"/>
  <c r="Y30" i="112"/>
  <c r="Y31" i="112"/>
  <c r="Y36" i="112"/>
  <c r="Y39" i="112"/>
  <c r="Y41" i="112"/>
  <c r="Y42" i="112"/>
  <c r="Y40" i="112"/>
  <c r="Y43" i="112"/>
  <c r="Y45" i="112"/>
  <c r="Y44" i="112"/>
  <c r="Y47" i="112"/>
  <c r="Y48" i="112"/>
  <c r="Y4" i="111"/>
  <c r="Y6" i="111"/>
  <c r="Y7" i="111"/>
  <c r="Y8" i="111"/>
  <c r="Y9" i="111"/>
  <c r="Y20" i="111"/>
  <c r="Y11" i="111"/>
  <c r="Y10" i="111"/>
  <c r="Y12" i="111"/>
  <c r="Y17" i="111"/>
  <c r="Y21" i="111"/>
  <c r="Y13" i="111"/>
  <c r="Y14" i="111"/>
  <c r="Y16" i="111"/>
  <c r="Y18" i="111"/>
  <c r="Y27" i="111"/>
  <c r="Y15" i="111"/>
  <c r="Y25" i="111"/>
  <c r="Y19" i="111"/>
  <c r="Y33" i="111"/>
  <c r="Y22" i="111"/>
  <c r="Y23" i="111"/>
  <c r="Y30" i="111"/>
  <c r="Y24" i="111"/>
  <c r="Y26" i="111"/>
  <c r="Y32" i="111"/>
  <c r="Y35" i="111"/>
  <c r="Y28" i="111"/>
  <c r="Y29" i="111"/>
  <c r="Y31" i="111"/>
  <c r="Y36" i="111"/>
  <c r="Y34" i="111"/>
  <c r="Y39" i="111"/>
  <c r="Y40" i="111"/>
  <c r="Y42" i="111"/>
  <c r="Y41" i="111"/>
  <c r="Y44" i="111"/>
  <c r="Y43" i="111"/>
  <c r="Y45" i="111"/>
  <c r="Y47" i="111"/>
  <c r="Y48" i="111"/>
  <c r="Y4" i="109"/>
  <c r="Y6" i="109"/>
  <c r="Y7" i="109"/>
  <c r="Y8" i="109"/>
  <c r="Y11" i="109"/>
  <c r="Y9" i="109"/>
  <c r="Y10" i="109"/>
  <c r="Y13" i="109"/>
  <c r="Y12" i="109"/>
  <c r="Y15" i="109"/>
  <c r="Y17" i="109"/>
  <c r="Y16" i="109"/>
  <c r="Y14" i="109"/>
  <c r="Y18" i="109"/>
  <c r="Y20" i="109"/>
  <c r="Y19" i="109"/>
  <c r="Y21" i="109"/>
  <c r="Y25" i="109"/>
  <c r="Y22" i="109"/>
  <c r="Y26" i="109"/>
  <c r="Y23" i="109"/>
  <c r="Y30" i="109"/>
  <c r="Y27" i="109"/>
  <c r="Y28" i="109"/>
  <c r="Y29" i="109"/>
  <c r="Y31" i="109"/>
  <c r="Y24" i="109"/>
  <c r="Y32" i="109"/>
  <c r="Y33" i="109"/>
  <c r="Y34" i="109"/>
  <c r="Y35" i="109"/>
  <c r="Y36" i="109"/>
  <c r="Y39" i="109"/>
  <c r="Y40" i="109"/>
  <c r="Y41" i="109"/>
  <c r="Y42" i="109"/>
  <c r="Y43" i="109"/>
  <c r="Y44" i="109"/>
  <c r="Y45" i="109"/>
  <c r="Y47" i="109"/>
  <c r="Y48" i="109"/>
  <c r="Y4" i="110"/>
  <c r="Y7" i="110"/>
  <c r="Y10" i="110"/>
  <c r="Y15" i="110"/>
  <c r="Y6" i="110"/>
  <c r="Y14" i="110"/>
  <c r="Y18" i="110"/>
  <c r="Y8" i="110"/>
  <c r="Y9" i="110"/>
  <c r="Y22" i="110"/>
  <c r="Y19" i="110"/>
  <c r="Y11" i="110"/>
  <c r="Y31" i="110"/>
  <c r="Y16" i="110"/>
  <c r="Y13" i="110"/>
  <c r="Y25" i="110"/>
  <c r="Y17" i="110"/>
  <c r="Y12" i="110"/>
  <c r="Y20" i="110"/>
  <c r="Y27" i="110"/>
  <c r="Y21" i="110"/>
  <c r="Y34" i="110"/>
  <c r="Y24" i="110"/>
  <c r="Y30" i="110"/>
  <c r="Y23" i="110"/>
  <c r="Y33" i="110"/>
  <c r="Y35" i="110"/>
  <c r="Y28" i="110"/>
  <c r="Y29" i="110"/>
  <c r="Y26" i="110"/>
  <c r="Y36" i="110"/>
  <c r="Y32" i="110"/>
  <c r="Y40" i="110"/>
  <c r="Y41" i="110"/>
  <c r="Y42" i="110"/>
  <c r="Y39" i="110"/>
  <c r="Y43" i="110"/>
  <c r="Y44" i="110"/>
  <c r="Y45" i="110"/>
  <c r="Y47" i="110"/>
  <c r="Y48" i="110"/>
  <c r="Y4" i="94"/>
  <c r="Y8" i="22"/>
  <c r="Y44" i="57" s="1"/>
  <c r="X4" i="114"/>
  <c r="Y8" i="95"/>
  <c r="Y20" i="95"/>
  <c r="Y21" i="95"/>
  <c r="Y22" i="95"/>
  <c r="Y23" i="95"/>
  <c r="Y25" i="95"/>
  <c r="Y26" i="95"/>
  <c r="Y28" i="95"/>
  <c r="Y29" i="95"/>
  <c r="Y35" i="95"/>
  <c r="Y47" i="95"/>
  <c r="Y48" i="95"/>
  <c r="Y49" i="95"/>
  <c r="Y50" i="95"/>
  <c r="Y52" i="95"/>
  <c r="Y53" i="95"/>
  <c r="Y56" i="95"/>
  <c r="Y59" i="95"/>
  <c r="Y92" i="115" s="1"/>
  <c r="Y8" i="24"/>
  <c r="Y20" i="24"/>
  <c r="Y23" i="24"/>
  <c r="Y25" i="24"/>
  <c r="Y26" i="24"/>
  <c r="Y35" i="24"/>
  <c r="Y47" i="24"/>
  <c r="Y50" i="24"/>
  <c r="Y52" i="24"/>
  <c r="Y53" i="24"/>
  <c r="Y59" i="24"/>
  <c r="Y56" i="115" s="1"/>
  <c r="Y8" i="1"/>
  <c r="Y20" i="1"/>
  <c r="Y23" i="1"/>
  <c r="Y25" i="1"/>
  <c r="Y26" i="1"/>
  <c r="Y35" i="1"/>
  <c r="Y47" i="1"/>
  <c r="Y50" i="1"/>
  <c r="Y52" i="1"/>
  <c r="Y53" i="1"/>
  <c r="Y59" i="1"/>
  <c r="Y39" i="115" s="1"/>
  <c r="Y8" i="89"/>
  <c r="Y20" i="89"/>
  <c r="Y21" i="89"/>
  <c r="Y22" i="89"/>
  <c r="Y23" i="89"/>
  <c r="Y25" i="89"/>
  <c r="Y26" i="89"/>
  <c r="Y28" i="89"/>
  <c r="Y29" i="89"/>
  <c r="Y35" i="89"/>
  <c r="Y47" i="89"/>
  <c r="Y48" i="89"/>
  <c r="Y49" i="89"/>
  <c r="Y50" i="89"/>
  <c r="Y52" i="89"/>
  <c r="Y53" i="89"/>
  <c r="Y55" i="89"/>
  <c r="Y56" i="89"/>
  <c r="Y59" i="89"/>
  <c r="Y38" i="115" s="1"/>
  <c r="Y8" i="55"/>
  <c r="Y20" i="55"/>
  <c r="Y21" i="55"/>
  <c r="Y22" i="55"/>
  <c r="Y23" i="55"/>
  <c r="Y25" i="55"/>
  <c r="Y26" i="55"/>
  <c r="Y28" i="55"/>
  <c r="Y29" i="55"/>
  <c r="Y35" i="55"/>
  <c r="Y47" i="55"/>
  <c r="Y48" i="55"/>
  <c r="Y49" i="55"/>
  <c r="Y52" i="55"/>
  <c r="Y53" i="55"/>
  <c r="Y55" i="55"/>
  <c r="Y56" i="55"/>
  <c r="Y59" i="55"/>
  <c r="Y91" i="115" s="1"/>
  <c r="Y8" i="31"/>
  <c r="Y20" i="31"/>
  <c r="Y23" i="31"/>
  <c r="Y25" i="31"/>
  <c r="Y26" i="31"/>
  <c r="Y35" i="31"/>
  <c r="Y47" i="31"/>
  <c r="Y50" i="31"/>
  <c r="Y52" i="31"/>
  <c r="Y53" i="31"/>
  <c r="Y59" i="31"/>
  <c r="Y90" i="115" s="1"/>
  <c r="Y8" i="46"/>
  <c r="Y20" i="46"/>
  <c r="Y21" i="46"/>
  <c r="Y22" i="46"/>
  <c r="Y23" i="46"/>
  <c r="Y25" i="46"/>
  <c r="Y26" i="46"/>
  <c r="Y28" i="46"/>
  <c r="Y29" i="46"/>
  <c r="Y35" i="46"/>
  <c r="Y47" i="46"/>
  <c r="Y48" i="46"/>
  <c r="Y49" i="46"/>
  <c r="Y50" i="46"/>
  <c r="Y52" i="46"/>
  <c r="Y53" i="46"/>
  <c r="Y55" i="46"/>
  <c r="Y56" i="46"/>
  <c r="Y59" i="46"/>
  <c r="Y37" i="115" s="1"/>
  <c r="Y8" i="45"/>
  <c r="Y20" i="45"/>
  <c r="Y21" i="45"/>
  <c r="Y22" i="45"/>
  <c r="Y23" i="45"/>
  <c r="Y25" i="45"/>
  <c r="Y26" i="45"/>
  <c r="Y28" i="45"/>
  <c r="Y29" i="45"/>
  <c r="Y35" i="45"/>
  <c r="Y47" i="45"/>
  <c r="Y48" i="45"/>
  <c r="Y49" i="45"/>
  <c r="Y50" i="45"/>
  <c r="Y52" i="45"/>
  <c r="Y53" i="45"/>
  <c r="Y55" i="45"/>
  <c r="Y56" i="45"/>
  <c r="Y59" i="45"/>
  <c r="Y36" i="115" s="1"/>
  <c r="Y8" i="44"/>
  <c r="Y20" i="44"/>
  <c r="Y21" i="44"/>
  <c r="Y22" i="44"/>
  <c r="Y23" i="44"/>
  <c r="Y25" i="44"/>
  <c r="Y26" i="44"/>
  <c r="Y28" i="44"/>
  <c r="Y29" i="44"/>
  <c r="Y35" i="44"/>
  <c r="Y47" i="44"/>
  <c r="Y48" i="44"/>
  <c r="Y49" i="44"/>
  <c r="Y50" i="44"/>
  <c r="Y52" i="44"/>
  <c r="Y53" i="44"/>
  <c r="Y55" i="44"/>
  <c r="Y56" i="44"/>
  <c r="Y59" i="44"/>
  <c r="Y35" i="115" s="1"/>
  <c r="Y8" i="30"/>
  <c r="Y20" i="30"/>
  <c r="Y23" i="30"/>
  <c r="Y25" i="30"/>
  <c r="Y26" i="30"/>
  <c r="Y35" i="30"/>
  <c r="Y47" i="30"/>
  <c r="Y50" i="30"/>
  <c r="Y52" i="30"/>
  <c r="Y53" i="30"/>
  <c r="Y59" i="30"/>
  <c r="Y85" i="115" s="1"/>
  <c r="Y8" i="21"/>
  <c r="Y43" i="57" s="1"/>
  <c r="Y20" i="21"/>
  <c r="Y23" i="21"/>
  <c r="Y25" i="21"/>
  <c r="Y26" i="21"/>
  <c r="Y35" i="21"/>
  <c r="Y47" i="21"/>
  <c r="Y50" i="21"/>
  <c r="Y52" i="21"/>
  <c r="Y53" i="21"/>
  <c r="Y59" i="21"/>
  <c r="Y43" i="115" s="1"/>
  <c r="Y8" i="35"/>
  <c r="Y20" i="35"/>
  <c r="Y23" i="35"/>
  <c r="Y25" i="35"/>
  <c r="Y26" i="35"/>
  <c r="Y35" i="35"/>
  <c r="Y47" i="35"/>
  <c r="Y50" i="35"/>
  <c r="Y52" i="35"/>
  <c r="Y53" i="35"/>
  <c r="Y59" i="35"/>
  <c r="Y66" i="115" s="1"/>
  <c r="Y8" i="80"/>
  <c r="Y20" i="80"/>
  <c r="Y21" i="80"/>
  <c r="Y22" i="80"/>
  <c r="Y23" i="80"/>
  <c r="Y25" i="80"/>
  <c r="Y26" i="80"/>
  <c r="Y28" i="80"/>
  <c r="Y29" i="80"/>
  <c r="Y35" i="80"/>
  <c r="Y47" i="80"/>
  <c r="Y48" i="80"/>
  <c r="Y49" i="80"/>
  <c r="Y52" i="80"/>
  <c r="Y53" i="80"/>
  <c r="Y55" i="80"/>
  <c r="Y56" i="80"/>
  <c r="Y59" i="80"/>
  <c r="Y34" i="115" s="1"/>
  <c r="Y8" i="79"/>
  <c r="Y20" i="79"/>
  <c r="Y21" i="79"/>
  <c r="Y22" i="79"/>
  <c r="Y23" i="79"/>
  <c r="Y25" i="79"/>
  <c r="Y26" i="79"/>
  <c r="Y28" i="79"/>
  <c r="Y29" i="79"/>
  <c r="Y35" i="79"/>
  <c r="Y47" i="79"/>
  <c r="Y48" i="79"/>
  <c r="Y49" i="79"/>
  <c r="Y52" i="79"/>
  <c r="Y53" i="79"/>
  <c r="Y55" i="79"/>
  <c r="Y56" i="79"/>
  <c r="Y59" i="79"/>
  <c r="Y33" i="115" s="1"/>
  <c r="Y8" i="32"/>
  <c r="Y20" i="32"/>
  <c r="Y23" i="32"/>
  <c r="Y25" i="32"/>
  <c r="Y26" i="32"/>
  <c r="Y35" i="32"/>
  <c r="Y47" i="32"/>
  <c r="Y50" i="32"/>
  <c r="Y52" i="32"/>
  <c r="Y53" i="32"/>
  <c r="Y59" i="32"/>
  <c r="Y89" i="115" s="1"/>
  <c r="Y8" i="50"/>
  <c r="Y20" i="50"/>
  <c r="Y21" i="50"/>
  <c r="Y22" i="50"/>
  <c r="Y23" i="50"/>
  <c r="Y25" i="50"/>
  <c r="Y26" i="50"/>
  <c r="Y28" i="50"/>
  <c r="Y29" i="50"/>
  <c r="Y35" i="50"/>
  <c r="Y47" i="50"/>
  <c r="Y48" i="50"/>
  <c r="Y49" i="50"/>
  <c r="Y50" i="50"/>
  <c r="Y52" i="50"/>
  <c r="Y53" i="50"/>
  <c r="Y55" i="50"/>
  <c r="Y56" i="50"/>
  <c r="Y59" i="50"/>
  <c r="Y74" i="115" s="1"/>
  <c r="Y8" i="65"/>
  <c r="Y20" i="65"/>
  <c r="Y21" i="65"/>
  <c r="Y22" i="65"/>
  <c r="Y23" i="65"/>
  <c r="Y25" i="65"/>
  <c r="Y26" i="65"/>
  <c r="Y28" i="65"/>
  <c r="Y29" i="65"/>
  <c r="Y35" i="65"/>
  <c r="Y47" i="65"/>
  <c r="Y48" i="65"/>
  <c r="Y49" i="65"/>
  <c r="Y50" i="65"/>
  <c r="Y52" i="65"/>
  <c r="Y53" i="65"/>
  <c r="Y55" i="65"/>
  <c r="Y56" i="65"/>
  <c r="Y59" i="65"/>
  <c r="Y32" i="115" s="1"/>
  <c r="Y8" i="84"/>
  <c r="Y20" i="84"/>
  <c r="Y21" i="84"/>
  <c r="Y22" i="84"/>
  <c r="Y23" i="84"/>
  <c r="Y25" i="84"/>
  <c r="Y26" i="84"/>
  <c r="Y28" i="84"/>
  <c r="Y29" i="84"/>
  <c r="Y35" i="84"/>
  <c r="Y47" i="84"/>
  <c r="Y48" i="84"/>
  <c r="Y49" i="84"/>
  <c r="Y50" i="84"/>
  <c r="Y52" i="84"/>
  <c r="Y53" i="84"/>
  <c r="Y55" i="84"/>
  <c r="Y56" i="84"/>
  <c r="Y59" i="84"/>
  <c r="Y31" i="115" s="1"/>
  <c r="Y8" i="78"/>
  <c r="Y20" i="78"/>
  <c r="Y21" i="78"/>
  <c r="Y22" i="78"/>
  <c r="Y23" i="78"/>
  <c r="Y25" i="78"/>
  <c r="Y26" i="78"/>
  <c r="Y28" i="78"/>
  <c r="Y29" i="78"/>
  <c r="Y35" i="78"/>
  <c r="Y47" i="78"/>
  <c r="Y48" i="78"/>
  <c r="Y49" i="78"/>
  <c r="Y50" i="78"/>
  <c r="Y52" i="78"/>
  <c r="Y53" i="78"/>
  <c r="Y55" i="78"/>
  <c r="Y56" i="78"/>
  <c r="Y59" i="78"/>
  <c r="Y30" i="115" s="1"/>
  <c r="Y8" i="83"/>
  <c r="Y20" i="83"/>
  <c r="Y21" i="83"/>
  <c r="Y22" i="83"/>
  <c r="Y23" i="83"/>
  <c r="Y25" i="83"/>
  <c r="Y26" i="83"/>
  <c r="Y28" i="83"/>
  <c r="Y29" i="83"/>
  <c r="Y35" i="83"/>
  <c r="Y47" i="83"/>
  <c r="Y48" i="83"/>
  <c r="Y49" i="83"/>
  <c r="Y50" i="83"/>
  <c r="Y52" i="83"/>
  <c r="Y53" i="83"/>
  <c r="Y55" i="83"/>
  <c r="Y56" i="83"/>
  <c r="Y59" i="83"/>
  <c r="Y29" i="115" s="1"/>
  <c r="Y8" i="54"/>
  <c r="Y20" i="54"/>
  <c r="Y21" i="54"/>
  <c r="Y22" i="54"/>
  <c r="Y23" i="54"/>
  <c r="Y25" i="54"/>
  <c r="Y26" i="54"/>
  <c r="Y28" i="54"/>
  <c r="Y29" i="54"/>
  <c r="Y35" i="54"/>
  <c r="Y47" i="54"/>
  <c r="Y48" i="54"/>
  <c r="Y49" i="54"/>
  <c r="Y50" i="54"/>
  <c r="Y52" i="54"/>
  <c r="Y53" i="54"/>
  <c r="Y56" i="54"/>
  <c r="Y59" i="54"/>
  <c r="Y88" i="115" s="1"/>
  <c r="Y8" i="82"/>
  <c r="Y20" i="82"/>
  <c r="Y21" i="82"/>
  <c r="Y22" i="82"/>
  <c r="Y23" i="82"/>
  <c r="Y25" i="82"/>
  <c r="Y26" i="82"/>
  <c r="Y28" i="82"/>
  <c r="Y29" i="82"/>
  <c r="Y35" i="82"/>
  <c r="Y47" i="82"/>
  <c r="Y48" i="82"/>
  <c r="Y49" i="82"/>
  <c r="Y50" i="82"/>
  <c r="Y52" i="82"/>
  <c r="Y53" i="82"/>
  <c r="Y55" i="82"/>
  <c r="Y56" i="82"/>
  <c r="Y59" i="82"/>
  <c r="Y55" i="115" s="1"/>
  <c r="Y8" i="107"/>
  <c r="Y20" i="107"/>
  <c r="Y21" i="107"/>
  <c r="Y22" i="107"/>
  <c r="Y23" i="107"/>
  <c r="Y25" i="107"/>
  <c r="Y26" i="107"/>
  <c r="Y28" i="107"/>
  <c r="Y29" i="107"/>
  <c r="Y35" i="107"/>
  <c r="Y47" i="107"/>
  <c r="Y48" i="107"/>
  <c r="Y49" i="107"/>
  <c r="Y50" i="107"/>
  <c r="Y52" i="107"/>
  <c r="Y53" i="107"/>
  <c r="Y55" i="107"/>
  <c r="Y56" i="107"/>
  <c r="Y59" i="107"/>
  <c r="Y54" i="115" s="1"/>
  <c r="Y8" i="60"/>
  <c r="Y58" i="57" s="1"/>
  <c r="Y20" i="60"/>
  <c r="Y23" i="60"/>
  <c r="Y25" i="60"/>
  <c r="Y26" i="60"/>
  <c r="Y35" i="60"/>
  <c r="Y47" i="60"/>
  <c r="Y50" i="60"/>
  <c r="Y52" i="60"/>
  <c r="Y53" i="60"/>
  <c r="Y59" i="60"/>
  <c r="Y58" i="115" s="1"/>
  <c r="Y8" i="106"/>
  <c r="Y20" i="106"/>
  <c r="Y21" i="106"/>
  <c r="Y22" i="106"/>
  <c r="Y23" i="106"/>
  <c r="Y25" i="106"/>
  <c r="Y26" i="106"/>
  <c r="Y28" i="106"/>
  <c r="Y29" i="106"/>
  <c r="Y35" i="106"/>
  <c r="Y47" i="106"/>
  <c r="Y49" i="106"/>
  <c r="Y50" i="106"/>
  <c r="Y52" i="106"/>
  <c r="Y53" i="106"/>
  <c r="Y55" i="106"/>
  <c r="Y56" i="106"/>
  <c r="Y59" i="106"/>
  <c r="Y73" i="115" s="1"/>
  <c r="Y8" i="43"/>
  <c r="Y20" i="43"/>
  <c r="Y21" i="43"/>
  <c r="Y22" i="43"/>
  <c r="Y23" i="43"/>
  <c r="Y25" i="43"/>
  <c r="Y26" i="43"/>
  <c r="Y28" i="43"/>
  <c r="Y29" i="43"/>
  <c r="Y35" i="43"/>
  <c r="Y47" i="43"/>
  <c r="Y48" i="43"/>
  <c r="Y49" i="43"/>
  <c r="Y52" i="43"/>
  <c r="Y53" i="43"/>
  <c r="Y55" i="43"/>
  <c r="Y56" i="43"/>
  <c r="Y59" i="43"/>
  <c r="Y28" i="115" s="1"/>
  <c r="Y8" i="85"/>
  <c r="Y20" i="85"/>
  <c r="Y21" i="85"/>
  <c r="Y22" i="85"/>
  <c r="Y23" i="85"/>
  <c r="Y25" i="85"/>
  <c r="Y26" i="85"/>
  <c r="Y28" i="85"/>
  <c r="Y29" i="85"/>
  <c r="Y35" i="85"/>
  <c r="Y47" i="85"/>
  <c r="Y48" i="85"/>
  <c r="Y49" i="85"/>
  <c r="Y52" i="85"/>
  <c r="Y53" i="85"/>
  <c r="Y56" i="85"/>
  <c r="Y59" i="85"/>
  <c r="Y65" i="115" s="1"/>
  <c r="Y8" i="105"/>
  <c r="Y20" i="105"/>
  <c r="Y21" i="105"/>
  <c r="Y22" i="105"/>
  <c r="Y23" i="105"/>
  <c r="Y25" i="105"/>
  <c r="Y26" i="105"/>
  <c r="Y28" i="105"/>
  <c r="Y29" i="105"/>
  <c r="Y35" i="105"/>
  <c r="Y47" i="105"/>
  <c r="Y48" i="105"/>
  <c r="Y49" i="105"/>
  <c r="Y52" i="105"/>
  <c r="Y53" i="105"/>
  <c r="Y55" i="105"/>
  <c r="Y56" i="105"/>
  <c r="Y59" i="105"/>
  <c r="Y53" i="115" s="1"/>
  <c r="Y8" i="53"/>
  <c r="Y20" i="53"/>
  <c r="Y21" i="53"/>
  <c r="Y22" i="53"/>
  <c r="Y23" i="53"/>
  <c r="Y25" i="53"/>
  <c r="Y26" i="53"/>
  <c r="Y28" i="53"/>
  <c r="Y29" i="53"/>
  <c r="Y35" i="53"/>
  <c r="Y47" i="53"/>
  <c r="Y48" i="53"/>
  <c r="Y49" i="53"/>
  <c r="Y50" i="53"/>
  <c r="Y52" i="53"/>
  <c r="Y53" i="53"/>
  <c r="Y55" i="53"/>
  <c r="Y56" i="53"/>
  <c r="Y59" i="53"/>
  <c r="Y87" i="115" s="1"/>
  <c r="Y8" i="20"/>
  <c r="Y20" i="20"/>
  <c r="Y23" i="20"/>
  <c r="Y25" i="20"/>
  <c r="Y26" i="20"/>
  <c r="Y35" i="20"/>
  <c r="Y47" i="20"/>
  <c r="Y50" i="20"/>
  <c r="Y52" i="20"/>
  <c r="Y53" i="20"/>
  <c r="Y59" i="20"/>
  <c r="Y27" i="115" s="1"/>
  <c r="Y8" i="87"/>
  <c r="Y20" i="87"/>
  <c r="Y21" i="87"/>
  <c r="Y22" i="87"/>
  <c r="Y23" i="87"/>
  <c r="Y25" i="87"/>
  <c r="Y26" i="87"/>
  <c r="Y28" i="87"/>
  <c r="Y29" i="87"/>
  <c r="Y35" i="87"/>
  <c r="Y47" i="87"/>
  <c r="Y48" i="87"/>
  <c r="Y49" i="87"/>
  <c r="Y50" i="87"/>
  <c r="Y52" i="87"/>
  <c r="Y53" i="87"/>
  <c r="Y55" i="87"/>
  <c r="Y56" i="87"/>
  <c r="Y59" i="87"/>
  <c r="Y64" i="115" s="1"/>
  <c r="Y8" i="34"/>
  <c r="Y69" i="57" s="1"/>
  <c r="Y20" i="34"/>
  <c r="Y23" i="34"/>
  <c r="Y25" i="34"/>
  <c r="Y26" i="34"/>
  <c r="Y35" i="34"/>
  <c r="Y47" i="34"/>
  <c r="Y50" i="34"/>
  <c r="Y52" i="34"/>
  <c r="Y53" i="34"/>
  <c r="Y59" i="34"/>
  <c r="Y69" i="115" s="1"/>
  <c r="Y8" i="9"/>
  <c r="Y20" i="9"/>
  <c r="Y23" i="9"/>
  <c r="Y25" i="9"/>
  <c r="Y26" i="9"/>
  <c r="Y35" i="9"/>
  <c r="Y47" i="9"/>
  <c r="Y50" i="9"/>
  <c r="Y52" i="9"/>
  <c r="Y53" i="9"/>
  <c r="Y59" i="9"/>
  <c r="Y52" i="115" s="1"/>
  <c r="Y8" i="77"/>
  <c r="Y20" i="77"/>
  <c r="Y21" i="77"/>
  <c r="Y22" i="77"/>
  <c r="Y23" i="77"/>
  <c r="Y25" i="77"/>
  <c r="Y26" i="77"/>
  <c r="Y28" i="77"/>
  <c r="Y29" i="77"/>
  <c r="Y35" i="77"/>
  <c r="Y47" i="77"/>
  <c r="Y48" i="77"/>
  <c r="Y49" i="77"/>
  <c r="Y50" i="77"/>
  <c r="Y52" i="77"/>
  <c r="Y53" i="77"/>
  <c r="Y55" i="77"/>
  <c r="Y56" i="77"/>
  <c r="Y59" i="77"/>
  <c r="Y26" i="115" s="1"/>
  <c r="Y8" i="52"/>
  <c r="Y20" i="52"/>
  <c r="Y21" i="52"/>
  <c r="Y22" i="52"/>
  <c r="Y23" i="52"/>
  <c r="Y25" i="52"/>
  <c r="Y26" i="52"/>
  <c r="Y28" i="52"/>
  <c r="Y29" i="52"/>
  <c r="Y35" i="52"/>
  <c r="Y47" i="52"/>
  <c r="Y48" i="52"/>
  <c r="Y49" i="52"/>
  <c r="Y52" i="52"/>
  <c r="Y53" i="52"/>
  <c r="Y55" i="52"/>
  <c r="Y56" i="52"/>
  <c r="Y59" i="52"/>
  <c r="Y86" i="115" s="1"/>
  <c r="Y8" i="76"/>
  <c r="Y20" i="76"/>
  <c r="Y23" i="76"/>
  <c r="Y25" i="76"/>
  <c r="Y26" i="76"/>
  <c r="Y35" i="76"/>
  <c r="Y47" i="76"/>
  <c r="Y52" i="76"/>
  <c r="Y53" i="76"/>
  <c r="Y59" i="76"/>
  <c r="Y25" i="115" s="1"/>
  <c r="Y8" i="75"/>
  <c r="Y20" i="75"/>
  <c r="Y21" i="75"/>
  <c r="Y22" i="75"/>
  <c r="Y23" i="75"/>
  <c r="Y25" i="75"/>
  <c r="Y26" i="75"/>
  <c r="Y28" i="75"/>
  <c r="Y29" i="75"/>
  <c r="Y35" i="75"/>
  <c r="Y47" i="75"/>
  <c r="Y48" i="75"/>
  <c r="Y49" i="75"/>
  <c r="Y52" i="75"/>
  <c r="Y53" i="75"/>
  <c r="Y55" i="75"/>
  <c r="Y56" i="75"/>
  <c r="Y59" i="75"/>
  <c r="Y24" i="115" s="1"/>
  <c r="Y8" i="74"/>
  <c r="Y20" i="74"/>
  <c r="Y21" i="74"/>
  <c r="Y22" i="74"/>
  <c r="Y23" i="74"/>
  <c r="Y25" i="74"/>
  <c r="Y26" i="74"/>
  <c r="Y28" i="74"/>
  <c r="Y29" i="74"/>
  <c r="Y35" i="74"/>
  <c r="Y47" i="74"/>
  <c r="Y48" i="74"/>
  <c r="Y49" i="74"/>
  <c r="Y50" i="74"/>
  <c r="Y52" i="74"/>
  <c r="Y53" i="74"/>
  <c r="Y55" i="74"/>
  <c r="Y56" i="74"/>
  <c r="Y59" i="74"/>
  <c r="Y23" i="115" s="1"/>
  <c r="Y42" i="57"/>
  <c r="Y20" i="8"/>
  <c r="Y23" i="8"/>
  <c r="Y25" i="8"/>
  <c r="Y26" i="8"/>
  <c r="Y35" i="8"/>
  <c r="Y47" i="8"/>
  <c r="Y50" i="8"/>
  <c r="Y52" i="8"/>
  <c r="Y53" i="8"/>
  <c r="Y59" i="8"/>
  <c r="Y42" i="115" s="1"/>
  <c r="Y8" i="88"/>
  <c r="Y20" i="88"/>
  <c r="Y21" i="88"/>
  <c r="Y22" i="88"/>
  <c r="Y23" i="88"/>
  <c r="Y25" i="88"/>
  <c r="Y26" i="88"/>
  <c r="Y28" i="88"/>
  <c r="Y29" i="88"/>
  <c r="Y35" i="88"/>
  <c r="Y47" i="88"/>
  <c r="Y48" i="88"/>
  <c r="Y49" i="88"/>
  <c r="Y50" i="88"/>
  <c r="Y52" i="88"/>
  <c r="Y53" i="88"/>
  <c r="Y55" i="88"/>
  <c r="Y56" i="88"/>
  <c r="Y59" i="88"/>
  <c r="Y72" i="115" s="1"/>
  <c r="Y8" i="10"/>
  <c r="Y20" i="10"/>
  <c r="Y23" i="10"/>
  <c r="Y25" i="10"/>
  <c r="Y26" i="10"/>
  <c r="Y35" i="10"/>
  <c r="Y47" i="10"/>
  <c r="Y50" i="10"/>
  <c r="Y52" i="10"/>
  <c r="Y53" i="10"/>
  <c r="Y59" i="10"/>
  <c r="Y84" i="115" s="1"/>
  <c r="Y8" i="17"/>
  <c r="Y20" i="17"/>
  <c r="Y23" i="17"/>
  <c r="Y25" i="17"/>
  <c r="Y26" i="17"/>
  <c r="Y35" i="17"/>
  <c r="Y47" i="17"/>
  <c r="Y50" i="17"/>
  <c r="Y52" i="17"/>
  <c r="Y53" i="17"/>
  <c r="Y59" i="17"/>
  <c r="Y22" i="115" s="1"/>
  <c r="Y8" i="49"/>
  <c r="Y20" i="49"/>
  <c r="Y21" i="49"/>
  <c r="Y22" i="49"/>
  <c r="Y23" i="49"/>
  <c r="Y25" i="49"/>
  <c r="Y26" i="49"/>
  <c r="Y28" i="49"/>
  <c r="Y29" i="49"/>
  <c r="Y35" i="49"/>
  <c r="Y47" i="49"/>
  <c r="Y48" i="49"/>
  <c r="Y49" i="49"/>
  <c r="Y50" i="49"/>
  <c r="Y52" i="49"/>
  <c r="Y53" i="49"/>
  <c r="Y55" i="49"/>
  <c r="Y56" i="49"/>
  <c r="Y59" i="49"/>
  <c r="Y71" i="115" s="1"/>
  <c r="Y8" i="42"/>
  <c r="Y20" i="42"/>
  <c r="Y21" i="42"/>
  <c r="Y22" i="42"/>
  <c r="Y23" i="42"/>
  <c r="Y25" i="42"/>
  <c r="Y26" i="42"/>
  <c r="Y28" i="42"/>
  <c r="Y29" i="42"/>
  <c r="Y35" i="42"/>
  <c r="Y47" i="42"/>
  <c r="Y48" i="42"/>
  <c r="Y49" i="42"/>
  <c r="Y50" i="42"/>
  <c r="Y52" i="42"/>
  <c r="Y53" i="42"/>
  <c r="Y55" i="42"/>
  <c r="Y56" i="42"/>
  <c r="Y59" i="42"/>
  <c r="Y21" i="115" s="1"/>
  <c r="Y8" i="51"/>
  <c r="Y20" i="51"/>
  <c r="Y21" i="51"/>
  <c r="Y22" i="51"/>
  <c r="Y23" i="51"/>
  <c r="Y25" i="51"/>
  <c r="Y26" i="51"/>
  <c r="Y28" i="51"/>
  <c r="Y29" i="51"/>
  <c r="Y35" i="51"/>
  <c r="Y47" i="51"/>
  <c r="Y48" i="51"/>
  <c r="Y49" i="51"/>
  <c r="Y50" i="51"/>
  <c r="Y52" i="51"/>
  <c r="Y53" i="51"/>
  <c r="Y56" i="51"/>
  <c r="Y59" i="51"/>
  <c r="Y83" i="115" s="1"/>
  <c r="Y8" i="29"/>
  <c r="Y20" i="29"/>
  <c r="Y23" i="29"/>
  <c r="Y25" i="29"/>
  <c r="Y26" i="29"/>
  <c r="Y35" i="29"/>
  <c r="Y47" i="29"/>
  <c r="Y50" i="29"/>
  <c r="Y52" i="29"/>
  <c r="Y53" i="29"/>
  <c r="Y59" i="29"/>
  <c r="Y82" i="115" s="1"/>
  <c r="Y8" i="73"/>
  <c r="Y20" i="73"/>
  <c r="Y21" i="73"/>
  <c r="Y22" i="73"/>
  <c r="Y23" i="73"/>
  <c r="Y25" i="73"/>
  <c r="Y26" i="73"/>
  <c r="Y28" i="73"/>
  <c r="Y29" i="73"/>
  <c r="Y35" i="73"/>
  <c r="Y47" i="73"/>
  <c r="Y48" i="73"/>
  <c r="Y49" i="73"/>
  <c r="Y52" i="73"/>
  <c r="Y53" i="73"/>
  <c r="Y55" i="73"/>
  <c r="Y56" i="73"/>
  <c r="Y59" i="73"/>
  <c r="Y20" i="115" s="1"/>
  <c r="Y8" i="28"/>
  <c r="Y20" i="28"/>
  <c r="Y23" i="28"/>
  <c r="Y25" i="28"/>
  <c r="Y26" i="28"/>
  <c r="Y35" i="28"/>
  <c r="Y47" i="28"/>
  <c r="Y50" i="28"/>
  <c r="Y52" i="28"/>
  <c r="Y53" i="28"/>
  <c r="Y59" i="28"/>
  <c r="Y81" i="115" s="1"/>
  <c r="Y8" i="104"/>
  <c r="Y20" i="104"/>
  <c r="Y21" i="104"/>
  <c r="Y22" i="104"/>
  <c r="Y23" i="104"/>
  <c r="Y25" i="104"/>
  <c r="Y26" i="104"/>
  <c r="Y28" i="104"/>
  <c r="Y29" i="104"/>
  <c r="Y35" i="104"/>
  <c r="Y47" i="104"/>
  <c r="Y48" i="104"/>
  <c r="Y49" i="104"/>
  <c r="Y52" i="104"/>
  <c r="Y53" i="104"/>
  <c r="Y55" i="104"/>
  <c r="Y56" i="104"/>
  <c r="Y59" i="104"/>
  <c r="Y51" i="115" s="1"/>
  <c r="Y8" i="103"/>
  <c r="Y20" i="103"/>
  <c r="Y21" i="103"/>
  <c r="Y22" i="103"/>
  <c r="Y23" i="103"/>
  <c r="Y25" i="103"/>
  <c r="Y26" i="103"/>
  <c r="Y28" i="103"/>
  <c r="Y29" i="103"/>
  <c r="Y35" i="103"/>
  <c r="Y47" i="103"/>
  <c r="Y48" i="103"/>
  <c r="Y49" i="103"/>
  <c r="Y52" i="103"/>
  <c r="Y53" i="103"/>
  <c r="Y55" i="103"/>
  <c r="Y56" i="103"/>
  <c r="Y59" i="103"/>
  <c r="Y50" i="115" s="1"/>
  <c r="Y8" i="72"/>
  <c r="Y20" i="72"/>
  <c r="Y21" i="72"/>
  <c r="Y22" i="72"/>
  <c r="Y23" i="72"/>
  <c r="Y25" i="72"/>
  <c r="Y26" i="72"/>
  <c r="Y28" i="72"/>
  <c r="Y29" i="72"/>
  <c r="Y35" i="72"/>
  <c r="Y47" i="72"/>
  <c r="Y48" i="72"/>
  <c r="Y49" i="72"/>
  <c r="Y50" i="72"/>
  <c r="Y52" i="72"/>
  <c r="Y53" i="72"/>
  <c r="Y55" i="72"/>
  <c r="Y56" i="72"/>
  <c r="Y59" i="72"/>
  <c r="Y19" i="115" s="1"/>
  <c r="Y8" i="16"/>
  <c r="Y20" i="16"/>
  <c r="Y23" i="16"/>
  <c r="Y25" i="16"/>
  <c r="Y26" i="16"/>
  <c r="Y35" i="16"/>
  <c r="Y47" i="16"/>
  <c r="Y50" i="16"/>
  <c r="Y52" i="16"/>
  <c r="Y53" i="16"/>
  <c r="Y59" i="16"/>
  <c r="Y18" i="115" s="1"/>
  <c r="Y8" i="14"/>
  <c r="Y20" i="14"/>
  <c r="Y23" i="14"/>
  <c r="Y25" i="14"/>
  <c r="Y26" i="14"/>
  <c r="Y35" i="14"/>
  <c r="Y47" i="14"/>
  <c r="Y50" i="14"/>
  <c r="Y52" i="14"/>
  <c r="Y53" i="14"/>
  <c r="Y59" i="14"/>
  <c r="Y17" i="115" s="1"/>
  <c r="Y8" i="71"/>
  <c r="Y20" i="71"/>
  <c r="Y21" i="71"/>
  <c r="Y22" i="71"/>
  <c r="Y23" i="71"/>
  <c r="Y25" i="71"/>
  <c r="Y26" i="71"/>
  <c r="Y28" i="71"/>
  <c r="Y29" i="71"/>
  <c r="Y35" i="71"/>
  <c r="Y47" i="71"/>
  <c r="Y48" i="71"/>
  <c r="Y49" i="71"/>
  <c r="Y50" i="71"/>
  <c r="Y52" i="71"/>
  <c r="Y53" i="71"/>
  <c r="Y55" i="71"/>
  <c r="Y56" i="71"/>
  <c r="Y59" i="71"/>
  <c r="Y16" i="115" s="1"/>
  <c r="Y8" i="4"/>
  <c r="Y7" i="57" s="1"/>
  <c r="Y20" i="4"/>
  <c r="Y23" i="4"/>
  <c r="Y25" i="4"/>
  <c r="Y26" i="4"/>
  <c r="Y35" i="4"/>
  <c r="Y47" i="4"/>
  <c r="Y50" i="4"/>
  <c r="Y52" i="4"/>
  <c r="Y53" i="4"/>
  <c r="Y59" i="4"/>
  <c r="Y7" i="115" s="1"/>
  <c r="Y8" i="5"/>
  <c r="Y96" i="57" s="1"/>
  <c r="Y20" i="5"/>
  <c r="Y23" i="5"/>
  <c r="Y25" i="5"/>
  <c r="Y26" i="5"/>
  <c r="Y35" i="5"/>
  <c r="Y47" i="5"/>
  <c r="Y50" i="5"/>
  <c r="Y52" i="5"/>
  <c r="Y53" i="5"/>
  <c r="Y59" i="5"/>
  <c r="Y96" i="115" s="1"/>
  <c r="Y8" i="70"/>
  <c r="Y20" i="70"/>
  <c r="Y21" i="70"/>
  <c r="Y22" i="70"/>
  <c r="Y23" i="70"/>
  <c r="Y25" i="70"/>
  <c r="Y26" i="70"/>
  <c r="Y28" i="70"/>
  <c r="Y29" i="70"/>
  <c r="Y35" i="70"/>
  <c r="Y47" i="70"/>
  <c r="Y48" i="70"/>
  <c r="Y49" i="70"/>
  <c r="Y52" i="70"/>
  <c r="Y53" i="70"/>
  <c r="Y55" i="70"/>
  <c r="Y56" i="70"/>
  <c r="Y59" i="70"/>
  <c r="Y15" i="115" s="1"/>
  <c r="Y8" i="102"/>
  <c r="Y20" i="102"/>
  <c r="Y21" i="102"/>
  <c r="Y22" i="102"/>
  <c r="Y23" i="102"/>
  <c r="Y25" i="102"/>
  <c r="Y26" i="102"/>
  <c r="Y28" i="102"/>
  <c r="Y29" i="102"/>
  <c r="Y35" i="102"/>
  <c r="Y47" i="102"/>
  <c r="Y48" i="102"/>
  <c r="Y49" i="102"/>
  <c r="Y50" i="102"/>
  <c r="Y52" i="102"/>
  <c r="Y53" i="102"/>
  <c r="Y55" i="102"/>
  <c r="Y56" i="102"/>
  <c r="Y59" i="102"/>
  <c r="Y49" i="115" s="1"/>
  <c r="Y8" i="101"/>
  <c r="Y20" i="101"/>
  <c r="Y21" i="101"/>
  <c r="Y22" i="101"/>
  <c r="Y23" i="101"/>
  <c r="Y25" i="101"/>
  <c r="Y26" i="101"/>
  <c r="Y28" i="101"/>
  <c r="Y29" i="101"/>
  <c r="Y35" i="101"/>
  <c r="Y47" i="101"/>
  <c r="Y48" i="101"/>
  <c r="Y49" i="101"/>
  <c r="Y52" i="101"/>
  <c r="Y53" i="101"/>
  <c r="Y55" i="101"/>
  <c r="Y56" i="101"/>
  <c r="Y59" i="101"/>
  <c r="Y60" i="115" s="1"/>
  <c r="Y8" i="69"/>
  <c r="Y20" i="69"/>
  <c r="Y21" i="69"/>
  <c r="Y22" i="69"/>
  <c r="Y23" i="69"/>
  <c r="Y25" i="69"/>
  <c r="Y26" i="69"/>
  <c r="Y28" i="69"/>
  <c r="Y29" i="69"/>
  <c r="Y35" i="69"/>
  <c r="Y47" i="69"/>
  <c r="Y48" i="69"/>
  <c r="Y49" i="69"/>
  <c r="Y52" i="69"/>
  <c r="Y53" i="69"/>
  <c r="Y55" i="69"/>
  <c r="Y56" i="69"/>
  <c r="Y59" i="69"/>
  <c r="Y14" i="115" s="1"/>
  <c r="Y8" i="68"/>
  <c r="Y20" i="68"/>
  <c r="Y21" i="68"/>
  <c r="Y22" i="68"/>
  <c r="Y23" i="68"/>
  <c r="Y25" i="68"/>
  <c r="Y26" i="68"/>
  <c r="Y28" i="68"/>
  <c r="Y29" i="68"/>
  <c r="Y35" i="68"/>
  <c r="Y47" i="68"/>
  <c r="Y48" i="68"/>
  <c r="Y49" i="68"/>
  <c r="Y50" i="68"/>
  <c r="Y52" i="68"/>
  <c r="Y53" i="68"/>
  <c r="Y55" i="68"/>
  <c r="Y56" i="68"/>
  <c r="Y59" i="68"/>
  <c r="Y13" i="115" s="1"/>
  <c r="Y8" i="100"/>
  <c r="Y20" i="100"/>
  <c r="Y21" i="100"/>
  <c r="Y22" i="100"/>
  <c r="Y23" i="100"/>
  <c r="Y25" i="100"/>
  <c r="Y26" i="100"/>
  <c r="Y28" i="100"/>
  <c r="Y29" i="100"/>
  <c r="Y35" i="100"/>
  <c r="Y47" i="100"/>
  <c r="Y48" i="100"/>
  <c r="Y49" i="100"/>
  <c r="Y52" i="100"/>
  <c r="Y53" i="100"/>
  <c r="Y55" i="100"/>
  <c r="Y56" i="100"/>
  <c r="Y59" i="100"/>
  <c r="Y12" i="115" s="1"/>
  <c r="Y8" i="99"/>
  <c r="Y20" i="99"/>
  <c r="Y21" i="99"/>
  <c r="Y22" i="99"/>
  <c r="Y23" i="99"/>
  <c r="Y25" i="99"/>
  <c r="Y26" i="99"/>
  <c r="Y28" i="99"/>
  <c r="Y29" i="99"/>
  <c r="Y35" i="99"/>
  <c r="Y47" i="99"/>
  <c r="Y48" i="99"/>
  <c r="Y49" i="99"/>
  <c r="Y50" i="99"/>
  <c r="Y52" i="99"/>
  <c r="Y53" i="99"/>
  <c r="Y55" i="99"/>
  <c r="Y56" i="99"/>
  <c r="Y59" i="99"/>
  <c r="Y11" i="115" s="1"/>
  <c r="Y8" i="98"/>
  <c r="Y20" i="98"/>
  <c r="Y21" i="98"/>
  <c r="Y22" i="98"/>
  <c r="Y23" i="98"/>
  <c r="Y25" i="98"/>
  <c r="Y26" i="98"/>
  <c r="Y28" i="98"/>
  <c r="Y29" i="98"/>
  <c r="Y35" i="98"/>
  <c r="Y47" i="98"/>
  <c r="Y48" i="98"/>
  <c r="Y49" i="98"/>
  <c r="Y50" i="98"/>
  <c r="Y52" i="98"/>
  <c r="Y53" i="98"/>
  <c r="Y55" i="98"/>
  <c r="Y56" i="98"/>
  <c r="Y59" i="98"/>
  <c r="Y48" i="115" s="1"/>
  <c r="Y8" i="90"/>
  <c r="Y20" i="90"/>
  <c r="Y21" i="90"/>
  <c r="Y22" i="90"/>
  <c r="Y23" i="90"/>
  <c r="Y25" i="90"/>
  <c r="Y26" i="90"/>
  <c r="Y28" i="90"/>
  <c r="Y29" i="90"/>
  <c r="Y35" i="90"/>
  <c r="Y47" i="90"/>
  <c r="Y48" i="90"/>
  <c r="Y49" i="90"/>
  <c r="Y50" i="90"/>
  <c r="Y52" i="90"/>
  <c r="Y53" i="90"/>
  <c r="Y55" i="90"/>
  <c r="Y56" i="90"/>
  <c r="Y59" i="90"/>
  <c r="Y47" i="115" s="1"/>
  <c r="Y8" i="27"/>
  <c r="Y20" i="27"/>
  <c r="Y23" i="27"/>
  <c r="Y25" i="27"/>
  <c r="Y26" i="27"/>
  <c r="Y35" i="27"/>
  <c r="Y47" i="27"/>
  <c r="Y50" i="27"/>
  <c r="Y52" i="27"/>
  <c r="Y53" i="27"/>
  <c r="Y59" i="27"/>
  <c r="Y80" i="115" s="1"/>
  <c r="Y8" i="47"/>
  <c r="Y20" i="47"/>
  <c r="Y21" i="47"/>
  <c r="Y22" i="47"/>
  <c r="Y23" i="47"/>
  <c r="Y25" i="47"/>
  <c r="Y26" i="47"/>
  <c r="Y28" i="47"/>
  <c r="Y29" i="47"/>
  <c r="Y35" i="47"/>
  <c r="Y47" i="47"/>
  <c r="Y48" i="47"/>
  <c r="Y49" i="47"/>
  <c r="Y50" i="47"/>
  <c r="Y52" i="47"/>
  <c r="Y53" i="47"/>
  <c r="Y56" i="47"/>
  <c r="Y59" i="47"/>
  <c r="Y46" i="115" s="1"/>
  <c r="Y19" i="7"/>
  <c r="X18" i="56" s="1"/>
  <c r="Y20" i="7"/>
  <c r="Y23" i="7"/>
  <c r="Y25" i="7"/>
  <c r="Y26" i="7"/>
  <c r="Y35" i="7"/>
  <c r="Y47" i="7"/>
  <c r="Y50" i="7"/>
  <c r="Y52" i="7"/>
  <c r="Y53" i="7"/>
  <c r="Y59" i="7"/>
  <c r="Y5" i="115" s="1"/>
  <c r="Y97" i="115" s="1"/>
  <c r="Y8" i="97"/>
  <c r="Y20" i="97"/>
  <c r="Y21" i="97"/>
  <c r="Y22" i="97"/>
  <c r="Y23" i="97"/>
  <c r="Y25" i="97"/>
  <c r="Y26" i="97"/>
  <c r="Y28" i="97"/>
  <c r="Y29" i="97"/>
  <c r="Y35" i="97"/>
  <c r="Y47" i="97"/>
  <c r="Y48" i="97"/>
  <c r="Y49" i="97"/>
  <c r="Y50" i="97"/>
  <c r="Y52" i="97"/>
  <c r="Y53" i="97"/>
  <c r="Y55" i="97"/>
  <c r="Y56" i="97"/>
  <c r="Y59" i="97"/>
  <c r="Y10" i="115" s="1"/>
  <c r="Y8" i="81"/>
  <c r="Y20" i="81"/>
  <c r="Y22" i="81"/>
  <c r="Y25" i="81"/>
  <c r="Y26" i="81"/>
  <c r="Y28" i="81"/>
  <c r="Y35" i="81"/>
  <c r="Y8" i="23"/>
  <c r="Y20" i="23"/>
  <c r="Y23" i="23"/>
  <c r="Y25" i="23"/>
  <c r="Y26" i="23"/>
  <c r="Y35" i="23"/>
  <c r="Y47" i="23"/>
  <c r="Y50" i="23"/>
  <c r="Y52" i="23"/>
  <c r="Y53" i="23"/>
  <c r="Y59" i="23"/>
  <c r="Y45" i="115" s="1"/>
  <c r="Y8" i="48"/>
  <c r="Y20" i="48"/>
  <c r="Y21" i="48"/>
  <c r="Y22" i="48"/>
  <c r="Y23" i="48"/>
  <c r="Y25" i="48"/>
  <c r="Y26" i="48"/>
  <c r="Y28" i="48"/>
  <c r="Y29" i="48"/>
  <c r="Y35" i="48"/>
  <c r="Y47" i="48"/>
  <c r="Y48" i="48"/>
  <c r="Y49" i="48"/>
  <c r="Y52" i="48"/>
  <c r="Y53" i="48"/>
  <c r="Y56" i="48"/>
  <c r="Y59" i="48"/>
  <c r="Y59" i="115" s="1"/>
  <c r="Y8" i="64"/>
  <c r="Y20" i="64"/>
  <c r="Y23" i="64"/>
  <c r="Y25" i="64"/>
  <c r="Y26" i="64"/>
  <c r="Y35" i="64"/>
  <c r="Y47" i="64"/>
  <c r="Y50" i="64"/>
  <c r="Y52" i="64"/>
  <c r="Y53" i="64"/>
  <c r="Y59" i="64"/>
  <c r="Y9" i="115" s="1"/>
  <c r="Y8" i="96"/>
  <c r="Y20" i="96"/>
  <c r="Y21" i="96"/>
  <c r="Y22" i="96"/>
  <c r="Y23" i="96"/>
  <c r="Y25" i="96"/>
  <c r="Y26" i="96"/>
  <c r="Y28" i="96"/>
  <c r="Y29" i="96"/>
  <c r="Y35" i="96"/>
  <c r="Y47" i="96"/>
  <c r="Y48" i="96"/>
  <c r="Y49" i="96"/>
  <c r="Y50" i="96"/>
  <c r="Y52" i="96"/>
  <c r="Y53" i="96"/>
  <c r="Y55" i="96"/>
  <c r="Y56" i="96"/>
  <c r="Y59" i="96"/>
  <c r="Y70" i="115" s="1"/>
  <c r="Y8" i="67"/>
  <c r="Y20" i="67"/>
  <c r="Y21" i="67"/>
  <c r="Y22" i="67"/>
  <c r="Y23" i="67"/>
  <c r="Y25" i="67"/>
  <c r="Y26" i="67"/>
  <c r="Y28" i="67"/>
  <c r="Y29" i="67"/>
  <c r="Y35" i="67"/>
  <c r="Y47" i="67"/>
  <c r="Y48" i="67"/>
  <c r="Y49" i="67"/>
  <c r="Y50" i="67"/>
  <c r="Y52" i="67"/>
  <c r="Y53" i="67"/>
  <c r="Y55" i="67"/>
  <c r="Y56" i="67"/>
  <c r="Y59" i="67"/>
  <c r="Y8" i="115" s="1"/>
  <c r="Y8" i="19"/>
  <c r="Y20" i="19"/>
  <c r="Y23" i="19"/>
  <c r="Y25" i="19"/>
  <c r="Y26" i="19"/>
  <c r="Y35" i="19"/>
  <c r="Y47" i="19"/>
  <c r="Y50" i="19"/>
  <c r="Y52" i="19"/>
  <c r="Y53" i="19"/>
  <c r="Y59" i="19"/>
  <c r="Y78" i="115" s="1"/>
  <c r="Y8" i="33"/>
  <c r="Y77" i="57" s="1"/>
  <c r="Y20" i="33"/>
  <c r="Y23" i="33"/>
  <c r="Y25" i="33"/>
  <c r="Y26" i="33"/>
  <c r="Y35" i="33"/>
  <c r="Y47" i="33"/>
  <c r="Y50" i="33"/>
  <c r="Y52" i="33"/>
  <c r="Y53" i="33"/>
  <c r="Y59" i="33"/>
  <c r="Y77" i="115" s="1"/>
  <c r="Y20" i="22"/>
  <c r="Y23" i="22"/>
  <c r="Y25" i="22"/>
  <c r="Y26" i="22"/>
  <c r="Y35" i="22"/>
  <c r="Y47" i="22"/>
  <c r="Y50" i="22"/>
  <c r="Y52" i="22"/>
  <c r="Y53" i="22"/>
  <c r="Y59" i="22"/>
  <c r="Y44" i="115" s="1"/>
  <c r="Y8" i="36"/>
  <c r="Y63" i="57" s="1"/>
  <c r="Y20" i="36"/>
  <c r="Y23" i="36"/>
  <c r="Y25" i="36"/>
  <c r="Y26" i="36"/>
  <c r="Y35" i="36"/>
  <c r="Y47" i="36"/>
  <c r="Y50" i="36"/>
  <c r="Y52" i="36"/>
  <c r="Y53" i="36"/>
  <c r="Y59" i="36"/>
  <c r="Y63" i="115" s="1"/>
  <c r="Y67" i="115" s="1"/>
  <c r="C4" i="118"/>
  <c r="D4" i="118"/>
  <c r="E4" i="118"/>
  <c r="F4" i="118"/>
  <c r="G4" i="118"/>
  <c r="H4" i="118"/>
  <c r="I4" i="118"/>
  <c r="J4" i="118"/>
  <c r="K4" i="118"/>
  <c r="L4" i="118"/>
  <c r="M4" i="118"/>
  <c r="N4" i="118"/>
  <c r="O4" i="118"/>
  <c r="P4" i="118"/>
  <c r="Q4" i="118"/>
  <c r="R4" i="118"/>
  <c r="S4" i="118"/>
  <c r="T4" i="118"/>
  <c r="U4" i="118"/>
  <c r="V4" i="118"/>
  <c r="W4" i="118"/>
  <c r="X4" i="118"/>
  <c r="C6" i="118"/>
  <c r="D6" i="118"/>
  <c r="E6" i="118"/>
  <c r="F6" i="118"/>
  <c r="G6" i="118"/>
  <c r="H6" i="118"/>
  <c r="I6" i="118"/>
  <c r="J6" i="118"/>
  <c r="K6" i="118"/>
  <c r="L6" i="118"/>
  <c r="M6" i="118"/>
  <c r="N6" i="118"/>
  <c r="O6" i="118"/>
  <c r="P6" i="118"/>
  <c r="Q6" i="118"/>
  <c r="R6" i="118"/>
  <c r="S6" i="118"/>
  <c r="T6" i="118"/>
  <c r="U6" i="118"/>
  <c r="V6" i="118"/>
  <c r="W6" i="118"/>
  <c r="X6" i="118"/>
  <c r="C12" i="118"/>
  <c r="D12" i="118"/>
  <c r="E12" i="118"/>
  <c r="F12" i="118"/>
  <c r="G12" i="118"/>
  <c r="H12" i="118"/>
  <c r="I12" i="118"/>
  <c r="J12" i="118"/>
  <c r="K12" i="118"/>
  <c r="L12" i="118"/>
  <c r="M12" i="118"/>
  <c r="N12" i="118"/>
  <c r="O12" i="118"/>
  <c r="P12" i="118"/>
  <c r="Q12" i="118"/>
  <c r="R12" i="118"/>
  <c r="S12" i="118"/>
  <c r="T12" i="118"/>
  <c r="U12" i="118"/>
  <c r="V12" i="118"/>
  <c r="W12" i="118"/>
  <c r="X12" i="118"/>
  <c r="C8" i="118"/>
  <c r="D8" i="118"/>
  <c r="E8" i="118"/>
  <c r="F8" i="118"/>
  <c r="G8" i="118"/>
  <c r="H8" i="118"/>
  <c r="I8" i="118"/>
  <c r="J8" i="118"/>
  <c r="K8" i="118"/>
  <c r="L8" i="118"/>
  <c r="M8" i="118"/>
  <c r="N8" i="118"/>
  <c r="O8" i="118"/>
  <c r="P8" i="118"/>
  <c r="Q8" i="118"/>
  <c r="R8" i="118"/>
  <c r="S8" i="118"/>
  <c r="T8" i="118"/>
  <c r="U8" i="118"/>
  <c r="V8" i="118"/>
  <c r="W8" i="118"/>
  <c r="X8" i="118"/>
  <c r="C22" i="118"/>
  <c r="D22" i="118"/>
  <c r="E22" i="118"/>
  <c r="F22" i="118"/>
  <c r="G22" i="118"/>
  <c r="H22" i="118"/>
  <c r="I22" i="118"/>
  <c r="J22" i="118"/>
  <c r="K22" i="118"/>
  <c r="L22" i="118"/>
  <c r="M22" i="118"/>
  <c r="N22" i="118"/>
  <c r="O22" i="118"/>
  <c r="P22" i="118"/>
  <c r="Q22" i="118"/>
  <c r="R22" i="118"/>
  <c r="S22" i="118"/>
  <c r="T22" i="118"/>
  <c r="U22" i="118"/>
  <c r="V22" i="118"/>
  <c r="W22" i="118"/>
  <c r="X22" i="118"/>
  <c r="C10" i="118"/>
  <c r="D10" i="118"/>
  <c r="E10" i="118"/>
  <c r="F10" i="118"/>
  <c r="G10" i="118"/>
  <c r="H10" i="118"/>
  <c r="I10" i="118"/>
  <c r="J10" i="118"/>
  <c r="K10" i="118"/>
  <c r="L10" i="118"/>
  <c r="M10" i="118"/>
  <c r="N10" i="118"/>
  <c r="O10" i="118"/>
  <c r="P10" i="118"/>
  <c r="Q10" i="118"/>
  <c r="R10" i="118"/>
  <c r="S10" i="118"/>
  <c r="T10" i="118"/>
  <c r="U10" i="118"/>
  <c r="V10" i="118"/>
  <c r="W10" i="118"/>
  <c r="X10" i="118"/>
  <c r="C31" i="118"/>
  <c r="D31" i="118"/>
  <c r="E31" i="118"/>
  <c r="F31" i="118"/>
  <c r="G31" i="118"/>
  <c r="H31" i="118"/>
  <c r="I31" i="118"/>
  <c r="J31" i="118"/>
  <c r="K31" i="118"/>
  <c r="L31" i="118"/>
  <c r="M31" i="118"/>
  <c r="N31" i="118"/>
  <c r="O31" i="118"/>
  <c r="P31" i="118"/>
  <c r="Q31" i="118"/>
  <c r="R31" i="118"/>
  <c r="S31" i="118"/>
  <c r="T31" i="118"/>
  <c r="U31" i="118"/>
  <c r="V31" i="118"/>
  <c r="W31" i="118"/>
  <c r="X31" i="118"/>
  <c r="C7" i="118"/>
  <c r="D7" i="118"/>
  <c r="E7" i="118"/>
  <c r="F7" i="118"/>
  <c r="G7" i="118"/>
  <c r="H7" i="118"/>
  <c r="I7" i="118"/>
  <c r="J7" i="118"/>
  <c r="K7" i="118"/>
  <c r="L7" i="118"/>
  <c r="M7" i="118"/>
  <c r="N7" i="118"/>
  <c r="O7" i="118"/>
  <c r="P7" i="118"/>
  <c r="Q7" i="118"/>
  <c r="R7" i="118"/>
  <c r="S7" i="118"/>
  <c r="T7" i="118"/>
  <c r="U7" i="118"/>
  <c r="V7" i="118"/>
  <c r="W7" i="118"/>
  <c r="X7" i="118"/>
  <c r="C16" i="118"/>
  <c r="D16" i="118"/>
  <c r="E16" i="118"/>
  <c r="F16" i="118"/>
  <c r="G16" i="118"/>
  <c r="H16" i="118"/>
  <c r="I16" i="118"/>
  <c r="J16" i="118"/>
  <c r="K16" i="118"/>
  <c r="L16" i="118"/>
  <c r="M16" i="118"/>
  <c r="N16" i="118"/>
  <c r="O16" i="118"/>
  <c r="P16" i="118"/>
  <c r="Q16" i="118"/>
  <c r="R16" i="118"/>
  <c r="S16" i="118"/>
  <c r="T16" i="118"/>
  <c r="U16" i="118"/>
  <c r="V16" i="118"/>
  <c r="W16" i="118"/>
  <c r="X16" i="118"/>
  <c r="C23" i="118"/>
  <c r="D23" i="118"/>
  <c r="E23" i="118"/>
  <c r="F23" i="118"/>
  <c r="G23" i="118"/>
  <c r="H23" i="118"/>
  <c r="I23" i="118"/>
  <c r="J23" i="118"/>
  <c r="K23" i="118"/>
  <c r="L23" i="118"/>
  <c r="M23" i="118"/>
  <c r="N23" i="118"/>
  <c r="O23" i="118"/>
  <c r="P23" i="118"/>
  <c r="Q23" i="118"/>
  <c r="R23" i="118"/>
  <c r="S23" i="118"/>
  <c r="T23" i="118"/>
  <c r="U23" i="118"/>
  <c r="V23" i="118"/>
  <c r="W23" i="118"/>
  <c r="X23" i="118"/>
  <c r="C17" i="118"/>
  <c r="D17" i="118"/>
  <c r="E17" i="118"/>
  <c r="F17" i="118"/>
  <c r="G17" i="118"/>
  <c r="H17" i="118"/>
  <c r="I17" i="118"/>
  <c r="J17" i="118"/>
  <c r="K17" i="118"/>
  <c r="L17" i="118"/>
  <c r="M17" i="118"/>
  <c r="N17" i="118"/>
  <c r="O17" i="118"/>
  <c r="P17" i="118"/>
  <c r="Q17" i="118"/>
  <c r="R17" i="118"/>
  <c r="S17" i="118"/>
  <c r="T17" i="118"/>
  <c r="U17" i="118"/>
  <c r="V17" i="118"/>
  <c r="W17" i="118"/>
  <c r="X17" i="118"/>
  <c r="C15" i="118"/>
  <c r="D15" i="118"/>
  <c r="E15" i="118"/>
  <c r="F15" i="118"/>
  <c r="G15" i="118"/>
  <c r="H15" i="118"/>
  <c r="I15" i="118"/>
  <c r="J15" i="118"/>
  <c r="K15" i="118"/>
  <c r="L15" i="118"/>
  <c r="M15" i="118"/>
  <c r="N15" i="118"/>
  <c r="O15" i="118"/>
  <c r="P15" i="118"/>
  <c r="Q15" i="118"/>
  <c r="R15" i="118"/>
  <c r="S15" i="118"/>
  <c r="T15" i="118"/>
  <c r="U15" i="118"/>
  <c r="V15" i="118"/>
  <c r="W15" i="118"/>
  <c r="X15" i="118"/>
  <c r="C21" i="118"/>
  <c r="D21" i="118"/>
  <c r="E21" i="118"/>
  <c r="F21" i="118"/>
  <c r="G21" i="118"/>
  <c r="H21" i="118"/>
  <c r="I21" i="118"/>
  <c r="J21" i="118"/>
  <c r="K21" i="118"/>
  <c r="L21" i="118"/>
  <c r="M21" i="118"/>
  <c r="N21" i="118"/>
  <c r="O21" i="118"/>
  <c r="P21" i="118"/>
  <c r="Q21" i="118"/>
  <c r="R21" i="118"/>
  <c r="S21" i="118"/>
  <c r="T21" i="118"/>
  <c r="U21" i="118"/>
  <c r="V21" i="118"/>
  <c r="W21" i="118"/>
  <c r="X21" i="118"/>
  <c r="C19" i="118"/>
  <c r="D19" i="118"/>
  <c r="E19" i="118"/>
  <c r="F19" i="118"/>
  <c r="G19" i="118"/>
  <c r="H19" i="118"/>
  <c r="I19" i="118"/>
  <c r="J19" i="118"/>
  <c r="K19" i="118"/>
  <c r="L19" i="118"/>
  <c r="M19" i="118"/>
  <c r="N19" i="118"/>
  <c r="O19" i="118"/>
  <c r="P19" i="118"/>
  <c r="Q19" i="118"/>
  <c r="R19" i="118"/>
  <c r="S19" i="118"/>
  <c r="T19" i="118"/>
  <c r="U19" i="118"/>
  <c r="V19" i="118"/>
  <c r="W19" i="118"/>
  <c r="X19" i="118"/>
  <c r="C11" i="118"/>
  <c r="D11" i="118"/>
  <c r="E11" i="118"/>
  <c r="F11" i="118"/>
  <c r="G11" i="118"/>
  <c r="H11" i="118"/>
  <c r="I11" i="118"/>
  <c r="J11" i="118"/>
  <c r="K11" i="118"/>
  <c r="L11" i="118"/>
  <c r="M11" i="118"/>
  <c r="N11" i="118"/>
  <c r="O11" i="118"/>
  <c r="P11" i="118"/>
  <c r="Q11" i="118"/>
  <c r="R11" i="118"/>
  <c r="S11" i="118"/>
  <c r="T11" i="118"/>
  <c r="U11" i="118"/>
  <c r="V11" i="118"/>
  <c r="W11" i="118"/>
  <c r="X11" i="118"/>
  <c r="C14" i="118"/>
  <c r="D14" i="118"/>
  <c r="E14" i="118"/>
  <c r="F14" i="118"/>
  <c r="G14" i="118"/>
  <c r="H14" i="118"/>
  <c r="I14" i="118"/>
  <c r="J14" i="118"/>
  <c r="K14" i="118"/>
  <c r="L14" i="118"/>
  <c r="M14" i="118"/>
  <c r="N14" i="118"/>
  <c r="O14" i="118"/>
  <c r="P14" i="118"/>
  <c r="Q14" i="118"/>
  <c r="R14" i="118"/>
  <c r="S14" i="118"/>
  <c r="T14" i="118"/>
  <c r="U14" i="118"/>
  <c r="V14" i="118"/>
  <c r="W14" i="118"/>
  <c r="X14" i="118"/>
  <c r="C20" i="118"/>
  <c r="D20" i="118"/>
  <c r="E20" i="118"/>
  <c r="F20" i="118"/>
  <c r="G20" i="118"/>
  <c r="H20" i="118"/>
  <c r="I20" i="118"/>
  <c r="J20" i="118"/>
  <c r="K20" i="118"/>
  <c r="L20" i="118"/>
  <c r="M20" i="118"/>
  <c r="N20" i="118"/>
  <c r="O20" i="118"/>
  <c r="P20" i="118"/>
  <c r="Q20" i="118"/>
  <c r="R20" i="118"/>
  <c r="S20" i="118"/>
  <c r="T20" i="118"/>
  <c r="U20" i="118"/>
  <c r="V20" i="118"/>
  <c r="W20" i="118"/>
  <c r="X20" i="118"/>
  <c r="C27" i="118"/>
  <c r="D27" i="118"/>
  <c r="E27" i="118"/>
  <c r="F27" i="118"/>
  <c r="G27" i="118"/>
  <c r="H27" i="118"/>
  <c r="I27" i="118"/>
  <c r="J27" i="118"/>
  <c r="K27" i="118"/>
  <c r="L27" i="118"/>
  <c r="M27" i="118"/>
  <c r="N27" i="118"/>
  <c r="O27" i="118"/>
  <c r="P27" i="118"/>
  <c r="Q27" i="118"/>
  <c r="R27" i="118"/>
  <c r="S27" i="118"/>
  <c r="T27" i="118"/>
  <c r="U27" i="118"/>
  <c r="V27" i="118"/>
  <c r="W27" i="118"/>
  <c r="X27" i="118"/>
  <c r="C13" i="118"/>
  <c r="D13" i="118"/>
  <c r="E13" i="118"/>
  <c r="F13" i="118"/>
  <c r="G13" i="118"/>
  <c r="H13" i="118"/>
  <c r="I13" i="118"/>
  <c r="J13" i="118"/>
  <c r="K13" i="118"/>
  <c r="L13" i="118"/>
  <c r="M13" i="118"/>
  <c r="N13" i="118"/>
  <c r="O13" i="118"/>
  <c r="P13" i="118"/>
  <c r="Q13" i="118"/>
  <c r="R13" i="118"/>
  <c r="S13" i="118"/>
  <c r="T13" i="118"/>
  <c r="U13" i="118"/>
  <c r="V13" i="118"/>
  <c r="W13" i="118"/>
  <c r="X13" i="118"/>
  <c r="C33" i="118"/>
  <c r="D33" i="118"/>
  <c r="E33" i="118"/>
  <c r="F33" i="118"/>
  <c r="G33" i="118"/>
  <c r="H33" i="118"/>
  <c r="I33" i="118"/>
  <c r="J33" i="118"/>
  <c r="K33" i="118"/>
  <c r="L33" i="118"/>
  <c r="M33" i="118"/>
  <c r="N33" i="118"/>
  <c r="O33" i="118"/>
  <c r="P33" i="118"/>
  <c r="Q33" i="118"/>
  <c r="R33" i="118"/>
  <c r="S33" i="118"/>
  <c r="T33" i="118"/>
  <c r="U33" i="118"/>
  <c r="V33" i="118"/>
  <c r="W33" i="118"/>
  <c r="X33" i="118"/>
  <c r="C18" i="118"/>
  <c r="D18" i="118"/>
  <c r="E18" i="118"/>
  <c r="F18" i="118"/>
  <c r="G18" i="118"/>
  <c r="H18" i="118"/>
  <c r="I18" i="118"/>
  <c r="J18" i="118"/>
  <c r="K18" i="118"/>
  <c r="L18" i="118"/>
  <c r="M18" i="118"/>
  <c r="N18" i="118"/>
  <c r="O18" i="118"/>
  <c r="P18" i="118"/>
  <c r="Q18" i="118"/>
  <c r="R18" i="118"/>
  <c r="S18" i="118"/>
  <c r="T18" i="118"/>
  <c r="U18" i="118"/>
  <c r="V18" i="118"/>
  <c r="W18" i="118"/>
  <c r="X18" i="118"/>
  <c r="C34" i="118"/>
  <c r="D34" i="118"/>
  <c r="E34" i="118"/>
  <c r="F34" i="118"/>
  <c r="G34" i="118"/>
  <c r="H34" i="118"/>
  <c r="I34" i="118"/>
  <c r="J34" i="118"/>
  <c r="K34" i="118"/>
  <c r="L34" i="118"/>
  <c r="M34" i="118"/>
  <c r="N34" i="118"/>
  <c r="O34" i="118"/>
  <c r="P34" i="118"/>
  <c r="Q34" i="118"/>
  <c r="R34" i="118"/>
  <c r="S34" i="118"/>
  <c r="T34" i="118"/>
  <c r="U34" i="118"/>
  <c r="V34" i="118"/>
  <c r="W34" i="118"/>
  <c r="X34" i="118"/>
  <c r="C25" i="118"/>
  <c r="D25" i="118"/>
  <c r="E25" i="118"/>
  <c r="F25" i="118"/>
  <c r="G25" i="118"/>
  <c r="H25" i="118"/>
  <c r="I25" i="118"/>
  <c r="J25" i="118"/>
  <c r="K25" i="118"/>
  <c r="L25" i="118"/>
  <c r="M25" i="118"/>
  <c r="N25" i="118"/>
  <c r="O25" i="118"/>
  <c r="P25" i="118"/>
  <c r="Q25" i="118"/>
  <c r="R25" i="118"/>
  <c r="S25" i="118"/>
  <c r="T25" i="118"/>
  <c r="U25" i="118"/>
  <c r="V25" i="118"/>
  <c r="W25" i="118"/>
  <c r="X25" i="118"/>
  <c r="C24" i="118"/>
  <c r="D24" i="118"/>
  <c r="E24" i="118"/>
  <c r="F24" i="118"/>
  <c r="G24" i="118"/>
  <c r="H24" i="118"/>
  <c r="I24" i="118"/>
  <c r="J24" i="118"/>
  <c r="K24" i="118"/>
  <c r="L24" i="118"/>
  <c r="M24" i="118"/>
  <c r="N24" i="118"/>
  <c r="O24" i="118"/>
  <c r="P24" i="118"/>
  <c r="Q24" i="118"/>
  <c r="R24" i="118"/>
  <c r="S24" i="118"/>
  <c r="T24" i="118"/>
  <c r="U24" i="118"/>
  <c r="V24" i="118"/>
  <c r="W24" i="118"/>
  <c r="X24" i="118"/>
  <c r="C32" i="118"/>
  <c r="D32" i="118"/>
  <c r="E32" i="118"/>
  <c r="F32" i="118"/>
  <c r="G32" i="118"/>
  <c r="H32" i="118"/>
  <c r="I32" i="118"/>
  <c r="J32" i="118"/>
  <c r="K32" i="118"/>
  <c r="L32" i="118"/>
  <c r="M32" i="118"/>
  <c r="N32" i="118"/>
  <c r="O32" i="118"/>
  <c r="P32" i="118"/>
  <c r="Q32" i="118"/>
  <c r="R32" i="118"/>
  <c r="S32" i="118"/>
  <c r="T32" i="118"/>
  <c r="U32" i="118"/>
  <c r="V32" i="118"/>
  <c r="W32" i="118"/>
  <c r="X32" i="118"/>
  <c r="C29" i="118"/>
  <c r="D29" i="118"/>
  <c r="E29" i="118"/>
  <c r="F29" i="118"/>
  <c r="G29" i="118"/>
  <c r="H29" i="118"/>
  <c r="I29" i="118"/>
  <c r="J29" i="118"/>
  <c r="K29" i="118"/>
  <c r="L29" i="118"/>
  <c r="M29" i="118"/>
  <c r="N29" i="118"/>
  <c r="O29" i="118"/>
  <c r="P29" i="118"/>
  <c r="Q29" i="118"/>
  <c r="R29" i="118"/>
  <c r="S29" i="118"/>
  <c r="T29" i="118"/>
  <c r="U29" i="118"/>
  <c r="V29" i="118"/>
  <c r="W29" i="118"/>
  <c r="X29" i="118"/>
  <c r="C26" i="118"/>
  <c r="D26" i="118"/>
  <c r="E26" i="118"/>
  <c r="F26" i="118"/>
  <c r="G26" i="118"/>
  <c r="H26" i="118"/>
  <c r="I26" i="118"/>
  <c r="J26" i="118"/>
  <c r="K26" i="118"/>
  <c r="L26" i="118"/>
  <c r="M26" i="118"/>
  <c r="N26" i="118"/>
  <c r="O26" i="118"/>
  <c r="P26" i="118"/>
  <c r="Q26" i="118"/>
  <c r="R26" i="118"/>
  <c r="S26" i="118"/>
  <c r="T26" i="118"/>
  <c r="U26" i="118"/>
  <c r="V26" i="118"/>
  <c r="W26" i="118"/>
  <c r="X26" i="118"/>
  <c r="C36" i="118"/>
  <c r="D36" i="118"/>
  <c r="E36" i="118"/>
  <c r="F36" i="118"/>
  <c r="G36" i="118"/>
  <c r="H36" i="118"/>
  <c r="I36" i="118"/>
  <c r="J36" i="118"/>
  <c r="K36" i="118"/>
  <c r="L36" i="118"/>
  <c r="M36" i="118"/>
  <c r="N36" i="118"/>
  <c r="O36" i="118"/>
  <c r="P36" i="118"/>
  <c r="Q36" i="118"/>
  <c r="R36" i="118"/>
  <c r="S36" i="118"/>
  <c r="T36" i="118"/>
  <c r="U36" i="118"/>
  <c r="V36" i="118"/>
  <c r="W36" i="118"/>
  <c r="X36" i="118"/>
  <c r="C30" i="118"/>
  <c r="D30" i="118"/>
  <c r="E30" i="118"/>
  <c r="F30" i="118"/>
  <c r="G30" i="118"/>
  <c r="H30" i="118"/>
  <c r="I30" i="118"/>
  <c r="J30" i="118"/>
  <c r="K30" i="118"/>
  <c r="L30" i="118"/>
  <c r="M30" i="118"/>
  <c r="N30" i="118"/>
  <c r="O30" i="118"/>
  <c r="P30" i="118"/>
  <c r="Q30" i="118"/>
  <c r="R30" i="118"/>
  <c r="S30" i="118"/>
  <c r="T30" i="118"/>
  <c r="U30" i="118"/>
  <c r="V30" i="118"/>
  <c r="W30" i="118"/>
  <c r="X30" i="118"/>
  <c r="C9" i="118"/>
  <c r="D9" i="118"/>
  <c r="E9" i="118"/>
  <c r="F9" i="118"/>
  <c r="G9" i="118"/>
  <c r="H9" i="118"/>
  <c r="I9" i="118"/>
  <c r="J9" i="118"/>
  <c r="K9" i="118"/>
  <c r="L9" i="118"/>
  <c r="M9" i="118"/>
  <c r="N9" i="118"/>
  <c r="O9" i="118"/>
  <c r="P9" i="118"/>
  <c r="Q9" i="118"/>
  <c r="R9" i="118"/>
  <c r="S9" i="118"/>
  <c r="T9" i="118"/>
  <c r="U9" i="118"/>
  <c r="V9" i="118"/>
  <c r="W9" i="118"/>
  <c r="X9" i="118"/>
  <c r="C28" i="118"/>
  <c r="D28" i="118"/>
  <c r="E28" i="118"/>
  <c r="F28" i="118"/>
  <c r="G28" i="118"/>
  <c r="H28" i="118"/>
  <c r="I28" i="118"/>
  <c r="J28" i="118"/>
  <c r="K28" i="118"/>
  <c r="L28" i="118"/>
  <c r="M28" i="118"/>
  <c r="N28" i="118"/>
  <c r="O28" i="118"/>
  <c r="P28" i="118"/>
  <c r="Q28" i="118"/>
  <c r="R28" i="118"/>
  <c r="S28" i="118"/>
  <c r="T28" i="118"/>
  <c r="U28" i="118"/>
  <c r="V28" i="118"/>
  <c r="W28" i="118"/>
  <c r="X28" i="118"/>
  <c r="C35" i="118"/>
  <c r="D35" i="118"/>
  <c r="E35" i="118"/>
  <c r="F35" i="118"/>
  <c r="G35" i="118"/>
  <c r="H35" i="118"/>
  <c r="I35" i="118"/>
  <c r="J35" i="118"/>
  <c r="K35" i="118"/>
  <c r="L35" i="118"/>
  <c r="M35" i="118"/>
  <c r="N35" i="118"/>
  <c r="O35" i="118"/>
  <c r="P35" i="118"/>
  <c r="Q35" i="118"/>
  <c r="R35" i="118"/>
  <c r="S35" i="118"/>
  <c r="T35" i="118"/>
  <c r="U35" i="118"/>
  <c r="V35" i="118"/>
  <c r="W35" i="118"/>
  <c r="X35" i="118"/>
  <c r="C38" i="118"/>
  <c r="D38" i="118"/>
  <c r="E38" i="118"/>
  <c r="F38" i="118"/>
  <c r="G38" i="118"/>
  <c r="H38" i="118"/>
  <c r="I38" i="118"/>
  <c r="J38" i="118"/>
  <c r="K38" i="118"/>
  <c r="L38" i="118"/>
  <c r="M38" i="118"/>
  <c r="N38" i="118"/>
  <c r="O38" i="118"/>
  <c r="P38" i="118"/>
  <c r="Q38" i="118"/>
  <c r="R38" i="118"/>
  <c r="S38" i="118"/>
  <c r="T38" i="118"/>
  <c r="U38" i="118"/>
  <c r="V38" i="118"/>
  <c r="W38" i="118"/>
  <c r="X38" i="118"/>
  <c r="C39" i="118"/>
  <c r="D39" i="118"/>
  <c r="E39" i="118"/>
  <c r="F39" i="118"/>
  <c r="G39" i="118"/>
  <c r="H39" i="118"/>
  <c r="I39" i="118"/>
  <c r="J39" i="118"/>
  <c r="K39" i="118"/>
  <c r="L39" i="118"/>
  <c r="M39" i="118"/>
  <c r="N39" i="118"/>
  <c r="O39" i="118"/>
  <c r="P39" i="118"/>
  <c r="Q39" i="118"/>
  <c r="R39" i="118"/>
  <c r="S39" i="118"/>
  <c r="T39" i="118"/>
  <c r="U39" i="118"/>
  <c r="V39" i="118"/>
  <c r="W39" i="118"/>
  <c r="X39" i="118"/>
  <c r="C41" i="118"/>
  <c r="D41" i="118"/>
  <c r="E41" i="118"/>
  <c r="F41" i="118"/>
  <c r="G41" i="118"/>
  <c r="H41" i="118"/>
  <c r="I41" i="118"/>
  <c r="J41" i="118"/>
  <c r="K41" i="118"/>
  <c r="L41" i="118"/>
  <c r="M41" i="118"/>
  <c r="N41" i="118"/>
  <c r="O41" i="118"/>
  <c r="P41" i="118"/>
  <c r="Q41" i="118"/>
  <c r="R41" i="118"/>
  <c r="S41" i="118"/>
  <c r="T41" i="118"/>
  <c r="U41" i="118"/>
  <c r="V41" i="118"/>
  <c r="W41" i="118"/>
  <c r="X41" i="118"/>
  <c r="C40" i="118"/>
  <c r="D40" i="118"/>
  <c r="E40" i="118"/>
  <c r="F40" i="118"/>
  <c r="G40" i="118"/>
  <c r="H40" i="118"/>
  <c r="I40" i="118"/>
  <c r="J40" i="118"/>
  <c r="K40" i="118"/>
  <c r="L40" i="118"/>
  <c r="M40" i="118"/>
  <c r="N40" i="118"/>
  <c r="O40" i="118"/>
  <c r="P40" i="118"/>
  <c r="Q40" i="118"/>
  <c r="R40" i="118"/>
  <c r="S40" i="118"/>
  <c r="T40" i="118"/>
  <c r="U40" i="118"/>
  <c r="V40" i="118"/>
  <c r="W40" i="118"/>
  <c r="X40" i="118"/>
  <c r="C42" i="118"/>
  <c r="D42" i="118"/>
  <c r="E42" i="118"/>
  <c r="F42" i="118"/>
  <c r="G42" i="118"/>
  <c r="H42" i="118"/>
  <c r="I42" i="118"/>
  <c r="J42" i="118"/>
  <c r="K42" i="118"/>
  <c r="L42" i="118"/>
  <c r="M42" i="118"/>
  <c r="N42" i="118"/>
  <c r="O42" i="118"/>
  <c r="P42" i="118"/>
  <c r="Q42" i="118"/>
  <c r="R42" i="118"/>
  <c r="S42" i="118"/>
  <c r="T42" i="118"/>
  <c r="U42" i="118"/>
  <c r="V42" i="118"/>
  <c r="W42" i="118"/>
  <c r="X42" i="118"/>
  <c r="C44" i="118"/>
  <c r="D44" i="118"/>
  <c r="E44" i="118"/>
  <c r="F44" i="118"/>
  <c r="G44" i="118"/>
  <c r="H44" i="118"/>
  <c r="I44" i="118"/>
  <c r="J44" i="118"/>
  <c r="K44" i="118"/>
  <c r="L44" i="118"/>
  <c r="M44" i="118"/>
  <c r="N44" i="118"/>
  <c r="O44" i="118"/>
  <c r="P44" i="118"/>
  <c r="Q44" i="118"/>
  <c r="R44" i="118"/>
  <c r="S44" i="118"/>
  <c r="T44" i="118"/>
  <c r="U44" i="118"/>
  <c r="V44" i="118"/>
  <c r="W44" i="118"/>
  <c r="X44" i="118"/>
  <c r="C43" i="118"/>
  <c r="D43" i="118"/>
  <c r="E43" i="118"/>
  <c r="F43" i="118"/>
  <c r="G43" i="118"/>
  <c r="H43" i="118"/>
  <c r="I43" i="118"/>
  <c r="J43" i="118"/>
  <c r="K43" i="118"/>
  <c r="L43" i="118"/>
  <c r="M43" i="118"/>
  <c r="N43" i="118"/>
  <c r="O43" i="118"/>
  <c r="P43" i="118"/>
  <c r="Q43" i="118"/>
  <c r="R43" i="118"/>
  <c r="S43" i="118"/>
  <c r="T43" i="118"/>
  <c r="U43" i="118"/>
  <c r="V43" i="118"/>
  <c r="W43" i="118"/>
  <c r="X43" i="118"/>
  <c r="C46" i="118"/>
  <c r="D46" i="118"/>
  <c r="E46" i="118"/>
  <c r="F46" i="118"/>
  <c r="G46" i="118"/>
  <c r="H46" i="118"/>
  <c r="I46" i="118"/>
  <c r="J46" i="118"/>
  <c r="K46" i="118"/>
  <c r="L46" i="118"/>
  <c r="M46" i="118"/>
  <c r="N46" i="118"/>
  <c r="O46" i="118"/>
  <c r="P46" i="118"/>
  <c r="Q46" i="118"/>
  <c r="R46" i="118"/>
  <c r="C47" i="118"/>
  <c r="D47" i="118"/>
  <c r="E47" i="118"/>
  <c r="F47" i="118"/>
  <c r="G47" i="118"/>
  <c r="H47" i="118"/>
  <c r="I47" i="118"/>
  <c r="J47" i="118"/>
  <c r="K47" i="118"/>
  <c r="L47" i="118"/>
  <c r="M47" i="118"/>
  <c r="N47" i="118"/>
  <c r="O47" i="118"/>
  <c r="P47" i="118"/>
  <c r="Q47" i="118"/>
  <c r="R47" i="118"/>
  <c r="S47" i="118"/>
  <c r="T47" i="118"/>
  <c r="U47" i="118"/>
  <c r="V47" i="118"/>
  <c r="W47" i="118"/>
  <c r="X47" i="118"/>
  <c r="B47" i="118"/>
  <c r="B46" i="118"/>
  <c r="B43" i="118"/>
  <c r="B44" i="118"/>
  <c r="B42" i="118"/>
  <c r="B40" i="118"/>
  <c r="B41" i="118"/>
  <c r="B39" i="118"/>
  <c r="B38" i="118"/>
  <c r="B35" i="118"/>
  <c r="B28" i="118"/>
  <c r="B9" i="118"/>
  <c r="B30" i="118"/>
  <c r="B36" i="118"/>
  <c r="B26" i="118"/>
  <c r="B29" i="118"/>
  <c r="B32" i="118"/>
  <c r="B24" i="118"/>
  <c r="B25" i="118"/>
  <c r="B34" i="118"/>
  <c r="B18" i="118"/>
  <c r="B33" i="118"/>
  <c r="B13" i="118"/>
  <c r="B27" i="118"/>
  <c r="B20" i="118"/>
  <c r="B14" i="118"/>
  <c r="B11" i="118"/>
  <c r="B19" i="118"/>
  <c r="B21" i="118"/>
  <c r="B15" i="118"/>
  <c r="B17" i="118"/>
  <c r="B23" i="118"/>
  <c r="B16" i="118"/>
  <c r="B7" i="118"/>
  <c r="B31" i="118"/>
  <c r="B10" i="118"/>
  <c r="B22" i="118"/>
  <c r="B8" i="118"/>
  <c r="B12" i="118"/>
  <c r="B6" i="118"/>
  <c r="B4" i="118"/>
  <c r="C4" i="117"/>
  <c r="D4" i="117"/>
  <c r="E4" i="117"/>
  <c r="F4" i="117"/>
  <c r="G4" i="117"/>
  <c r="H4" i="117"/>
  <c r="I4" i="117"/>
  <c r="J4" i="117"/>
  <c r="K4" i="117"/>
  <c r="L4" i="117"/>
  <c r="M4" i="117"/>
  <c r="N4" i="117"/>
  <c r="O4" i="117"/>
  <c r="P4" i="117"/>
  <c r="Q4" i="117"/>
  <c r="R4" i="117"/>
  <c r="S4" i="117"/>
  <c r="T4" i="117"/>
  <c r="U4" i="117"/>
  <c r="V4" i="117"/>
  <c r="W4" i="117"/>
  <c r="X4" i="117"/>
  <c r="C8" i="117"/>
  <c r="D8" i="117"/>
  <c r="E8" i="117"/>
  <c r="F8" i="117"/>
  <c r="G8" i="117"/>
  <c r="H8" i="117"/>
  <c r="I8" i="117"/>
  <c r="J8" i="117"/>
  <c r="K8" i="117"/>
  <c r="L8" i="117"/>
  <c r="M8" i="117"/>
  <c r="N8" i="117"/>
  <c r="O8" i="117"/>
  <c r="P8" i="117"/>
  <c r="Q8" i="117"/>
  <c r="R8" i="117"/>
  <c r="S8" i="117"/>
  <c r="T8" i="117"/>
  <c r="U8" i="117"/>
  <c r="V8" i="117"/>
  <c r="W8" i="117"/>
  <c r="X8" i="117"/>
  <c r="C13" i="117"/>
  <c r="D13" i="117"/>
  <c r="E13" i="117"/>
  <c r="F13" i="117"/>
  <c r="G13" i="117"/>
  <c r="H13" i="117"/>
  <c r="I13" i="117"/>
  <c r="J13" i="117"/>
  <c r="K13" i="117"/>
  <c r="L13" i="117"/>
  <c r="M13" i="117"/>
  <c r="N13" i="117"/>
  <c r="O13" i="117"/>
  <c r="P13" i="117"/>
  <c r="Q13" i="117"/>
  <c r="R13" i="117"/>
  <c r="S13" i="117"/>
  <c r="T13" i="117"/>
  <c r="U13" i="117"/>
  <c r="V13" i="117"/>
  <c r="W13" i="117"/>
  <c r="X13" i="117"/>
  <c r="C6" i="117"/>
  <c r="D6" i="117"/>
  <c r="E6" i="117"/>
  <c r="F6" i="117"/>
  <c r="G6" i="117"/>
  <c r="H6" i="117"/>
  <c r="I6" i="117"/>
  <c r="J6" i="117"/>
  <c r="K6" i="117"/>
  <c r="L6" i="117"/>
  <c r="M6" i="117"/>
  <c r="N6" i="117"/>
  <c r="O6" i="117"/>
  <c r="P6" i="117"/>
  <c r="Q6" i="117"/>
  <c r="R6" i="117"/>
  <c r="S6" i="117"/>
  <c r="T6" i="117"/>
  <c r="U6" i="117"/>
  <c r="V6" i="117"/>
  <c r="W6" i="117"/>
  <c r="X6" i="117"/>
  <c r="C7" i="117"/>
  <c r="D7" i="117"/>
  <c r="E7" i="117"/>
  <c r="F7" i="117"/>
  <c r="G7" i="117"/>
  <c r="H7" i="117"/>
  <c r="I7" i="117"/>
  <c r="J7" i="117"/>
  <c r="K7" i="117"/>
  <c r="L7" i="117"/>
  <c r="M7" i="117"/>
  <c r="N7" i="117"/>
  <c r="O7" i="117"/>
  <c r="P7" i="117"/>
  <c r="Q7" i="117"/>
  <c r="R7" i="117"/>
  <c r="S7" i="117"/>
  <c r="T7" i="117"/>
  <c r="U7" i="117"/>
  <c r="V7" i="117"/>
  <c r="W7" i="117"/>
  <c r="X7" i="117"/>
  <c r="C10" i="117"/>
  <c r="D10" i="117"/>
  <c r="E10" i="117"/>
  <c r="F10" i="117"/>
  <c r="G10" i="117"/>
  <c r="H10" i="117"/>
  <c r="I10" i="117"/>
  <c r="J10" i="117"/>
  <c r="K10" i="117"/>
  <c r="L10" i="117"/>
  <c r="M10" i="117"/>
  <c r="N10" i="117"/>
  <c r="O10" i="117"/>
  <c r="P10" i="117"/>
  <c r="Q10" i="117"/>
  <c r="R10" i="117"/>
  <c r="S10" i="117"/>
  <c r="T10" i="117"/>
  <c r="U10" i="117"/>
  <c r="V10" i="117"/>
  <c r="W10" i="117"/>
  <c r="X10" i="117"/>
  <c r="C22" i="117"/>
  <c r="D22" i="117"/>
  <c r="E22" i="117"/>
  <c r="F22" i="117"/>
  <c r="G22" i="117"/>
  <c r="H22" i="117"/>
  <c r="I22" i="117"/>
  <c r="J22" i="117"/>
  <c r="K22" i="117"/>
  <c r="L22" i="117"/>
  <c r="M22" i="117"/>
  <c r="N22" i="117"/>
  <c r="O22" i="117"/>
  <c r="P22" i="117"/>
  <c r="Q22" i="117"/>
  <c r="R22" i="117"/>
  <c r="S22" i="117"/>
  <c r="T22" i="117"/>
  <c r="U22" i="117"/>
  <c r="V22" i="117"/>
  <c r="W22" i="117"/>
  <c r="X22" i="117"/>
  <c r="C11" i="117"/>
  <c r="D11" i="117"/>
  <c r="E11" i="117"/>
  <c r="F11" i="117"/>
  <c r="G11" i="117"/>
  <c r="H11" i="117"/>
  <c r="I11" i="117"/>
  <c r="J11" i="117"/>
  <c r="K11" i="117"/>
  <c r="L11" i="117"/>
  <c r="M11" i="117"/>
  <c r="N11" i="117"/>
  <c r="O11" i="117"/>
  <c r="P11" i="117"/>
  <c r="Q11" i="117"/>
  <c r="R11" i="117"/>
  <c r="S11" i="117"/>
  <c r="T11" i="117"/>
  <c r="U11" i="117"/>
  <c r="V11" i="117"/>
  <c r="W11" i="117"/>
  <c r="X11" i="117"/>
  <c r="C20" i="117"/>
  <c r="D20" i="117"/>
  <c r="E20" i="117"/>
  <c r="F20" i="117"/>
  <c r="G20" i="117"/>
  <c r="H20" i="117"/>
  <c r="I20" i="117"/>
  <c r="J20" i="117"/>
  <c r="K20" i="117"/>
  <c r="L20" i="117"/>
  <c r="M20" i="117"/>
  <c r="N20" i="117"/>
  <c r="O20" i="117"/>
  <c r="P20" i="117"/>
  <c r="Q20" i="117"/>
  <c r="R20" i="117"/>
  <c r="S20" i="117"/>
  <c r="T20" i="117"/>
  <c r="U20" i="117"/>
  <c r="V20" i="117"/>
  <c r="W20" i="117"/>
  <c r="X20" i="117"/>
  <c r="C17" i="117"/>
  <c r="D17" i="117"/>
  <c r="E17" i="117"/>
  <c r="F17" i="117"/>
  <c r="G17" i="117"/>
  <c r="H17" i="117"/>
  <c r="I17" i="117"/>
  <c r="J17" i="117"/>
  <c r="K17" i="117"/>
  <c r="L17" i="117"/>
  <c r="M17" i="117"/>
  <c r="N17" i="117"/>
  <c r="O17" i="117"/>
  <c r="P17" i="117"/>
  <c r="Q17" i="117"/>
  <c r="R17" i="117"/>
  <c r="S17" i="117"/>
  <c r="T17" i="117"/>
  <c r="U17" i="117"/>
  <c r="V17" i="117"/>
  <c r="W17" i="117"/>
  <c r="X17" i="117"/>
  <c r="C9" i="117"/>
  <c r="D9" i="117"/>
  <c r="E9" i="117"/>
  <c r="F9" i="117"/>
  <c r="G9" i="117"/>
  <c r="H9" i="117"/>
  <c r="I9" i="117"/>
  <c r="J9" i="117"/>
  <c r="K9" i="117"/>
  <c r="L9" i="117"/>
  <c r="M9" i="117"/>
  <c r="N9" i="117"/>
  <c r="O9" i="117"/>
  <c r="P9" i="117"/>
  <c r="Q9" i="117"/>
  <c r="R9" i="117"/>
  <c r="S9" i="117"/>
  <c r="T9" i="117"/>
  <c r="U9" i="117"/>
  <c r="V9" i="117"/>
  <c r="W9" i="117"/>
  <c r="X9" i="117"/>
  <c r="C14" i="117"/>
  <c r="D14" i="117"/>
  <c r="E14" i="117"/>
  <c r="F14" i="117"/>
  <c r="G14" i="117"/>
  <c r="H14" i="117"/>
  <c r="I14" i="117"/>
  <c r="J14" i="117"/>
  <c r="K14" i="117"/>
  <c r="L14" i="117"/>
  <c r="M14" i="117"/>
  <c r="N14" i="117"/>
  <c r="O14" i="117"/>
  <c r="P14" i="117"/>
  <c r="Q14" i="117"/>
  <c r="R14" i="117"/>
  <c r="S14" i="117"/>
  <c r="T14" i="117"/>
  <c r="U14" i="117"/>
  <c r="V14" i="117"/>
  <c r="W14" i="117"/>
  <c r="X14" i="117"/>
  <c r="C16" i="117"/>
  <c r="D16" i="117"/>
  <c r="E16" i="117"/>
  <c r="F16" i="117"/>
  <c r="G16" i="117"/>
  <c r="H16" i="117"/>
  <c r="I16" i="117"/>
  <c r="J16" i="117"/>
  <c r="K16" i="117"/>
  <c r="L16" i="117"/>
  <c r="M16" i="117"/>
  <c r="N16" i="117"/>
  <c r="O16" i="117"/>
  <c r="P16" i="117"/>
  <c r="Q16" i="117"/>
  <c r="R16" i="117"/>
  <c r="S16" i="117"/>
  <c r="T16" i="117"/>
  <c r="U16" i="117"/>
  <c r="V16" i="117"/>
  <c r="W16" i="117"/>
  <c r="X16" i="117"/>
  <c r="C15" i="117"/>
  <c r="D15" i="117"/>
  <c r="E15" i="117"/>
  <c r="F15" i="117"/>
  <c r="G15" i="117"/>
  <c r="H15" i="117"/>
  <c r="I15" i="117"/>
  <c r="J15" i="117"/>
  <c r="K15" i="117"/>
  <c r="L15" i="117"/>
  <c r="M15" i="117"/>
  <c r="N15" i="117"/>
  <c r="O15" i="117"/>
  <c r="P15" i="117"/>
  <c r="Q15" i="117"/>
  <c r="R15" i="117"/>
  <c r="S15" i="117"/>
  <c r="T15" i="117"/>
  <c r="U15" i="117"/>
  <c r="V15" i="117"/>
  <c r="W15" i="117"/>
  <c r="X15" i="117"/>
  <c r="C23" i="117"/>
  <c r="D23" i="117"/>
  <c r="E23" i="117"/>
  <c r="F23" i="117"/>
  <c r="G23" i="117"/>
  <c r="H23" i="117"/>
  <c r="I23" i="117"/>
  <c r="J23" i="117"/>
  <c r="K23" i="117"/>
  <c r="L23" i="117"/>
  <c r="M23" i="117"/>
  <c r="N23" i="117"/>
  <c r="O23" i="117"/>
  <c r="P23" i="117"/>
  <c r="Q23" i="117"/>
  <c r="R23" i="117"/>
  <c r="S23" i="117"/>
  <c r="T23" i="117"/>
  <c r="U23" i="117"/>
  <c r="V23" i="117"/>
  <c r="W23" i="117"/>
  <c r="X23" i="117"/>
  <c r="C18" i="117"/>
  <c r="D18" i="117"/>
  <c r="E18" i="117"/>
  <c r="F18" i="117"/>
  <c r="G18" i="117"/>
  <c r="H18" i="117"/>
  <c r="I18" i="117"/>
  <c r="J18" i="117"/>
  <c r="K18" i="117"/>
  <c r="L18" i="117"/>
  <c r="M18" i="117"/>
  <c r="N18" i="117"/>
  <c r="O18" i="117"/>
  <c r="P18" i="117"/>
  <c r="Q18" i="117"/>
  <c r="R18" i="117"/>
  <c r="S18" i="117"/>
  <c r="T18" i="117"/>
  <c r="U18" i="117"/>
  <c r="V18" i="117"/>
  <c r="W18" i="117"/>
  <c r="X18" i="117"/>
  <c r="C19" i="117"/>
  <c r="D19" i="117"/>
  <c r="E19" i="117"/>
  <c r="F19" i="117"/>
  <c r="G19" i="117"/>
  <c r="H19" i="117"/>
  <c r="I19" i="117"/>
  <c r="J19" i="117"/>
  <c r="K19" i="117"/>
  <c r="L19" i="117"/>
  <c r="M19" i="117"/>
  <c r="N19" i="117"/>
  <c r="O19" i="117"/>
  <c r="P19" i="117"/>
  <c r="Q19" i="117"/>
  <c r="R19" i="117"/>
  <c r="S19" i="117"/>
  <c r="T19" i="117"/>
  <c r="U19" i="117"/>
  <c r="V19" i="117"/>
  <c r="W19" i="117"/>
  <c r="X19" i="117"/>
  <c r="C21" i="117"/>
  <c r="D21" i="117"/>
  <c r="E21" i="117"/>
  <c r="F21" i="117"/>
  <c r="G21" i="117"/>
  <c r="H21" i="117"/>
  <c r="I21" i="117"/>
  <c r="J21" i="117"/>
  <c r="K21" i="117"/>
  <c r="L21" i="117"/>
  <c r="M21" i="117"/>
  <c r="N21" i="117"/>
  <c r="O21" i="117"/>
  <c r="P21" i="117"/>
  <c r="Q21" i="117"/>
  <c r="R21" i="117"/>
  <c r="S21" i="117"/>
  <c r="T21" i="117"/>
  <c r="U21" i="117"/>
  <c r="V21" i="117"/>
  <c r="W21" i="117"/>
  <c r="X21" i="117"/>
  <c r="C12" i="117"/>
  <c r="D12" i="117"/>
  <c r="E12" i="117"/>
  <c r="F12" i="117"/>
  <c r="G12" i="117"/>
  <c r="H12" i="117"/>
  <c r="I12" i="117"/>
  <c r="J12" i="117"/>
  <c r="K12" i="117"/>
  <c r="L12" i="117"/>
  <c r="M12" i="117"/>
  <c r="N12" i="117"/>
  <c r="O12" i="117"/>
  <c r="P12" i="117"/>
  <c r="Q12" i="117"/>
  <c r="R12" i="117"/>
  <c r="S12" i="117"/>
  <c r="T12" i="117"/>
  <c r="U12" i="117"/>
  <c r="V12" i="117"/>
  <c r="W12" i="117"/>
  <c r="X12" i="117"/>
  <c r="C31" i="117"/>
  <c r="D31" i="117"/>
  <c r="E31" i="117"/>
  <c r="F31" i="117"/>
  <c r="G31" i="117"/>
  <c r="H31" i="117"/>
  <c r="I31" i="117"/>
  <c r="J31" i="117"/>
  <c r="K31" i="117"/>
  <c r="L31" i="117"/>
  <c r="M31" i="117"/>
  <c r="N31" i="117"/>
  <c r="O31" i="117"/>
  <c r="P31" i="117"/>
  <c r="Q31" i="117"/>
  <c r="R31" i="117"/>
  <c r="S31" i="117"/>
  <c r="T31" i="117"/>
  <c r="U31" i="117"/>
  <c r="V31" i="117"/>
  <c r="W31" i="117"/>
  <c r="X31" i="117"/>
  <c r="C30" i="117"/>
  <c r="D30" i="117"/>
  <c r="E30" i="117"/>
  <c r="F30" i="117"/>
  <c r="G30" i="117"/>
  <c r="H30" i="117"/>
  <c r="I30" i="117"/>
  <c r="J30" i="117"/>
  <c r="K30" i="117"/>
  <c r="L30" i="117"/>
  <c r="M30" i="117"/>
  <c r="N30" i="117"/>
  <c r="O30" i="117"/>
  <c r="P30" i="117"/>
  <c r="Q30" i="117"/>
  <c r="R30" i="117"/>
  <c r="S30" i="117"/>
  <c r="T30" i="117"/>
  <c r="U30" i="117"/>
  <c r="V30" i="117"/>
  <c r="W30" i="117"/>
  <c r="X30" i="117"/>
  <c r="C27" i="117"/>
  <c r="D27" i="117"/>
  <c r="E27" i="117"/>
  <c r="F27" i="117"/>
  <c r="G27" i="117"/>
  <c r="H27" i="117"/>
  <c r="I27" i="117"/>
  <c r="J27" i="117"/>
  <c r="K27" i="117"/>
  <c r="L27" i="117"/>
  <c r="M27" i="117"/>
  <c r="N27" i="117"/>
  <c r="O27" i="117"/>
  <c r="P27" i="117"/>
  <c r="Q27" i="117"/>
  <c r="R27" i="117"/>
  <c r="S27" i="117"/>
  <c r="T27" i="117"/>
  <c r="U27" i="117"/>
  <c r="V27" i="117"/>
  <c r="W27" i="117"/>
  <c r="X27" i="117"/>
  <c r="C29" i="117"/>
  <c r="D29" i="117"/>
  <c r="E29" i="117"/>
  <c r="F29" i="117"/>
  <c r="G29" i="117"/>
  <c r="H29" i="117"/>
  <c r="I29" i="117"/>
  <c r="J29" i="117"/>
  <c r="K29" i="117"/>
  <c r="L29" i="117"/>
  <c r="M29" i="117"/>
  <c r="N29" i="117"/>
  <c r="O29" i="117"/>
  <c r="P29" i="117"/>
  <c r="Q29" i="117"/>
  <c r="R29" i="117"/>
  <c r="S29" i="117"/>
  <c r="T29" i="117"/>
  <c r="U29" i="117"/>
  <c r="V29" i="117"/>
  <c r="W29" i="117"/>
  <c r="X29" i="117"/>
  <c r="C34" i="117"/>
  <c r="D34" i="117"/>
  <c r="E34" i="117"/>
  <c r="F34" i="117"/>
  <c r="G34" i="117"/>
  <c r="H34" i="117"/>
  <c r="I34" i="117"/>
  <c r="J34" i="117"/>
  <c r="K34" i="117"/>
  <c r="L34" i="117"/>
  <c r="M34" i="117"/>
  <c r="N34" i="117"/>
  <c r="O34" i="117"/>
  <c r="P34" i="117"/>
  <c r="Q34" i="117"/>
  <c r="R34" i="117"/>
  <c r="S34" i="117"/>
  <c r="T34" i="117"/>
  <c r="U34" i="117"/>
  <c r="V34" i="117"/>
  <c r="W34" i="117"/>
  <c r="X34" i="117"/>
  <c r="C32" i="117"/>
  <c r="D32" i="117"/>
  <c r="E32" i="117"/>
  <c r="F32" i="117"/>
  <c r="G32" i="117"/>
  <c r="H32" i="117"/>
  <c r="I32" i="117"/>
  <c r="J32" i="117"/>
  <c r="K32" i="117"/>
  <c r="L32" i="117"/>
  <c r="M32" i="117"/>
  <c r="N32" i="117"/>
  <c r="O32" i="117"/>
  <c r="P32" i="117"/>
  <c r="Q32" i="117"/>
  <c r="R32" i="117"/>
  <c r="S32" i="117"/>
  <c r="T32" i="117"/>
  <c r="U32" i="117"/>
  <c r="V32" i="117"/>
  <c r="W32" i="117"/>
  <c r="X32" i="117"/>
  <c r="C24" i="117"/>
  <c r="D24" i="117"/>
  <c r="E24" i="117"/>
  <c r="F24" i="117"/>
  <c r="G24" i="117"/>
  <c r="H24" i="117"/>
  <c r="I24" i="117"/>
  <c r="J24" i="117"/>
  <c r="K24" i="117"/>
  <c r="L24" i="117"/>
  <c r="M24" i="117"/>
  <c r="N24" i="117"/>
  <c r="O24" i="117"/>
  <c r="P24" i="117"/>
  <c r="Q24" i="117"/>
  <c r="R24" i="117"/>
  <c r="S24" i="117"/>
  <c r="T24" i="117"/>
  <c r="U24" i="117"/>
  <c r="V24" i="117"/>
  <c r="W24" i="117"/>
  <c r="X24" i="117"/>
  <c r="C33" i="117"/>
  <c r="D33" i="117"/>
  <c r="E33" i="117"/>
  <c r="F33" i="117"/>
  <c r="G33" i="117"/>
  <c r="H33" i="117"/>
  <c r="I33" i="117"/>
  <c r="J33" i="117"/>
  <c r="K33" i="117"/>
  <c r="L33" i="117"/>
  <c r="M33" i="117"/>
  <c r="N33" i="117"/>
  <c r="O33" i="117"/>
  <c r="P33" i="117"/>
  <c r="Q33" i="117"/>
  <c r="R33" i="117"/>
  <c r="S33" i="117"/>
  <c r="T33" i="117"/>
  <c r="U33" i="117"/>
  <c r="V33" i="117"/>
  <c r="W33" i="117"/>
  <c r="X33" i="117"/>
  <c r="C25" i="117"/>
  <c r="D25" i="117"/>
  <c r="E25" i="117"/>
  <c r="F25" i="117"/>
  <c r="G25" i="117"/>
  <c r="H25" i="117"/>
  <c r="I25" i="117"/>
  <c r="J25" i="117"/>
  <c r="K25" i="117"/>
  <c r="L25" i="117"/>
  <c r="M25" i="117"/>
  <c r="N25" i="117"/>
  <c r="O25" i="117"/>
  <c r="P25" i="117"/>
  <c r="Q25" i="117"/>
  <c r="R25" i="117"/>
  <c r="S25" i="117"/>
  <c r="T25" i="117"/>
  <c r="U25" i="117"/>
  <c r="V25" i="117"/>
  <c r="W25" i="117"/>
  <c r="X25" i="117"/>
  <c r="C28" i="117"/>
  <c r="D28" i="117"/>
  <c r="E28" i="117"/>
  <c r="F28" i="117"/>
  <c r="G28" i="117"/>
  <c r="H28" i="117"/>
  <c r="I28" i="117"/>
  <c r="J28" i="117"/>
  <c r="K28" i="117"/>
  <c r="L28" i="117"/>
  <c r="M28" i="117"/>
  <c r="N28" i="117"/>
  <c r="O28" i="117"/>
  <c r="P28" i="117"/>
  <c r="Q28" i="117"/>
  <c r="R28" i="117"/>
  <c r="S28" i="117"/>
  <c r="T28" i="117"/>
  <c r="U28" i="117"/>
  <c r="V28" i="117"/>
  <c r="W28" i="117"/>
  <c r="X28" i="117"/>
  <c r="C36" i="117"/>
  <c r="D36" i="117"/>
  <c r="E36" i="117"/>
  <c r="F36" i="117"/>
  <c r="G36" i="117"/>
  <c r="H36" i="117"/>
  <c r="I36" i="117"/>
  <c r="J36" i="117"/>
  <c r="K36" i="117"/>
  <c r="L36" i="117"/>
  <c r="M36" i="117"/>
  <c r="N36" i="117"/>
  <c r="O36" i="117"/>
  <c r="P36" i="117"/>
  <c r="Q36" i="117"/>
  <c r="R36" i="117"/>
  <c r="S36" i="117"/>
  <c r="T36" i="117"/>
  <c r="U36" i="117"/>
  <c r="V36" i="117"/>
  <c r="W36" i="117"/>
  <c r="X36" i="117"/>
  <c r="C35" i="117"/>
  <c r="D35" i="117"/>
  <c r="E35" i="117"/>
  <c r="F35" i="117"/>
  <c r="G35" i="117"/>
  <c r="H35" i="117"/>
  <c r="I35" i="117"/>
  <c r="J35" i="117"/>
  <c r="K35" i="117"/>
  <c r="L35" i="117"/>
  <c r="M35" i="117"/>
  <c r="N35" i="117"/>
  <c r="O35" i="117"/>
  <c r="P35" i="117"/>
  <c r="Q35" i="117"/>
  <c r="R35" i="117"/>
  <c r="S35" i="117"/>
  <c r="T35" i="117"/>
  <c r="U35" i="117"/>
  <c r="V35" i="117"/>
  <c r="W35" i="117"/>
  <c r="X35" i="117"/>
  <c r="C26" i="117"/>
  <c r="D26" i="117"/>
  <c r="E26" i="117"/>
  <c r="F26" i="117"/>
  <c r="G26" i="117"/>
  <c r="H26" i="117"/>
  <c r="I26" i="117"/>
  <c r="J26" i="117"/>
  <c r="K26" i="117"/>
  <c r="L26" i="117"/>
  <c r="M26" i="117"/>
  <c r="N26" i="117"/>
  <c r="O26" i="117"/>
  <c r="P26" i="117"/>
  <c r="Q26" i="117"/>
  <c r="R26" i="117"/>
  <c r="S26" i="117"/>
  <c r="T26" i="117"/>
  <c r="U26" i="117"/>
  <c r="V26" i="117"/>
  <c r="W26" i="117"/>
  <c r="X26" i="117"/>
  <c r="C40" i="117"/>
  <c r="D40" i="117"/>
  <c r="E40" i="117"/>
  <c r="F40" i="117"/>
  <c r="G40" i="117"/>
  <c r="H40" i="117"/>
  <c r="I40" i="117"/>
  <c r="J40" i="117"/>
  <c r="K40" i="117"/>
  <c r="L40" i="117"/>
  <c r="M40" i="117"/>
  <c r="N40" i="117"/>
  <c r="O40" i="117"/>
  <c r="P40" i="117"/>
  <c r="Q40" i="117"/>
  <c r="R40" i="117"/>
  <c r="S40" i="117"/>
  <c r="T40" i="117"/>
  <c r="U40" i="117"/>
  <c r="V40" i="117"/>
  <c r="W40" i="117"/>
  <c r="X40" i="117"/>
  <c r="C41" i="117"/>
  <c r="D41" i="117"/>
  <c r="E41" i="117"/>
  <c r="F41" i="117"/>
  <c r="G41" i="117"/>
  <c r="H41" i="117"/>
  <c r="I41" i="117"/>
  <c r="J41" i="117"/>
  <c r="K41" i="117"/>
  <c r="L41" i="117"/>
  <c r="M41" i="117"/>
  <c r="N41" i="117"/>
  <c r="O41" i="117"/>
  <c r="P41" i="117"/>
  <c r="Q41" i="117"/>
  <c r="R41" i="117"/>
  <c r="S41" i="117"/>
  <c r="T41" i="117"/>
  <c r="U41" i="117"/>
  <c r="V41" i="117"/>
  <c r="W41" i="117"/>
  <c r="X41" i="117"/>
  <c r="C39" i="117"/>
  <c r="D39" i="117"/>
  <c r="E39" i="117"/>
  <c r="F39" i="117"/>
  <c r="G39" i="117"/>
  <c r="H39" i="117"/>
  <c r="I39" i="117"/>
  <c r="J39" i="117"/>
  <c r="K39" i="117"/>
  <c r="L39" i="117"/>
  <c r="M39" i="117"/>
  <c r="N39" i="117"/>
  <c r="O39" i="117"/>
  <c r="P39" i="117"/>
  <c r="Q39" i="117"/>
  <c r="R39" i="117"/>
  <c r="S39" i="117"/>
  <c r="T39" i="117"/>
  <c r="U39" i="117"/>
  <c r="V39" i="117"/>
  <c r="W39" i="117"/>
  <c r="X39" i="117"/>
  <c r="C42" i="117"/>
  <c r="D42" i="117"/>
  <c r="E42" i="117"/>
  <c r="F42" i="117"/>
  <c r="G42" i="117"/>
  <c r="H42" i="117"/>
  <c r="I42" i="117"/>
  <c r="J42" i="117"/>
  <c r="K42" i="117"/>
  <c r="L42" i="117"/>
  <c r="M42" i="117"/>
  <c r="N42" i="117"/>
  <c r="O42" i="117"/>
  <c r="P42" i="117"/>
  <c r="Q42" i="117"/>
  <c r="R42" i="117"/>
  <c r="S42" i="117"/>
  <c r="T42" i="117"/>
  <c r="U42" i="117"/>
  <c r="V42" i="117"/>
  <c r="W42" i="117"/>
  <c r="X42" i="117"/>
  <c r="C44" i="117"/>
  <c r="D44" i="117"/>
  <c r="E44" i="117"/>
  <c r="F44" i="117"/>
  <c r="G44" i="117"/>
  <c r="H44" i="117"/>
  <c r="I44" i="117"/>
  <c r="J44" i="117"/>
  <c r="K44" i="117"/>
  <c r="L44" i="117"/>
  <c r="M44" i="117"/>
  <c r="N44" i="117"/>
  <c r="O44" i="117"/>
  <c r="P44" i="117"/>
  <c r="Q44" i="117"/>
  <c r="R44" i="117"/>
  <c r="S44" i="117"/>
  <c r="T44" i="117"/>
  <c r="U44" i="117"/>
  <c r="V44" i="117"/>
  <c r="W44" i="117"/>
  <c r="X44" i="117"/>
  <c r="C43" i="117"/>
  <c r="D43" i="117"/>
  <c r="E43" i="117"/>
  <c r="F43" i="117"/>
  <c r="G43" i="117"/>
  <c r="H43" i="117"/>
  <c r="I43" i="117"/>
  <c r="J43" i="117"/>
  <c r="K43" i="117"/>
  <c r="L43" i="117"/>
  <c r="M43" i="117"/>
  <c r="N43" i="117"/>
  <c r="O43" i="117"/>
  <c r="P43" i="117"/>
  <c r="Q43" i="117"/>
  <c r="R43" i="117"/>
  <c r="S43" i="117"/>
  <c r="T43" i="117"/>
  <c r="U43" i="117"/>
  <c r="V43" i="117"/>
  <c r="W43" i="117"/>
  <c r="X43" i="117"/>
  <c r="C45" i="117"/>
  <c r="D45" i="117"/>
  <c r="E45" i="117"/>
  <c r="F45" i="117"/>
  <c r="G45" i="117"/>
  <c r="H45" i="117"/>
  <c r="I45" i="117"/>
  <c r="J45" i="117"/>
  <c r="K45" i="117"/>
  <c r="L45" i="117"/>
  <c r="M45" i="117"/>
  <c r="N45" i="117"/>
  <c r="O45" i="117"/>
  <c r="P45" i="117"/>
  <c r="Q45" i="117"/>
  <c r="R45" i="117"/>
  <c r="S45" i="117"/>
  <c r="T45" i="117"/>
  <c r="U45" i="117"/>
  <c r="V45" i="117"/>
  <c r="W45" i="117"/>
  <c r="X45" i="117"/>
  <c r="C47" i="117"/>
  <c r="D47" i="117"/>
  <c r="E47" i="117"/>
  <c r="F47" i="117"/>
  <c r="G47" i="117"/>
  <c r="H47" i="117"/>
  <c r="I47" i="117"/>
  <c r="J47" i="117"/>
  <c r="K47" i="117"/>
  <c r="L47" i="117"/>
  <c r="M47" i="117"/>
  <c r="N47" i="117"/>
  <c r="O47" i="117"/>
  <c r="P47" i="117"/>
  <c r="Q47" i="117"/>
  <c r="R47" i="117"/>
  <c r="C48" i="117"/>
  <c r="D48" i="117"/>
  <c r="E48" i="117"/>
  <c r="F48" i="117"/>
  <c r="G48" i="117"/>
  <c r="H48" i="117"/>
  <c r="I48" i="117"/>
  <c r="J48" i="117"/>
  <c r="K48" i="117"/>
  <c r="L48" i="117"/>
  <c r="M48" i="117"/>
  <c r="N48" i="117"/>
  <c r="O48" i="117"/>
  <c r="P48" i="117"/>
  <c r="Q48" i="117"/>
  <c r="R48" i="117"/>
  <c r="S48" i="117"/>
  <c r="T48" i="117"/>
  <c r="U48" i="117"/>
  <c r="V48" i="117"/>
  <c r="W48" i="117"/>
  <c r="X48" i="117"/>
  <c r="B48" i="117"/>
  <c r="B47" i="117"/>
  <c r="B45" i="117"/>
  <c r="B43" i="117"/>
  <c r="B44" i="117"/>
  <c r="B42" i="117"/>
  <c r="B39" i="117"/>
  <c r="B41" i="117"/>
  <c r="B40" i="117"/>
  <c r="B26" i="117"/>
  <c r="B35" i="117"/>
  <c r="B36" i="117"/>
  <c r="B28" i="117"/>
  <c r="B25" i="117"/>
  <c r="B33" i="117"/>
  <c r="B24" i="117"/>
  <c r="B32" i="117"/>
  <c r="B34" i="117"/>
  <c r="B29" i="117"/>
  <c r="B27" i="117"/>
  <c r="B30" i="117"/>
  <c r="B31" i="117"/>
  <c r="B12" i="117"/>
  <c r="B21" i="117"/>
  <c r="B19" i="117"/>
  <c r="B18" i="117"/>
  <c r="B23" i="117"/>
  <c r="B15" i="117"/>
  <c r="B16" i="117"/>
  <c r="B14" i="117"/>
  <c r="B9" i="117"/>
  <c r="B17" i="117"/>
  <c r="B20" i="117"/>
  <c r="B11" i="117"/>
  <c r="B22" i="117"/>
  <c r="B10" i="117"/>
  <c r="B7" i="117"/>
  <c r="B6" i="117"/>
  <c r="B13" i="117"/>
  <c r="B8" i="117"/>
  <c r="B4" i="117"/>
  <c r="C18" i="116"/>
  <c r="D18" i="116"/>
  <c r="E18" i="116"/>
  <c r="F18" i="116"/>
  <c r="G18" i="116"/>
  <c r="H18" i="116"/>
  <c r="I18" i="116"/>
  <c r="J18" i="116"/>
  <c r="K18" i="116"/>
  <c r="L18" i="116"/>
  <c r="M18" i="116"/>
  <c r="N18" i="116"/>
  <c r="O18" i="116"/>
  <c r="P18" i="116"/>
  <c r="Q18" i="116"/>
  <c r="R18" i="116"/>
  <c r="S18" i="116"/>
  <c r="T18" i="116"/>
  <c r="U18" i="116"/>
  <c r="V18" i="116"/>
  <c r="W18" i="116"/>
  <c r="X18" i="116"/>
  <c r="C7" i="116"/>
  <c r="D7" i="116"/>
  <c r="E7" i="116"/>
  <c r="F7" i="116"/>
  <c r="G7" i="116"/>
  <c r="H7" i="116"/>
  <c r="I7" i="116"/>
  <c r="J7" i="116"/>
  <c r="K7" i="116"/>
  <c r="L7" i="116"/>
  <c r="M7" i="116"/>
  <c r="N7" i="116"/>
  <c r="O7" i="116"/>
  <c r="P7" i="116"/>
  <c r="Q7" i="116"/>
  <c r="R7" i="116"/>
  <c r="S7" i="116"/>
  <c r="T7" i="116"/>
  <c r="U7" i="116"/>
  <c r="V7" i="116"/>
  <c r="W7" i="116"/>
  <c r="X7" i="116"/>
  <c r="C9" i="116"/>
  <c r="D9" i="116"/>
  <c r="E9" i="116"/>
  <c r="F9" i="116"/>
  <c r="G9" i="116"/>
  <c r="H9" i="116"/>
  <c r="I9" i="116"/>
  <c r="J9" i="116"/>
  <c r="K9" i="116"/>
  <c r="L9" i="116"/>
  <c r="M9" i="116"/>
  <c r="N9" i="116"/>
  <c r="O9" i="116"/>
  <c r="P9" i="116"/>
  <c r="Q9" i="116"/>
  <c r="R9" i="116"/>
  <c r="S9" i="116"/>
  <c r="T9" i="116"/>
  <c r="U9" i="116"/>
  <c r="V9" i="116"/>
  <c r="W9" i="116"/>
  <c r="X9" i="116"/>
  <c r="C6" i="116"/>
  <c r="D6" i="116"/>
  <c r="E6" i="116"/>
  <c r="F6" i="116"/>
  <c r="G6" i="116"/>
  <c r="H6" i="116"/>
  <c r="I6" i="116"/>
  <c r="J6" i="116"/>
  <c r="K6" i="116"/>
  <c r="L6" i="116"/>
  <c r="M6" i="116"/>
  <c r="N6" i="116"/>
  <c r="O6" i="116"/>
  <c r="P6" i="116"/>
  <c r="Q6" i="116"/>
  <c r="R6" i="116"/>
  <c r="S6" i="116"/>
  <c r="T6" i="116"/>
  <c r="U6" i="116"/>
  <c r="V6" i="116"/>
  <c r="W6" i="116"/>
  <c r="X6" i="116"/>
  <c r="C16" i="116"/>
  <c r="D16" i="116"/>
  <c r="E16" i="116"/>
  <c r="F16" i="116"/>
  <c r="G16" i="116"/>
  <c r="H16" i="116"/>
  <c r="I16" i="116"/>
  <c r="J16" i="116"/>
  <c r="K16" i="116"/>
  <c r="L16" i="116"/>
  <c r="M16" i="116"/>
  <c r="N16" i="116"/>
  <c r="O16" i="116"/>
  <c r="P16" i="116"/>
  <c r="Q16" i="116"/>
  <c r="R16" i="116"/>
  <c r="S16" i="116"/>
  <c r="T16" i="116"/>
  <c r="U16" i="116"/>
  <c r="V16" i="116"/>
  <c r="W16" i="116"/>
  <c r="X16" i="116"/>
  <c r="C14" i="116"/>
  <c r="D14" i="116"/>
  <c r="E14" i="116"/>
  <c r="F14" i="116"/>
  <c r="G14" i="116"/>
  <c r="H14" i="116"/>
  <c r="I14" i="116"/>
  <c r="J14" i="116"/>
  <c r="K14" i="116"/>
  <c r="L14" i="116"/>
  <c r="M14" i="116"/>
  <c r="N14" i="116"/>
  <c r="O14" i="116"/>
  <c r="P14" i="116"/>
  <c r="Q14" i="116"/>
  <c r="R14" i="116"/>
  <c r="S14" i="116"/>
  <c r="T14" i="116"/>
  <c r="U14" i="116"/>
  <c r="V14" i="116"/>
  <c r="W14" i="116"/>
  <c r="X14" i="116"/>
  <c r="C8" i="116"/>
  <c r="D8" i="116"/>
  <c r="E8" i="116"/>
  <c r="F8" i="116"/>
  <c r="G8" i="116"/>
  <c r="H8" i="116"/>
  <c r="I8" i="116"/>
  <c r="J8" i="116"/>
  <c r="K8" i="116"/>
  <c r="L8" i="116"/>
  <c r="M8" i="116"/>
  <c r="N8" i="116"/>
  <c r="O8" i="116"/>
  <c r="P8" i="116"/>
  <c r="Q8" i="116"/>
  <c r="R8" i="116"/>
  <c r="S8" i="116"/>
  <c r="T8" i="116"/>
  <c r="U8" i="116"/>
  <c r="V8" i="116"/>
  <c r="W8" i="116"/>
  <c r="X8" i="116"/>
  <c r="C27" i="116"/>
  <c r="D27" i="116"/>
  <c r="E27" i="116"/>
  <c r="F27" i="116"/>
  <c r="G27" i="116"/>
  <c r="H27" i="116"/>
  <c r="I27" i="116"/>
  <c r="J27" i="116"/>
  <c r="K27" i="116"/>
  <c r="L27" i="116"/>
  <c r="M27" i="116"/>
  <c r="N27" i="116"/>
  <c r="O27" i="116"/>
  <c r="P27" i="116"/>
  <c r="Q27" i="116"/>
  <c r="R27" i="116"/>
  <c r="S27" i="116"/>
  <c r="T27" i="116"/>
  <c r="U27" i="116"/>
  <c r="V27" i="116"/>
  <c r="W27" i="116"/>
  <c r="X27" i="116"/>
  <c r="C34" i="116"/>
  <c r="D34" i="116"/>
  <c r="E34" i="116"/>
  <c r="F34" i="116"/>
  <c r="G34" i="116"/>
  <c r="H34" i="116"/>
  <c r="I34" i="116"/>
  <c r="J34" i="116"/>
  <c r="K34" i="116"/>
  <c r="L34" i="116"/>
  <c r="M34" i="116"/>
  <c r="N34" i="116"/>
  <c r="O34" i="116"/>
  <c r="P34" i="116"/>
  <c r="Q34" i="116"/>
  <c r="R34" i="116"/>
  <c r="S34" i="116"/>
  <c r="T34" i="116"/>
  <c r="U34" i="116"/>
  <c r="V34" i="116"/>
  <c r="W34" i="116"/>
  <c r="X34" i="116"/>
  <c r="C23" i="116"/>
  <c r="D23" i="116"/>
  <c r="E23" i="116"/>
  <c r="F23" i="116"/>
  <c r="G23" i="116"/>
  <c r="H23" i="116"/>
  <c r="I23" i="116"/>
  <c r="J23" i="116"/>
  <c r="K23" i="116"/>
  <c r="L23" i="116"/>
  <c r="M23" i="116"/>
  <c r="N23" i="116"/>
  <c r="O23" i="116"/>
  <c r="P23" i="116"/>
  <c r="Q23" i="116"/>
  <c r="R23" i="116"/>
  <c r="S23" i="116"/>
  <c r="T23" i="116"/>
  <c r="U23" i="116"/>
  <c r="V23" i="116"/>
  <c r="W23" i="116"/>
  <c r="X23" i="116"/>
  <c r="C33" i="116"/>
  <c r="D33" i="116"/>
  <c r="E33" i="116"/>
  <c r="F33" i="116"/>
  <c r="G33" i="116"/>
  <c r="H33" i="116"/>
  <c r="I33" i="116"/>
  <c r="J33" i="116"/>
  <c r="K33" i="116"/>
  <c r="L33" i="116"/>
  <c r="M33" i="116"/>
  <c r="N33" i="116"/>
  <c r="O33" i="116"/>
  <c r="P33" i="116"/>
  <c r="Q33" i="116"/>
  <c r="R33" i="116"/>
  <c r="S33" i="116"/>
  <c r="T33" i="116"/>
  <c r="U33" i="116"/>
  <c r="V33" i="116"/>
  <c r="W33" i="116"/>
  <c r="X33" i="116"/>
  <c r="C10" i="116"/>
  <c r="D10" i="116"/>
  <c r="E10" i="116"/>
  <c r="F10" i="116"/>
  <c r="G10" i="116"/>
  <c r="H10" i="116"/>
  <c r="I10" i="116"/>
  <c r="J10" i="116"/>
  <c r="K10" i="116"/>
  <c r="L10" i="116"/>
  <c r="M10" i="116"/>
  <c r="N10" i="116"/>
  <c r="O10" i="116"/>
  <c r="P10" i="116"/>
  <c r="Q10" i="116"/>
  <c r="R10" i="116"/>
  <c r="S10" i="116"/>
  <c r="T10" i="116"/>
  <c r="U10" i="116"/>
  <c r="V10" i="116"/>
  <c r="W10" i="116"/>
  <c r="X10" i="116"/>
  <c r="C12" i="116"/>
  <c r="D12" i="116"/>
  <c r="E12" i="116"/>
  <c r="F12" i="116"/>
  <c r="G12" i="116"/>
  <c r="H12" i="116"/>
  <c r="I12" i="116"/>
  <c r="J12" i="116"/>
  <c r="K12" i="116"/>
  <c r="L12" i="116"/>
  <c r="M12" i="116"/>
  <c r="N12" i="116"/>
  <c r="O12" i="116"/>
  <c r="P12" i="116"/>
  <c r="Q12" i="116"/>
  <c r="R12" i="116"/>
  <c r="S12" i="116"/>
  <c r="T12" i="116"/>
  <c r="U12" i="116"/>
  <c r="V12" i="116"/>
  <c r="W12" i="116"/>
  <c r="X12" i="116"/>
  <c r="C11" i="116"/>
  <c r="D11" i="116"/>
  <c r="E11" i="116"/>
  <c r="F11" i="116"/>
  <c r="G11" i="116"/>
  <c r="H11" i="116"/>
  <c r="I11" i="116"/>
  <c r="J11" i="116"/>
  <c r="K11" i="116"/>
  <c r="L11" i="116"/>
  <c r="M11" i="116"/>
  <c r="N11" i="116"/>
  <c r="O11" i="116"/>
  <c r="P11" i="116"/>
  <c r="Q11" i="116"/>
  <c r="R11" i="116"/>
  <c r="S11" i="116"/>
  <c r="T11" i="116"/>
  <c r="U11" i="116"/>
  <c r="V11" i="116"/>
  <c r="W11" i="116"/>
  <c r="X11" i="116"/>
  <c r="C21" i="116"/>
  <c r="D21" i="116"/>
  <c r="E21" i="116"/>
  <c r="F21" i="116"/>
  <c r="G21" i="116"/>
  <c r="H21" i="116"/>
  <c r="I21" i="116"/>
  <c r="J21" i="116"/>
  <c r="K21" i="116"/>
  <c r="L21" i="116"/>
  <c r="M21" i="116"/>
  <c r="N21" i="116"/>
  <c r="O21" i="116"/>
  <c r="P21" i="116"/>
  <c r="Q21" i="116"/>
  <c r="R21" i="116"/>
  <c r="S21" i="116"/>
  <c r="T21" i="116"/>
  <c r="U21" i="116"/>
  <c r="V21" i="116"/>
  <c r="W21" i="116"/>
  <c r="X21" i="116"/>
  <c r="C17" i="116"/>
  <c r="D17" i="116"/>
  <c r="E17" i="116"/>
  <c r="F17" i="116"/>
  <c r="G17" i="116"/>
  <c r="H17" i="116"/>
  <c r="I17" i="116"/>
  <c r="J17" i="116"/>
  <c r="K17" i="116"/>
  <c r="L17" i="116"/>
  <c r="M17" i="116"/>
  <c r="N17" i="116"/>
  <c r="O17" i="116"/>
  <c r="P17" i="116"/>
  <c r="Q17" i="116"/>
  <c r="R17" i="116"/>
  <c r="S17" i="116"/>
  <c r="T17" i="116"/>
  <c r="U17" i="116"/>
  <c r="V17" i="116"/>
  <c r="W17" i="116"/>
  <c r="X17" i="116"/>
  <c r="C13" i="116"/>
  <c r="D13" i="116"/>
  <c r="E13" i="116"/>
  <c r="F13" i="116"/>
  <c r="G13" i="116"/>
  <c r="H13" i="116"/>
  <c r="I13" i="116"/>
  <c r="J13" i="116"/>
  <c r="K13" i="116"/>
  <c r="L13" i="116"/>
  <c r="M13" i="116"/>
  <c r="N13" i="116"/>
  <c r="O13" i="116"/>
  <c r="P13" i="116"/>
  <c r="Q13" i="116"/>
  <c r="R13" i="116"/>
  <c r="S13" i="116"/>
  <c r="T13" i="116"/>
  <c r="U13" i="116"/>
  <c r="V13" i="116"/>
  <c r="W13" i="116"/>
  <c r="X13" i="116"/>
  <c r="C30" i="116"/>
  <c r="D30" i="116"/>
  <c r="E30" i="116"/>
  <c r="F30" i="116"/>
  <c r="G30" i="116"/>
  <c r="H30" i="116"/>
  <c r="I30" i="116"/>
  <c r="J30" i="116"/>
  <c r="K30" i="116"/>
  <c r="L30" i="116"/>
  <c r="M30" i="116"/>
  <c r="N30" i="116"/>
  <c r="O30" i="116"/>
  <c r="P30" i="116"/>
  <c r="Q30" i="116"/>
  <c r="R30" i="116"/>
  <c r="S30" i="116"/>
  <c r="T30" i="116"/>
  <c r="U30" i="116"/>
  <c r="V30" i="116"/>
  <c r="W30" i="116"/>
  <c r="X30" i="116"/>
  <c r="C15" i="116"/>
  <c r="D15" i="116"/>
  <c r="E15" i="116"/>
  <c r="F15" i="116"/>
  <c r="G15" i="116"/>
  <c r="H15" i="116"/>
  <c r="I15" i="116"/>
  <c r="J15" i="116"/>
  <c r="K15" i="116"/>
  <c r="L15" i="116"/>
  <c r="M15" i="116"/>
  <c r="N15" i="116"/>
  <c r="O15" i="116"/>
  <c r="P15" i="116"/>
  <c r="Q15" i="116"/>
  <c r="R15" i="116"/>
  <c r="S15" i="116"/>
  <c r="T15" i="116"/>
  <c r="U15" i="116"/>
  <c r="V15" i="116"/>
  <c r="W15" i="116"/>
  <c r="X15" i="116"/>
  <c r="C32" i="116"/>
  <c r="D32" i="116"/>
  <c r="E32" i="116"/>
  <c r="F32" i="116"/>
  <c r="G32" i="116"/>
  <c r="H32" i="116"/>
  <c r="I32" i="116"/>
  <c r="J32" i="116"/>
  <c r="K32" i="116"/>
  <c r="L32" i="116"/>
  <c r="M32" i="116"/>
  <c r="N32" i="116"/>
  <c r="O32" i="116"/>
  <c r="P32" i="116"/>
  <c r="Q32" i="116"/>
  <c r="R32" i="116"/>
  <c r="S32" i="116"/>
  <c r="T32" i="116"/>
  <c r="U32" i="116"/>
  <c r="V32" i="116"/>
  <c r="W32" i="116"/>
  <c r="X32" i="116"/>
  <c r="C26" i="116"/>
  <c r="D26" i="116"/>
  <c r="E26" i="116"/>
  <c r="F26" i="116"/>
  <c r="G26" i="116"/>
  <c r="H26" i="116"/>
  <c r="I26" i="116"/>
  <c r="J26" i="116"/>
  <c r="K26" i="116"/>
  <c r="L26" i="116"/>
  <c r="M26" i="116"/>
  <c r="N26" i="116"/>
  <c r="O26" i="116"/>
  <c r="P26" i="116"/>
  <c r="Q26" i="116"/>
  <c r="R26" i="116"/>
  <c r="S26" i="116"/>
  <c r="T26" i="116"/>
  <c r="U26" i="116"/>
  <c r="V26" i="116"/>
  <c r="W26" i="116"/>
  <c r="X26" i="116"/>
  <c r="C35" i="116"/>
  <c r="D35" i="116"/>
  <c r="E35" i="116"/>
  <c r="F35" i="116"/>
  <c r="G35" i="116"/>
  <c r="H35" i="116"/>
  <c r="I35" i="116"/>
  <c r="J35" i="116"/>
  <c r="K35" i="116"/>
  <c r="L35" i="116"/>
  <c r="M35" i="116"/>
  <c r="N35" i="116"/>
  <c r="O35" i="116"/>
  <c r="P35" i="116"/>
  <c r="Q35" i="116"/>
  <c r="R35" i="116"/>
  <c r="S35" i="116"/>
  <c r="T35" i="116"/>
  <c r="U35" i="116"/>
  <c r="V35" i="116"/>
  <c r="W35" i="116"/>
  <c r="X35" i="116"/>
  <c r="C19" i="116"/>
  <c r="D19" i="116"/>
  <c r="E19" i="116"/>
  <c r="F19" i="116"/>
  <c r="G19" i="116"/>
  <c r="H19" i="116"/>
  <c r="I19" i="116"/>
  <c r="J19" i="116"/>
  <c r="K19" i="116"/>
  <c r="L19" i="116"/>
  <c r="M19" i="116"/>
  <c r="N19" i="116"/>
  <c r="O19" i="116"/>
  <c r="P19" i="116"/>
  <c r="Q19" i="116"/>
  <c r="R19" i="116"/>
  <c r="S19" i="116"/>
  <c r="T19" i="116"/>
  <c r="U19" i="116"/>
  <c r="V19" i="116"/>
  <c r="W19" i="116"/>
  <c r="X19" i="116"/>
  <c r="C22" i="116"/>
  <c r="D22" i="116"/>
  <c r="E22" i="116"/>
  <c r="F22" i="116"/>
  <c r="G22" i="116"/>
  <c r="H22" i="116"/>
  <c r="I22" i="116"/>
  <c r="J22" i="116"/>
  <c r="K22" i="116"/>
  <c r="L22" i="116"/>
  <c r="M22" i="116"/>
  <c r="N22" i="116"/>
  <c r="O22" i="116"/>
  <c r="P22" i="116"/>
  <c r="Q22" i="116"/>
  <c r="R22" i="116"/>
  <c r="S22" i="116"/>
  <c r="T22" i="116"/>
  <c r="U22" i="116"/>
  <c r="V22" i="116"/>
  <c r="W22" i="116"/>
  <c r="X22" i="116"/>
  <c r="C20" i="116"/>
  <c r="D20" i="116"/>
  <c r="E20" i="116"/>
  <c r="F20" i="116"/>
  <c r="G20" i="116"/>
  <c r="H20" i="116"/>
  <c r="I20" i="116"/>
  <c r="J20" i="116"/>
  <c r="K20" i="116"/>
  <c r="L20" i="116"/>
  <c r="M20" i="116"/>
  <c r="N20" i="116"/>
  <c r="O20" i="116"/>
  <c r="P20" i="116"/>
  <c r="Q20" i="116"/>
  <c r="R20" i="116"/>
  <c r="S20" i="116"/>
  <c r="T20" i="116"/>
  <c r="U20" i="116"/>
  <c r="V20" i="116"/>
  <c r="W20" i="116"/>
  <c r="X20" i="116"/>
  <c r="C24" i="116"/>
  <c r="D24" i="116"/>
  <c r="E24" i="116"/>
  <c r="F24" i="116"/>
  <c r="G24" i="116"/>
  <c r="H24" i="116"/>
  <c r="I24" i="116"/>
  <c r="J24" i="116"/>
  <c r="K24" i="116"/>
  <c r="L24" i="116"/>
  <c r="M24" i="116"/>
  <c r="N24" i="116"/>
  <c r="O24" i="116"/>
  <c r="P24" i="116"/>
  <c r="Q24" i="116"/>
  <c r="R24" i="116"/>
  <c r="S24" i="116"/>
  <c r="T24" i="116"/>
  <c r="U24" i="116"/>
  <c r="V24" i="116"/>
  <c r="W24" i="116"/>
  <c r="X24" i="116"/>
  <c r="C28" i="116"/>
  <c r="D28" i="116"/>
  <c r="E28" i="116"/>
  <c r="F28" i="116"/>
  <c r="G28" i="116"/>
  <c r="H28" i="116"/>
  <c r="I28" i="116"/>
  <c r="J28" i="116"/>
  <c r="K28" i="116"/>
  <c r="L28" i="116"/>
  <c r="M28" i="116"/>
  <c r="N28" i="116"/>
  <c r="O28" i="116"/>
  <c r="P28" i="116"/>
  <c r="Q28" i="116"/>
  <c r="R28" i="116"/>
  <c r="S28" i="116"/>
  <c r="T28" i="116"/>
  <c r="U28" i="116"/>
  <c r="V28" i="116"/>
  <c r="W28" i="116"/>
  <c r="X28" i="116"/>
  <c r="C29" i="116"/>
  <c r="D29" i="116"/>
  <c r="E29" i="116"/>
  <c r="F29" i="116"/>
  <c r="G29" i="116"/>
  <c r="H29" i="116"/>
  <c r="I29" i="116"/>
  <c r="J29" i="116"/>
  <c r="K29" i="116"/>
  <c r="L29" i="116"/>
  <c r="M29" i="116"/>
  <c r="N29" i="116"/>
  <c r="O29" i="116"/>
  <c r="P29" i="116"/>
  <c r="Q29" i="116"/>
  <c r="R29" i="116"/>
  <c r="S29" i="116"/>
  <c r="T29" i="116"/>
  <c r="U29" i="116"/>
  <c r="V29" i="116"/>
  <c r="W29" i="116"/>
  <c r="X29" i="116"/>
  <c r="C25" i="116"/>
  <c r="D25" i="116"/>
  <c r="E25" i="116"/>
  <c r="F25" i="116"/>
  <c r="G25" i="116"/>
  <c r="H25" i="116"/>
  <c r="I25" i="116"/>
  <c r="J25" i="116"/>
  <c r="K25" i="116"/>
  <c r="L25" i="116"/>
  <c r="M25" i="116"/>
  <c r="N25" i="116"/>
  <c r="O25" i="116"/>
  <c r="P25" i="116"/>
  <c r="Q25" i="116"/>
  <c r="R25" i="116"/>
  <c r="S25" i="116"/>
  <c r="T25" i="116"/>
  <c r="U25" i="116"/>
  <c r="V25" i="116"/>
  <c r="W25" i="116"/>
  <c r="X25" i="116"/>
  <c r="C31" i="116"/>
  <c r="D31" i="116"/>
  <c r="E31" i="116"/>
  <c r="F31" i="116"/>
  <c r="G31" i="116"/>
  <c r="H31" i="116"/>
  <c r="I31" i="116"/>
  <c r="J31" i="116"/>
  <c r="K31" i="116"/>
  <c r="L31" i="116"/>
  <c r="M31" i="116"/>
  <c r="N31" i="116"/>
  <c r="O31" i="116"/>
  <c r="P31" i="116"/>
  <c r="Q31" i="116"/>
  <c r="R31" i="116"/>
  <c r="S31" i="116"/>
  <c r="T31" i="116"/>
  <c r="U31" i="116"/>
  <c r="V31" i="116"/>
  <c r="W31" i="116"/>
  <c r="X31" i="116"/>
  <c r="C36" i="116"/>
  <c r="D36" i="116"/>
  <c r="E36" i="116"/>
  <c r="F36" i="116"/>
  <c r="G36" i="116"/>
  <c r="H36" i="116"/>
  <c r="I36" i="116"/>
  <c r="J36" i="116"/>
  <c r="K36" i="116"/>
  <c r="L36" i="116"/>
  <c r="M36" i="116"/>
  <c r="N36" i="116"/>
  <c r="O36" i="116"/>
  <c r="P36" i="116"/>
  <c r="Q36" i="116"/>
  <c r="R36" i="116"/>
  <c r="S36" i="116"/>
  <c r="T36" i="116"/>
  <c r="U36" i="116"/>
  <c r="V36" i="116"/>
  <c r="W36" i="116"/>
  <c r="X36" i="116"/>
  <c r="C40" i="116"/>
  <c r="D40" i="116"/>
  <c r="E40" i="116"/>
  <c r="F40" i="116"/>
  <c r="G40" i="116"/>
  <c r="H40" i="116"/>
  <c r="I40" i="116"/>
  <c r="J40" i="116"/>
  <c r="K40" i="116"/>
  <c r="L40" i="116"/>
  <c r="M40" i="116"/>
  <c r="N40" i="116"/>
  <c r="O40" i="116"/>
  <c r="P40" i="116"/>
  <c r="Q40" i="116"/>
  <c r="R40" i="116"/>
  <c r="S40" i="116"/>
  <c r="T40" i="116"/>
  <c r="U40" i="116"/>
  <c r="V40" i="116"/>
  <c r="W40" i="116"/>
  <c r="X40" i="116"/>
  <c r="C41" i="116"/>
  <c r="D41" i="116"/>
  <c r="E41" i="116"/>
  <c r="F41" i="116"/>
  <c r="G41" i="116"/>
  <c r="H41" i="116"/>
  <c r="I41" i="116"/>
  <c r="J41" i="116"/>
  <c r="K41" i="116"/>
  <c r="L41" i="116"/>
  <c r="M41" i="116"/>
  <c r="N41" i="116"/>
  <c r="O41" i="116"/>
  <c r="P41" i="116"/>
  <c r="Q41" i="116"/>
  <c r="R41" i="116"/>
  <c r="S41" i="116"/>
  <c r="T41" i="116"/>
  <c r="U41" i="116"/>
  <c r="V41" i="116"/>
  <c r="W41" i="116"/>
  <c r="X41" i="116"/>
  <c r="C42" i="116"/>
  <c r="D42" i="116"/>
  <c r="E42" i="116"/>
  <c r="F42" i="116"/>
  <c r="G42" i="116"/>
  <c r="H42" i="116"/>
  <c r="I42" i="116"/>
  <c r="J42" i="116"/>
  <c r="K42" i="116"/>
  <c r="L42" i="116"/>
  <c r="M42" i="116"/>
  <c r="N42" i="116"/>
  <c r="O42" i="116"/>
  <c r="P42" i="116"/>
  <c r="Q42" i="116"/>
  <c r="R42" i="116"/>
  <c r="S42" i="116"/>
  <c r="T42" i="116"/>
  <c r="U42" i="116"/>
  <c r="V42" i="116"/>
  <c r="W42" i="116"/>
  <c r="X42" i="116"/>
  <c r="C39" i="116"/>
  <c r="D39" i="116"/>
  <c r="E39" i="116"/>
  <c r="F39" i="116"/>
  <c r="G39" i="116"/>
  <c r="H39" i="116"/>
  <c r="I39" i="116"/>
  <c r="J39" i="116"/>
  <c r="K39" i="116"/>
  <c r="L39" i="116"/>
  <c r="M39" i="116"/>
  <c r="N39" i="116"/>
  <c r="O39" i="116"/>
  <c r="P39" i="116"/>
  <c r="Q39" i="116"/>
  <c r="R39" i="116"/>
  <c r="S39" i="116"/>
  <c r="T39" i="116"/>
  <c r="U39" i="116"/>
  <c r="V39" i="116"/>
  <c r="W39" i="116"/>
  <c r="X39" i="116"/>
  <c r="C43" i="116"/>
  <c r="D43" i="116"/>
  <c r="E43" i="116"/>
  <c r="F43" i="116"/>
  <c r="G43" i="116"/>
  <c r="H43" i="116"/>
  <c r="I43" i="116"/>
  <c r="J43" i="116"/>
  <c r="K43" i="116"/>
  <c r="L43" i="116"/>
  <c r="M43" i="116"/>
  <c r="N43" i="116"/>
  <c r="O43" i="116"/>
  <c r="P43" i="116"/>
  <c r="Q43" i="116"/>
  <c r="R43" i="116"/>
  <c r="S43" i="116"/>
  <c r="T43" i="116"/>
  <c r="U43" i="116"/>
  <c r="V43" i="116"/>
  <c r="W43" i="116"/>
  <c r="X43" i="116"/>
  <c r="C45" i="116"/>
  <c r="D45" i="116"/>
  <c r="E45" i="116"/>
  <c r="F45" i="116"/>
  <c r="G45" i="116"/>
  <c r="H45" i="116"/>
  <c r="I45" i="116"/>
  <c r="J45" i="116"/>
  <c r="K45" i="116"/>
  <c r="L45" i="116"/>
  <c r="M45" i="116"/>
  <c r="N45" i="116"/>
  <c r="O45" i="116"/>
  <c r="P45" i="116"/>
  <c r="Q45" i="116"/>
  <c r="R45" i="116"/>
  <c r="S45" i="116"/>
  <c r="T45" i="116"/>
  <c r="U45" i="116"/>
  <c r="V45" i="116"/>
  <c r="W45" i="116"/>
  <c r="X45" i="116"/>
  <c r="C44" i="116"/>
  <c r="D44" i="116"/>
  <c r="E44" i="116"/>
  <c r="F44" i="116"/>
  <c r="G44" i="116"/>
  <c r="H44" i="116"/>
  <c r="I44" i="116"/>
  <c r="J44" i="116"/>
  <c r="K44" i="116"/>
  <c r="L44" i="116"/>
  <c r="M44" i="116"/>
  <c r="N44" i="116"/>
  <c r="O44" i="116"/>
  <c r="P44" i="116"/>
  <c r="Q44" i="116"/>
  <c r="R44" i="116"/>
  <c r="S44" i="116"/>
  <c r="T44" i="116"/>
  <c r="U44" i="116"/>
  <c r="V44" i="116"/>
  <c r="W44" i="116"/>
  <c r="X44" i="116"/>
  <c r="C47" i="116"/>
  <c r="D47" i="116"/>
  <c r="E47" i="116"/>
  <c r="F47" i="116"/>
  <c r="G47" i="116"/>
  <c r="H47" i="116"/>
  <c r="I47" i="116"/>
  <c r="J47" i="116"/>
  <c r="K47" i="116"/>
  <c r="L47" i="116"/>
  <c r="M47" i="116"/>
  <c r="N47" i="116"/>
  <c r="O47" i="116"/>
  <c r="P47" i="116"/>
  <c r="Q47" i="116"/>
  <c r="R47" i="116"/>
  <c r="C48" i="116"/>
  <c r="D48" i="116"/>
  <c r="E48" i="116"/>
  <c r="F48" i="116"/>
  <c r="G48" i="116"/>
  <c r="H48" i="116"/>
  <c r="I48" i="116"/>
  <c r="J48" i="116"/>
  <c r="K48" i="116"/>
  <c r="L48" i="116"/>
  <c r="M48" i="116"/>
  <c r="N48" i="116"/>
  <c r="O48" i="116"/>
  <c r="P48" i="116"/>
  <c r="Q48" i="116"/>
  <c r="R48" i="116"/>
  <c r="S48" i="116"/>
  <c r="T48" i="116"/>
  <c r="U48" i="116"/>
  <c r="V48" i="116"/>
  <c r="W48" i="116"/>
  <c r="X48" i="116"/>
  <c r="B48" i="116"/>
  <c r="B47" i="116"/>
  <c r="B44" i="116"/>
  <c r="B45" i="116"/>
  <c r="B43" i="116"/>
  <c r="B39" i="116"/>
  <c r="B42" i="116"/>
  <c r="B41" i="116"/>
  <c r="B40" i="116"/>
  <c r="B36" i="116"/>
  <c r="B31" i="116"/>
  <c r="B25" i="116"/>
  <c r="B29" i="116"/>
  <c r="B28" i="116"/>
  <c r="B24" i="116"/>
  <c r="B20" i="116"/>
  <c r="B22" i="116"/>
  <c r="B19" i="116"/>
  <c r="B35" i="116"/>
  <c r="B26" i="116"/>
  <c r="B32" i="116"/>
  <c r="B15" i="116"/>
  <c r="B30" i="116"/>
  <c r="B13" i="116"/>
  <c r="B17" i="116"/>
  <c r="B21" i="116"/>
  <c r="B11" i="116"/>
  <c r="B12" i="116"/>
  <c r="B10" i="116"/>
  <c r="B33" i="116"/>
  <c r="B23" i="116"/>
  <c r="B34" i="116"/>
  <c r="B27" i="116"/>
  <c r="B8" i="116"/>
  <c r="B14" i="116"/>
  <c r="B16" i="116"/>
  <c r="B6" i="116"/>
  <c r="B9" i="116"/>
  <c r="B7" i="116"/>
  <c r="B18" i="116"/>
  <c r="C4" i="116"/>
  <c r="D4" i="116"/>
  <c r="E4" i="116"/>
  <c r="F4" i="116"/>
  <c r="G4" i="116"/>
  <c r="H4" i="116"/>
  <c r="I4" i="116"/>
  <c r="J4" i="116"/>
  <c r="K4" i="116"/>
  <c r="L4" i="116"/>
  <c r="M4" i="116"/>
  <c r="N4" i="116"/>
  <c r="O4" i="116"/>
  <c r="P4" i="116"/>
  <c r="Q4" i="116"/>
  <c r="R4" i="116"/>
  <c r="S4" i="116"/>
  <c r="T4" i="116"/>
  <c r="U4" i="116"/>
  <c r="V4" i="116"/>
  <c r="W4" i="116"/>
  <c r="X4" i="116"/>
  <c r="B4" i="116"/>
  <c r="V23" i="80"/>
  <c r="W23" i="80"/>
  <c r="X23" i="80"/>
  <c r="X32" i="62"/>
  <c r="X33" i="62"/>
  <c r="X34" i="62"/>
  <c r="X36" i="62"/>
  <c r="Y47" i="62" s="1"/>
  <c r="X37" i="62"/>
  <c r="X38" i="62"/>
  <c r="X39" i="62"/>
  <c r="X40" i="62"/>
  <c r="X41" i="62"/>
  <c r="X42" i="62"/>
  <c r="X43" i="62"/>
  <c r="X44" i="62"/>
  <c r="Y50" i="62" s="1"/>
  <c r="X5" i="62"/>
  <c r="X6" i="62"/>
  <c r="X7" i="62"/>
  <c r="X9" i="62"/>
  <c r="Y20" i="62" s="1"/>
  <c r="X10" i="62"/>
  <c r="X11" i="62"/>
  <c r="X46" i="118" s="1"/>
  <c r="X12" i="62"/>
  <c r="X47" i="116" s="1"/>
  <c r="X13" i="62"/>
  <c r="X14" i="62"/>
  <c r="X15" i="62"/>
  <c r="X16" i="62"/>
  <c r="X47" i="117" s="1"/>
  <c r="X17" i="62"/>
  <c r="Y23" i="62" s="1"/>
  <c r="Q8" i="22"/>
  <c r="R8" i="22"/>
  <c r="S8" i="22"/>
  <c r="T8" i="22"/>
  <c r="U8" i="22"/>
  <c r="V8" i="22"/>
  <c r="W8" i="22"/>
  <c r="X8" i="22"/>
  <c r="Q8" i="108"/>
  <c r="R8" i="108"/>
  <c r="S8" i="108"/>
  <c r="T8" i="108"/>
  <c r="Q35" i="108"/>
  <c r="R35" i="108"/>
  <c r="S35" i="108"/>
  <c r="T35" i="108"/>
  <c r="Y92" i="57" l="1"/>
  <c r="Y91" i="57"/>
  <c r="Y88" i="57"/>
  <c r="Y87" i="57"/>
  <c r="Y86" i="57"/>
  <c r="Y83" i="57"/>
  <c r="Y79" i="57"/>
  <c r="Y74" i="57"/>
  <c r="Y73" i="57"/>
  <c r="Y72" i="57"/>
  <c r="Y71" i="57"/>
  <c r="Y70" i="57"/>
  <c r="Y75" i="115"/>
  <c r="Y75" i="57"/>
  <c r="Y65" i="57"/>
  <c r="Y64" i="57"/>
  <c r="Y60" i="57"/>
  <c r="Y59" i="57"/>
  <c r="Y61" i="115"/>
  <c r="Y61" i="57"/>
  <c r="Y55" i="57"/>
  <c r="Y54" i="57"/>
  <c r="Y53" i="57"/>
  <c r="Y51" i="57"/>
  <c r="Y50" i="57"/>
  <c r="Y49" i="57"/>
  <c r="Y48" i="57"/>
  <c r="Y47" i="57"/>
  <c r="Y46" i="57"/>
  <c r="Y38" i="57"/>
  <c r="Y37" i="57"/>
  <c r="Y36" i="57"/>
  <c r="Y35" i="57"/>
  <c r="Y34" i="57"/>
  <c r="Y33" i="57"/>
  <c r="Y32" i="57"/>
  <c r="Y31" i="57"/>
  <c r="Y30" i="57"/>
  <c r="Y29" i="57"/>
  <c r="Y28" i="57"/>
  <c r="Y26" i="57"/>
  <c r="Y24" i="57"/>
  <c r="Y23" i="57"/>
  <c r="Y21" i="57"/>
  <c r="Y20" i="57"/>
  <c r="Y19" i="57"/>
  <c r="Y16" i="57"/>
  <c r="Y15" i="57"/>
  <c r="Y14" i="57"/>
  <c r="Y13" i="57"/>
  <c r="Y12" i="57"/>
  <c r="Y11" i="57"/>
  <c r="Y10" i="57"/>
  <c r="Y8" i="57"/>
  <c r="Y90" i="57"/>
  <c r="Y85" i="57"/>
  <c r="Y89" i="57"/>
  <c r="Y84" i="57"/>
  <c r="Y82" i="57"/>
  <c r="Y81" i="57"/>
  <c r="Y78" i="57"/>
  <c r="Y93" i="115"/>
  <c r="Y66" i="57"/>
  <c r="Y67" i="57" s="1"/>
  <c r="Y56" i="57"/>
  <c r="Y52" i="57"/>
  <c r="Y97" i="57" s="1"/>
  <c r="Y45" i="57"/>
  <c r="Y57" i="57"/>
  <c r="X20" i="114"/>
  <c r="Y19" i="22"/>
  <c r="X46" i="56" s="1"/>
  <c r="B3" i="59"/>
  <c r="Y57" i="115"/>
  <c r="Y39" i="57"/>
  <c r="Y27" i="57"/>
  <c r="Y25" i="57"/>
  <c r="Y22" i="57"/>
  <c r="Y18" i="57"/>
  <c r="Y17" i="57"/>
  <c r="Y9" i="57"/>
  <c r="Y40" i="115"/>
  <c r="Y40" i="57"/>
  <c r="Y80" i="57"/>
  <c r="Y93" i="57" s="1"/>
  <c r="Y35" i="62"/>
  <c r="Y8" i="62"/>
  <c r="X35" i="62"/>
  <c r="X8" i="62"/>
  <c r="X48" i="5"/>
  <c r="X49" i="5"/>
  <c r="X21" i="5"/>
  <c r="X22" i="5"/>
  <c r="X48" i="95"/>
  <c r="X49" i="95"/>
  <c r="X21" i="95"/>
  <c r="X22" i="95"/>
  <c r="X35" i="55"/>
  <c r="Y46" i="55" s="1"/>
  <c r="X55" i="55"/>
  <c r="X56" i="55"/>
  <c r="X48" i="55"/>
  <c r="X49" i="55"/>
  <c r="X21" i="55"/>
  <c r="X22" i="55"/>
  <c r="X48" i="31"/>
  <c r="X49" i="31"/>
  <c r="X21" i="31"/>
  <c r="X22" i="31"/>
  <c r="X48" i="30"/>
  <c r="X49" i="30"/>
  <c r="X21" i="30"/>
  <c r="X22" i="30"/>
  <c r="X48" i="32"/>
  <c r="X49" i="32"/>
  <c r="X21" i="32"/>
  <c r="X22" i="32"/>
  <c r="X48" i="54"/>
  <c r="X49" i="54"/>
  <c r="X21" i="54"/>
  <c r="X22" i="54"/>
  <c r="X48" i="53"/>
  <c r="X49" i="53"/>
  <c r="X21" i="53"/>
  <c r="X22" i="53"/>
  <c r="X48" i="52"/>
  <c r="X49" i="52"/>
  <c r="X21" i="52"/>
  <c r="X22" i="52"/>
  <c r="X35" i="52"/>
  <c r="X48" i="10"/>
  <c r="X49" i="10"/>
  <c r="X21" i="10"/>
  <c r="X22" i="10"/>
  <c r="X48" i="51"/>
  <c r="X49" i="51"/>
  <c r="X21" i="51"/>
  <c r="X22" i="51"/>
  <c r="X48" i="29"/>
  <c r="X49" i="29"/>
  <c r="X21" i="29"/>
  <c r="X22" i="29"/>
  <c r="X48" i="28"/>
  <c r="X49" i="28"/>
  <c r="X21" i="28"/>
  <c r="X22" i="28"/>
  <c r="X48" i="27"/>
  <c r="X49" i="27"/>
  <c r="X21" i="27"/>
  <c r="X22" i="27"/>
  <c r="X22" i="81"/>
  <c r="X48" i="19"/>
  <c r="X49" i="19"/>
  <c r="X21" i="19"/>
  <c r="X22" i="19"/>
  <c r="X55" i="62"/>
  <c r="X56" i="62"/>
  <c r="X28" i="62"/>
  <c r="X29" i="62"/>
  <c r="X48" i="33"/>
  <c r="X49" i="33"/>
  <c r="X21" i="33"/>
  <c r="X22" i="33"/>
  <c r="X48" i="50"/>
  <c r="X49" i="50"/>
  <c r="X21" i="50"/>
  <c r="X22" i="50"/>
  <c r="X49" i="106"/>
  <c r="X21" i="106"/>
  <c r="X22" i="106"/>
  <c r="X48" i="88"/>
  <c r="X49" i="88"/>
  <c r="X21" i="88"/>
  <c r="X22" i="88"/>
  <c r="X48" i="49"/>
  <c r="X49" i="49"/>
  <c r="X21" i="49"/>
  <c r="X22" i="49"/>
  <c r="X48" i="96"/>
  <c r="X49" i="96"/>
  <c r="X21" i="96"/>
  <c r="X22" i="96"/>
  <c r="X48" i="34"/>
  <c r="X49" i="34"/>
  <c r="X21" i="34"/>
  <c r="X22" i="34"/>
  <c r="X48" i="35"/>
  <c r="X49" i="35"/>
  <c r="X21" i="35"/>
  <c r="X22" i="35"/>
  <c r="X48" i="85"/>
  <c r="X49" i="85"/>
  <c r="X21" i="85"/>
  <c r="X22" i="85"/>
  <c r="X48" i="87"/>
  <c r="X49" i="87"/>
  <c r="X21" i="87"/>
  <c r="X22" i="87"/>
  <c r="X48" i="36"/>
  <c r="X49" i="36"/>
  <c r="X21" i="36"/>
  <c r="X22" i="36"/>
  <c r="X48" i="101"/>
  <c r="X49" i="101"/>
  <c r="X21" i="101"/>
  <c r="X22" i="101"/>
  <c r="X48" i="48"/>
  <c r="X49" i="48"/>
  <c r="X21" i="48"/>
  <c r="X22" i="48"/>
  <c r="X48" i="60"/>
  <c r="X49" i="60"/>
  <c r="X21" i="60"/>
  <c r="X22" i="60"/>
  <c r="X48" i="24"/>
  <c r="X49" i="24"/>
  <c r="X21" i="24"/>
  <c r="X22" i="24"/>
  <c r="X48" i="82"/>
  <c r="X49" i="82"/>
  <c r="X21" i="82"/>
  <c r="X22" i="82"/>
  <c r="X48" i="107"/>
  <c r="X49" i="107"/>
  <c r="X21" i="107"/>
  <c r="X22" i="107"/>
  <c r="X48" i="105"/>
  <c r="X49" i="105"/>
  <c r="X21" i="105"/>
  <c r="X22" i="105"/>
  <c r="X48" i="9"/>
  <c r="X49" i="9"/>
  <c r="X21" i="9"/>
  <c r="X22" i="9"/>
  <c r="X48" i="104"/>
  <c r="X49" i="104"/>
  <c r="X21" i="104"/>
  <c r="X22" i="104"/>
  <c r="X48" i="103"/>
  <c r="X49" i="103"/>
  <c r="X21" i="103"/>
  <c r="X22" i="103"/>
  <c r="X48" i="102"/>
  <c r="X49" i="102"/>
  <c r="X21" i="102"/>
  <c r="X22" i="102"/>
  <c r="X48" i="98"/>
  <c r="X49" i="98"/>
  <c r="X21" i="98"/>
  <c r="X22" i="98"/>
  <c r="X48" i="90"/>
  <c r="X49" i="90"/>
  <c r="X21" i="90"/>
  <c r="X22" i="90"/>
  <c r="X48" i="47"/>
  <c r="X49" i="47"/>
  <c r="X21" i="47"/>
  <c r="X22" i="47"/>
  <c r="X48" i="23"/>
  <c r="X49" i="23"/>
  <c r="X21" i="23"/>
  <c r="X22" i="23"/>
  <c r="X48" i="22"/>
  <c r="X49" i="22"/>
  <c r="X28" i="22"/>
  <c r="X29" i="22"/>
  <c r="X21" i="22"/>
  <c r="X22" i="22"/>
  <c r="X48" i="21"/>
  <c r="X49" i="21"/>
  <c r="X21" i="21"/>
  <c r="X22" i="21"/>
  <c r="X48" i="8"/>
  <c r="X49" i="8"/>
  <c r="X21" i="8"/>
  <c r="X22" i="8"/>
  <c r="X48" i="1"/>
  <c r="X49" i="1"/>
  <c r="X21" i="1"/>
  <c r="X22" i="1"/>
  <c r="X48" i="89"/>
  <c r="X49" i="89"/>
  <c r="X21" i="89"/>
  <c r="X22" i="89"/>
  <c r="X48" i="46"/>
  <c r="X49" i="46"/>
  <c r="X21" i="46"/>
  <c r="X22" i="46"/>
  <c r="X48" i="45"/>
  <c r="X49" i="45"/>
  <c r="X21" i="45"/>
  <c r="X22" i="45"/>
  <c r="X48" i="44"/>
  <c r="X49" i="44"/>
  <c r="X21" i="44"/>
  <c r="X22" i="44"/>
  <c r="X48" i="80"/>
  <c r="X49" i="80"/>
  <c r="X21" i="80"/>
  <c r="X22" i="80"/>
  <c r="X48" i="79"/>
  <c r="X49" i="79"/>
  <c r="X21" i="79"/>
  <c r="X22" i="79"/>
  <c r="X48" i="65"/>
  <c r="X49" i="65"/>
  <c r="X21" i="65"/>
  <c r="X22" i="65"/>
  <c r="X48" i="84"/>
  <c r="X49" i="84"/>
  <c r="X21" i="84"/>
  <c r="X22" i="84"/>
  <c r="X48" i="78"/>
  <c r="X49" i="78"/>
  <c r="X21" i="78"/>
  <c r="X22" i="78"/>
  <c r="X48" i="83"/>
  <c r="X49" i="83"/>
  <c r="X21" i="83"/>
  <c r="X22" i="83"/>
  <c r="X35" i="43"/>
  <c r="Y46" i="43" s="1"/>
  <c r="X55" i="43"/>
  <c r="X56" i="43"/>
  <c r="X48" i="43"/>
  <c r="X49" i="43"/>
  <c r="X21" i="43"/>
  <c r="X22" i="43"/>
  <c r="X48" i="20"/>
  <c r="X49" i="20"/>
  <c r="X21" i="20"/>
  <c r="X22" i="20"/>
  <c r="X48" i="77"/>
  <c r="X49" i="77"/>
  <c r="X21" i="77"/>
  <c r="X22" i="77"/>
  <c r="X48" i="76"/>
  <c r="X49" i="76"/>
  <c r="X21" i="76"/>
  <c r="X22" i="76"/>
  <c r="X48" i="75"/>
  <c r="X49" i="75"/>
  <c r="X21" i="75"/>
  <c r="X22" i="75"/>
  <c r="X48" i="74"/>
  <c r="X49" i="74"/>
  <c r="X21" i="74"/>
  <c r="X22" i="74"/>
  <c r="X48" i="17"/>
  <c r="X49" i="17"/>
  <c r="X21" i="17"/>
  <c r="X22" i="17"/>
  <c r="X48" i="42"/>
  <c r="X49" i="42"/>
  <c r="X21" i="42"/>
  <c r="X22" i="42"/>
  <c r="X48" i="73"/>
  <c r="X49" i="73"/>
  <c r="X21" i="73"/>
  <c r="X22" i="73"/>
  <c r="X48" i="72"/>
  <c r="X49" i="72"/>
  <c r="X21" i="72"/>
  <c r="X22" i="72"/>
  <c r="X48" i="16"/>
  <c r="X49" i="16"/>
  <c r="X21" i="16"/>
  <c r="X22" i="16"/>
  <c r="X48" i="14"/>
  <c r="X49" i="14"/>
  <c r="X21" i="14"/>
  <c r="X22" i="14"/>
  <c r="X48" i="71"/>
  <c r="X49" i="71"/>
  <c r="X21" i="71"/>
  <c r="X22" i="71"/>
  <c r="X48" i="70"/>
  <c r="X49" i="70"/>
  <c r="X21" i="70"/>
  <c r="X22" i="70"/>
  <c r="X48" i="69"/>
  <c r="X49" i="69"/>
  <c r="X21" i="69"/>
  <c r="X22" i="69"/>
  <c r="X48" i="68"/>
  <c r="X49" i="68"/>
  <c r="X21" i="68"/>
  <c r="X22" i="68"/>
  <c r="X48" i="100"/>
  <c r="X49" i="100"/>
  <c r="X21" i="100"/>
  <c r="X22" i="100"/>
  <c r="X48" i="99"/>
  <c r="X49" i="99"/>
  <c r="X21" i="99"/>
  <c r="X22" i="99"/>
  <c r="X48" i="97"/>
  <c r="X49" i="97"/>
  <c r="X21" i="97"/>
  <c r="X22" i="97"/>
  <c r="X48" i="64"/>
  <c r="X49" i="64"/>
  <c r="X21" i="64"/>
  <c r="X22" i="64"/>
  <c r="X48" i="4"/>
  <c r="X49" i="4"/>
  <c r="X21" i="4"/>
  <c r="X22" i="4"/>
  <c r="X48" i="7"/>
  <c r="X49" i="7"/>
  <c r="X28" i="7"/>
  <c r="X29" i="7"/>
  <c r="X21" i="7"/>
  <c r="X22" i="7"/>
  <c r="X48" i="67"/>
  <c r="X49" i="67"/>
  <c r="X21" i="67"/>
  <c r="X22" i="67"/>
  <c r="V23" i="77"/>
  <c r="W23" i="77"/>
  <c r="X23" i="77"/>
  <c r="X50" i="82"/>
  <c r="X3" i="57"/>
  <c r="X4" i="112"/>
  <c r="X6" i="112"/>
  <c r="X7" i="112"/>
  <c r="X9" i="112"/>
  <c r="X8" i="112"/>
  <c r="X10" i="112"/>
  <c r="X11" i="112"/>
  <c r="X12" i="112"/>
  <c r="X15" i="112"/>
  <c r="X19" i="112"/>
  <c r="X13" i="112"/>
  <c r="X14" i="112"/>
  <c r="X18" i="112"/>
  <c r="X17" i="112"/>
  <c r="X20" i="112"/>
  <c r="X16" i="112"/>
  <c r="X21" i="112"/>
  <c r="X24" i="112"/>
  <c r="X22" i="112"/>
  <c r="X25" i="112"/>
  <c r="X23" i="112"/>
  <c r="X31" i="112"/>
  <c r="X26" i="112"/>
  <c r="X32" i="112"/>
  <c r="X27" i="112"/>
  <c r="X28" i="112"/>
  <c r="X29" i="112"/>
  <c r="X30" i="112"/>
  <c r="X34" i="112"/>
  <c r="X33" i="112"/>
  <c r="X35" i="112"/>
  <c r="X36" i="112"/>
  <c r="X39" i="112"/>
  <c r="X40" i="112"/>
  <c r="X41" i="112"/>
  <c r="X42" i="112"/>
  <c r="X43" i="112"/>
  <c r="X45" i="112"/>
  <c r="X44" i="112"/>
  <c r="X47" i="112"/>
  <c r="X48" i="112"/>
  <c r="X4" i="111"/>
  <c r="X6" i="111"/>
  <c r="X11" i="111"/>
  <c r="X7" i="111"/>
  <c r="X17" i="111"/>
  <c r="X9" i="111"/>
  <c r="X8" i="111"/>
  <c r="X10" i="111"/>
  <c r="X13" i="111"/>
  <c r="X12" i="111"/>
  <c r="X14" i="111"/>
  <c r="X16" i="111"/>
  <c r="X15" i="111"/>
  <c r="X23" i="111"/>
  <c r="X19" i="111"/>
  <c r="X18" i="111"/>
  <c r="X25" i="111"/>
  <c r="X24" i="111"/>
  <c r="X22" i="111"/>
  <c r="X21" i="111"/>
  <c r="X20" i="111"/>
  <c r="X27" i="111"/>
  <c r="X30" i="111"/>
  <c r="X26" i="111"/>
  <c r="X29" i="111"/>
  <c r="X32" i="111"/>
  <c r="X34" i="111"/>
  <c r="X28" i="111"/>
  <c r="X35" i="111"/>
  <c r="X33" i="111"/>
  <c r="X31" i="111"/>
  <c r="X36" i="111"/>
  <c r="X42" i="111"/>
  <c r="X39" i="111"/>
  <c r="X40" i="111"/>
  <c r="X41" i="111"/>
  <c r="X44" i="111"/>
  <c r="X43" i="111"/>
  <c r="X45" i="111"/>
  <c r="X47" i="111"/>
  <c r="X48" i="111"/>
  <c r="X4" i="109"/>
  <c r="X6" i="109"/>
  <c r="X8" i="109"/>
  <c r="X7" i="109"/>
  <c r="X11" i="109"/>
  <c r="X10" i="109"/>
  <c r="X13" i="109"/>
  <c r="X12" i="109"/>
  <c r="X9" i="109"/>
  <c r="X15" i="109"/>
  <c r="X17" i="109"/>
  <c r="X18" i="109"/>
  <c r="X16" i="109"/>
  <c r="X20" i="109"/>
  <c r="X19" i="109"/>
  <c r="X21" i="109"/>
  <c r="X14" i="109"/>
  <c r="X25" i="109"/>
  <c r="X22" i="109"/>
  <c r="X26" i="109"/>
  <c r="X23" i="109"/>
  <c r="X30" i="109"/>
  <c r="X27" i="109"/>
  <c r="X28" i="109"/>
  <c r="X29" i="109"/>
  <c r="X32" i="109"/>
  <c r="X33" i="109"/>
  <c r="X34" i="109"/>
  <c r="X31" i="109"/>
  <c r="X35" i="109"/>
  <c r="X36" i="109"/>
  <c r="X24" i="109"/>
  <c r="X41" i="109"/>
  <c r="X39" i="109"/>
  <c r="X40" i="109"/>
  <c r="X42" i="109"/>
  <c r="X43" i="109"/>
  <c r="X44" i="109"/>
  <c r="X45" i="109"/>
  <c r="X47" i="109"/>
  <c r="X48" i="109"/>
  <c r="X4" i="110"/>
  <c r="X14" i="110"/>
  <c r="X9" i="110"/>
  <c r="X6" i="110"/>
  <c r="X7" i="110"/>
  <c r="X31" i="110"/>
  <c r="X8" i="110"/>
  <c r="X11" i="110"/>
  <c r="X10" i="110"/>
  <c r="X13" i="110"/>
  <c r="X12" i="110"/>
  <c r="X17" i="110"/>
  <c r="X16" i="110"/>
  <c r="X15" i="110"/>
  <c r="X18" i="110"/>
  <c r="X34" i="110"/>
  <c r="X20" i="110"/>
  <c r="X19" i="110"/>
  <c r="X21" i="110"/>
  <c r="X22" i="110"/>
  <c r="X25" i="110"/>
  <c r="X23" i="110"/>
  <c r="X24" i="110"/>
  <c r="X26" i="110"/>
  <c r="X29" i="110"/>
  <c r="X32" i="110"/>
  <c r="X30" i="110"/>
  <c r="X33" i="110"/>
  <c r="X28" i="110"/>
  <c r="X36" i="110"/>
  <c r="X35" i="110"/>
  <c r="X27" i="110"/>
  <c r="X42" i="110"/>
  <c r="X39" i="110"/>
  <c r="X40" i="110"/>
  <c r="X41" i="110"/>
  <c r="X43" i="110"/>
  <c r="X44" i="110"/>
  <c r="X45" i="110"/>
  <c r="X47" i="110"/>
  <c r="X48" i="110"/>
  <c r="X4" i="94"/>
  <c r="X6" i="94"/>
  <c r="X7" i="94"/>
  <c r="X8" i="94"/>
  <c r="X9" i="94"/>
  <c r="X11" i="94"/>
  <c r="X10" i="94"/>
  <c r="X12" i="94"/>
  <c r="X13" i="94"/>
  <c r="X14" i="94"/>
  <c r="X15" i="94"/>
  <c r="X18" i="94"/>
  <c r="X17" i="94"/>
  <c r="X19" i="94"/>
  <c r="X16" i="94"/>
  <c r="X24" i="94"/>
  <c r="X21" i="94"/>
  <c r="X22" i="94"/>
  <c r="X20" i="94"/>
  <c r="X23" i="94"/>
  <c r="X25" i="94"/>
  <c r="X26" i="94"/>
  <c r="X30" i="94"/>
  <c r="X28" i="94"/>
  <c r="X27" i="94"/>
  <c r="X31" i="94"/>
  <c r="X32" i="94"/>
  <c r="X29" i="94"/>
  <c r="X34" i="94"/>
  <c r="X33" i="94"/>
  <c r="X35" i="94"/>
  <c r="X36" i="94"/>
  <c r="X39" i="94"/>
  <c r="X40" i="94"/>
  <c r="X44" i="94"/>
  <c r="X41" i="94"/>
  <c r="X42" i="94"/>
  <c r="X43" i="94"/>
  <c r="X45" i="94"/>
  <c r="X47" i="94"/>
  <c r="X48" i="94"/>
  <c r="X8" i="95"/>
  <c r="X20" i="95"/>
  <c r="X23" i="95"/>
  <c r="X35" i="95"/>
  <c r="X47" i="95"/>
  <c r="X50" i="95"/>
  <c r="X8" i="24"/>
  <c r="X20" i="24"/>
  <c r="X23" i="24"/>
  <c r="X26" i="24"/>
  <c r="X35" i="24"/>
  <c r="X47" i="24"/>
  <c r="X50" i="24"/>
  <c r="X52" i="24"/>
  <c r="X59" i="24"/>
  <c r="X8" i="1"/>
  <c r="X20" i="1"/>
  <c r="X23" i="1"/>
  <c r="X35" i="1"/>
  <c r="X47" i="1"/>
  <c r="X50" i="1"/>
  <c r="X8" i="89"/>
  <c r="X20" i="89"/>
  <c r="X23" i="89"/>
  <c r="X35" i="89"/>
  <c r="X47" i="89"/>
  <c r="X50" i="89"/>
  <c r="X8" i="55"/>
  <c r="X20" i="55"/>
  <c r="X23" i="55"/>
  <c r="X26" i="55"/>
  <c r="X52" i="55"/>
  <c r="X47" i="55"/>
  <c r="X8" i="31"/>
  <c r="X20" i="31"/>
  <c r="X23" i="31"/>
  <c r="X35" i="31"/>
  <c r="X47" i="31"/>
  <c r="X50" i="31"/>
  <c r="X52" i="31"/>
  <c r="X53" i="31"/>
  <c r="X59" i="31"/>
  <c r="X8" i="46"/>
  <c r="X20" i="46"/>
  <c r="X23" i="46"/>
  <c r="X35" i="46"/>
  <c r="X47" i="46"/>
  <c r="X50" i="46"/>
  <c r="X53" i="46"/>
  <c r="X8" i="45"/>
  <c r="X20" i="45"/>
  <c r="X23" i="45"/>
  <c r="X35" i="45"/>
  <c r="X47" i="45"/>
  <c r="X50" i="45"/>
  <c r="X8" i="44"/>
  <c r="X20" i="44"/>
  <c r="X23" i="44"/>
  <c r="X35" i="44"/>
  <c r="X47" i="44"/>
  <c r="X50" i="44"/>
  <c r="X8" i="30"/>
  <c r="X20" i="30"/>
  <c r="X23" i="30"/>
  <c r="X35" i="30"/>
  <c r="X47" i="30"/>
  <c r="X50" i="30"/>
  <c r="X8" i="21"/>
  <c r="X20" i="21"/>
  <c r="X23" i="21"/>
  <c r="X35" i="21"/>
  <c r="X47" i="21"/>
  <c r="X50" i="21"/>
  <c r="X8" i="35"/>
  <c r="X20" i="35"/>
  <c r="X23" i="35"/>
  <c r="X35" i="35"/>
  <c r="X47" i="35"/>
  <c r="X50" i="35"/>
  <c r="X52" i="35"/>
  <c r="X53" i="35"/>
  <c r="X59" i="35"/>
  <c r="X8" i="80"/>
  <c r="X20" i="80"/>
  <c r="X26" i="80"/>
  <c r="X35" i="80"/>
  <c r="X47" i="80"/>
  <c r="X53" i="80"/>
  <c r="X8" i="79"/>
  <c r="X20" i="79"/>
  <c r="X23" i="79"/>
  <c r="X35" i="79"/>
  <c r="X47" i="79"/>
  <c r="X53" i="79"/>
  <c r="X8" i="32"/>
  <c r="X20" i="32"/>
  <c r="X23" i="32"/>
  <c r="X26" i="32"/>
  <c r="X35" i="32"/>
  <c r="X47" i="32"/>
  <c r="X50" i="32"/>
  <c r="X8" i="50"/>
  <c r="X20" i="50"/>
  <c r="X23" i="50"/>
  <c r="X26" i="50"/>
  <c r="X35" i="50"/>
  <c r="X47" i="50"/>
  <c r="X50" i="50"/>
  <c r="X8" i="65"/>
  <c r="X20" i="65"/>
  <c r="X23" i="65"/>
  <c r="X35" i="65"/>
  <c r="X47" i="65"/>
  <c r="X50" i="65"/>
  <c r="X8" i="84"/>
  <c r="X20" i="84"/>
  <c r="X23" i="84"/>
  <c r="X25" i="84"/>
  <c r="X35" i="84"/>
  <c r="X47" i="84"/>
  <c r="X50" i="84"/>
  <c r="X8" i="78"/>
  <c r="X20" i="78"/>
  <c r="X23" i="78"/>
  <c r="X35" i="78"/>
  <c r="X47" i="78"/>
  <c r="X50" i="78"/>
  <c r="X59" i="78"/>
  <c r="X8" i="83"/>
  <c r="X20" i="83"/>
  <c r="X23" i="83"/>
  <c r="X35" i="83"/>
  <c r="X47" i="83"/>
  <c r="X50" i="83"/>
  <c r="X8" i="54"/>
  <c r="X20" i="54"/>
  <c r="X23" i="54"/>
  <c r="X25" i="54"/>
  <c r="X35" i="54"/>
  <c r="X47" i="54"/>
  <c r="X50" i="54"/>
  <c r="X8" i="82"/>
  <c r="X20" i="82"/>
  <c r="X23" i="82"/>
  <c r="X35" i="82"/>
  <c r="X47" i="82"/>
  <c r="X53" i="82"/>
  <c r="X8" i="107"/>
  <c r="X20" i="107"/>
  <c r="X23" i="107"/>
  <c r="X35" i="107"/>
  <c r="X47" i="107"/>
  <c r="X50" i="107"/>
  <c r="X59" i="107"/>
  <c r="X8" i="60"/>
  <c r="X20" i="60"/>
  <c r="X23" i="60"/>
  <c r="X35" i="60"/>
  <c r="X47" i="60"/>
  <c r="X50" i="60"/>
  <c r="X8" i="106"/>
  <c r="X20" i="106"/>
  <c r="X23" i="106"/>
  <c r="X35" i="106"/>
  <c r="X47" i="106"/>
  <c r="X50" i="106"/>
  <c r="X53" i="106"/>
  <c r="X59" i="106"/>
  <c r="X8" i="43"/>
  <c r="X20" i="43"/>
  <c r="X23" i="43"/>
  <c r="X47" i="43"/>
  <c r="X52" i="43"/>
  <c r="X59" i="43"/>
  <c r="X8" i="85"/>
  <c r="X20" i="85"/>
  <c r="X23" i="85"/>
  <c r="X35" i="85"/>
  <c r="X47" i="85"/>
  <c r="X53" i="85"/>
  <c r="X8" i="105"/>
  <c r="X20" i="105"/>
  <c r="X23" i="105"/>
  <c r="X35" i="105"/>
  <c r="X47" i="105"/>
  <c r="X53" i="105"/>
  <c r="X8" i="53"/>
  <c r="X20" i="53"/>
  <c r="X23" i="53"/>
  <c r="X35" i="53"/>
  <c r="X47" i="53"/>
  <c r="X50" i="53"/>
  <c r="X8" i="20"/>
  <c r="X20" i="20"/>
  <c r="X23" i="20"/>
  <c r="X26" i="20"/>
  <c r="X35" i="20"/>
  <c r="X47" i="20"/>
  <c r="X50" i="20"/>
  <c r="X52" i="20"/>
  <c r="X59" i="20"/>
  <c r="X8" i="87"/>
  <c r="X20" i="87"/>
  <c r="X23" i="87"/>
  <c r="X26" i="87"/>
  <c r="X35" i="87"/>
  <c r="X47" i="87"/>
  <c r="X50" i="87"/>
  <c r="X8" i="34"/>
  <c r="X20" i="34"/>
  <c r="X23" i="34"/>
  <c r="X35" i="34"/>
  <c r="X47" i="34"/>
  <c r="X50" i="34"/>
  <c r="X8" i="9"/>
  <c r="X20" i="9"/>
  <c r="X23" i="9"/>
  <c r="X35" i="9"/>
  <c r="X47" i="9"/>
  <c r="X50" i="9"/>
  <c r="X59" i="9"/>
  <c r="X8" i="77"/>
  <c r="X20" i="77"/>
  <c r="X26" i="77"/>
  <c r="X35" i="77"/>
  <c r="X47" i="77"/>
  <c r="X50" i="77"/>
  <c r="X8" i="52"/>
  <c r="X20" i="52"/>
  <c r="X23" i="52"/>
  <c r="X25" i="52"/>
  <c r="X47" i="52"/>
  <c r="X8" i="76"/>
  <c r="X20" i="76"/>
  <c r="X23" i="76"/>
  <c r="X35" i="76"/>
  <c r="X47" i="76"/>
  <c r="X53" i="76"/>
  <c r="X8" i="75"/>
  <c r="X20" i="75"/>
  <c r="X23" i="75"/>
  <c r="X35" i="75"/>
  <c r="X47" i="75"/>
  <c r="X53" i="75"/>
  <c r="X8" i="74"/>
  <c r="X20" i="74"/>
  <c r="X23" i="74"/>
  <c r="X35" i="74"/>
  <c r="X47" i="74"/>
  <c r="X50" i="74"/>
  <c r="X52" i="74"/>
  <c r="X59" i="74"/>
  <c r="X20" i="8"/>
  <c r="X23" i="8"/>
  <c r="X35" i="8"/>
  <c r="X47" i="8"/>
  <c r="X50" i="8"/>
  <c r="X8" i="88"/>
  <c r="X20" i="88"/>
  <c r="X23" i="88"/>
  <c r="X35" i="88"/>
  <c r="X47" i="88"/>
  <c r="X50" i="88"/>
  <c r="X59" i="88"/>
  <c r="X8" i="10"/>
  <c r="X20" i="10"/>
  <c r="X23" i="10"/>
  <c r="X35" i="10"/>
  <c r="X47" i="10"/>
  <c r="X50" i="10"/>
  <c r="X8" i="17"/>
  <c r="X20" i="17"/>
  <c r="X23" i="17"/>
  <c r="X35" i="17"/>
  <c r="X47" i="17"/>
  <c r="X50" i="17"/>
  <c r="X53" i="17"/>
  <c r="X59" i="17"/>
  <c r="X8" i="49"/>
  <c r="X20" i="49"/>
  <c r="X23" i="49"/>
  <c r="X25" i="49"/>
  <c r="X35" i="49"/>
  <c r="X47" i="49"/>
  <c r="X50" i="49"/>
  <c r="X59" i="49"/>
  <c r="X8" i="42"/>
  <c r="X20" i="42"/>
  <c r="X23" i="42"/>
  <c r="X35" i="42"/>
  <c r="X47" i="42"/>
  <c r="X50" i="42"/>
  <c r="X8" i="51"/>
  <c r="X20" i="51"/>
  <c r="X23" i="51"/>
  <c r="X35" i="51"/>
  <c r="X47" i="51"/>
  <c r="X50" i="51"/>
  <c r="X8" i="29"/>
  <c r="X20" i="29"/>
  <c r="X23" i="29"/>
  <c r="X26" i="29"/>
  <c r="X35" i="29"/>
  <c r="X47" i="29"/>
  <c r="X50" i="29"/>
  <c r="X52" i="29"/>
  <c r="X59" i="29"/>
  <c r="X8" i="73"/>
  <c r="X20" i="73"/>
  <c r="X23" i="73"/>
  <c r="X35" i="73"/>
  <c r="X47" i="73"/>
  <c r="X52" i="73"/>
  <c r="X59" i="73"/>
  <c r="X8" i="28"/>
  <c r="X20" i="28"/>
  <c r="X23" i="28"/>
  <c r="X26" i="28"/>
  <c r="X35" i="28"/>
  <c r="X47" i="28"/>
  <c r="X50" i="28"/>
  <c r="X52" i="28"/>
  <c r="X53" i="28"/>
  <c r="X59" i="28"/>
  <c r="X8" i="104"/>
  <c r="X20" i="104"/>
  <c r="X23" i="104"/>
  <c r="X35" i="104"/>
  <c r="X47" i="104"/>
  <c r="X53" i="104"/>
  <c r="X8" i="103"/>
  <c r="X20" i="103"/>
  <c r="X23" i="103"/>
  <c r="X35" i="103"/>
  <c r="X47" i="103"/>
  <c r="X53" i="103"/>
  <c r="X8" i="72"/>
  <c r="X20" i="72"/>
  <c r="X23" i="72"/>
  <c r="X35" i="72"/>
  <c r="X47" i="72"/>
  <c r="X50" i="72"/>
  <c r="X53" i="72"/>
  <c r="X8" i="16"/>
  <c r="X20" i="16"/>
  <c r="X23" i="16"/>
  <c r="X35" i="16"/>
  <c r="X47" i="16"/>
  <c r="X50" i="16"/>
  <c r="X52" i="16"/>
  <c r="X8" i="14"/>
  <c r="X20" i="14"/>
  <c r="X23" i="14"/>
  <c r="X25" i="14"/>
  <c r="X26" i="14"/>
  <c r="X35" i="14"/>
  <c r="X47" i="14"/>
  <c r="X50" i="14"/>
  <c r="X8" i="71"/>
  <c r="X20" i="71"/>
  <c r="X23" i="71"/>
  <c r="X26" i="71"/>
  <c r="X35" i="71"/>
  <c r="X47" i="71"/>
  <c r="X50" i="71"/>
  <c r="X59" i="71"/>
  <c r="X8" i="4"/>
  <c r="X20" i="4"/>
  <c r="X23" i="4"/>
  <c r="X35" i="4"/>
  <c r="X47" i="4"/>
  <c r="X50" i="4"/>
  <c r="X53" i="4"/>
  <c r="X8" i="5"/>
  <c r="X20" i="5"/>
  <c r="X23" i="5"/>
  <c r="X35" i="5"/>
  <c r="X47" i="5"/>
  <c r="X50" i="5"/>
  <c r="X8" i="70"/>
  <c r="X20" i="70"/>
  <c r="X23" i="70"/>
  <c r="X35" i="70"/>
  <c r="X47" i="70"/>
  <c r="X52" i="70"/>
  <c r="X53" i="70"/>
  <c r="X59" i="70"/>
  <c r="X8" i="102"/>
  <c r="X20" i="102"/>
  <c r="X23" i="102"/>
  <c r="X35" i="102"/>
  <c r="X47" i="102"/>
  <c r="X50" i="102"/>
  <c r="X52" i="102"/>
  <c r="X8" i="101"/>
  <c r="X20" i="101"/>
  <c r="X23" i="101"/>
  <c r="X35" i="101"/>
  <c r="X47" i="101"/>
  <c r="X52" i="101"/>
  <c r="X53" i="101"/>
  <c r="X59" i="101"/>
  <c r="X8" i="69"/>
  <c r="X20" i="69"/>
  <c r="X23" i="69"/>
  <c r="X35" i="69"/>
  <c r="X47" i="69"/>
  <c r="X53" i="69"/>
  <c r="X8" i="68"/>
  <c r="X20" i="68"/>
  <c r="X23" i="68"/>
  <c r="X35" i="68"/>
  <c r="X47" i="68"/>
  <c r="X50" i="68"/>
  <c r="X8" i="100"/>
  <c r="X20" i="100"/>
  <c r="X23" i="100"/>
  <c r="X35" i="100"/>
  <c r="X47" i="100"/>
  <c r="X53" i="100"/>
  <c r="X59" i="100"/>
  <c r="X8" i="99"/>
  <c r="X20" i="99"/>
  <c r="X23" i="99"/>
  <c r="X26" i="99"/>
  <c r="X35" i="99"/>
  <c r="Y46" i="99" s="1"/>
  <c r="X47" i="99"/>
  <c r="X50" i="99"/>
  <c r="X8" i="98"/>
  <c r="X20" i="98"/>
  <c r="X23" i="98"/>
  <c r="X35" i="98"/>
  <c r="X47" i="98"/>
  <c r="X50" i="98"/>
  <c r="X8" i="90"/>
  <c r="X20" i="90"/>
  <c r="X23" i="90"/>
  <c r="X35" i="90"/>
  <c r="X47" i="90"/>
  <c r="X50" i="90"/>
  <c r="X8" i="27"/>
  <c r="X20" i="27"/>
  <c r="X23" i="27"/>
  <c r="X26" i="27"/>
  <c r="X35" i="27"/>
  <c r="X47" i="27"/>
  <c r="X50" i="27"/>
  <c r="X59" i="27"/>
  <c r="X8" i="47"/>
  <c r="X20" i="47"/>
  <c r="X23" i="47"/>
  <c r="X35" i="47"/>
  <c r="X47" i="47"/>
  <c r="X50" i="47"/>
  <c r="X5" i="57"/>
  <c r="X20" i="7"/>
  <c r="X23" i="7"/>
  <c r="X35" i="7"/>
  <c r="X47" i="7"/>
  <c r="X50" i="7"/>
  <c r="X8" i="97"/>
  <c r="X20" i="97"/>
  <c r="X23" i="97"/>
  <c r="X35" i="97"/>
  <c r="Y46" i="97" s="1"/>
  <c r="X47" i="97"/>
  <c r="X50" i="97"/>
  <c r="X8" i="81"/>
  <c r="X20" i="81"/>
  <c r="X25" i="81"/>
  <c r="X26" i="81"/>
  <c r="X35" i="81"/>
  <c r="X8" i="23"/>
  <c r="X20" i="23"/>
  <c r="X23" i="23"/>
  <c r="X35" i="23"/>
  <c r="X47" i="23"/>
  <c r="X50" i="23"/>
  <c r="X59" i="23"/>
  <c r="X8" i="48"/>
  <c r="X20" i="48"/>
  <c r="X23" i="48"/>
  <c r="X35" i="48"/>
  <c r="X47" i="48"/>
  <c r="X53" i="48"/>
  <c r="X8" i="64"/>
  <c r="X20" i="64"/>
  <c r="X23" i="64"/>
  <c r="X35" i="64"/>
  <c r="Y46" i="64" s="1"/>
  <c r="X47" i="64"/>
  <c r="X50" i="64"/>
  <c r="X52" i="64"/>
  <c r="X53" i="64"/>
  <c r="X8" i="96"/>
  <c r="X20" i="96"/>
  <c r="X23" i="96"/>
  <c r="X35" i="96"/>
  <c r="X47" i="96"/>
  <c r="X50" i="96"/>
  <c r="X53" i="96"/>
  <c r="X8" i="67"/>
  <c r="X20" i="67"/>
  <c r="X23" i="67"/>
  <c r="X35" i="67"/>
  <c r="X47" i="67"/>
  <c r="X50" i="67"/>
  <c r="X59" i="67"/>
  <c r="X8" i="19"/>
  <c r="X20" i="19"/>
  <c r="X23" i="19"/>
  <c r="X35" i="19"/>
  <c r="X47" i="19"/>
  <c r="X50" i="19"/>
  <c r="X59" i="19"/>
  <c r="X8" i="33"/>
  <c r="X20" i="33"/>
  <c r="X23" i="33"/>
  <c r="X35" i="33"/>
  <c r="X47" i="33"/>
  <c r="X50" i="33"/>
  <c r="X44" i="57"/>
  <c r="X20" i="22"/>
  <c r="X23" i="22"/>
  <c r="X35" i="22"/>
  <c r="X47" i="22"/>
  <c r="X50" i="22"/>
  <c r="X8" i="36"/>
  <c r="X20" i="36"/>
  <c r="X23" i="36"/>
  <c r="X35" i="36"/>
  <c r="X47" i="36"/>
  <c r="X50" i="36"/>
  <c r="X52" i="36"/>
  <c r="X59" i="36"/>
  <c r="X19" i="108"/>
  <c r="X20" i="108"/>
  <c r="X21" i="108"/>
  <c r="X22" i="108"/>
  <c r="X23" i="108"/>
  <c r="X25" i="108"/>
  <c r="X28" i="108"/>
  <c r="X46" i="108"/>
  <c r="X47" i="108"/>
  <c r="X48" i="108"/>
  <c r="X49" i="108"/>
  <c r="X50" i="108"/>
  <c r="X52" i="108"/>
  <c r="X55" i="108"/>
  <c r="X59" i="108"/>
  <c r="X52" i="95" l="1"/>
  <c r="Y46" i="95"/>
  <c r="X56" i="95"/>
  <c r="Y19" i="95"/>
  <c r="X53" i="56" s="1"/>
  <c r="X34" i="114"/>
  <c r="X28" i="95"/>
  <c r="X29" i="95"/>
  <c r="X91" i="57"/>
  <c r="Y19" i="55"/>
  <c r="X49" i="56" s="1"/>
  <c r="X40" i="114"/>
  <c r="X28" i="55"/>
  <c r="X29" i="55"/>
  <c r="X52" i="54"/>
  <c r="Y46" i="54"/>
  <c r="X55" i="54"/>
  <c r="X56" i="54"/>
  <c r="X88" i="57"/>
  <c r="Y19" i="54"/>
  <c r="X43" i="56" s="1"/>
  <c r="X29" i="114"/>
  <c r="X28" i="54"/>
  <c r="X29" i="54"/>
  <c r="X52" i="53"/>
  <c r="Y46" i="53"/>
  <c r="X55" i="53"/>
  <c r="X56" i="53"/>
  <c r="X87" i="57"/>
  <c r="Y19" i="53"/>
  <c r="X7" i="56" s="1"/>
  <c r="X27" i="114"/>
  <c r="X28" i="53"/>
  <c r="X29" i="53"/>
  <c r="Y46" i="52"/>
  <c r="X55" i="52"/>
  <c r="X56" i="52"/>
  <c r="X86" i="57"/>
  <c r="Y19" i="52"/>
  <c r="X45" i="56" s="1"/>
  <c r="X47" i="114"/>
  <c r="X28" i="52"/>
  <c r="X29" i="52"/>
  <c r="Y46" i="51"/>
  <c r="X56" i="51"/>
  <c r="Y19" i="51"/>
  <c r="X52" i="56" s="1"/>
  <c r="X37" i="114"/>
  <c r="X28" i="51"/>
  <c r="X29" i="51"/>
  <c r="Y19" i="81"/>
  <c r="X38" i="56" s="1"/>
  <c r="X71" i="114"/>
  <c r="X28" i="81"/>
  <c r="Y46" i="50"/>
  <c r="X55" i="50"/>
  <c r="X56" i="50"/>
  <c r="X74" i="57"/>
  <c r="Y19" i="50"/>
  <c r="X61" i="56" s="1"/>
  <c r="X41" i="114"/>
  <c r="X28" i="50"/>
  <c r="X29" i="50"/>
  <c r="Y46" i="106"/>
  <c r="X56" i="106"/>
  <c r="X55" i="106"/>
  <c r="X73" i="115"/>
  <c r="Y61" i="106"/>
  <c r="Y19" i="106"/>
  <c r="X65" i="56" s="1"/>
  <c r="X68" i="114"/>
  <c r="X28" i="106"/>
  <c r="X29" i="106"/>
  <c r="X52" i="88"/>
  <c r="Y46" i="88"/>
  <c r="X55" i="88"/>
  <c r="X56" i="88"/>
  <c r="X72" i="115"/>
  <c r="Y61" i="88"/>
  <c r="X72" i="57"/>
  <c r="Y19" i="88"/>
  <c r="X57" i="56" s="1"/>
  <c r="X58" i="114"/>
  <c r="X28" i="88"/>
  <c r="X29" i="88"/>
  <c r="X52" i="49"/>
  <c r="Y46" i="49"/>
  <c r="X55" i="49"/>
  <c r="X56" i="49"/>
  <c r="X71" i="115"/>
  <c r="Y61" i="49"/>
  <c r="Y19" i="49"/>
  <c r="X50" i="56" s="1"/>
  <c r="X25" i="114"/>
  <c r="X28" i="49"/>
  <c r="X29" i="49"/>
  <c r="X52" i="96"/>
  <c r="Y46" i="96"/>
  <c r="X55" i="96"/>
  <c r="X56" i="96"/>
  <c r="X25" i="96"/>
  <c r="Y19" i="96"/>
  <c r="X59" i="56" s="1"/>
  <c r="X70" i="114"/>
  <c r="X28" i="96"/>
  <c r="X29" i="96"/>
  <c r="Y46" i="85"/>
  <c r="X56" i="85"/>
  <c r="Y19" i="85"/>
  <c r="X58" i="56" s="1"/>
  <c r="X38" i="114"/>
  <c r="X28" i="85"/>
  <c r="X29" i="85"/>
  <c r="X52" i="87"/>
  <c r="Y46" i="87"/>
  <c r="X55" i="87"/>
  <c r="X56" i="87"/>
  <c r="Y19" i="87"/>
  <c r="X44" i="56" s="1"/>
  <c r="X51" i="114"/>
  <c r="X28" i="87"/>
  <c r="X29" i="87"/>
  <c r="Y46" i="101"/>
  <c r="X55" i="101"/>
  <c r="X56" i="101"/>
  <c r="X60" i="115"/>
  <c r="Y61" i="101"/>
  <c r="X25" i="101"/>
  <c r="Y19" i="101"/>
  <c r="X67" i="56" s="1"/>
  <c r="X45" i="114"/>
  <c r="X28" i="101"/>
  <c r="X29" i="101"/>
  <c r="X59" i="48"/>
  <c r="Y46" i="48"/>
  <c r="X56" i="48"/>
  <c r="X59" i="115"/>
  <c r="Y61" i="48"/>
  <c r="Y19" i="48"/>
  <c r="X47" i="56" s="1"/>
  <c r="X55" i="114"/>
  <c r="X28" i="48"/>
  <c r="X29" i="48"/>
  <c r="Y46" i="82"/>
  <c r="X55" i="82"/>
  <c r="X56" i="82"/>
  <c r="X55" i="57"/>
  <c r="Y19" i="82"/>
  <c r="X73" i="56" s="1"/>
  <c r="X74" i="114"/>
  <c r="X28" i="82"/>
  <c r="X29" i="82"/>
  <c r="X52" i="107"/>
  <c r="Y46" i="107"/>
  <c r="X55" i="107"/>
  <c r="X56" i="107"/>
  <c r="X54" i="115"/>
  <c r="Y61" i="107"/>
  <c r="X54" i="57"/>
  <c r="Y19" i="107"/>
  <c r="X63" i="56" s="1"/>
  <c r="X50" i="114"/>
  <c r="X28" i="107"/>
  <c r="X29" i="107"/>
  <c r="Y46" i="105"/>
  <c r="X55" i="105"/>
  <c r="X56" i="105"/>
  <c r="X53" i="57"/>
  <c r="Y19" i="105"/>
  <c r="X66" i="56" s="1"/>
  <c r="X66" i="114"/>
  <c r="X28" i="105"/>
  <c r="X29" i="105"/>
  <c r="Y46" i="104"/>
  <c r="X55" i="104"/>
  <c r="X56" i="104"/>
  <c r="X51" i="57"/>
  <c r="Y19" i="104"/>
  <c r="X71" i="56" s="1"/>
  <c r="X64" i="114"/>
  <c r="X28" i="104"/>
  <c r="X29" i="104"/>
  <c r="Y46" i="103"/>
  <c r="X55" i="103"/>
  <c r="X56" i="103"/>
  <c r="X50" i="57"/>
  <c r="Y19" i="103"/>
  <c r="X70" i="56" s="1"/>
  <c r="X60" i="114"/>
  <c r="X28" i="103"/>
  <c r="X29" i="103"/>
  <c r="Y46" i="102"/>
  <c r="X55" i="102"/>
  <c r="X56" i="102"/>
  <c r="X49" i="57"/>
  <c r="Y19" i="102"/>
  <c r="X60" i="56" s="1"/>
  <c r="X44" i="114"/>
  <c r="X28" i="102"/>
  <c r="X29" i="102"/>
  <c r="X52" i="98"/>
  <c r="Y46" i="98"/>
  <c r="X55" i="98"/>
  <c r="X56" i="98"/>
  <c r="X25" i="98"/>
  <c r="Y19" i="98"/>
  <c r="X68" i="56" s="1"/>
  <c r="X52" i="114"/>
  <c r="X28" i="98"/>
  <c r="X29" i="98"/>
  <c r="Y46" i="90"/>
  <c r="X55" i="90"/>
  <c r="X56" i="90"/>
  <c r="Y19" i="90"/>
  <c r="X72" i="56" s="1"/>
  <c r="X72" i="114"/>
  <c r="X28" i="90"/>
  <c r="X29" i="90"/>
  <c r="X52" i="47"/>
  <c r="Y46" i="47"/>
  <c r="X55" i="47"/>
  <c r="X56" i="47"/>
  <c r="Y19" i="47"/>
  <c r="X41" i="56" s="1"/>
  <c r="X21" i="114"/>
  <c r="X28" i="47"/>
  <c r="X29" i="47"/>
  <c r="Y46" i="89"/>
  <c r="X55" i="89"/>
  <c r="X56" i="89"/>
  <c r="X38" i="57"/>
  <c r="Y19" i="89"/>
  <c r="X54" i="56" s="1"/>
  <c r="X39" i="114"/>
  <c r="X28" i="89"/>
  <c r="X29" i="89"/>
  <c r="X52" i="46"/>
  <c r="Y46" i="46"/>
  <c r="X55" i="46"/>
  <c r="X56" i="46"/>
  <c r="X37" i="57"/>
  <c r="Y19" i="46"/>
  <c r="X12" i="56" s="1"/>
  <c r="X19" i="114"/>
  <c r="X28" i="46"/>
  <c r="X29" i="46"/>
  <c r="Y46" i="45"/>
  <c r="X55" i="45"/>
  <c r="X56" i="45"/>
  <c r="X36" i="57"/>
  <c r="Y19" i="45"/>
  <c r="X24" i="56" s="1"/>
  <c r="X26" i="114"/>
  <c r="X28" i="45"/>
  <c r="X29" i="45"/>
  <c r="X52" i="44"/>
  <c r="Y46" i="44"/>
  <c r="X55" i="44"/>
  <c r="X56" i="44"/>
  <c r="X35" i="57"/>
  <c r="Y19" i="44"/>
  <c r="X28" i="56" s="1"/>
  <c r="X15" i="114"/>
  <c r="X28" i="44"/>
  <c r="X29" i="44"/>
  <c r="Y46" i="80"/>
  <c r="X55" i="80"/>
  <c r="X56" i="80"/>
  <c r="Y19" i="80"/>
  <c r="X31" i="56" s="1"/>
  <c r="X65" i="114"/>
  <c r="X28" i="80"/>
  <c r="X29" i="80"/>
  <c r="Y46" i="79"/>
  <c r="X55" i="79"/>
  <c r="X56" i="79"/>
  <c r="X33" i="57"/>
  <c r="Y19" i="79"/>
  <c r="X26" i="56" s="1"/>
  <c r="X54" i="114"/>
  <c r="X28" i="79"/>
  <c r="X29" i="79"/>
  <c r="X52" i="65"/>
  <c r="Y46" i="65"/>
  <c r="X55" i="65"/>
  <c r="X56" i="65"/>
  <c r="X32" i="57"/>
  <c r="Y19" i="65"/>
  <c r="X74" i="56" s="1"/>
  <c r="X73" i="114"/>
  <c r="X28" i="65"/>
  <c r="X29" i="65"/>
  <c r="X52" i="84"/>
  <c r="Y46" i="84"/>
  <c r="X55" i="84"/>
  <c r="X56" i="84"/>
  <c r="X31" i="57"/>
  <c r="Y19" i="84"/>
  <c r="X40" i="56" s="1"/>
  <c r="X49" i="114"/>
  <c r="X28" i="84"/>
  <c r="X29" i="84"/>
  <c r="Y46" i="78"/>
  <c r="X55" i="78"/>
  <c r="X56" i="78"/>
  <c r="X30" i="115"/>
  <c r="Y61" i="78"/>
  <c r="X30" i="57"/>
  <c r="Y19" i="78"/>
  <c r="X22" i="56" s="1"/>
  <c r="X35" i="114"/>
  <c r="X28" i="78"/>
  <c r="X29" i="78"/>
  <c r="X52" i="83"/>
  <c r="Y46" i="83"/>
  <c r="X55" i="83"/>
  <c r="X56" i="83"/>
  <c r="X29" i="57"/>
  <c r="Y19" i="83"/>
  <c r="X16" i="56" s="1"/>
  <c r="X24" i="114"/>
  <c r="X28" i="83"/>
  <c r="X29" i="83"/>
  <c r="X28" i="115"/>
  <c r="Y61" i="43"/>
  <c r="X25" i="43"/>
  <c r="Y19" i="43"/>
  <c r="X17" i="56" s="1"/>
  <c r="X30" i="114"/>
  <c r="X28" i="43"/>
  <c r="X29" i="43"/>
  <c r="X52" i="77"/>
  <c r="Y46" i="77"/>
  <c r="X55" i="77"/>
  <c r="X56" i="77"/>
  <c r="Y19" i="77"/>
  <c r="X27" i="56" s="1"/>
  <c r="X69" i="114"/>
  <c r="X28" i="77"/>
  <c r="X29" i="77"/>
  <c r="Y46" i="75"/>
  <c r="X55" i="75"/>
  <c r="X56" i="75"/>
  <c r="Y19" i="75"/>
  <c r="X30" i="56" s="1"/>
  <c r="X56" i="114"/>
  <c r="X28" i="75"/>
  <c r="X29" i="75"/>
  <c r="Y46" i="74"/>
  <c r="X55" i="74"/>
  <c r="X56" i="74"/>
  <c r="X23" i="115"/>
  <c r="Y61" i="74"/>
  <c r="X23" i="57"/>
  <c r="Y19" i="74"/>
  <c r="X32" i="56" s="1"/>
  <c r="X62" i="114"/>
  <c r="X28" i="74"/>
  <c r="X29" i="74"/>
  <c r="X52" i="42"/>
  <c r="Y46" i="42"/>
  <c r="X55" i="42"/>
  <c r="X56" i="42"/>
  <c r="X21" i="57"/>
  <c r="Y19" i="42"/>
  <c r="X6" i="56" s="1"/>
  <c r="X18" i="114"/>
  <c r="X28" i="42"/>
  <c r="X29" i="42"/>
  <c r="Y46" i="73"/>
  <c r="X55" i="73"/>
  <c r="X56" i="73"/>
  <c r="X20" i="115"/>
  <c r="Y61" i="73"/>
  <c r="Y19" i="73"/>
  <c r="X23" i="56" s="1"/>
  <c r="X46" i="114"/>
  <c r="X28" i="73"/>
  <c r="X29" i="73"/>
  <c r="X52" i="72"/>
  <c r="Y46" i="72"/>
  <c r="X55" i="72"/>
  <c r="X56" i="72"/>
  <c r="Y19" i="72"/>
  <c r="X35" i="56" s="1"/>
  <c r="X42" i="114"/>
  <c r="X28" i="72"/>
  <c r="X29" i="72"/>
  <c r="X52" i="71"/>
  <c r="Y46" i="71"/>
  <c r="X55" i="71"/>
  <c r="X56" i="71"/>
  <c r="X16" i="115"/>
  <c r="Y61" i="71"/>
  <c r="X16" i="57"/>
  <c r="Y19" i="71"/>
  <c r="X15" i="56" s="1"/>
  <c r="X43" i="114"/>
  <c r="X28" i="71"/>
  <c r="X29" i="71"/>
  <c r="Y46" i="70"/>
  <c r="X55" i="70"/>
  <c r="X56" i="70"/>
  <c r="X15" i="115"/>
  <c r="Y61" i="70"/>
  <c r="X15" i="57"/>
  <c r="Y19" i="70"/>
  <c r="X29" i="56" s="1"/>
  <c r="X63" i="114"/>
  <c r="X28" i="70"/>
  <c r="X29" i="70"/>
  <c r="Y46" i="69"/>
  <c r="X55" i="69"/>
  <c r="X56" i="69"/>
  <c r="X14" i="57"/>
  <c r="Y19" i="69"/>
  <c r="X5" i="56" s="1"/>
  <c r="X23" i="114"/>
  <c r="X28" i="69"/>
  <c r="X29" i="69"/>
  <c r="X52" i="68"/>
  <c r="Y46" i="68"/>
  <c r="X55" i="68"/>
  <c r="X56" i="68"/>
  <c r="X13" i="57"/>
  <c r="Y19" i="68"/>
  <c r="X19" i="56" s="1"/>
  <c r="X36" i="114"/>
  <c r="X28" i="68"/>
  <c r="X29" i="68"/>
  <c r="Y46" i="100"/>
  <c r="X55" i="100"/>
  <c r="X56" i="100"/>
  <c r="X12" i="115"/>
  <c r="Y61" i="100"/>
  <c r="X25" i="100"/>
  <c r="Y19" i="100"/>
  <c r="X42" i="56" s="1"/>
  <c r="X67" i="114"/>
  <c r="X28" i="100"/>
  <c r="X29" i="100"/>
  <c r="Y19" i="99"/>
  <c r="X37" i="56" s="1"/>
  <c r="X57" i="114"/>
  <c r="Y19" i="97"/>
  <c r="X48" i="56" s="1"/>
  <c r="X61" i="114"/>
  <c r="X28" i="97"/>
  <c r="X29" i="97"/>
  <c r="X52" i="67"/>
  <c r="Y46" i="67"/>
  <c r="X55" i="67"/>
  <c r="X56" i="67"/>
  <c r="X8" i="115"/>
  <c r="Y61" i="67"/>
  <c r="Y19" i="67"/>
  <c r="X20" i="56" s="1"/>
  <c r="X33" i="114"/>
  <c r="X28" i="67"/>
  <c r="X29" i="67"/>
  <c r="Y46" i="5"/>
  <c r="X55" i="5"/>
  <c r="X56" i="5"/>
  <c r="Y19" i="5"/>
  <c r="X28" i="5"/>
  <c r="X29" i="5"/>
  <c r="Y46" i="31"/>
  <c r="X55" i="31"/>
  <c r="X56" i="31"/>
  <c r="X90" i="115"/>
  <c r="Y61" i="31"/>
  <c r="X25" i="31"/>
  <c r="Y19" i="31"/>
  <c r="X56" i="56" s="1"/>
  <c r="X31" i="114"/>
  <c r="X28" i="31"/>
  <c r="X29" i="31"/>
  <c r="X52" i="30"/>
  <c r="Y46" i="30"/>
  <c r="X55" i="30"/>
  <c r="X56" i="30"/>
  <c r="X85" i="57"/>
  <c r="Y19" i="30"/>
  <c r="X39" i="56" s="1"/>
  <c r="X12" i="114"/>
  <c r="X28" i="30"/>
  <c r="X29" i="30"/>
  <c r="X52" i="32"/>
  <c r="Y46" i="32"/>
  <c r="X55" i="32"/>
  <c r="X56" i="32"/>
  <c r="X25" i="32"/>
  <c r="Y19" i="32"/>
  <c r="X33" i="56" s="1"/>
  <c r="X28" i="114"/>
  <c r="X28" i="32"/>
  <c r="X29" i="32"/>
  <c r="Y46" i="10"/>
  <c r="X55" i="10"/>
  <c r="X56" i="10"/>
  <c r="X84" i="57"/>
  <c r="Y19" i="10"/>
  <c r="X34" i="56" s="1"/>
  <c r="X16" i="114"/>
  <c r="X28" i="10"/>
  <c r="X29" i="10"/>
  <c r="Y46" i="29"/>
  <c r="X55" i="29"/>
  <c r="X56" i="29"/>
  <c r="X82" i="115"/>
  <c r="Y61" i="29"/>
  <c r="X82" i="57"/>
  <c r="Y19" i="29"/>
  <c r="X51" i="56" s="1"/>
  <c r="X6" i="114"/>
  <c r="X28" i="29"/>
  <c r="X29" i="29"/>
  <c r="Y46" i="28"/>
  <c r="X55" i="28"/>
  <c r="X56" i="28"/>
  <c r="X81" i="115"/>
  <c r="Y61" i="28"/>
  <c r="X81" i="57"/>
  <c r="Y19" i="28"/>
  <c r="X55" i="56" s="1"/>
  <c r="X48" i="114"/>
  <c r="X28" i="28"/>
  <c r="X29" i="28"/>
  <c r="X52" i="19"/>
  <c r="Y46" i="19"/>
  <c r="X55" i="19"/>
  <c r="X56" i="19"/>
  <c r="X78" i="115"/>
  <c r="Y61" i="19"/>
  <c r="X78" i="57"/>
  <c r="Y19" i="19"/>
  <c r="X4" i="56" s="1"/>
  <c r="X9" i="114"/>
  <c r="X28" i="19"/>
  <c r="X29" i="19"/>
  <c r="X52" i="33"/>
  <c r="Y46" i="33"/>
  <c r="X55" i="33"/>
  <c r="X56" i="33"/>
  <c r="Y19" i="33"/>
  <c r="X28" i="33"/>
  <c r="X29" i="33"/>
  <c r="X52" i="34"/>
  <c r="Y46" i="34"/>
  <c r="X55" i="34"/>
  <c r="X56" i="34"/>
  <c r="Y19" i="34"/>
  <c r="X28" i="34"/>
  <c r="X29" i="34"/>
  <c r="Y46" i="35"/>
  <c r="X55" i="35"/>
  <c r="X56" i="35"/>
  <c r="X66" i="115"/>
  <c r="Y61" i="35"/>
  <c r="X66" i="57"/>
  <c r="Y19" i="35"/>
  <c r="X36" i="56" s="1"/>
  <c r="X32" i="114"/>
  <c r="X28" i="35"/>
  <c r="X29" i="35"/>
  <c r="Y46" i="36"/>
  <c r="X55" i="36"/>
  <c r="X56" i="36"/>
  <c r="X63" i="115"/>
  <c r="Y61" i="36"/>
  <c r="Y19" i="36"/>
  <c r="X28" i="36"/>
  <c r="X29" i="36"/>
  <c r="X52" i="60"/>
  <c r="Y46" i="60"/>
  <c r="X55" i="60"/>
  <c r="X56" i="60"/>
  <c r="Y19" i="60"/>
  <c r="X28" i="60"/>
  <c r="X29" i="60"/>
  <c r="Y46" i="24"/>
  <c r="X56" i="24"/>
  <c r="X56" i="115"/>
  <c r="Y61" i="24"/>
  <c r="X56" i="57"/>
  <c r="Y19" i="24"/>
  <c r="X69" i="56" s="1"/>
  <c r="X53" i="114"/>
  <c r="X28" i="24"/>
  <c r="X29" i="24"/>
  <c r="X52" i="9"/>
  <c r="Y46" i="9"/>
  <c r="X55" i="9"/>
  <c r="X56" i="9"/>
  <c r="X52" i="115"/>
  <c r="Y61" i="9"/>
  <c r="X52" i="57"/>
  <c r="Y19" i="9"/>
  <c r="X62" i="56" s="1"/>
  <c r="X10" i="114"/>
  <c r="X28" i="9"/>
  <c r="X29" i="9"/>
  <c r="X52" i="23"/>
  <c r="Y46" i="23"/>
  <c r="X55" i="23"/>
  <c r="X56" i="23"/>
  <c r="X45" i="115"/>
  <c r="Y61" i="23"/>
  <c r="X25" i="23"/>
  <c r="Y19" i="23"/>
  <c r="X25" i="56" s="1"/>
  <c r="X8" i="114"/>
  <c r="X28" i="23"/>
  <c r="X29" i="23"/>
  <c r="X52" i="22"/>
  <c r="Y46" i="22"/>
  <c r="X55" i="22"/>
  <c r="X56" i="22"/>
  <c r="X52" i="21"/>
  <c r="Y46" i="21"/>
  <c r="X55" i="21"/>
  <c r="X56" i="21"/>
  <c r="Y19" i="21"/>
  <c r="X28" i="21"/>
  <c r="X29" i="21"/>
  <c r="Y46" i="8"/>
  <c r="X55" i="8"/>
  <c r="X56" i="8"/>
  <c r="Y19" i="8"/>
  <c r="X28" i="8"/>
  <c r="X29" i="8"/>
  <c r="X59" i="1"/>
  <c r="Y46" i="1"/>
  <c r="X55" i="1"/>
  <c r="X56" i="1"/>
  <c r="X39" i="115"/>
  <c r="Y61" i="1"/>
  <c r="X25" i="1"/>
  <c r="Y19" i="1"/>
  <c r="X8" i="56" s="1"/>
  <c r="X5" i="114"/>
  <c r="X28" i="1"/>
  <c r="X29" i="1"/>
  <c r="Y46" i="20"/>
  <c r="X55" i="20"/>
  <c r="X56" i="20"/>
  <c r="X27" i="115"/>
  <c r="Y61" i="20"/>
  <c r="X27" i="57"/>
  <c r="Y19" i="20"/>
  <c r="X14" i="56" s="1"/>
  <c r="X17" i="114"/>
  <c r="X28" i="20"/>
  <c r="X29" i="20"/>
  <c r="Y46" i="76"/>
  <c r="X55" i="76"/>
  <c r="X56" i="76"/>
  <c r="X25" i="57"/>
  <c r="Y19" i="76"/>
  <c r="X9" i="56" s="1"/>
  <c r="X59" i="114"/>
  <c r="X28" i="76"/>
  <c r="X29" i="76"/>
  <c r="X52" i="17"/>
  <c r="Y46" i="17"/>
  <c r="X55" i="17"/>
  <c r="X56" i="17"/>
  <c r="X22" i="115"/>
  <c r="Y61" i="17"/>
  <c r="X22" i="57"/>
  <c r="Y19" i="17"/>
  <c r="X21" i="56" s="1"/>
  <c r="X14" i="114"/>
  <c r="X28" i="17"/>
  <c r="X29" i="17"/>
  <c r="Y46" i="16"/>
  <c r="X55" i="16"/>
  <c r="X56" i="16"/>
  <c r="X18" i="57"/>
  <c r="Y19" i="16"/>
  <c r="X13" i="56" s="1"/>
  <c r="X7" i="114"/>
  <c r="X28" i="16"/>
  <c r="X29" i="16"/>
  <c r="Y19" i="14"/>
  <c r="X11" i="56" s="1"/>
  <c r="X11" i="114"/>
  <c r="X28" i="14"/>
  <c r="X29" i="14"/>
  <c r="X52" i="14"/>
  <c r="Y46" i="14"/>
  <c r="X55" i="14"/>
  <c r="X56" i="14"/>
  <c r="X25" i="64"/>
  <c r="Y19" i="64"/>
  <c r="X10" i="56" s="1"/>
  <c r="X22" i="114"/>
  <c r="X28" i="64"/>
  <c r="X29" i="64"/>
  <c r="Y19" i="4"/>
  <c r="X28" i="4"/>
  <c r="X29" i="4"/>
  <c r="X52" i="4"/>
  <c r="Y46" i="4"/>
  <c r="X55" i="4"/>
  <c r="X56" i="4"/>
  <c r="X52" i="27"/>
  <c r="Y46" i="27"/>
  <c r="X55" i="27"/>
  <c r="X56" i="27"/>
  <c r="X80" i="115"/>
  <c r="Y61" i="27"/>
  <c r="X25" i="27"/>
  <c r="Y19" i="27"/>
  <c r="X64" i="56" s="1"/>
  <c r="X13" i="114"/>
  <c r="X28" i="27"/>
  <c r="X29" i="27"/>
  <c r="Y46" i="7"/>
  <c r="X55" i="7"/>
  <c r="X56" i="7"/>
  <c r="X3" i="115"/>
  <c r="Y61" i="108"/>
  <c r="Y19" i="62"/>
  <c r="Y25" i="62"/>
  <c r="Y26" i="62"/>
  <c r="Y59" i="62"/>
  <c r="Y46" i="62"/>
  <c r="Y52" i="62"/>
  <c r="Y53" i="62"/>
  <c r="X53" i="99"/>
  <c r="X55" i="99"/>
  <c r="X56" i="99"/>
  <c r="X11" i="57"/>
  <c r="X28" i="99"/>
  <c r="X29" i="99"/>
  <c r="X25" i="5"/>
  <c r="X79" i="115"/>
  <c r="X79" i="57"/>
  <c r="X25" i="33"/>
  <c r="X25" i="34"/>
  <c r="X63" i="57"/>
  <c r="X58" i="57"/>
  <c r="X25" i="21"/>
  <c r="X42" i="57"/>
  <c r="X34" i="57"/>
  <c r="X26" i="57"/>
  <c r="X52" i="97"/>
  <c r="X55" i="97"/>
  <c r="X56" i="97"/>
  <c r="X55" i="64"/>
  <c r="X56" i="64"/>
  <c r="X25" i="4"/>
  <c r="X53" i="47"/>
  <c r="X53" i="60"/>
  <c r="X53" i="21"/>
  <c r="X53" i="33"/>
  <c r="X59" i="68"/>
  <c r="X59" i="4"/>
  <c r="X53" i="14"/>
  <c r="X59" i="72"/>
  <c r="X59" i="46"/>
  <c r="X53" i="55"/>
  <c r="X26" i="95"/>
  <c r="X92" i="57"/>
  <c r="X59" i="95"/>
  <c r="X25" i="95"/>
  <c r="X25" i="24"/>
  <c r="X26" i="1"/>
  <c r="X39" i="57"/>
  <c r="X26" i="89"/>
  <c r="X59" i="89"/>
  <c r="X25" i="89"/>
  <c r="X59" i="55"/>
  <c r="X25" i="55"/>
  <c r="X90" i="57"/>
  <c r="X25" i="46"/>
  <c r="X26" i="45"/>
  <c r="X25" i="45"/>
  <c r="X59" i="44"/>
  <c r="X25" i="44"/>
  <c r="X59" i="21"/>
  <c r="X43" i="57"/>
  <c r="X25" i="35"/>
  <c r="X59" i="79"/>
  <c r="X25" i="79"/>
  <c r="X59" i="32"/>
  <c r="X89" i="57"/>
  <c r="X59" i="50"/>
  <c r="X25" i="50"/>
  <c r="X59" i="65"/>
  <c r="X59" i="84"/>
  <c r="X25" i="78"/>
  <c r="X59" i="83"/>
  <c r="X25" i="83"/>
  <c r="X59" i="54"/>
  <c r="X26" i="82"/>
  <c r="X25" i="82"/>
  <c r="X25" i="107"/>
  <c r="X59" i="60"/>
  <c r="X26" i="60"/>
  <c r="X25" i="60"/>
  <c r="X73" i="57"/>
  <c r="X25" i="106"/>
  <c r="X28" i="57"/>
  <c r="X26" i="85"/>
  <c r="X25" i="85"/>
  <c r="X65" i="57"/>
  <c r="X25" i="105"/>
  <c r="X59" i="53"/>
  <c r="X26" i="53"/>
  <c r="X25" i="53"/>
  <c r="X25" i="20"/>
  <c r="X59" i="87"/>
  <c r="X25" i="87"/>
  <c r="X64" i="57"/>
  <c r="X59" i="34"/>
  <c r="X69" i="57"/>
  <c r="X25" i="9"/>
  <c r="X97" i="57"/>
  <c r="X59" i="77"/>
  <c r="X59" i="76"/>
  <c r="X25" i="76"/>
  <c r="X59" i="75"/>
  <c r="X24" i="57"/>
  <c r="X25" i="75"/>
  <c r="X26" i="8"/>
  <c r="X25" i="8"/>
  <c r="X53" i="88"/>
  <c r="X25" i="88"/>
  <c r="X26" i="10"/>
  <c r="X25" i="10"/>
  <c r="X25" i="17"/>
  <c r="X71" i="57"/>
  <c r="X59" i="42"/>
  <c r="X25" i="42"/>
  <c r="X25" i="51"/>
  <c r="X83" i="57"/>
  <c r="X25" i="29"/>
  <c r="X25" i="73"/>
  <c r="X20" i="57"/>
  <c r="X25" i="28"/>
  <c r="X26" i="104"/>
  <c r="X25" i="104"/>
  <c r="X59" i="103"/>
  <c r="X25" i="103"/>
  <c r="X25" i="72"/>
  <c r="X19" i="57"/>
  <c r="X59" i="14"/>
  <c r="X17" i="57"/>
  <c r="X25" i="71"/>
  <c r="X7" i="57"/>
  <c r="X26" i="5"/>
  <c r="X96" i="57"/>
  <c r="X26" i="70"/>
  <c r="X25" i="70"/>
  <c r="X59" i="102"/>
  <c r="X25" i="102"/>
  <c r="X26" i="101"/>
  <c r="X60" i="57"/>
  <c r="X26" i="69"/>
  <c r="X25" i="69"/>
  <c r="X25" i="68"/>
  <c r="X12" i="57"/>
  <c r="X25" i="99"/>
  <c r="X59" i="98"/>
  <c r="X26" i="98"/>
  <c r="X48" i="57"/>
  <c r="X47" i="57"/>
  <c r="X80" i="57"/>
  <c r="X59" i="47"/>
  <c r="X25" i="47"/>
  <c r="X46" i="57"/>
  <c r="X25" i="7"/>
  <c r="X59" i="97"/>
  <c r="X26" i="97"/>
  <c r="X25" i="97"/>
  <c r="X10" i="57"/>
  <c r="X26" i="23"/>
  <c r="X45" i="57"/>
  <c r="X59" i="57"/>
  <c r="X25" i="48"/>
  <c r="X9" i="57"/>
  <c r="X59" i="96"/>
  <c r="X26" i="96"/>
  <c r="X70" i="57"/>
  <c r="X75" i="57" s="1"/>
  <c r="X26" i="67"/>
  <c r="X8" i="57"/>
  <c r="X40" i="57" s="1"/>
  <c r="X25" i="67"/>
  <c r="X26" i="19"/>
  <c r="X25" i="19"/>
  <c r="X59" i="33"/>
  <c r="X77" i="57"/>
  <c r="X93" i="57"/>
  <c r="X59" i="22"/>
  <c r="X53" i="22"/>
  <c r="X25" i="22"/>
  <c r="X26" i="36"/>
  <c r="X25" i="36"/>
  <c r="X53" i="87"/>
  <c r="X53" i="107"/>
  <c r="X26" i="107"/>
  <c r="X52" i="103"/>
  <c r="X26" i="103"/>
  <c r="X53" i="102"/>
  <c r="X26" i="102"/>
  <c r="X26" i="47"/>
  <c r="X59" i="45"/>
  <c r="X52" i="45"/>
  <c r="X52" i="79"/>
  <c r="X26" i="79"/>
  <c r="X52" i="106"/>
  <c r="X26" i="106"/>
  <c r="X26" i="84"/>
  <c r="X52" i="78"/>
  <c r="X26" i="78"/>
  <c r="X26" i="43"/>
  <c r="X52" i="76"/>
  <c r="X26" i="76"/>
  <c r="X52" i="75"/>
  <c r="X26" i="75"/>
  <c r="X25" i="74"/>
  <c r="X53" i="42"/>
  <c r="X26" i="42"/>
  <c r="X53" i="73"/>
  <c r="X26" i="73"/>
  <c r="X26" i="72"/>
  <c r="X53" i="71"/>
  <c r="X52" i="100"/>
  <c r="X26" i="100"/>
  <c r="X53" i="97"/>
  <c r="X53" i="44"/>
  <c r="X26" i="44"/>
  <c r="X25" i="90"/>
  <c r="X53" i="24"/>
  <c r="X53" i="9"/>
  <c r="X52" i="48"/>
  <c r="X26" i="48"/>
  <c r="X26" i="88"/>
  <c r="X53" i="49"/>
  <c r="X26" i="49"/>
  <c r="X53" i="53"/>
  <c r="X26" i="54"/>
  <c r="X53" i="95"/>
  <c r="X26" i="35"/>
  <c r="X52" i="89"/>
  <c r="X26" i="46"/>
  <c r="X53" i="20"/>
  <c r="X53" i="19"/>
  <c r="X26" i="33"/>
  <c r="X25" i="30"/>
  <c r="X59" i="30"/>
  <c r="X26" i="30"/>
  <c r="X59" i="10"/>
  <c r="X52" i="10"/>
  <c r="X53" i="27"/>
  <c r="X53" i="23"/>
  <c r="X26" i="22"/>
  <c r="X26" i="21"/>
  <c r="X52" i="1"/>
  <c r="X26" i="17"/>
  <c r="X53" i="16"/>
  <c r="X26" i="16"/>
  <c r="X59" i="16"/>
  <c r="X25" i="16"/>
  <c r="X59" i="64"/>
  <c r="X26" i="64"/>
  <c r="X53" i="67"/>
  <c r="X26" i="4"/>
  <c r="X59" i="7"/>
  <c r="X52" i="7"/>
  <c r="X53" i="7"/>
  <c r="X26" i="7"/>
  <c r="X53" i="1"/>
  <c r="X53" i="89"/>
  <c r="X26" i="31"/>
  <c r="X53" i="45"/>
  <c r="X53" i="30"/>
  <c r="X25" i="80"/>
  <c r="X59" i="80"/>
  <c r="X52" i="80"/>
  <c r="X53" i="32"/>
  <c r="X52" i="50"/>
  <c r="X53" i="50"/>
  <c r="X25" i="65"/>
  <c r="X53" i="65"/>
  <c r="X26" i="65"/>
  <c r="X53" i="84"/>
  <c r="X53" i="78"/>
  <c r="X53" i="83"/>
  <c r="X26" i="83"/>
  <c r="X53" i="54"/>
  <c r="X59" i="82"/>
  <c r="X52" i="82"/>
  <c r="X25" i="62"/>
  <c r="X26" i="62"/>
  <c r="X53" i="43"/>
  <c r="X59" i="85"/>
  <c r="X52" i="85"/>
  <c r="X59" i="105"/>
  <c r="X52" i="105"/>
  <c r="X26" i="105"/>
  <c r="X53" i="34"/>
  <c r="X26" i="34"/>
  <c r="X26" i="9"/>
  <c r="X25" i="77"/>
  <c r="X53" i="77"/>
  <c r="X59" i="52"/>
  <c r="X52" i="52"/>
  <c r="X53" i="52"/>
  <c r="X26" i="52"/>
  <c r="X53" i="74"/>
  <c r="X26" i="74"/>
  <c r="X59" i="8"/>
  <c r="X52" i="8"/>
  <c r="X53" i="8"/>
  <c r="X53" i="10"/>
  <c r="X59" i="51"/>
  <c r="X52" i="51"/>
  <c r="X53" i="51"/>
  <c r="X26" i="51"/>
  <c r="X53" i="29"/>
  <c r="X59" i="104"/>
  <c r="X52" i="104"/>
  <c r="X59" i="5"/>
  <c r="X52" i="5"/>
  <c r="X53" i="5"/>
  <c r="X59" i="69"/>
  <c r="X52" i="69"/>
  <c r="X53" i="68"/>
  <c r="X26" i="68"/>
  <c r="X59" i="99"/>
  <c r="X52" i="99"/>
  <c r="X53" i="98"/>
  <c r="X59" i="90"/>
  <c r="X52" i="90"/>
  <c r="X53" i="90"/>
  <c r="X26" i="90"/>
  <c r="X53" i="36"/>
  <c r="X56" i="108"/>
  <c r="X53" i="108"/>
  <c r="X29" i="108"/>
  <c r="X26" i="108"/>
  <c r="X92" i="115" l="1"/>
  <c r="Y61" i="95"/>
  <c r="X91" i="115"/>
  <c r="Y61" i="55"/>
  <c r="X88" i="115"/>
  <c r="Y61" i="54"/>
  <c r="X87" i="115"/>
  <c r="Y61" i="53"/>
  <c r="X86" i="115"/>
  <c r="Y61" i="52"/>
  <c r="X83" i="115"/>
  <c r="Y61" i="51"/>
  <c r="X74" i="115"/>
  <c r="Y61" i="50"/>
  <c r="X70" i="115"/>
  <c r="Y61" i="96"/>
  <c r="X65" i="115"/>
  <c r="Y61" i="85"/>
  <c r="X64" i="115"/>
  <c r="X67" i="115" s="1"/>
  <c r="Y61" i="87"/>
  <c r="X55" i="115"/>
  <c r="Y61" i="82"/>
  <c r="X53" i="115"/>
  <c r="Y61" i="105"/>
  <c r="X51" i="115"/>
  <c r="Y61" i="104"/>
  <c r="X50" i="115"/>
  <c r="Y61" i="103"/>
  <c r="X49" i="115"/>
  <c r="Y61" i="102"/>
  <c r="X48" i="115"/>
  <c r="Y61" i="98"/>
  <c r="X47" i="115"/>
  <c r="Y61" i="90"/>
  <c r="X46" i="115"/>
  <c r="Y61" i="47"/>
  <c r="X38" i="115"/>
  <c r="Y61" i="89"/>
  <c r="X37" i="115"/>
  <c r="Y61" i="46"/>
  <c r="X36" i="115"/>
  <c r="Y61" i="45"/>
  <c r="X35" i="115"/>
  <c r="Y61" i="44"/>
  <c r="X34" i="115"/>
  <c r="Y61" i="80"/>
  <c r="X33" i="115"/>
  <c r="Y61" i="79"/>
  <c r="X32" i="115"/>
  <c r="Y61" i="65"/>
  <c r="X31" i="115"/>
  <c r="Y61" i="84"/>
  <c r="X29" i="115"/>
  <c r="Y61" i="83"/>
  <c r="X26" i="115"/>
  <c r="Y61" i="77"/>
  <c r="X24" i="115"/>
  <c r="Y61" i="75"/>
  <c r="X21" i="115"/>
  <c r="Y61" i="42"/>
  <c r="X19" i="115"/>
  <c r="Y61" i="72"/>
  <c r="X14" i="115"/>
  <c r="X13" i="115"/>
  <c r="Y61" i="68"/>
  <c r="X11" i="115"/>
  <c r="Y61" i="99"/>
  <c r="X10" i="115"/>
  <c r="Y61" i="97"/>
  <c r="X96" i="115"/>
  <c r="Y61" i="5"/>
  <c r="X85" i="115"/>
  <c r="Y61" i="30"/>
  <c r="X89" i="115"/>
  <c r="Y61" i="32"/>
  <c r="X84" i="115"/>
  <c r="Y61" i="10"/>
  <c r="X77" i="115"/>
  <c r="X93" i="115" s="1"/>
  <c r="Y61" i="33"/>
  <c r="X69" i="115"/>
  <c r="X75" i="115" s="1"/>
  <c r="Y61" i="34"/>
  <c r="X58" i="115"/>
  <c r="X61" i="115" s="1"/>
  <c r="Y61" i="60"/>
  <c r="X44" i="115"/>
  <c r="Y61" i="22"/>
  <c r="X43" i="115"/>
  <c r="Y61" i="21"/>
  <c r="X42" i="115"/>
  <c r="Y61" i="8"/>
  <c r="X25" i="115"/>
  <c r="Y61" i="76"/>
  <c r="X18" i="115"/>
  <c r="Y61" i="16"/>
  <c r="X17" i="115"/>
  <c r="Y61" i="14"/>
  <c r="X9" i="115"/>
  <c r="Y61" i="64"/>
  <c r="X7" i="115"/>
  <c r="Y61" i="4"/>
  <c r="X5" i="115"/>
  <c r="X97" i="115" s="1"/>
  <c r="Y61" i="7"/>
  <c r="X67" i="57"/>
  <c r="X61" i="57"/>
  <c r="X57" i="115"/>
  <c r="X57" i="57"/>
  <c r="X40" i="115"/>
  <c r="C3" i="115"/>
  <c r="D3" i="115"/>
  <c r="E3" i="115"/>
  <c r="F3" i="115"/>
  <c r="G3" i="115"/>
  <c r="H3" i="115"/>
  <c r="I3" i="115"/>
  <c r="J3" i="115"/>
  <c r="K3" i="115"/>
  <c r="L3" i="115"/>
  <c r="M3" i="115"/>
  <c r="N3" i="115"/>
  <c r="O3" i="115"/>
  <c r="P3" i="115"/>
  <c r="C5" i="115"/>
  <c r="D5" i="115"/>
  <c r="E5" i="115"/>
  <c r="F5" i="115"/>
  <c r="G5" i="115"/>
  <c r="H5" i="115"/>
  <c r="I5" i="115"/>
  <c r="J5" i="115"/>
  <c r="K5" i="115"/>
  <c r="L5" i="115"/>
  <c r="M5" i="115"/>
  <c r="N5" i="115"/>
  <c r="O5" i="115"/>
  <c r="P5" i="115"/>
  <c r="Q5" i="115"/>
  <c r="R5" i="115"/>
  <c r="C7" i="115"/>
  <c r="D7" i="115"/>
  <c r="E7" i="115"/>
  <c r="F7" i="115"/>
  <c r="G7" i="115"/>
  <c r="H7" i="115"/>
  <c r="I7" i="115"/>
  <c r="J7" i="115"/>
  <c r="K7" i="115"/>
  <c r="L7" i="115"/>
  <c r="M7" i="115"/>
  <c r="N7" i="115"/>
  <c r="O7" i="115"/>
  <c r="P7" i="115"/>
  <c r="Q7" i="115"/>
  <c r="R7" i="115"/>
  <c r="C8" i="115"/>
  <c r="D8" i="115"/>
  <c r="E8" i="115"/>
  <c r="F8" i="115"/>
  <c r="G8" i="115"/>
  <c r="H8" i="115"/>
  <c r="I8" i="115"/>
  <c r="J8" i="115"/>
  <c r="K8" i="115"/>
  <c r="L8" i="115"/>
  <c r="M8" i="115"/>
  <c r="N8" i="115"/>
  <c r="O8" i="115"/>
  <c r="P8" i="115"/>
  <c r="Q8" i="115"/>
  <c r="R8" i="115"/>
  <c r="C9" i="115"/>
  <c r="D9" i="115"/>
  <c r="E9" i="115"/>
  <c r="F9" i="115"/>
  <c r="G9" i="115"/>
  <c r="H9" i="115"/>
  <c r="I9" i="115"/>
  <c r="J9" i="115"/>
  <c r="K9" i="115"/>
  <c r="L9" i="115"/>
  <c r="M9" i="115"/>
  <c r="N9" i="115"/>
  <c r="O9" i="115"/>
  <c r="P9" i="115"/>
  <c r="Q9" i="115"/>
  <c r="R9" i="115"/>
  <c r="C10" i="115"/>
  <c r="D10" i="115"/>
  <c r="E10" i="115"/>
  <c r="F10" i="115"/>
  <c r="G10" i="115"/>
  <c r="H10" i="115"/>
  <c r="I10" i="115"/>
  <c r="J10" i="115"/>
  <c r="K10" i="115"/>
  <c r="L10" i="115"/>
  <c r="M10" i="115"/>
  <c r="N10" i="115"/>
  <c r="O10" i="115"/>
  <c r="P10" i="115"/>
  <c r="Q10" i="115"/>
  <c r="R10" i="115"/>
  <c r="C11" i="115"/>
  <c r="D11" i="115"/>
  <c r="E11" i="115"/>
  <c r="F11" i="115"/>
  <c r="G11" i="115"/>
  <c r="H11" i="115"/>
  <c r="I11" i="115"/>
  <c r="J11" i="115"/>
  <c r="K11" i="115"/>
  <c r="L11" i="115"/>
  <c r="M11" i="115"/>
  <c r="N11" i="115"/>
  <c r="O11" i="115"/>
  <c r="P11" i="115"/>
  <c r="C12" i="115"/>
  <c r="D12" i="115"/>
  <c r="E12" i="115"/>
  <c r="F12" i="115"/>
  <c r="G12" i="115"/>
  <c r="H12" i="115"/>
  <c r="I12" i="115"/>
  <c r="J12" i="115"/>
  <c r="K12" i="115"/>
  <c r="L12" i="115"/>
  <c r="M12" i="115"/>
  <c r="N12" i="115"/>
  <c r="O12" i="115"/>
  <c r="P12" i="115"/>
  <c r="Q12" i="115"/>
  <c r="R12" i="115"/>
  <c r="C13" i="115"/>
  <c r="D13" i="115"/>
  <c r="E13" i="115"/>
  <c r="F13" i="115"/>
  <c r="G13" i="115"/>
  <c r="H13" i="115"/>
  <c r="I13" i="115"/>
  <c r="J13" i="115"/>
  <c r="K13" i="115"/>
  <c r="L13" i="115"/>
  <c r="M13" i="115"/>
  <c r="N13" i="115"/>
  <c r="O13" i="115"/>
  <c r="P13" i="115"/>
  <c r="Q13" i="115"/>
  <c r="R13" i="115"/>
  <c r="C14" i="115"/>
  <c r="D14" i="115"/>
  <c r="E14" i="115"/>
  <c r="F14" i="115"/>
  <c r="G14" i="115"/>
  <c r="H14" i="115"/>
  <c r="I14" i="115"/>
  <c r="J14" i="115"/>
  <c r="K14" i="115"/>
  <c r="L14" i="115"/>
  <c r="M14" i="115"/>
  <c r="N14" i="115"/>
  <c r="O14" i="115"/>
  <c r="P14" i="115"/>
  <c r="Q14" i="115"/>
  <c r="R14" i="115"/>
  <c r="C15" i="115"/>
  <c r="D15" i="115"/>
  <c r="E15" i="115"/>
  <c r="F15" i="115"/>
  <c r="G15" i="115"/>
  <c r="H15" i="115"/>
  <c r="I15" i="115"/>
  <c r="J15" i="115"/>
  <c r="K15" i="115"/>
  <c r="L15" i="115"/>
  <c r="M15" i="115"/>
  <c r="N15" i="115"/>
  <c r="O15" i="115"/>
  <c r="P15" i="115"/>
  <c r="Q15" i="115"/>
  <c r="R15" i="115"/>
  <c r="C16" i="115"/>
  <c r="D16" i="115"/>
  <c r="E16" i="115"/>
  <c r="F16" i="115"/>
  <c r="G16" i="115"/>
  <c r="H16" i="115"/>
  <c r="I16" i="115"/>
  <c r="J16" i="115"/>
  <c r="K16" i="115"/>
  <c r="L16" i="115"/>
  <c r="M16" i="115"/>
  <c r="N16" i="115"/>
  <c r="O16" i="115"/>
  <c r="P16" i="115"/>
  <c r="Q16" i="115"/>
  <c r="R16" i="115"/>
  <c r="C17" i="115"/>
  <c r="D17" i="115"/>
  <c r="E17" i="115"/>
  <c r="F17" i="115"/>
  <c r="G17" i="115"/>
  <c r="H17" i="115"/>
  <c r="I17" i="115"/>
  <c r="J17" i="115"/>
  <c r="K17" i="115"/>
  <c r="L17" i="115"/>
  <c r="M17" i="115"/>
  <c r="N17" i="115"/>
  <c r="O17" i="115"/>
  <c r="P17" i="115"/>
  <c r="Q17" i="115"/>
  <c r="R17" i="115"/>
  <c r="C18" i="115"/>
  <c r="D18" i="115"/>
  <c r="E18" i="115"/>
  <c r="F18" i="115"/>
  <c r="G18" i="115"/>
  <c r="H18" i="115"/>
  <c r="I18" i="115"/>
  <c r="J18" i="115"/>
  <c r="K18" i="115"/>
  <c r="L18" i="115"/>
  <c r="M18" i="115"/>
  <c r="N18" i="115"/>
  <c r="O18" i="115"/>
  <c r="P18" i="115"/>
  <c r="Q18" i="115"/>
  <c r="R18" i="115"/>
  <c r="C19" i="115"/>
  <c r="D19" i="115"/>
  <c r="E19" i="115"/>
  <c r="F19" i="115"/>
  <c r="G19" i="115"/>
  <c r="H19" i="115"/>
  <c r="I19" i="115"/>
  <c r="J19" i="115"/>
  <c r="K19" i="115"/>
  <c r="L19" i="115"/>
  <c r="M19" i="115"/>
  <c r="N19" i="115"/>
  <c r="O19" i="115"/>
  <c r="P19" i="115"/>
  <c r="Q19" i="115"/>
  <c r="R19" i="115"/>
  <c r="C20" i="115"/>
  <c r="D20" i="115"/>
  <c r="E20" i="115"/>
  <c r="F20" i="115"/>
  <c r="G20" i="115"/>
  <c r="H20" i="115"/>
  <c r="I20" i="115"/>
  <c r="J20" i="115"/>
  <c r="K20" i="115"/>
  <c r="L20" i="115"/>
  <c r="M20" i="115"/>
  <c r="N20" i="115"/>
  <c r="O20" i="115"/>
  <c r="P20" i="115"/>
  <c r="Q20" i="115"/>
  <c r="R20" i="115"/>
  <c r="C21" i="115"/>
  <c r="D21" i="115"/>
  <c r="E21" i="115"/>
  <c r="F21" i="115"/>
  <c r="G21" i="115"/>
  <c r="H21" i="115"/>
  <c r="I21" i="115"/>
  <c r="J21" i="115"/>
  <c r="K21" i="115"/>
  <c r="L21" i="115"/>
  <c r="M21" i="115"/>
  <c r="N21" i="115"/>
  <c r="O21" i="115"/>
  <c r="P21" i="115"/>
  <c r="Q21" i="115"/>
  <c r="R21" i="115"/>
  <c r="C22" i="115"/>
  <c r="D22" i="115"/>
  <c r="E22" i="115"/>
  <c r="F22" i="115"/>
  <c r="G22" i="115"/>
  <c r="H22" i="115"/>
  <c r="I22" i="115"/>
  <c r="J22" i="115"/>
  <c r="K22" i="115"/>
  <c r="L22" i="115"/>
  <c r="M22" i="115"/>
  <c r="N22" i="115"/>
  <c r="O22" i="115"/>
  <c r="P22" i="115"/>
  <c r="Q22" i="115"/>
  <c r="R22" i="115"/>
  <c r="C23" i="115"/>
  <c r="D23" i="115"/>
  <c r="E23" i="115"/>
  <c r="F23" i="115"/>
  <c r="G23" i="115"/>
  <c r="H23" i="115"/>
  <c r="I23" i="115"/>
  <c r="J23" i="115"/>
  <c r="K23" i="115"/>
  <c r="L23" i="115"/>
  <c r="M23" i="115"/>
  <c r="N23" i="115"/>
  <c r="O23" i="115"/>
  <c r="P23" i="115"/>
  <c r="Q23" i="115"/>
  <c r="R23" i="115"/>
  <c r="C24" i="115"/>
  <c r="D24" i="115"/>
  <c r="E24" i="115"/>
  <c r="F24" i="115"/>
  <c r="G24" i="115"/>
  <c r="H24" i="115"/>
  <c r="I24" i="115"/>
  <c r="J24" i="115"/>
  <c r="K24" i="115"/>
  <c r="L24" i="115"/>
  <c r="M24" i="115"/>
  <c r="N24" i="115"/>
  <c r="O24" i="115"/>
  <c r="P24" i="115"/>
  <c r="Q24" i="115"/>
  <c r="R24" i="115"/>
  <c r="C25" i="115"/>
  <c r="D25" i="115"/>
  <c r="E25" i="115"/>
  <c r="F25" i="115"/>
  <c r="G25" i="115"/>
  <c r="H25" i="115"/>
  <c r="I25" i="115"/>
  <c r="J25" i="115"/>
  <c r="K25" i="115"/>
  <c r="L25" i="115"/>
  <c r="M25" i="115"/>
  <c r="N25" i="115"/>
  <c r="O25" i="115"/>
  <c r="P25" i="115"/>
  <c r="Q25" i="115"/>
  <c r="R25" i="115"/>
  <c r="C26" i="115"/>
  <c r="D26" i="115"/>
  <c r="E26" i="115"/>
  <c r="F26" i="115"/>
  <c r="G26" i="115"/>
  <c r="H26" i="115"/>
  <c r="I26" i="115"/>
  <c r="J26" i="115"/>
  <c r="K26" i="115"/>
  <c r="L26" i="115"/>
  <c r="M26" i="115"/>
  <c r="N26" i="115"/>
  <c r="O26" i="115"/>
  <c r="P26" i="115"/>
  <c r="Q26" i="115"/>
  <c r="R26" i="115"/>
  <c r="C27" i="115"/>
  <c r="D27" i="115"/>
  <c r="E27" i="115"/>
  <c r="F27" i="115"/>
  <c r="G27" i="115"/>
  <c r="H27" i="115"/>
  <c r="I27" i="115"/>
  <c r="J27" i="115"/>
  <c r="K27" i="115"/>
  <c r="L27" i="115"/>
  <c r="M27" i="115"/>
  <c r="N27" i="115"/>
  <c r="O27" i="115"/>
  <c r="P27" i="115"/>
  <c r="Q27" i="115"/>
  <c r="R27" i="115"/>
  <c r="C28" i="115"/>
  <c r="D28" i="115"/>
  <c r="E28" i="115"/>
  <c r="F28" i="115"/>
  <c r="G28" i="115"/>
  <c r="H28" i="115"/>
  <c r="I28" i="115"/>
  <c r="J28" i="115"/>
  <c r="K28" i="115"/>
  <c r="L28" i="115"/>
  <c r="M28" i="115"/>
  <c r="N28" i="115"/>
  <c r="O28" i="115"/>
  <c r="P28" i="115"/>
  <c r="Q28" i="115"/>
  <c r="R28" i="115"/>
  <c r="C29" i="115"/>
  <c r="D29" i="115"/>
  <c r="E29" i="115"/>
  <c r="F29" i="115"/>
  <c r="G29" i="115"/>
  <c r="H29" i="115"/>
  <c r="I29" i="115"/>
  <c r="J29" i="115"/>
  <c r="K29" i="115"/>
  <c r="L29" i="115"/>
  <c r="M29" i="115"/>
  <c r="N29" i="115"/>
  <c r="O29" i="115"/>
  <c r="P29" i="115"/>
  <c r="Q29" i="115"/>
  <c r="R29" i="115"/>
  <c r="C30" i="115"/>
  <c r="D30" i="115"/>
  <c r="E30" i="115"/>
  <c r="F30" i="115"/>
  <c r="G30" i="115"/>
  <c r="H30" i="115"/>
  <c r="I30" i="115"/>
  <c r="J30" i="115"/>
  <c r="K30" i="115"/>
  <c r="L30" i="115"/>
  <c r="M30" i="115"/>
  <c r="N30" i="115"/>
  <c r="O30" i="115"/>
  <c r="P30" i="115"/>
  <c r="Q30" i="115"/>
  <c r="R30" i="115"/>
  <c r="C31" i="115"/>
  <c r="D31" i="115"/>
  <c r="E31" i="115"/>
  <c r="F31" i="115"/>
  <c r="G31" i="115"/>
  <c r="H31" i="115"/>
  <c r="I31" i="115"/>
  <c r="J31" i="115"/>
  <c r="K31" i="115"/>
  <c r="L31" i="115"/>
  <c r="M31" i="115"/>
  <c r="N31" i="115"/>
  <c r="O31" i="115"/>
  <c r="P31" i="115"/>
  <c r="Q31" i="115"/>
  <c r="R31" i="115"/>
  <c r="C32" i="115"/>
  <c r="D32" i="115"/>
  <c r="E32" i="115"/>
  <c r="F32" i="115"/>
  <c r="G32" i="115"/>
  <c r="H32" i="115"/>
  <c r="I32" i="115"/>
  <c r="J32" i="115"/>
  <c r="K32" i="115"/>
  <c r="L32" i="115"/>
  <c r="M32" i="115"/>
  <c r="N32" i="115"/>
  <c r="O32" i="115"/>
  <c r="P32" i="115"/>
  <c r="Q32" i="115"/>
  <c r="R32" i="115"/>
  <c r="C33" i="115"/>
  <c r="D33" i="115"/>
  <c r="E33" i="115"/>
  <c r="F33" i="115"/>
  <c r="G33" i="115"/>
  <c r="H33" i="115"/>
  <c r="I33" i="115"/>
  <c r="J33" i="115"/>
  <c r="K33" i="115"/>
  <c r="L33" i="115"/>
  <c r="M33" i="115"/>
  <c r="N33" i="115"/>
  <c r="O33" i="115"/>
  <c r="P33" i="115"/>
  <c r="Q33" i="115"/>
  <c r="R33" i="115"/>
  <c r="C34" i="115"/>
  <c r="D34" i="115"/>
  <c r="E34" i="115"/>
  <c r="F34" i="115"/>
  <c r="G34" i="115"/>
  <c r="H34" i="115"/>
  <c r="I34" i="115"/>
  <c r="J34" i="115"/>
  <c r="K34" i="115"/>
  <c r="L34" i="115"/>
  <c r="M34" i="115"/>
  <c r="N34" i="115"/>
  <c r="O34" i="115"/>
  <c r="P34" i="115"/>
  <c r="Q34" i="115"/>
  <c r="R34" i="115"/>
  <c r="C35" i="115"/>
  <c r="D35" i="115"/>
  <c r="E35" i="115"/>
  <c r="F35" i="115"/>
  <c r="G35" i="115"/>
  <c r="H35" i="115"/>
  <c r="I35" i="115"/>
  <c r="J35" i="115"/>
  <c r="K35" i="115"/>
  <c r="L35" i="115"/>
  <c r="M35" i="115"/>
  <c r="N35" i="115"/>
  <c r="O35" i="115"/>
  <c r="P35" i="115"/>
  <c r="Q35" i="115"/>
  <c r="R35" i="115"/>
  <c r="C36" i="115"/>
  <c r="D36" i="115"/>
  <c r="E36" i="115"/>
  <c r="F36" i="115"/>
  <c r="G36" i="115"/>
  <c r="H36" i="115"/>
  <c r="I36" i="115"/>
  <c r="J36" i="115"/>
  <c r="K36" i="115"/>
  <c r="L36" i="115"/>
  <c r="M36" i="115"/>
  <c r="N36" i="115"/>
  <c r="O36" i="115"/>
  <c r="P36" i="115"/>
  <c r="Q36" i="115"/>
  <c r="R36" i="115"/>
  <c r="C37" i="115"/>
  <c r="D37" i="115"/>
  <c r="E37" i="115"/>
  <c r="F37" i="115"/>
  <c r="G37" i="115"/>
  <c r="H37" i="115"/>
  <c r="I37" i="115"/>
  <c r="J37" i="115"/>
  <c r="K37" i="115"/>
  <c r="L37" i="115"/>
  <c r="M37" i="115"/>
  <c r="N37" i="115"/>
  <c r="O37" i="115"/>
  <c r="P37" i="115"/>
  <c r="Q37" i="115"/>
  <c r="R37" i="115"/>
  <c r="C38" i="115"/>
  <c r="D38" i="115"/>
  <c r="E38" i="115"/>
  <c r="F38" i="115"/>
  <c r="G38" i="115"/>
  <c r="H38" i="115"/>
  <c r="I38" i="115"/>
  <c r="J38" i="115"/>
  <c r="K38" i="115"/>
  <c r="L38" i="115"/>
  <c r="M38" i="115"/>
  <c r="N38" i="115"/>
  <c r="O38" i="115"/>
  <c r="P38" i="115"/>
  <c r="Q38" i="115"/>
  <c r="R38" i="115"/>
  <c r="C39" i="115"/>
  <c r="D39" i="115"/>
  <c r="E39" i="115"/>
  <c r="F39" i="115"/>
  <c r="G39" i="115"/>
  <c r="H39" i="115"/>
  <c r="I39" i="115"/>
  <c r="J39" i="115"/>
  <c r="K39" i="115"/>
  <c r="L39" i="115"/>
  <c r="M39" i="115"/>
  <c r="N39" i="115"/>
  <c r="O39" i="115"/>
  <c r="P39" i="115"/>
  <c r="Q39" i="115"/>
  <c r="R39" i="115"/>
  <c r="C40" i="115"/>
  <c r="D40" i="115"/>
  <c r="E40" i="115"/>
  <c r="F40" i="115"/>
  <c r="G40" i="115"/>
  <c r="H40" i="115"/>
  <c r="I40" i="115"/>
  <c r="J40" i="115"/>
  <c r="K40" i="115"/>
  <c r="L40" i="115"/>
  <c r="M40" i="115"/>
  <c r="N40" i="115"/>
  <c r="O40" i="115"/>
  <c r="P40" i="115"/>
  <c r="C42" i="115"/>
  <c r="D42" i="115"/>
  <c r="E42" i="115"/>
  <c r="F42" i="115"/>
  <c r="G42" i="115"/>
  <c r="H42" i="115"/>
  <c r="I42" i="115"/>
  <c r="J42" i="115"/>
  <c r="K42" i="115"/>
  <c r="L42" i="115"/>
  <c r="M42" i="115"/>
  <c r="N42" i="115"/>
  <c r="O42" i="115"/>
  <c r="P42" i="115"/>
  <c r="Q42" i="115"/>
  <c r="R42" i="115"/>
  <c r="C43" i="115"/>
  <c r="D43" i="115"/>
  <c r="E43" i="115"/>
  <c r="F43" i="115"/>
  <c r="G43" i="115"/>
  <c r="H43" i="115"/>
  <c r="I43" i="115"/>
  <c r="J43" i="115"/>
  <c r="K43" i="115"/>
  <c r="L43" i="115"/>
  <c r="M43" i="115"/>
  <c r="N43" i="115"/>
  <c r="O43" i="115"/>
  <c r="P43" i="115"/>
  <c r="Q43" i="115"/>
  <c r="R43" i="115"/>
  <c r="C44" i="115"/>
  <c r="D44" i="115"/>
  <c r="E44" i="115"/>
  <c r="F44" i="115"/>
  <c r="G44" i="115"/>
  <c r="H44" i="115"/>
  <c r="I44" i="115"/>
  <c r="J44" i="115"/>
  <c r="K44" i="115"/>
  <c r="L44" i="115"/>
  <c r="M44" i="115"/>
  <c r="N44" i="115"/>
  <c r="O44" i="115"/>
  <c r="P44" i="115"/>
  <c r="C45" i="115"/>
  <c r="D45" i="115"/>
  <c r="E45" i="115"/>
  <c r="F45" i="115"/>
  <c r="G45" i="115"/>
  <c r="H45" i="115"/>
  <c r="I45" i="115"/>
  <c r="J45" i="115"/>
  <c r="K45" i="115"/>
  <c r="L45" i="115"/>
  <c r="M45" i="115"/>
  <c r="N45" i="115"/>
  <c r="O45" i="115"/>
  <c r="P45" i="115"/>
  <c r="Q45" i="115"/>
  <c r="R45" i="115"/>
  <c r="C46" i="115"/>
  <c r="D46" i="115"/>
  <c r="E46" i="115"/>
  <c r="F46" i="115"/>
  <c r="G46" i="115"/>
  <c r="H46" i="115"/>
  <c r="I46" i="115"/>
  <c r="J46" i="115"/>
  <c r="K46" i="115"/>
  <c r="L46" i="115"/>
  <c r="M46" i="115"/>
  <c r="N46" i="115"/>
  <c r="O46" i="115"/>
  <c r="P46" i="115"/>
  <c r="Q46" i="115"/>
  <c r="R46" i="115"/>
  <c r="C47" i="115"/>
  <c r="D47" i="115"/>
  <c r="E47" i="115"/>
  <c r="F47" i="115"/>
  <c r="G47" i="115"/>
  <c r="H47" i="115"/>
  <c r="I47" i="115"/>
  <c r="J47" i="115"/>
  <c r="K47" i="115"/>
  <c r="L47" i="115"/>
  <c r="M47" i="115"/>
  <c r="N47" i="115"/>
  <c r="O47" i="115"/>
  <c r="P47" i="115"/>
  <c r="Q47" i="115"/>
  <c r="R47" i="115"/>
  <c r="C48" i="115"/>
  <c r="D48" i="115"/>
  <c r="E48" i="115"/>
  <c r="F48" i="115"/>
  <c r="G48" i="115"/>
  <c r="H48" i="115"/>
  <c r="I48" i="115"/>
  <c r="J48" i="115"/>
  <c r="K48" i="115"/>
  <c r="L48" i="115"/>
  <c r="M48" i="115"/>
  <c r="N48" i="115"/>
  <c r="O48" i="115"/>
  <c r="P48" i="115"/>
  <c r="Q48" i="115"/>
  <c r="R48" i="115"/>
  <c r="C49" i="115"/>
  <c r="D49" i="115"/>
  <c r="E49" i="115"/>
  <c r="F49" i="115"/>
  <c r="G49" i="115"/>
  <c r="H49" i="115"/>
  <c r="I49" i="115"/>
  <c r="J49" i="115"/>
  <c r="K49" i="115"/>
  <c r="L49" i="115"/>
  <c r="M49" i="115"/>
  <c r="N49" i="115"/>
  <c r="O49" i="115"/>
  <c r="P49" i="115"/>
  <c r="Q49" i="115"/>
  <c r="R49" i="115"/>
  <c r="C50" i="115"/>
  <c r="D50" i="115"/>
  <c r="E50" i="115"/>
  <c r="F50" i="115"/>
  <c r="G50" i="115"/>
  <c r="H50" i="115"/>
  <c r="I50" i="115"/>
  <c r="J50" i="115"/>
  <c r="K50" i="115"/>
  <c r="L50" i="115"/>
  <c r="M50" i="115"/>
  <c r="N50" i="115"/>
  <c r="O50" i="115"/>
  <c r="P50" i="115"/>
  <c r="Q50" i="115"/>
  <c r="R50" i="115"/>
  <c r="C51" i="115"/>
  <c r="D51" i="115"/>
  <c r="E51" i="115"/>
  <c r="F51" i="115"/>
  <c r="G51" i="115"/>
  <c r="H51" i="115"/>
  <c r="I51" i="115"/>
  <c r="J51" i="115"/>
  <c r="K51" i="115"/>
  <c r="L51" i="115"/>
  <c r="M51" i="115"/>
  <c r="N51" i="115"/>
  <c r="O51" i="115"/>
  <c r="P51" i="115"/>
  <c r="Q51" i="115"/>
  <c r="R51" i="115"/>
  <c r="C52" i="115"/>
  <c r="D52" i="115"/>
  <c r="E52" i="115"/>
  <c r="F52" i="115"/>
  <c r="G52" i="115"/>
  <c r="H52" i="115"/>
  <c r="I52" i="115"/>
  <c r="J52" i="115"/>
  <c r="K52" i="115"/>
  <c r="L52" i="115"/>
  <c r="M52" i="115"/>
  <c r="N52" i="115"/>
  <c r="O52" i="115"/>
  <c r="P52" i="115"/>
  <c r="Q52" i="115"/>
  <c r="R52" i="115"/>
  <c r="C53" i="115"/>
  <c r="D53" i="115"/>
  <c r="E53" i="115"/>
  <c r="F53" i="115"/>
  <c r="G53" i="115"/>
  <c r="H53" i="115"/>
  <c r="I53" i="115"/>
  <c r="J53" i="115"/>
  <c r="K53" i="115"/>
  <c r="L53" i="115"/>
  <c r="M53" i="115"/>
  <c r="N53" i="115"/>
  <c r="O53" i="115"/>
  <c r="P53" i="115"/>
  <c r="Q53" i="115"/>
  <c r="R53" i="115"/>
  <c r="C54" i="115"/>
  <c r="D54" i="115"/>
  <c r="E54" i="115"/>
  <c r="F54" i="115"/>
  <c r="G54" i="115"/>
  <c r="H54" i="115"/>
  <c r="I54" i="115"/>
  <c r="J54" i="115"/>
  <c r="K54" i="115"/>
  <c r="L54" i="115"/>
  <c r="M54" i="115"/>
  <c r="N54" i="115"/>
  <c r="O54" i="115"/>
  <c r="P54" i="115"/>
  <c r="Q54" i="115"/>
  <c r="R54" i="115"/>
  <c r="C55" i="115"/>
  <c r="D55" i="115"/>
  <c r="E55" i="115"/>
  <c r="F55" i="115"/>
  <c r="G55" i="115"/>
  <c r="H55" i="115"/>
  <c r="I55" i="115"/>
  <c r="J55" i="115"/>
  <c r="K55" i="115"/>
  <c r="L55" i="115"/>
  <c r="M55" i="115"/>
  <c r="N55" i="115"/>
  <c r="O55" i="115"/>
  <c r="P55" i="115"/>
  <c r="Q55" i="115"/>
  <c r="R55" i="115"/>
  <c r="C56" i="115"/>
  <c r="D56" i="115"/>
  <c r="E56" i="115"/>
  <c r="F56" i="115"/>
  <c r="G56" i="115"/>
  <c r="H56" i="115"/>
  <c r="I56" i="115"/>
  <c r="J56" i="115"/>
  <c r="K56" i="115"/>
  <c r="L56" i="115"/>
  <c r="M56" i="115"/>
  <c r="N56" i="115"/>
  <c r="O56" i="115"/>
  <c r="P56" i="115"/>
  <c r="Q56" i="115"/>
  <c r="R56" i="115"/>
  <c r="C57" i="115"/>
  <c r="D57" i="115"/>
  <c r="E57" i="115"/>
  <c r="F57" i="115"/>
  <c r="G57" i="115"/>
  <c r="H57" i="115"/>
  <c r="I57" i="115"/>
  <c r="J57" i="115"/>
  <c r="K57" i="115"/>
  <c r="L57" i="115"/>
  <c r="M57" i="115"/>
  <c r="N57" i="115"/>
  <c r="O57" i="115"/>
  <c r="P57" i="115"/>
  <c r="C58" i="115"/>
  <c r="D58" i="115"/>
  <c r="E58" i="115"/>
  <c r="F58" i="115"/>
  <c r="G58" i="115"/>
  <c r="H58" i="115"/>
  <c r="I58" i="115"/>
  <c r="J58" i="115"/>
  <c r="K58" i="115"/>
  <c r="L58" i="115"/>
  <c r="M58" i="115"/>
  <c r="N58" i="115"/>
  <c r="O58" i="115"/>
  <c r="P58" i="115"/>
  <c r="Q58" i="115"/>
  <c r="R58" i="115"/>
  <c r="C59" i="115"/>
  <c r="D59" i="115"/>
  <c r="E59" i="115"/>
  <c r="F59" i="115"/>
  <c r="G59" i="115"/>
  <c r="H59" i="115"/>
  <c r="I59" i="115"/>
  <c r="J59" i="115"/>
  <c r="K59" i="115"/>
  <c r="L59" i="115"/>
  <c r="M59" i="115"/>
  <c r="N59" i="115"/>
  <c r="O59" i="115"/>
  <c r="P59" i="115"/>
  <c r="Q59" i="115"/>
  <c r="R59" i="115"/>
  <c r="C60" i="115"/>
  <c r="D60" i="115"/>
  <c r="E60" i="115"/>
  <c r="F60" i="115"/>
  <c r="G60" i="115"/>
  <c r="H60" i="115"/>
  <c r="I60" i="115"/>
  <c r="J60" i="115"/>
  <c r="K60" i="115"/>
  <c r="L60" i="115"/>
  <c r="M60" i="115"/>
  <c r="N60" i="115"/>
  <c r="O60" i="115"/>
  <c r="P60" i="115"/>
  <c r="Q60" i="115"/>
  <c r="R60" i="115"/>
  <c r="C61" i="115"/>
  <c r="D61" i="115"/>
  <c r="E61" i="115"/>
  <c r="F61" i="115"/>
  <c r="G61" i="115"/>
  <c r="H61" i="115"/>
  <c r="I61" i="115"/>
  <c r="J61" i="115"/>
  <c r="K61" i="115"/>
  <c r="L61" i="115"/>
  <c r="M61" i="115"/>
  <c r="N61" i="115"/>
  <c r="O61" i="115"/>
  <c r="P61" i="115"/>
  <c r="Q61" i="115"/>
  <c r="R61" i="115"/>
  <c r="C63" i="115"/>
  <c r="D63" i="115"/>
  <c r="E63" i="115"/>
  <c r="F63" i="115"/>
  <c r="G63" i="115"/>
  <c r="H63" i="115"/>
  <c r="I63" i="115"/>
  <c r="J63" i="115"/>
  <c r="K63" i="115"/>
  <c r="L63" i="115"/>
  <c r="M63" i="115"/>
  <c r="N63" i="115"/>
  <c r="O63" i="115"/>
  <c r="P63" i="115"/>
  <c r="Q63" i="115"/>
  <c r="R63" i="115"/>
  <c r="C64" i="115"/>
  <c r="D64" i="115"/>
  <c r="E64" i="115"/>
  <c r="F64" i="115"/>
  <c r="G64" i="115"/>
  <c r="H64" i="115"/>
  <c r="I64" i="115"/>
  <c r="J64" i="115"/>
  <c r="K64" i="115"/>
  <c r="L64" i="115"/>
  <c r="M64" i="115"/>
  <c r="N64" i="115"/>
  <c r="O64" i="115"/>
  <c r="P64" i="115"/>
  <c r="Q64" i="115"/>
  <c r="R64" i="115"/>
  <c r="C65" i="115"/>
  <c r="D65" i="115"/>
  <c r="E65" i="115"/>
  <c r="F65" i="115"/>
  <c r="G65" i="115"/>
  <c r="H65" i="115"/>
  <c r="I65" i="115"/>
  <c r="J65" i="115"/>
  <c r="K65" i="115"/>
  <c r="L65" i="115"/>
  <c r="M65" i="115"/>
  <c r="N65" i="115"/>
  <c r="O65" i="115"/>
  <c r="P65" i="115"/>
  <c r="Q65" i="115"/>
  <c r="R65" i="115"/>
  <c r="C66" i="115"/>
  <c r="D66" i="115"/>
  <c r="E66" i="115"/>
  <c r="F66" i="115"/>
  <c r="F67" i="115" s="1"/>
  <c r="G66" i="115"/>
  <c r="H66" i="115"/>
  <c r="I66" i="115"/>
  <c r="J66" i="115"/>
  <c r="K66" i="115"/>
  <c r="L66" i="115"/>
  <c r="M66" i="115"/>
  <c r="N66" i="115"/>
  <c r="O66" i="115"/>
  <c r="P66" i="115"/>
  <c r="Q66" i="115"/>
  <c r="R66" i="115"/>
  <c r="C67" i="115"/>
  <c r="D67" i="115"/>
  <c r="E67" i="115"/>
  <c r="G67" i="115"/>
  <c r="H67" i="115"/>
  <c r="I67" i="115"/>
  <c r="J67" i="115"/>
  <c r="K67" i="115"/>
  <c r="L67" i="115"/>
  <c r="M67" i="115"/>
  <c r="N67" i="115"/>
  <c r="O67" i="115"/>
  <c r="P67" i="115"/>
  <c r="Q67" i="115"/>
  <c r="R67" i="115"/>
  <c r="C69" i="115"/>
  <c r="D69" i="115"/>
  <c r="E69" i="115"/>
  <c r="F69" i="115"/>
  <c r="G69" i="115"/>
  <c r="H69" i="115"/>
  <c r="I69" i="115"/>
  <c r="J69" i="115"/>
  <c r="K69" i="115"/>
  <c r="L69" i="115"/>
  <c r="M69" i="115"/>
  <c r="N69" i="115"/>
  <c r="O69" i="115"/>
  <c r="P69" i="115"/>
  <c r="Q69" i="115"/>
  <c r="R69" i="115"/>
  <c r="C70" i="115"/>
  <c r="D70" i="115"/>
  <c r="E70" i="115"/>
  <c r="F70" i="115"/>
  <c r="G70" i="115"/>
  <c r="H70" i="115"/>
  <c r="I70" i="115"/>
  <c r="J70" i="115"/>
  <c r="K70" i="115"/>
  <c r="L70" i="115"/>
  <c r="M70" i="115"/>
  <c r="N70" i="115"/>
  <c r="O70" i="115"/>
  <c r="P70" i="115"/>
  <c r="Q70" i="115"/>
  <c r="R70" i="115"/>
  <c r="C71" i="115"/>
  <c r="D71" i="115"/>
  <c r="E71" i="115"/>
  <c r="F71" i="115"/>
  <c r="G71" i="115"/>
  <c r="H71" i="115"/>
  <c r="I71" i="115"/>
  <c r="J71" i="115"/>
  <c r="K71" i="115"/>
  <c r="L71" i="115"/>
  <c r="M71" i="115"/>
  <c r="N71" i="115"/>
  <c r="O71" i="115"/>
  <c r="P71" i="115"/>
  <c r="Q71" i="115"/>
  <c r="R71" i="115"/>
  <c r="C72" i="115"/>
  <c r="D72" i="115"/>
  <c r="E72" i="115"/>
  <c r="F72" i="115"/>
  <c r="G72" i="115"/>
  <c r="H72" i="115"/>
  <c r="I72" i="115"/>
  <c r="J72" i="115"/>
  <c r="K72" i="115"/>
  <c r="L72" i="115"/>
  <c r="M72" i="115"/>
  <c r="N72" i="115"/>
  <c r="O72" i="115"/>
  <c r="P72" i="115"/>
  <c r="Q72" i="115"/>
  <c r="R72" i="115"/>
  <c r="C73" i="115"/>
  <c r="D73" i="115"/>
  <c r="E73" i="115"/>
  <c r="F73" i="115"/>
  <c r="G73" i="115"/>
  <c r="H73" i="115"/>
  <c r="I73" i="115"/>
  <c r="J73" i="115"/>
  <c r="K73" i="115"/>
  <c r="L73" i="115"/>
  <c r="M73" i="115"/>
  <c r="N73" i="115"/>
  <c r="O73" i="115"/>
  <c r="P73" i="115"/>
  <c r="Q73" i="115"/>
  <c r="R73" i="115"/>
  <c r="C74" i="115"/>
  <c r="D74" i="115"/>
  <c r="E74" i="115"/>
  <c r="F74" i="115"/>
  <c r="G74" i="115"/>
  <c r="H74" i="115"/>
  <c r="I74" i="115"/>
  <c r="J74" i="115"/>
  <c r="K74" i="115"/>
  <c r="L74" i="115"/>
  <c r="M74" i="115"/>
  <c r="N74" i="115"/>
  <c r="O74" i="115"/>
  <c r="P74" i="115"/>
  <c r="Q74" i="115"/>
  <c r="R74" i="115"/>
  <c r="C75" i="115"/>
  <c r="D75" i="115"/>
  <c r="E75" i="115"/>
  <c r="F75" i="115"/>
  <c r="G75" i="115"/>
  <c r="H75" i="115"/>
  <c r="I75" i="115"/>
  <c r="J75" i="115"/>
  <c r="K75" i="115"/>
  <c r="L75" i="115"/>
  <c r="M75" i="115"/>
  <c r="N75" i="115"/>
  <c r="O75" i="115"/>
  <c r="P75" i="115"/>
  <c r="Q75" i="115"/>
  <c r="R75" i="115"/>
  <c r="C77" i="115"/>
  <c r="D77" i="115"/>
  <c r="E77" i="115"/>
  <c r="F77" i="115"/>
  <c r="G77" i="115"/>
  <c r="H77" i="115"/>
  <c r="I77" i="115"/>
  <c r="J77" i="115"/>
  <c r="K77" i="115"/>
  <c r="L77" i="115"/>
  <c r="M77" i="115"/>
  <c r="N77" i="115"/>
  <c r="O77" i="115"/>
  <c r="P77" i="115"/>
  <c r="Q77" i="115"/>
  <c r="R77" i="115"/>
  <c r="C78" i="115"/>
  <c r="D78" i="115"/>
  <c r="E78" i="115"/>
  <c r="F78" i="115"/>
  <c r="G78" i="115"/>
  <c r="H78" i="115"/>
  <c r="I78" i="115"/>
  <c r="J78" i="115"/>
  <c r="K78" i="115"/>
  <c r="L78" i="115"/>
  <c r="M78" i="115"/>
  <c r="N78" i="115"/>
  <c r="O78" i="115"/>
  <c r="P78" i="115"/>
  <c r="Q78" i="115"/>
  <c r="R78" i="115"/>
  <c r="C79" i="115"/>
  <c r="D79" i="115"/>
  <c r="E79" i="115"/>
  <c r="F79" i="115"/>
  <c r="G79" i="115"/>
  <c r="H79" i="115"/>
  <c r="I79" i="115"/>
  <c r="J79" i="115"/>
  <c r="K79" i="115"/>
  <c r="L79" i="115"/>
  <c r="M79" i="115"/>
  <c r="N79" i="115"/>
  <c r="O79" i="115"/>
  <c r="P79" i="115"/>
  <c r="Q79" i="115"/>
  <c r="R79" i="115"/>
  <c r="C80" i="115"/>
  <c r="D80" i="115"/>
  <c r="E80" i="115"/>
  <c r="F80" i="115"/>
  <c r="G80" i="115"/>
  <c r="H80" i="115"/>
  <c r="I80" i="115"/>
  <c r="J80" i="115"/>
  <c r="K80" i="115"/>
  <c r="L80" i="115"/>
  <c r="M80" i="115"/>
  <c r="N80" i="115"/>
  <c r="O80" i="115"/>
  <c r="P80" i="115"/>
  <c r="Q80" i="115"/>
  <c r="R80" i="115"/>
  <c r="C81" i="115"/>
  <c r="D81" i="115"/>
  <c r="E81" i="115"/>
  <c r="F81" i="115"/>
  <c r="G81" i="115"/>
  <c r="H81" i="115"/>
  <c r="I81" i="115"/>
  <c r="J81" i="115"/>
  <c r="K81" i="115"/>
  <c r="L81" i="115"/>
  <c r="M81" i="115"/>
  <c r="N81" i="115"/>
  <c r="O81" i="115"/>
  <c r="P81" i="115"/>
  <c r="Q81" i="115"/>
  <c r="R81" i="115"/>
  <c r="C82" i="115"/>
  <c r="D82" i="115"/>
  <c r="E82" i="115"/>
  <c r="F82" i="115"/>
  <c r="G82" i="115"/>
  <c r="H82" i="115"/>
  <c r="I82" i="115"/>
  <c r="J82" i="115"/>
  <c r="K82" i="115"/>
  <c r="L82" i="115"/>
  <c r="M82" i="115"/>
  <c r="N82" i="115"/>
  <c r="O82" i="115"/>
  <c r="P82" i="115"/>
  <c r="Q82" i="115"/>
  <c r="R82" i="115"/>
  <c r="C83" i="115"/>
  <c r="D83" i="115"/>
  <c r="E83" i="115"/>
  <c r="F83" i="115"/>
  <c r="G83" i="115"/>
  <c r="H83" i="115"/>
  <c r="I83" i="115"/>
  <c r="J83" i="115"/>
  <c r="K83" i="115"/>
  <c r="L83" i="115"/>
  <c r="M83" i="115"/>
  <c r="N83" i="115"/>
  <c r="O83" i="115"/>
  <c r="P83" i="115"/>
  <c r="Q83" i="115"/>
  <c r="R83" i="115"/>
  <c r="C84" i="115"/>
  <c r="D84" i="115"/>
  <c r="E84" i="115"/>
  <c r="F84" i="115"/>
  <c r="G84" i="115"/>
  <c r="H84" i="115"/>
  <c r="I84" i="115"/>
  <c r="J84" i="115"/>
  <c r="K84" i="115"/>
  <c r="L84" i="115"/>
  <c r="M84" i="115"/>
  <c r="N84" i="115"/>
  <c r="O84" i="115"/>
  <c r="P84" i="115"/>
  <c r="Q84" i="115"/>
  <c r="R84" i="115"/>
  <c r="C85" i="115"/>
  <c r="D85" i="115"/>
  <c r="E85" i="115"/>
  <c r="F85" i="115"/>
  <c r="G85" i="115"/>
  <c r="H85" i="115"/>
  <c r="I85" i="115"/>
  <c r="J85" i="115"/>
  <c r="K85" i="115"/>
  <c r="L85" i="115"/>
  <c r="M85" i="115"/>
  <c r="N85" i="115"/>
  <c r="O85" i="115"/>
  <c r="P85" i="115"/>
  <c r="Q85" i="115"/>
  <c r="R85" i="115"/>
  <c r="C86" i="115"/>
  <c r="D86" i="115"/>
  <c r="E86" i="115"/>
  <c r="F86" i="115"/>
  <c r="G86" i="115"/>
  <c r="H86" i="115"/>
  <c r="I86" i="115"/>
  <c r="J86" i="115"/>
  <c r="K86" i="115"/>
  <c r="L86" i="115"/>
  <c r="M86" i="115"/>
  <c r="N86" i="115"/>
  <c r="O86" i="115"/>
  <c r="P86" i="115"/>
  <c r="Q86" i="115"/>
  <c r="R86" i="115"/>
  <c r="C87" i="115"/>
  <c r="D87" i="115"/>
  <c r="E87" i="115"/>
  <c r="F87" i="115"/>
  <c r="G87" i="115"/>
  <c r="H87" i="115"/>
  <c r="I87" i="115"/>
  <c r="J87" i="115"/>
  <c r="K87" i="115"/>
  <c r="L87" i="115"/>
  <c r="M87" i="115"/>
  <c r="N87" i="115"/>
  <c r="O87" i="115"/>
  <c r="P87" i="115"/>
  <c r="Q87" i="115"/>
  <c r="R87" i="115"/>
  <c r="C88" i="115"/>
  <c r="D88" i="115"/>
  <c r="E88" i="115"/>
  <c r="F88" i="115"/>
  <c r="G88" i="115"/>
  <c r="H88" i="115"/>
  <c r="I88" i="115"/>
  <c r="J88" i="115"/>
  <c r="K88" i="115"/>
  <c r="L88" i="115"/>
  <c r="M88" i="115"/>
  <c r="N88" i="115"/>
  <c r="O88" i="115"/>
  <c r="P88" i="115"/>
  <c r="Q88" i="115"/>
  <c r="R88" i="115"/>
  <c r="C89" i="115"/>
  <c r="D89" i="115"/>
  <c r="E89" i="115"/>
  <c r="F89" i="115"/>
  <c r="G89" i="115"/>
  <c r="H89" i="115"/>
  <c r="I89" i="115"/>
  <c r="J89" i="115"/>
  <c r="K89" i="115"/>
  <c r="L89" i="115"/>
  <c r="M89" i="115"/>
  <c r="N89" i="115"/>
  <c r="O89" i="115"/>
  <c r="P89" i="115"/>
  <c r="Q89" i="115"/>
  <c r="R89" i="115"/>
  <c r="C90" i="115"/>
  <c r="D90" i="115"/>
  <c r="E90" i="115"/>
  <c r="F90" i="115"/>
  <c r="G90" i="115"/>
  <c r="H90" i="115"/>
  <c r="I90" i="115"/>
  <c r="J90" i="115"/>
  <c r="K90" i="115"/>
  <c r="L90" i="115"/>
  <c r="M90" i="115"/>
  <c r="N90" i="115"/>
  <c r="O90" i="115"/>
  <c r="P90" i="115"/>
  <c r="Q90" i="115"/>
  <c r="R90" i="115"/>
  <c r="C91" i="115"/>
  <c r="D91" i="115"/>
  <c r="E91" i="115"/>
  <c r="F91" i="115"/>
  <c r="G91" i="115"/>
  <c r="H91" i="115"/>
  <c r="I91" i="115"/>
  <c r="J91" i="115"/>
  <c r="K91" i="115"/>
  <c r="L91" i="115"/>
  <c r="M91" i="115"/>
  <c r="N91" i="115"/>
  <c r="O91" i="115"/>
  <c r="P91" i="115"/>
  <c r="Q91" i="115"/>
  <c r="R91" i="115"/>
  <c r="C92" i="115"/>
  <c r="D92" i="115"/>
  <c r="E92" i="115"/>
  <c r="F92" i="115"/>
  <c r="G92" i="115"/>
  <c r="H92" i="115"/>
  <c r="I92" i="115"/>
  <c r="J92" i="115"/>
  <c r="K92" i="115"/>
  <c r="L92" i="115"/>
  <c r="M92" i="115"/>
  <c r="N92" i="115"/>
  <c r="O92" i="115"/>
  <c r="P92" i="115"/>
  <c r="Q92" i="115"/>
  <c r="R92" i="115"/>
  <c r="C93" i="115"/>
  <c r="D93" i="115"/>
  <c r="E93" i="115"/>
  <c r="F93" i="115"/>
  <c r="G93" i="115"/>
  <c r="H93" i="115"/>
  <c r="I93" i="115"/>
  <c r="J93" i="115"/>
  <c r="K93" i="115"/>
  <c r="L93" i="115"/>
  <c r="M93" i="115"/>
  <c r="N93" i="115"/>
  <c r="O93" i="115"/>
  <c r="P93" i="115"/>
  <c r="Q93" i="115"/>
  <c r="R93" i="115"/>
  <c r="C96" i="115"/>
  <c r="D96" i="115"/>
  <c r="E96" i="115"/>
  <c r="F96" i="115"/>
  <c r="G96" i="115"/>
  <c r="H96" i="115"/>
  <c r="I96" i="115"/>
  <c r="J96" i="115"/>
  <c r="K96" i="115"/>
  <c r="L96" i="115"/>
  <c r="M96" i="115"/>
  <c r="N96" i="115"/>
  <c r="O96" i="115"/>
  <c r="P96" i="115"/>
  <c r="Q96" i="115"/>
  <c r="R96" i="115"/>
  <c r="C97" i="115"/>
  <c r="D97" i="115"/>
  <c r="E97" i="115"/>
  <c r="F97" i="115"/>
  <c r="G97" i="115"/>
  <c r="H97" i="115"/>
  <c r="I97" i="115"/>
  <c r="J97" i="115"/>
  <c r="K97" i="115"/>
  <c r="L97" i="115"/>
  <c r="M97" i="115"/>
  <c r="N97" i="115"/>
  <c r="O97" i="115"/>
  <c r="P97" i="115"/>
  <c r="B96" i="115"/>
  <c r="B92" i="115"/>
  <c r="B91" i="115"/>
  <c r="B90" i="115"/>
  <c r="B89" i="115"/>
  <c r="B88" i="115"/>
  <c r="B87" i="115"/>
  <c r="B86" i="115"/>
  <c r="B85" i="115"/>
  <c r="B84" i="115"/>
  <c r="B83" i="115"/>
  <c r="B82" i="115"/>
  <c r="B81" i="115"/>
  <c r="B80" i="115"/>
  <c r="B79" i="115"/>
  <c r="B78" i="115"/>
  <c r="B93" i="115" s="1"/>
  <c r="B77" i="115"/>
  <c r="B74" i="115"/>
  <c r="B73" i="115"/>
  <c r="B72" i="115"/>
  <c r="B75" i="115" s="1"/>
  <c r="B71" i="115"/>
  <c r="B70" i="115"/>
  <c r="B69" i="115"/>
  <c r="B66" i="115"/>
  <c r="B67" i="115" s="1"/>
  <c r="B65" i="115"/>
  <c r="B64" i="115"/>
  <c r="B63" i="115"/>
  <c r="B60" i="115"/>
  <c r="B61" i="115" s="1"/>
  <c r="B59" i="115"/>
  <c r="B58" i="115"/>
  <c r="B56" i="115"/>
  <c r="B55" i="115"/>
  <c r="B54" i="115"/>
  <c r="B53" i="115"/>
  <c r="B52" i="115"/>
  <c r="B51" i="115"/>
  <c r="B50" i="115"/>
  <c r="B49" i="115"/>
  <c r="B48" i="115"/>
  <c r="B47" i="115"/>
  <c r="B46" i="115"/>
  <c r="B45" i="115"/>
  <c r="B44" i="115"/>
  <c r="B43" i="115"/>
  <c r="B57" i="115" s="1"/>
  <c r="B42" i="115"/>
  <c r="B39" i="115"/>
  <c r="B38" i="115"/>
  <c r="B37" i="115"/>
  <c r="B36" i="115"/>
  <c r="B35" i="115"/>
  <c r="B34" i="115"/>
  <c r="B33" i="115"/>
  <c r="B32" i="115"/>
  <c r="B31" i="115"/>
  <c r="B30" i="115"/>
  <c r="B29" i="115"/>
  <c r="B28" i="115"/>
  <c r="B27" i="115"/>
  <c r="B26" i="115"/>
  <c r="B25" i="115"/>
  <c r="B24" i="115"/>
  <c r="B23" i="115"/>
  <c r="B22" i="115"/>
  <c r="B21" i="115"/>
  <c r="B20" i="115"/>
  <c r="B19" i="115"/>
  <c r="B18" i="115"/>
  <c r="B17" i="115"/>
  <c r="B16" i="115"/>
  <c r="B15" i="115"/>
  <c r="B14" i="115"/>
  <c r="B13" i="115"/>
  <c r="B12" i="115"/>
  <c r="B11" i="115"/>
  <c r="B10" i="115"/>
  <c r="B9" i="115"/>
  <c r="B8" i="115"/>
  <c r="B7" i="115"/>
  <c r="B5" i="115"/>
  <c r="B3" i="115"/>
  <c r="B40" i="115"/>
  <c r="B97" i="115"/>
  <c r="V35" i="85"/>
  <c r="W35" i="85"/>
  <c r="U35" i="85"/>
  <c r="W35" i="80"/>
  <c r="X46" i="80" s="1"/>
  <c r="V35" i="104"/>
  <c r="W35" i="104"/>
  <c r="X46" i="104" s="1"/>
  <c r="U35" i="104"/>
  <c r="V35" i="100"/>
  <c r="W37" i="62"/>
  <c r="X48" i="62" s="1"/>
  <c r="W38" i="62"/>
  <c r="W39" i="62"/>
  <c r="W40" i="62"/>
  <c r="X49" i="62" s="1"/>
  <c r="W41" i="62"/>
  <c r="W42" i="62"/>
  <c r="W43" i="62"/>
  <c r="W44" i="62"/>
  <c r="W10" i="62"/>
  <c r="X21" i="62" s="1"/>
  <c r="W11" i="62"/>
  <c r="W46" i="118" s="1"/>
  <c r="W12" i="62"/>
  <c r="W47" i="116" s="1"/>
  <c r="W13" i="62"/>
  <c r="X22" i="62" s="1"/>
  <c r="W14" i="62"/>
  <c r="W15" i="62"/>
  <c r="W16" i="62"/>
  <c r="W47" i="117" s="1"/>
  <c r="W17" i="62"/>
  <c r="X23" i="62" s="1"/>
  <c r="W35" i="76"/>
  <c r="X46" i="76" s="1"/>
  <c r="W35" i="69"/>
  <c r="X46" i="69" s="1"/>
  <c r="V35" i="69"/>
  <c r="V35" i="103"/>
  <c r="W35" i="103"/>
  <c r="X46" i="103" s="1"/>
  <c r="U35" i="103"/>
  <c r="W35" i="81"/>
  <c r="V35" i="81"/>
  <c r="M35" i="31"/>
  <c r="N35" i="31"/>
  <c r="O35" i="31"/>
  <c r="P35" i="31"/>
  <c r="Q35" i="31"/>
  <c r="R35" i="31"/>
  <c r="S35" i="31"/>
  <c r="T35" i="31"/>
  <c r="U35" i="31"/>
  <c r="V35" i="31"/>
  <c r="W35" i="31"/>
  <c r="C63" i="56"/>
  <c r="D63" i="56"/>
  <c r="E63" i="56"/>
  <c r="F63" i="56"/>
  <c r="G63" i="56"/>
  <c r="H63" i="56"/>
  <c r="C73" i="56"/>
  <c r="D73" i="56"/>
  <c r="E73" i="56"/>
  <c r="F73" i="56"/>
  <c r="G73" i="56"/>
  <c r="H73" i="56"/>
  <c r="C16" i="56"/>
  <c r="D16" i="56"/>
  <c r="E16" i="56"/>
  <c r="F16" i="56"/>
  <c r="G16" i="56"/>
  <c r="H16" i="56"/>
  <c r="B16" i="56"/>
  <c r="B73" i="56"/>
  <c r="B63" i="56"/>
  <c r="C58" i="56"/>
  <c r="D58" i="56"/>
  <c r="E58" i="56"/>
  <c r="F58" i="56"/>
  <c r="G58" i="56"/>
  <c r="H58" i="56"/>
  <c r="C65" i="56"/>
  <c r="D65" i="56"/>
  <c r="E65" i="56"/>
  <c r="F65" i="56"/>
  <c r="G65" i="56"/>
  <c r="H65" i="56"/>
  <c r="B65" i="56"/>
  <c r="B58" i="56"/>
  <c r="C44" i="56"/>
  <c r="D44" i="56"/>
  <c r="E44" i="56"/>
  <c r="F44" i="56"/>
  <c r="G44" i="56"/>
  <c r="H44" i="56"/>
  <c r="C66" i="56"/>
  <c r="D66" i="56"/>
  <c r="E66" i="56"/>
  <c r="F66" i="56"/>
  <c r="G66" i="56"/>
  <c r="H66" i="56"/>
  <c r="B66" i="56"/>
  <c r="B44" i="56"/>
  <c r="C30" i="56"/>
  <c r="D30" i="56"/>
  <c r="E30" i="56"/>
  <c r="F30" i="56"/>
  <c r="G30" i="56"/>
  <c r="H30" i="56"/>
  <c r="C27" i="56"/>
  <c r="D27" i="56"/>
  <c r="E27" i="56"/>
  <c r="F27" i="56"/>
  <c r="G27" i="56"/>
  <c r="H27" i="56"/>
  <c r="B27" i="56"/>
  <c r="B30" i="56"/>
  <c r="C57" i="56"/>
  <c r="D57" i="56"/>
  <c r="E57" i="56"/>
  <c r="F57" i="56"/>
  <c r="G57" i="56"/>
  <c r="H57" i="56"/>
  <c r="C32" i="56"/>
  <c r="D32" i="56"/>
  <c r="E32" i="56"/>
  <c r="F32" i="56"/>
  <c r="G32" i="56"/>
  <c r="H32" i="56"/>
  <c r="B32" i="56"/>
  <c r="B57" i="56"/>
  <c r="C67" i="56"/>
  <c r="D67" i="56"/>
  <c r="E67" i="56"/>
  <c r="F67" i="56"/>
  <c r="G67" i="56"/>
  <c r="H67" i="56"/>
  <c r="C60" i="56"/>
  <c r="D60" i="56"/>
  <c r="E60" i="56"/>
  <c r="F60" i="56"/>
  <c r="G60" i="56"/>
  <c r="H60" i="56"/>
  <c r="C29" i="56"/>
  <c r="D29" i="56"/>
  <c r="E29" i="56"/>
  <c r="F29" i="56"/>
  <c r="G29" i="56"/>
  <c r="H29" i="56"/>
  <c r="C15" i="56"/>
  <c r="D15" i="56"/>
  <c r="E15" i="56"/>
  <c r="F15" i="56"/>
  <c r="G15" i="56"/>
  <c r="H15" i="56"/>
  <c r="B15" i="56"/>
  <c r="B29" i="56"/>
  <c r="B60" i="56"/>
  <c r="B67" i="56"/>
  <c r="C6" i="56"/>
  <c r="D6" i="56"/>
  <c r="E6" i="56"/>
  <c r="F6" i="56"/>
  <c r="G6" i="56"/>
  <c r="H6" i="56"/>
  <c r="B6" i="56"/>
  <c r="C23" i="56"/>
  <c r="D23" i="56"/>
  <c r="E23" i="56"/>
  <c r="F23" i="56"/>
  <c r="G23" i="56"/>
  <c r="H23" i="56"/>
  <c r="B23" i="56"/>
  <c r="C70" i="56"/>
  <c r="D70" i="56"/>
  <c r="E70" i="56"/>
  <c r="F70" i="56"/>
  <c r="G70" i="56"/>
  <c r="H70" i="56"/>
  <c r="C71" i="56"/>
  <c r="D71" i="56"/>
  <c r="E71" i="56"/>
  <c r="F71" i="56"/>
  <c r="G71" i="56"/>
  <c r="H71" i="56"/>
  <c r="B71" i="56"/>
  <c r="B70" i="56"/>
  <c r="C22" i="56"/>
  <c r="D22" i="56"/>
  <c r="E22" i="56"/>
  <c r="F22" i="56"/>
  <c r="G22" i="56"/>
  <c r="H22" i="56"/>
  <c r="C40" i="56"/>
  <c r="D40" i="56"/>
  <c r="E40" i="56"/>
  <c r="F40" i="56"/>
  <c r="G40" i="56"/>
  <c r="H40" i="56"/>
  <c r="C74" i="56"/>
  <c r="D74" i="56"/>
  <c r="E74" i="56"/>
  <c r="F74" i="56"/>
  <c r="G74" i="56"/>
  <c r="H74" i="56"/>
  <c r="B74" i="56"/>
  <c r="B40" i="56"/>
  <c r="B22" i="56"/>
  <c r="C26" i="56"/>
  <c r="D26" i="56"/>
  <c r="E26" i="56"/>
  <c r="F26" i="56"/>
  <c r="G26" i="56"/>
  <c r="H26" i="56"/>
  <c r="C31" i="56"/>
  <c r="D31" i="56"/>
  <c r="E31" i="56"/>
  <c r="F31" i="56"/>
  <c r="G31" i="56"/>
  <c r="H31" i="56"/>
  <c r="B31" i="56"/>
  <c r="B26" i="56"/>
  <c r="C72" i="56"/>
  <c r="D72" i="56"/>
  <c r="E72" i="56"/>
  <c r="F72" i="56"/>
  <c r="G72" i="56"/>
  <c r="H72" i="56"/>
  <c r="C68" i="56"/>
  <c r="D68" i="56"/>
  <c r="E68" i="56"/>
  <c r="F68" i="56"/>
  <c r="G68" i="56"/>
  <c r="H68" i="56"/>
  <c r="C37" i="56"/>
  <c r="D37" i="56"/>
  <c r="E37" i="56"/>
  <c r="F37" i="56"/>
  <c r="G37" i="56"/>
  <c r="H37" i="56"/>
  <c r="C42" i="56"/>
  <c r="D42" i="56"/>
  <c r="E42" i="56"/>
  <c r="F42" i="56"/>
  <c r="G42" i="56"/>
  <c r="H42" i="56"/>
  <c r="C19" i="56"/>
  <c r="D19" i="56"/>
  <c r="E19" i="56"/>
  <c r="F19" i="56"/>
  <c r="G19" i="56"/>
  <c r="H19" i="56"/>
  <c r="C5" i="56"/>
  <c r="D5" i="56"/>
  <c r="E5" i="56"/>
  <c r="F5" i="56"/>
  <c r="G5" i="56"/>
  <c r="H5" i="56"/>
  <c r="B5" i="56"/>
  <c r="B19" i="56"/>
  <c r="B42" i="56"/>
  <c r="B37" i="56"/>
  <c r="B68" i="56"/>
  <c r="B72" i="56"/>
  <c r="C54" i="56"/>
  <c r="D54" i="56"/>
  <c r="E54" i="56"/>
  <c r="F54" i="56"/>
  <c r="G54" i="56"/>
  <c r="H54" i="56"/>
  <c r="B54" i="56"/>
  <c r="W52" i="108"/>
  <c r="W32" i="62"/>
  <c r="W33" i="62"/>
  <c r="W34" i="62"/>
  <c r="W36" i="62"/>
  <c r="X47" i="62" s="1"/>
  <c r="W35" i="27"/>
  <c r="X46" i="27" s="1"/>
  <c r="W9" i="62"/>
  <c r="X20" i="62" s="1"/>
  <c r="W5" i="62"/>
  <c r="W6" i="62"/>
  <c r="W7" i="62"/>
  <c r="W8" i="31"/>
  <c r="W8" i="32"/>
  <c r="W8" i="10"/>
  <c r="W8" i="110"/>
  <c r="W13" i="110"/>
  <c r="W8" i="64"/>
  <c r="W12" i="110"/>
  <c r="C48" i="56"/>
  <c r="D48" i="56"/>
  <c r="E48" i="56"/>
  <c r="F48" i="56"/>
  <c r="G48" i="56"/>
  <c r="H48" i="56"/>
  <c r="B48" i="56"/>
  <c r="H38" i="56"/>
  <c r="C38" i="56"/>
  <c r="D38" i="56"/>
  <c r="E38" i="56"/>
  <c r="F38" i="56"/>
  <c r="G38" i="56"/>
  <c r="B38" i="56"/>
  <c r="C35" i="56"/>
  <c r="D35" i="56"/>
  <c r="E35" i="56"/>
  <c r="F35" i="56"/>
  <c r="G35" i="56"/>
  <c r="H35" i="56"/>
  <c r="B35" i="56"/>
  <c r="C53" i="56"/>
  <c r="D53" i="56"/>
  <c r="E53" i="56"/>
  <c r="F53" i="56"/>
  <c r="G53" i="56"/>
  <c r="H53" i="56"/>
  <c r="B53" i="56"/>
  <c r="C59" i="56"/>
  <c r="D59" i="56"/>
  <c r="E59" i="56"/>
  <c r="F59" i="56"/>
  <c r="G59" i="56"/>
  <c r="H59" i="56"/>
  <c r="B59" i="56"/>
  <c r="C20" i="56"/>
  <c r="D20" i="56"/>
  <c r="E20" i="56"/>
  <c r="F20" i="56"/>
  <c r="G20" i="56"/>
  <c r="H20" i="56"/>
  <c r="B20" i="56"/>
  <c r="W8" i="95"/>
  <c r="W20" i="95"/>
  <c r="W21" i="95"/>
  <c r="W22" i="95"/>
  <c r="W23" i="95"/>
  <c r="W25" i="95"/>
  <c r="W28" i="95"/>
  <c r="W29" i="95"/>
  <c r="W35" i="95"/>
  <c r="X46" i="95" s="1"/>
  <c r="W47" i="95"/>
  <c r="W48" i="95"/>
  <c r="W49" i="95"/>
  <c r="W50" i="95"/>
  <c r="W8" i="24"/>
  <c r="W20" i="24"/>
  <c r="W21" i="24"/>
  <c r="W22" i="24"/>
  <c r="W23" i="24"/>
  <c r="W35" i="24"/>
  <c r="W47" i="24"/>
  <c r="W48" i="24"/>
  <c r="W49" i="24"/>
  <c r="W50" i="24"/>
  <c r="W8" i="1"/>
  <c r="W20" i="1"/>
  <c r="W21" i="1"/>
  <c r="W22" i="1"/>
  <c r="W23" i="1"/>
  <c r="W35" i="1"/>
  <c r="W47" i="1"/>
  <c r="W48" i="1"/>
  <c r="W49" i="1"/>
  <c r="W50" i="1"/>
  <c r="W8" i="89"/>
  <c r="W39" i="114" s="1"/>
  <c r="W20" i="89"/>
  <c r="W21" i="89"/>
  <c r="W22" i="89"/>
  <c r="W23" i="89"/>
  <c r="W35" i="89"/>
  <c r="W47" i="89"/>
  <c r="W48" i="89"/>
  <c r="W49" i="89"/>
  <c r="W50" i="89"/>
  <c r="W55" i="89"/>
  <c r="W8" i="55"/>
  <c r="W40" i="114" s="1"/>
  <c r="W20" i="55"/>
  <c r="W21" i="55"/>
  <c r="W22" i="55"/>
  <c r="W23" i="55"/>
  <c r="W35" i="55"/>
  <c r="W47" i="55"/>
  <c r="W48" i="55"/>
  <c r="W49" i="55"/>
  <c r="W50" i="55"/>
  <c r="W20" i="31"/>
  <c r="W21" i="31"/>
  <c r="W22" i="31"/>
  <c r="W47" i="31"/>
  <c r="W48" i="31"/>
  <c r="W49" i="31"/>
  <c r="W50" i="31"/>
  <c r="W8" i="46"/>
  <c r="W20" i="46"/>
  <c r="W21" i="46"/>
  <c r="W22" i="46"/>
  <c r="W23" i="46"/>
  <c r="W35" i="46"/>
  <c r="W47" i="46"/>
  <c r="W48" i="46"/>
  <c r="W49" i="46"/>
  <c r="W50" i="46"/>
  <c r="W8" i="45"/>
  <c r="W26" i="114" s="1"/>
  <c r="W20" i="45"/>
  <c r="W21" i="45"/>
  <c r="W22" i="45"/>
  <c r="W23" i="45"/>
  <c r="W35" i="45"/>
  <c r="W47" i="45"/>
  <c r="W48" i="45"/>
  <c r="W49" i="45"/>
  <c r="W50" i="45"/>
  <c r="W8" i="44"/>
  <c r="W15" i="114" s="1"/>
  <c r="W20" i="44"/>
  <c r="W21" i="44"/>
  <c r="W22" i="44"/>
  <c r="W23" i="44"/>
  <c r="W35" i="44"/>
  <c r="W47" i="44"/>
  <c r="W48" i="44"/>
  <c r="W49" i="44"/>
  <c r="W50" i="44"/>
  <c r="W8" i="30"/>
  <c r="W20" i="30"/>
  <c r="W21" i="30"/>
  <c r="W22" i="30"/>
  <c r="W23" i="30"/>
  <c r="W35" i="30"/>
  <c r="W47" i="30"/>
  <c r="W48" i="30"/>
  <c r="W49" i="30"/>
  <c r="W50" i="30"/>
  <c r="W8" i="21"/>
  <c r="W20" i="21"/>
  <c r="W21" i="21"/>
  <c r="W22" i="21"/>
  <c r="W23" i="21"/>
  <c r="W35" i="21"/>
  <c r="W47" i="21"/>
  <c r="W48" i="21"/>
  <c r="W49" i="21"/>
  <c r="W50" i="21"/>
  <c r="W8" i="35"/>
  <c r="W20" i="35"/>
  <c r="W21" i="35"/>
  <c r="W22" i="35"/>
  <c r="W23" i="35"/>
  <c r="W35" i="35"/>
  <c r="W47" i="35"/>
  <c r="W48" i="35"/>
  <c r="W49" i="35"/>
  <c r="W50" i="35"/>
  <c r="W8" i="80"/>
  <c r="W20" i="80"/>
  <c r="W21" i="80"/>
  <c r="W22" i="80"/>
  <c r="W25" i="80"/>
  <c r="W29" i="80"/>
  <c r="W47" i="80"/>
  <c r="W48" i="80"/>
  <c r="W49" i="80"/>
  <c r="W8" i="79"/>
  <c r="W54" i="114" s="1"/>
  <c r="W20" i="79"/>
  <c r="W21" i="79"/>
  <c r="W22" i="79"/>
  <c r="W23" i="79"/>
  <c r="W35" i="79"/>
  <c r="W47" i="79"/>
  <c r="W48" i="79"/>
  <c r="W49" i="79"/>
  <c r="W20" i="32"/>
  <c r="W21" i="32"/>
  <c r="W22" i="32"/>
  <c r="W35" i="32"/>
  <c r="W47" i="32"/>
  <c r="W48" i="32"/>
  <c r="W49" i="32"/>
  <c r="W50" i="32"/>
  <c r="W8" i="50"/>
  <c r="W41" i="114" s="1"/>
  <c r="W20" i="50"/>
  <c r="W21" i="50"/>
  <c r="W22" i="50"/>
  <c r="W23" i="50"/>
  <c r="W35" i="50"/>
  <c r="W47" i="50"/>
  <c r="W48" i="50"/>
  <c r="W49" i="50"/>
  <c r="W50" i="50"/>
  <c r="W56" i="50"/>
  <c r="W8" i="65"/>
  <c r="W20" i="65"/>
  <c r="W21" i="65"/>
  <c r="W22" i="65"/>
  <c r="W23" i="65"/>
  <c r="W26" i="65"/>
  <c r="W28" i="65"/>
  <c r="W29" i="65"/>
  <c r="W35" i="65"/>
  <c r="W47" i="65"/>
  <c r="W48" i="65"/>
  <c r="W49" i="65"/>
  <c r="W50" i="65"/>
  <c r="W8" i="84"/>
  <c r="W20" i="84"/>
  <c r="W21" i="84"/>
  <c r="W22" i="84"/>
  <c r="W23" i="84"/>
  <c r="W35" i="84"/>
  <c r="W47" i="84"/>
  <c r="W48" i="84"/>
  <c r="W49" i="84"/>
  <c r="W50" i="84"/>
  <c r="W8" i="78"/>
  <c r="W35" i="114" s="1"/>
  <c r="W20" i="78"/>
  <c r="W21" i="78"/>
  <c r="W22" i="78"/>
  <c r="W23" i="78"/>
  <c r="W35" i="78"/>
  <c r="W47" i="78"/>
  <c r="W48" i="78"/>
  <c r="W49" i="78"/>
  <c r="W50" i="78"/>
  <c r="W8" i="83"/>
  <c r="W24" i="114" s="1"/>
  <c r="W20" i="83"/>
  <c r="W21" i="83"/>
  <c r="W22" i="83"/>
  <c r="W23" i="83"/>
  <c r="W35" i="83"/>
  <c r="X46" i="83" s="1"/>
  <c r="W47" i="83"/>
  <c r="W48" i="83"/>
  <c r="W49" i="83"/>
  <c r="W50" i="83"/>
  <c r="W8" i="54"/>
  <c r="W20" i="54"/>
  <c r="W21" i="54"/>
  <c r="W22" i="54"/>
  <c r="W23" i="54"/>
  <c r="W25" i="54"/>
  <c r="W29" i="54"/>
  <c r="W35" i="54"/>
  <c r="X46" i="54" s="1"/>
  <c r="W47" i="54"/>
  <c r="W48" i="54"/>
  <c r="W49" i="54"/>
  <c r="W50" i="54"/>
  <c r="W8" i="82"/>
  <c r="W74" i="114" s="1"/>
  <c r="W20" i="82"/>
  <c r="W21" i="82"/>
  <c r="W22" i="82"/>
  <c r="W23" i="82"/>
  <c r="W35" i="82"/>
  <c r="X46" i="82" s="1"/>
  <c r="W47" i="82"/>
  <c r="W48" i="82"/>
  <c r="W49" i="82"/>
  <c r="W56" i="82"/>
  <c r="W8" i="107"/>
  <c r="W20" i="107"/>
  <c r="W21" i="107"/>
  <c r="W22" i="107"/>
  <c r="W23" i="107"/>
  <c r="W29" i="107"/>
  <c r="W35" i="107"/>
  <c r="X46" i="107" s="1"/>
  <c r="W47" i="107"/>
  <c r="W48" i="107"/>
  <c r="W49" i="107"/>
  <c r="W50" i="107"/>
  <c r="W8" i="62"/>
  <c r="W8" i="60"/>
  <c r="W20" i="60"/>
  <c r="W21" i="60"/>
  <c r="W22" i="60"/>
  <c r="W23" i="60"/>
  <c r="W35" i="60"/>
  <c r="W47" i="60"/>
  <c r="W48" i="60"/>
  <c r="W49" i="60"/>
  <c r="W50" i="60"/>
  <c r="W8" i="106"/>
  <c r="W20" i="106"/>
  <c r="W21" i="106"/>
  <c r="W22" i="106"/>
  <c r="W23" i="106"/>
  <c r="W26" i="106"/>
  <c r="W28" i="106"/>
  <c r="W29" i="106"/>
  <c r="W35" i="106"/>
  <c r="W47" i="106"/>
  <c r="W49" i="106"/>
  <c r="W50" i="106"/>
  <c r="W8" i="43"/>
  <c r="W30" i="114" s="1"/>
  <c r="W20" i="43"/>
  <c r="W21" i="43"/>
  <c r="W22" i="43"/>
  <c r="W23" i="43"/>
  <c r="W28" i="43"/>
  <c r="W35" i="43"/>
  <c r="W47" i="43"/>
  <c r="W48" i="43"/>
  <c r="W49" i="43"/>
  <c r="W50" i="43"/>
  <c r="W8" i="85"/>
  <c r="W38" i="114" s="1"/>
  <c r="W20" i="85"/>
  <c r="W21" i="85"/>
  <c r="W22" i="85"/>
  <c r="W23" i="85"/>
  <c r="W25" i="85"/>
  <c r="W47" i="85"/>
  <c r="W48" i="85"/>
  <c r="W49" i="85"/>
  <c r="W8" i="105"/>
  <c r="W66" i="114" s="1"/>
  <c r="W20" i="105"/>
  <c r="W21" i="105"/>
  <c r="W22" i="105"/>
  <c r="W23" i="105"/>
  <c r="W35" i="105"/>
  <c r="W47" i="105"/>
  <c r="W48" i="105"/>
  <c r="W49" i="105"/>
  <c r="W52" i="105"/>
  <c r="W55" i="105"/>
  <c r="W56" i="105"/>
  <c r="W8" i="53"/>
  <c r="W20" i="53"/>
  <c r="W21" i="53"/>
  <c r="W22" i="53"/>
  <c r="W23" i="53"/>
  <c r="W35" i="53"/>
  <c r="W47" i="53"/>
  <c r="W48" i="53"/>
  <c r="W49" i="53"/>
  <c r="W50" i="53"/>
  <c r="W53" i="53"/>
  <c r="W55" i="53"/>
  <c r="W56" i="53"/>
  <c r="W8" i="20"/>
  <c r="W17" i="114" s="1"/>
  <c r="W20" i="20"/>
  <c r="W21" i="20"/>
  <c r="W22" i="20"/>
  <c r="W23" i="20"/>
  <c r="W35" i="20"/>
  <c r="W47" i="20"/>
  <c r="W48" i="20"/>
  <c r="W49" i="20"/>
  <c r="W50" i="20"/>
  <c r="W8" i="87"/>
  <c r="W20" i="87"/>
  <c r="W21" i="87"/>
  <c r="W22" i="87"/>
  <c r="W23" i="87"/>
  <c r="W29" i="87"/>
  <c r="W35" i="87"/>
  <c r="X46" i="87" s="1"/>
  <c r="W47" i="87"/>
  <c r="W48" i="87"/>
  <c r="W49" i="87"/>
  <c r="W50" i="87"/>
  <c r="W8" i="34"/>
  <c r="W20" i="34"/>
  <c r="W21" i="34"/>
  <c r="W22" i="34"/>
  <c r="W23" i="34"/>
  <c r="W35" i="34"/>
  <c r="W47" i="34"/>
  <c r="W48" i="34"/>
  <c r="W49" i="34"/>
  <c r="W50" i="34"/>
  <c r="W8" i="9"/>
  <c r="W20" i="9"/>
  <c r="W21" i="9"/>
  <c r="W22" i="9"/>
  <c r="W23" i="9"/>
  <c r="W35" i="9"/>
  <c r="W47" i="9"/>
  <c r="W48" i="9"/>
  <c r="W49" i="9"/>
  <c r="W50" i="9"/>
  <c r="W8" i="77"/>
  <c r="W20" i="77"/>
  <c r="W21" i="77"/>
  <c r="W22" i="77"/>
  <c r="W25" i="77"/>
  <c r="W26" i="77"/>
  <c r="W28" i="77"/>
  <c r="W29" i="77"/>
  <c r="W35" i="77"/>
  <c r="W47" i="77"/>
  <c r="W48" i="77"/>
  <c r="W49" i="77"/>
  <c r="W50" i="77"/>
  <c r="W52" i="77"/>
  <c r="W55" i="77"/>
  <c r="W56" i="77"/>
  <c r="W59" i="77"/>
  <c r="X61" i="77" s="1"/>
  <c r="W8" i="52"/>
  <c r="W20" i="52"/>
  <c r="W21" i="52"/>
  <c r="W22" i="52"/>
  <c r="W23" i="52"/>
  <c r="W35" i="52"/>
  <c r="W47" i="52"/>
  <c r="W48" i="52"/>
  <c r="W49" i="52"/>
  <c r="W50" i="52"/>
  <c r="W8" i="76"/>
  <c r="W20" i="76"/>
  <c r="W21" i="76"/>
  <c r="W22" i="76"/>
  <c r="W23" i="76"/>
  <c r="W47" i="76"/>
  <c r="W48" i="76"/>
  <c r="W49" i="76"/>
  <c r="W8" i="75"/>
  <c r="W20" i="75"/>
  <c r="W21" i="75"/>
  <c r="W22" i="75"/>
  <c r="W23" i="75"/>
  <c r="W29" i="75"/>
  <c r="W35" i="75"/>
  <c r="W47" i="75"/>
  <c r="W48" i="75"/>
  <c r="W49" i="75"/>
  <c r="W8" i="74"/>
  <c r="W20" i="74"/>
  <c r="W21" i="74"/>
  <c r="W22" i="74"/>
  <c r="W23" i="74"/>
  <c r="W26" i="74"/>
  <c r="W28" i="74"/>
  <c r="W29" i="74"/>
  <c r="W35" i="74"/>
  <c r="W47" i="74"/>
  <c r="W48" i="74"/>
  <c r="W49" i="74"/>
  <c r="W50" i="74"/>
  <c r="W55" i="74"/>
  <c r="W20" i="8"/>
  <c r="W21" i="8"/>
  <c r="W22" i="8"/>
  <c r="W23" i="8"/>
  <c r="W35" i="8"/>
  <c r="W47" i="8"/>
  <c r="W48" i="8"/>
  <c r="W49" i="8"/>
  <c r="W50" i="8"/>
  <c r="W8" i="88"/>
  <c r="W20" i="88"/>
  <c r="W21" i="88"/>
  <c r="W22" i="88"/>
  <c r="W23" i="88"/>
  <c r="W35" i="88"/>
  <c r="W47" i="88"/>
  <c r="W48" i="88"/>
  <c r="W49" i="88"/>
  <c r="W50" i="88"/>
  <c r="W20" i="10"/>
  <c r="W21" i="10"/>
  <c r="W22" i="10"/>
  <c r="W35" i="10"/>
  <c r="W47" i="10"/>
  <c r="W48" i="10"/>
  <c r="W49" i="10"/>
  <c r="W50" i="10"/>
  <c r="W55" i="10"/>
  <c r="W8" i="17"/>
  <c r="W14" i="114" s="1"/>
  <c r="W20" i="17"/>
  <c r="W21" i="17"/>
  <c r="W22" i="17"/>
  <c r="W23" i="17"/>
  <c r="W35" i="17"/>
  <c r="W47" i="17"/>
  <c r="W48" i="17"/>
  <c r="W49" i="17"/>
  <c r="W50" i="17"/>
  <c r="W8" i="49"/>
  <c r="W20" i="49"/>
  <c r="W21" i="49"/>
  <c r="W22" i="49"/>
  <c r="W23" i="49"/>
  <c r="W25" i="49"/>
  <c r="W35" i="49"/>
  <c r="W47" i="49"/>
  <c r="W48" i="49"/>
  <c r="W49" i="49"/>
  <c r="W50" i="49"/>
  <c r="W8" i="42"/>
  <c r="W20" i="42"/>
  <c r="W21" i="42"/>
  <c r="W22" i="42"/>
  <c r="W23" i="42"/>
  <c r="W25" i="42"/>
  <c r="W26" i="42"/>
  <c r="W28" i="42"/>
  <c r="W29" i="42"/>
  <c r="W35" i="42"/>
  <c r="W47" i="42"/>
  <c r="W48" i="42"/>
  <c r="W49" i="42"/>
  <c r="W50" i="42"/>
  <c r="W8" i="51"/>
  <c r="W37" i="114" s="1"/>
  <c r="W20" i="51"/>
  <c r="W21" i="51"/>
  <c r="W22" i="51"/>
  <c r="W23" i="51"/>
  <c r="W35" i="51"/>
  <c r="X46" i="51" s="1"/>
  <c r="W47" i="51"/>
  <c r="W48" i="51"/>
  <c r="W49" i="51"/>
  <c r="W50" i="51"/>
  <c r="W52" i="51"/>
  <c r="W53" i="51"/>
  <c r="W55" i="51"/>
  <c r="W56" i="51"/>
  <c r="W8" i="29"/>
  <c r="W20" i="29"/>
  <c r="W21" i="29"/>
  <c r="W22" i="29"/>
  <c r="W23" i="29"/>
  <c r="W35" i="29"/>
  <c r="W47" i="29"/>
  <c r="W48" i="29"/>
  <c r="W49" i="29"/>
  <c r="W50" i="29"/>
  <c r="W8" i="73"/>
  <c r="W20" i="73"/>
  <c r="W21" i="73"/>
  <c r="W22" i="73"/>
  <c r="W23" i="73"/>
  <c r="W35" i="73"/>
  <c r="X46" i="73" s="1"/>
  <c r="W47" i="73"/>
  <c r="W48" i="73"/>
  <c r="W49" i="73"/>
  <c r="W53" i="73"/>
  <c r="W56" i="73"/>
  <c r="W8" i="28"/>
  <c r="W20" i="28"/>
  <c r="W21" i="28"/>
  <c r="W22" i="28"/>
  <c r="W23" i="28"/>
  <c r="W35" i="28"/>
  <c r="W47" i="28"/>
  <c r="W48" i="28"/>
  <c r="W49" i="28"/>
  <c r="W50" i="28"/>
  <c r="W8" i="104"/>
  <c r="W20" i="104"/>
  <c r="W21" i="104"/>
  <c r="W22" i="104"/>
  <c r="W23" i="104"/>
  <c r="W53" i="104"/>
  <c r="W47" i="104"/>
  <c r="W48" i="104"/>
  <c r="W49" i="104"/>
  <c r="W55" i="104"/>
  <c r="W8" i="103"/>
  <c r="W20" i="103"/>
  <c r="W21" i="103"/>
  <c r="W22" i="103"/>
  <c r="W23" i="103"/>
  <c r="W29" i="103"/>
  <c r="W53" i="103"/>
  <c r="W47" i="103"/>
  <c r="W48" i="103"/>
  <c r="W49" i="103"/>
  <c r="W56" i="103"/>
  <c r="W8" i="72"/>
  <c r="W20" i="72"/>
  <c r="W21" i="72"/>
  <c r="W22" i="72"/>
  <c r="W23" i="72"/>
  <c r="W35" i="72"/>
  <c r="W47" i="72"/>
  <c r="W48" i="72"/>
  <c r="W49" i="72"/>
  <c r="W50" i="72"/>
  <c r="W55" i="72"/>
  <c r="W8" i="16"/>
  <c r="W7" i="114" s="1"/>
  <c r="W20" i="16"/>
  <c r="W21" i="16"/>
  <c r="W22" i="16"/>
  <c r="W23" i="16"/>
  <c r="W35" i="16"/>
  <c r="W47" i="16"/>
  <c r="W48" i="16"/>
  <c r="W49" i="16"/>
  <c r="W50" i="16"/>
  <c r="W20" i="14"/>
  <c r="W21" i="14"/>
  <c r="W22" i="14"/>
  <c r="W35" i="14"/>
  <c r="W47" i="14"/>
  <c r="W48" i="14"/>
  <c r="W49" i="14"/>
  <c r="W50" i="14"/>
  <c r="W8" i="71"/>
  <c r="W43" i="114" s="1"/>
  <c r="W20" i="71"/>
  <c r="W21" i="71"/>
  <c r="W22" i="71"/>
  <c r="W23" i="71"/>
  <c r="W28" i="71"/>
  <c r="W35" i="71"/>
  <c r="W47" i="71"/>
  <c r="W48" i="71"/>
  <c r="W49" i="71"/>
  <c r="W50" i="71"/>
  <c r="W8" i="4"/>
  <c r="W77" i="114" s="1"/>
  <c r="W20" i="4"/>
  <c r="W21" i="4"/>
  <c r="W22" i="4"/>
  <c r="W23" i="4"/>
  <c r="W28" i="4"/>
  <c r="W35" i="4"/>
  <c r="W47" i="4"/>
  <c r="W48" i="4"/>
  <c r="W49" i="4"/>
  <c r="W50" i="4"/>
  <c r="W8" i="5"/>
  <c r="W20" i="5"/>
  <c r="W21" i="5"/>
  <c r="W22" i="5"/>
  <c r="W23" i="5"/>
  <c r="W35" i="5"/>
  <c r="W47" i="5"/>
  <c r="W48" i="5"/>
  <c r="W49" i="5"/>
  <c r="W50" i="5"/>
  <c r="W8" i="70"/>
  <c r="W20" i="70"/>
  <c r="W21" i="70"/>
  <c r="W22" i="70"/>
  <c r="W23" i="70"/>
  <c r="W26" i="70"/>
  <c r="W28" i="70"/>
  <c r="W29" i="70"/>
  <c r="W35" i="70"/>
  <c r="W47" i="70"/>
  <c r="W48" i="70"/>
  <c r="W49" i="70"/>
  <c r="W8" i="102"/>
  <c r="W44" i="114" s="1"/>
  <c r="W20" i="102"/>
  <c r="W21" i="102"/>
  <c r="W22" i="102"/>
  <c r="W23" i="102"/>
  <c r="W35" i="102"/>
  <c r="W47" i="102"/>
  <c r="W48" i="102"/>
  <c r="W49" i="102"/>
  <c r="W50" i="102"/>
  <c r="W8" i="101"/>
  <c r="W45" i="114" s="1"/>
  <c r="W20" i="101"/>
  <c r="W21" i="101"/>
  <c r="W22" i="101"/>
  <c r="W23" i="101"/>
  <c r="W29" i="101"/>
  <c r="W35" i="101"/>
  <c r="W47" i="101"/>
  <c r="W48" i="101"/>
  <c r="W49" i="101"/>
  <c r="W52" i="101"/>
  <c r="W56" i="101"/>
  <c r="W8" i="69"/>
  <c r="W23" i="114" s="1"/>
  <c r="W20" i="69"/>
  <c r="W21" i="69"/>
  <c r="W22" i="69"/>
  <c r="W23" i="69"/>
  <c r="W29" i="69"/>
  <c r="W52" i="69"/>
  <c r="W47" i="69"/>
  <c r="W48" i="69"/>
  <c r="W49" i="69"/>
  <c r="W8" i="68"/>
  <c r="W20" i="68"/>
  <c r="W21" i="68"/>
  <c r="W22" i="68"/>
  <c r="W23" i="68"/>
  <c r="W28" i="68"/>
  <c r="W35" i="68"/>
  <c r="W47" i="68"/>
  <c r="W48" i="68"/>
  <c r="W49" i="68"/>
  <c r="W50" i="68"/>
  <c r="W8" i="100"/>
  <c r="W20" i="100"/>
  <c r="W21" i="100"/>
  <c r="W22" i="100"/>
  <c r="W23" i="100"/>
  <c r="W25" i="100"/>
  <c r="W28" i="100"/>
  <c r="W29" i="100"/>
  <c r="W35" i="100"/>
  <c r="W47" i="100"/>
  <c r="W48" i="100"/>
  <c r="W49" i="100"/>
  <c r="W8" i="99"/>
  <c r="W20" i="99"/>
  <c r="W21" i="99"/>
  <c r="W22" i="99"/>
  <c r="W23" i="99"/>
  <c r="W28" i="99"/>
  <c r="W35" i="99"/>
  <c r="W47" i="99"/>
  <c r="W48" i="99"/>
  <c r="W49" i="99"/>
  <c r="W50" i="99"/>
  <c r="W8" i="98"/>
  <c r="W20" i="98"/>
  <c r="W21" i="98"/>
  <c r="W22" i="98"/>
  <c r="W23" i="98"/>
  <c r="W25" i="98"/>
  <c r="W28" i="98"/>
  <c r="W35" i="98"/>
  <c r="W47" i="98"/>
  <c r="W48" i="98"/>
  <c r="W49" i="98"/>
  <c r="W50" i="98"/>
  <c r="W8" i="90"/>
  <c r="W20" i="90"/>
  <c r="W21" i="90"/>
  <c r="W22" i="90"/>
  <c r="W23" i="90"/>
  <c r="W25" i="90"/>
  <c r="W28" i="90"/>
  <c r="W29" i="90"/>
  <c r="W35" i="90"/>
  <c r="W47" i="90"/>
  <c r="W48" i="90"/>
  <c r="W49" i="90"/>
  <c r="W50" i="90"/>
  <c r="W8" i="27"/>
  <c r="W20" i="27"/>
  <c r="W21" i="27"/>
  <c r="W22" i="27"/>
  <c r="W23" i="27"/>
  <c r="W47" i="27"/>
  <c r="W48" i="27"/>
  <c r="W49" i="27"/>
  <c r="W8" i="47"/>
  <c r="W21" i="114" s="1"/>
  <c r="W20" i="47"/>
  <c r="W21" i="47"/>
  <c r="W22" i="47"/>
  <c r="W23" i="47"/>
  <c r="W29" i="47"/>
  <c r="W35" i="47"/>
  <c r="W47" i="47"/>
  <c r="W48" i="47"/>
  <c r="W49" i="47"/>
  <c r="W50" i="47"/>
  <c r="W4" i="114"/>
  <c r="W20" i="7"/>
  <c r="W21" i="7"/>
  <c r="W22" i="7"/>
  <c r="W23" i="7"/>
  <c r="W35" i="7"/>
  <c r="W47" i="7"/>
  <c r="W48" i="7"/>
  <c r="W49" i="7"/>
  <c r="W50" i="7"/>
  <c r="W8" i="97"/>
  <c r="W20" i="97"/>
  <c r="W21" i="97"/>
  <c r="W22" i="97"/>
  <c r="W23" i="97"/>
  <c r="W26" i="97"/>
  <c r="W29" i="97"/>
  <c r="W35" i="97"/>
  <c r="W47" i="97"/>
  <c r="W48" i="97"/>
  <c r="W49" i="97"/>
  <c r="W50" i="97"/>
  <c r="W8" i="81"/>
  <c r="W20" i="81"/>
  <c r="W22" i="81"/>
  <c r="W25" i="81"/>
  <c r="W26" i="81"/>
  <c r="W28" i="81"/>
  <c r="W53" i="81"/>
  <c r="W47" i="81"/>
  <c r="W49" i="81"/>
  <c r="W8" i="23"/>
  <c r="W20" i="23"/>
  <c r="W21" i="23"/>
  <c r="W22" i="23"/>
  <c r="W23" i="23"/>
  <c r="W35" i="23"/>
  <c r="W47" i="23"/>
  <c r="W48" i="23"/>
  <c r="W49" i="23"/>
  <c r="W50" i="23"/>
  <c r="W8" i="48"/>
  <c r="W55" i="114" s="1"/>
  <c r="W20" i="48"/>
  <c r="W21" i="48"/>
  <c r="W22" i="48"/>
  <c r="W23" i="48"/>
  <c r="W26" i="48"/>
  <c r="W35" i="48"/>
  <c r="W47" i="48"/>
  <c r="W48" i="48"/>
  <c r="W49" i="48"/>
  <c r="W56" i="48"/>
  <c r="W20" i="64"/>
  <c r="W21" i="64"/>
  <c r="W22" i="64"/>
  <c r="W35" i="64"/>
  <c r="W47" i="64"/>
  <c r="W48" i="64"/>
  <c r="W49" i="64"/>
  <c r="W50" i="64"/>
  <c r="W8" i="96"/>
  <c r="W20" i="96"/>
  <c r="W21" i="96"/>
  <c r="W22" i="96"/>
  <c r="W23" i="96"/>
  <c r="W26" i="96"/>
  <c r="W28" i="96"/>
  <c r="W29" i="96"/>
  <c r="W35" i="96"/>
  <c r="W47" i="96"/>
  <c r="W48" i="96"/>
  <c r="W49" i="96"/>
  <c r="W50" i="96"/>
  <c r="W52" i="96"/>
  <c r="W8" i="67"/>
  <c r="W20" i="67"/>
  <c r="W21" i="67"/>
  <c r="W22" i="67"/>
  <c r="W23" i="67"/>
  <c r="W35" i="67"/>
  <c r="W47" i="67"/>
  <c r="W48" i="67"/>
  <c r="W49" i="67"/>
  <c r="W50" i="67"/>
  <c r="W8" i="19"/>
  <c r="W20" i="19"/>
  <c r="W21" i="19"/>
  <c r="W22" i="19"/>
  <c r="W23" i="19"/>
  <c r="W35" i="19"/>
  <c r="W47" i="19"/>
  <c r="W48" i="19"/>
  <c r="W49" i="19"/>
  <c r="W50" i="19"/>
  <c r="W8" i="33"/>
  <c r="W20" i="33"/>
  <c r="W21" i="33"/>
  <c r="W22" i="33"/>
  <c r="W23" i="33"/>
  <c r="W35" i="33"/>
  <c r="W47" i="33"/>
  <c r="W48" i="33"/>
  <c r="W49" i="33"/>
  <c r="W50" i="33"/>
  <c r="W20" i="114"/>
  <c r="W20" i="22"/>
  <c r="W21" i="22"/>
  <c r="W22" i="22"/>
  <c r="W23" i="22"/>
  <c r="W35" i="22"/>
  <c r="W47" i="22"/>
  <c r="W48" i="22"/>
  <c r="W49" i="22"/>
  <c r="W50" i="22"/>
  <c r="W8" i="36"/>
  <c r="W20" i="36"/>
  <c r="W21" i="36"/>
  <c r="W22" i="36"/>
  <c r="W23" i="36"/>
  <c r="W35" i="36"/>
  <c r="W47" i="36"/>
  <c r="W48" i="36"/>
  <c r="W49" i="36"/>
  <c r="W50" i="36"/>
  <c r="W20" i="108"/>
  <c r="W21" i="108"/>
  <c r="W22" i="108"/>
  <c r="W23" i="108"/>
  <c r="W47" i="108"/>
  <c r="W48" i="108"/>
  <c r="W49" i="108"/>
  <c r="W8" i="57"/>
  <c r="W10" i="57"/>
  <c r="W11" i="57"/>
  <c r="W12" i="57"/>
  <c r="W13" i="57"/>
  <c r="W15" i="57"/>
  <c r="W16" i="57"/>
  <c r="W21" i="57"/>
  <c r="W23" i="57"/>
  <c r="W24" i="57"/>
  <c r="W26" i="57"/>
  <c r="W28" i="57"/>
  <c r="W31" i="57"/>
  <c r="W32" i="57"/>
  <c r="W38" i="57"/>
  <c r="W46" i="57"/>
  <c r="W47" i="57"/>
  <c r="W48" i="57"/>
  <c r="W50" i="57"/>
  <c r="W53" i="57"/>
  <c r="W54" i="57"/>
  <c r="W58" i="57"/>
  <c r="W59" i="57"/>
  <c r="W60" i="57"/>
  <c r="W64" i="57"/>
  <c r="W70" i="57"/>
  <c r="W71" i="57"/>
  <c r="W73" i="57"/>
  <c r="W74" i="57"/>
  <c r="W79" i="57"/>
  <c r="W87" i="57"/>
  <c r="W88" i="57"/>
  <c r="W92" i="57"/>
  <c r="W96" i="57"/>
  <c r="W4" i="112"/>
  <c r="W6" i="112"/>
  <c r="W7" i="112"/>
  <c r="W9" i="112"/>
  <c r="W8" i="112"/>
  <c r="W10" i="112"/>
  <c r="W11" i="112"/>
  <c r="W12" i="112"/>
  <c r="W15" i="112"/>
  <c r="W19" i="112"/>
  <c r="W13" i="112"/>
  <c r="W14" i="112"/>
  <c r="W18" i="112"/>
  <c r="W17" i="112"/>
  <c r="W20" i="112"/>
  <c r="W16" i="112"/>
  <c r="W21" i="112"/>
  <c r="W24" i="112"/>
  <c r="W22" i="112"/>
  <c r="W25" i="112"/>
  <c r="W23" i="112"/>
  <c r="W31" i="112"/>
  <c r="W26" i="112"/>
  <c r="W32" i="112"/>
  <c r="W27" i="112"/>
  <c r="W28" i="112"/>
  <c r="W29" i="112"/>
  <c r="W30" i="112"/>
  <c r="W34" i="112"/>
  <c r="W33" i="112"/>
  <c r="W35" i="112"/>
  <c r="W36" i="112"/>
  <c r="W39" i="112"/>
  <c r="W40" i="112"/>
  <c r="W41" i="112"/>
  <c r="W42" i="112"/>
  <c r="W43" i="112"/>
  <c r="W45" i="112"/>
  <c r="W44" i="112"/>
  <c r="W47" i="112"/>
  <c r="W48" i="112"/>
  <c r="W4" i="111"/>
  <c r="W6" i="111"/>
  <c r="W11" i="111"/>
  <c r="W7" i="111"/>
  <c r="W17" i="111"/>
  <c r="W9" i="111"/>
  <c r="W8" i="111"/>
  <c r="W10" i="111"/>
  <c r="W13" i="111"/>
  <c r="W12" i="111"/>
  <c r="W14" i="111"/>
  <c r="W16" i="111"/>
  <c r="W15" i="111"/>
  <c r="W23" i="111"/>
  <c r="W19" i="111"/>
  <c r="W18" i="111"/>
  <c r="W25" i="111"/>
  <c r="W24" i="111"/>
  <c r="W22" i="111"/>
  <c r="W21" i="111"/>
  <c r="W20" i="111"/>
  <c r="W27" i="111"/>
  <c r="W30" i="111"/>
  <c r="W26" i="111"/>
  <c r="W29" i="111"/>
  <c r="W32" i="111"/>
  <c r="W34" i="111"/>
  <c r="W28" i="111"/>
  <c r="W35" i="111"/>
  <c r="W33" i="111"/>
  <c r="W31" i="111"/>
  <c r="W36" i="111"/>
  <c r="W42" i="111"/>
  <c r="W39" i="111"/>
  <c r="W40" i="111"/>
  <c r="W41" i="111"/>
  <c r="W44" i="111"/>
  <c r="W43" i="111"/>
  <c r="W45" i="111"/>
  <c r="W47" i="111"/>
  <c r="W48" i="111"/>
  <c r="W4" i="109"/>
  <c r="W6" i="109"/>
  <c r="W8" i="109"/>
  <c r="W7" i="109"/>
  <c r="W11" i="109"/>
  <c r="W10" i="109"/>
  <c r="W13" i="109"/>
  <c r="W12" i="109"/>
  <c r="W9" i="109"/>
  <c r="W15" i="109"/>
  <c r="W17" i="109"/>
  <c r="W18" i="109"/>
  <c r="W16" i="109"/>
  <c r="W20" i="109"/>
  <c r="W19" i="109"/>
  <c r="W21" i="109"/>
  <c r="W14" i="109"/>
  <c r="W25" i="109"/>
  <c r="W22" i="109"/>
  <c r="W26" i="109"/>
  <c r="W23" i="109"/>
  <c r="W30" i="109"/>
  <c r="W27" i="109"/>
  <c r="W28" i="109"/>
  <c r="W29" i="109"/>
  <c r="W32" i="109"/>
  <c r="W33" i="109"/>
  <c r="W34" i="109"/>
  <c r="W31" i="109"/>
  <c r="W35" i="109"/>
  <c r="W36" i="109"/>
  <c r="W24" i="109"/>
  <c r="W41" i="109"/>
  <c r="W39" i="109"/>
  <c r="W40" i="109"/>
  <c r="W42" i="109"/>
  <c r="W43" i="109"/>
  <c r="W44" i="109"/>
  <c r="W45" i="109"/>
  <c r="W47" i="109"/>
  <c r="W48" i="109"/>
  <c r="W4" i="110"/>
  <c r="W9" i="110"/>
  <c r="W6" i="110"/>
  <c r="W7" i="110"/>
  <c r="W31" i="110"/>
  <c r="W11" i="110"/>
  <c r="W10" i="110"/>
  <c r="W17" i="110"/>
  <c r="W16" i="110"/>
  <c r="W15" i="110"/>
  <c r="W18" i="110"/>
  <c r="W34" i="110"/>
  <c r="W20" i="110"/>
  <c r="W19" i="110"/>
  <c r="W21" i="110"/>
  <c r="W22" i="110"/>
  <c r="W23" i="110"/>
  <c r="W26" i="110"/>
  <c r="W29" i="110"/>
  <c r="W32" i="110"/>
  <c r="W30" i="110"/>
  <c r="W33" i="110"/>
  <c r="W28" i="110"/>
  <c r="W36" i="110"/>
  <c r="W35" i="110"/>
  <c r="W27" i="110"/>
  <c r="W42" i="110"/>
  <c r="W39" i="110"/>
  <c r="W40" i="110"/>
  <c r="W41" i="110"/>
  <c r="W43" i="110"/>
  <c r="W44" i="110"/>
  <c r="W45" i="110"/>
  <c r="W47" i="110"/>
  <c r="W48" i="110"/>
  <c r="W4" i="94"/>
  <c r="W6" i="94"/>
  <c r="W7" i="94"/>
  <c r="W8" i="94"/>
  <c r="W9" i="94"/>
  <c r="W11" i="94"/>
  <c r="W10" i="94"/>
  <c r="W12" i="94"/>
  <c r="W13" i="94"/>
  <c r="W14" i="94"/>
  <c r="W15" i="94"/>
  <c r="W18" i="94"/>
  <c r="W17" i="94"/>
  <c r="W19" i="94"/>
  <c r="W16" i="94"/>
  <c r="W24" i="94"/>
  <c r="W21" i="94"/>
  <c r="W22" i="94"/>
  <c r="W20" i="94"/>
  <c r="W23" i="94"/>
  <c r="W25" i="94"/>
  <c r="W26" i="94"/>
  <c r="W30" i="94"/>
  <c r="W28" i="94"/>
  <c r="W27" i="94"/>
  <c r="W31" i="94"/>
  <c r="W32" i="94"/>
  <c r="W29" i="94"/>
  <c r="W34" i="94"/>
  <c r="W33" i="94"/>
  <c r="W35" i="94"/>
  <c r="W36" i="94"/>
  <c r="W39" i="94"/>
  <c r="W40" i="94"/>
  <c r="W44" i="94"/>
  <c r="W41" i="94"/>
  <c r="W42" i="94"/>
  <c r="W43" i="94"/>
  <c r="W45" i="94"/>
  <c r="W48" i="94"/>
  <c r="C4" i="112"/>
  <c r="D4" i="112"/>
  <c r="E4" i="112"/>
  <c r="F4" i="112"/>
  <c r="G4" i="112"/>
  <c r="H4" i="112"/>
  <c r="I4" i="112"/>
  <c r="J4" i="112"/>
  <c r="K4" i="112"/>
  <c r="L4" i="112"/>
  <c r="M4" i="112"/>
  <c r="N4" i="112"/>
  <c r="O4" i="112"/>
  <c r="P4" i="112"/>
  <c r="Q4" i="112"/>
  <c r="R4" i="112"/>
  <c r="S4" i="112"/>
  <c r="T4" i="112"/>
  <c r="U4" i="112"/>
  <c r="V4" i="112"/>
  <c r="C10" i="112"/>
  <c r="D10" i="112"/>
  <c r="E10" i="112"/>
  <c r="F10" i="112"/>
  <c r="G10" i="112"/>
  <c r="H10" i="112"/>
  <c r="I10" i="112"/>
  <c r="J10" i="112"/>
  <c r="K10" i="112"/>
  <c r="L10" i="112"/>
  <c r="M10" i="112"/>
  <c r="N10" i="112"/>
  <c r="O10" i="112"/>
  <c r="P10" i="112"/>
  <c r="Q10" i="112"/>
  <c r="R10" i="112"/>
  <c r="S10" i="112"/>
  <c r="T10" i="112"/>
  <c r="U10" i="112"/>
  <c r="V10" i="112"/>
  <c r="C19" i="112"/>
  <c r="D19" i="112"/>
  <c r="E19" i="112"/>
  <c r="F19" i="112"/>
  <c r="G19" i="112"/>
  <c r="H19" i="112"/>
  <c r="I19" i="112"/>
  <c r="J19" i="112"/>
  <c r="K19" i="112"/>
  <c r="L19" i="112"/>
  <c r="M19" i="112"/>
  <c r="N19" i="112"/>
  <c r="O19" i="112"/>
  <c r="P19" i="112"/>
  <c r="Q19" i="112"/>
  <c r="R19" i="112"/>
  <c r="S19" i="112"/>
  <c r="T19" i="112"/>
  <c r="U19" i="112"/>
  <c r="V19" i="112"/>
  <c r="C8" i="112"/>
  <c r="D8" i="112"/>
  <c r="E8" i="112"/>
  <c r="F8" i="112"/>
  <c r="G8" i="112"/>
  <c r="H8" i="112"/>
  <c r="I8" i="112"/>
  <c r="J8" i="112"/>
  <c r="K8" i="112"/>
  <c r="L8" i="112"/>
  <c r="M8" i="112"/>
  <c r="N8" i="112"/>
  <c r="O8" i="112"/>
  <c r="P8" i="112"/>
  <c r="Q8" i="112"/>
  <c r="R8" i="112"/>
  <c r="S8" i="112"/>
  <c r="T8" i="112"/>
  <c r="U8" i="112"/>
  <c r="V8" i="112"/>
  <c r="C6" i="112"/>
  <c r="D6" i="112"/>
  <c r="E6" i="112"/>
  <c r="F6" i="112"/>
  <c r="G6" i="112"/>
  <c r="H6" i="112"/>
  <c r="I6" i="112"/>
  <c r="J6" i="112"/>
  <c r="K6" i="112"/>
  <c r="L6" i="112"/>
  <c r="M6" i="112"/>
  <c r="N6" i="112"/>
  <c r="O6" i="112"/>
  <c r="P6" i="112"/>
  <c r="Q6" i="112"/>
  <c r="R6" i="112"/>
  <c r="S6" i="112"/>
  <c r="T6" i="112"/>
  <c r="U6" i="112"/>
  <c r="V6" i="112"/>
  <c r="C7" i="112"/>
  <c r="D7" i="112"/>
  <c r="E7" i="112"/>
  <c r="F7" i="112"/>
  <c r="G7" i="112"/>
  <c r="H7" i="112"/>
  <c r="I7" i="112"/>
  <c r="J7" i="112"/>
  <c r="K7" i="112"/>
  <c r="L7" i="112"/>
  <c r="M7" i="112"/>
  <c r="N7" i="112"/>
  <c r="O7" i="112"/>
  <c r="P7" i="112"/>
  <c r="Q7" i="112"/>
  <c r="R7" i="112"/>
  <c r="S7" i="112"/>
  <c r="T7" i="112"/>
  <c r="U7" i="112"/>
  <c r="V7" i="112"/>
  <c r="C9" i="112"/>
  <c r="D9" i="112"/>
  <c r="E9" i="112"/>
  <c r="F9" i="112"/>
  <c r="G9" i="112"/>
  <c r="H9" i="112"/>
  <c r="I9" i="112"/>
  <c r="J9" i="112"/>
  <c r="K9" i="112"/>
  <c r="L9" i="112"/>
  <c r="M9" i="112"/>
  <c r="N9" i="112"/>
  <c r="O9" i="112"/>
  <c r="P9" i="112"/>
  <c r="Q9" i="112"/>
  <c r="R9" i="112"/>
  <c r="S9" i="112"/>
  <c r="T9" i="112"/>
  <c r="U9" i="112"/>
  <c r="V9" i="112"/>
  <c r="C13" i="112"/>
  <c r="D13" i="112"/>
  <c r="E13" i="112"/>
  <c r="F13" i="112"/>
  <c r="G13" i="112"/>
  <c r="H13" i="112"/>
  <c r="I13" i="112"/>
  <c r="J13" i="112"/>
  <c r="K13" i="112"/>
  <c r="L13" i="112"/>
  <c r="M13" i="112"/>
  <c r="N13" i="112"/>
  <c r="O13" i="112"/>
  <c r="P13" i="112"/>
  <c r="Q13" i="112"/>
  <c r="R13" i="112"/>
  <c r="S13" i="112"/>
  <c r="T13" i="112"/>
  <c r="U13" i="112"/>
  <c r="V13" i="112"/>
  <c r="C11" i="112"/>
  <c r="D11" i="112"/>
  <c r="E11" i="112"/>
  <c r="F11" i="112"/>
  <c r="G11" i="112"/>
  <c r="H11" i="112"/>
  <c r="I11" i="112"/>
  <c r="J11" i="112"/>
  <c r="K11" i="112"/>
  <c r="L11" i="112"/>
  <c r="M11" i="112"/>
  <c r="N11" i="112"/>
  <c r="O11" i="112"/>
  <c r="P11" i="112"/>
  <c r="Q11" i="112"/>
  <c r="R11" i="112"/>
  <c r="S11" i="112"/>
  <c r="T11" i="112"/>
  <c r="U11" i="112"/>
  <c r="V11" i="112"/>
  <c r="C14" i="112"/>
  <c r="D14" i="112"/>
  <c r="E14" i="112"/>
  <c r="F14" i="112"/>
  <c r="G14" i="112"/>
  <c r="H14" i="112"/>
  <c r="I14" i="112"/>
  <c r="J14" i="112"/>
  <c r="K14" i="112"/>
  <c r="L14" i="112"/>
  <c r="M14" i="112"/>
  <c r="N14" i="112"/>
  <c r="O14" i="112"/>
  <c r="P14" i="112"/>
  <c r="Q14" i="112"/>
  <c r="R14" i="112"/>
  <c r="S14" i="112"/>
  <c r="T14" i="112"/>
  <c r="U14" i="112"/>
  <c r="V14" i="112"/>
  <c r="C17" i="112"/>
  <c r="D17" i="112"/>
  <c r="E17" i="112"/>
  <c r="F17" i="112"/>
  <c r="G17" i="112"/>
  <c r="H17" i="112"/>
  <c r="I17" i="112"/>
  <c r="J17" i="112"/>
  <c r="K17" i="112"/>
  <c r="L17" i="112"/>
  <c r="M17" i="112"/>
  <c r="N17" i="112"/>
  <c r="O17" i="112"/>
  <c r="P17" i="112"/>
  <c r="Q17" i="112"/>
  <c r="R17" i="112"/>
  <c r="S17" i="112"/>
  <c r="T17" i="112"/>
  <c r="U17" i="112"/>
  <c r="V17" i="112"/>
  <c r="C12" i="112"/>
  <c r="D12" i="112"/>
  <c r="E12" i="112"/>
  <c r="F12" i="112"/>
  <c r="G12" i="112"/>
  <c r="H12" i="112"/>
  <c r="I12" i="112"/>
  <c r="J12" i="112"/>
  <c r="K12" i="112"/>
  <c r="L12" i="112"/>
  <c r="M12" i="112"/>
  <c r="N12" i="112"/>
  <c r="O12" i="112"/>
  <c r="P12" i="112"/>
  <c r="Q12" i="112"/>
  <c r="R12" i="112"/>
  <c r="S12" i="112"/>
  <c r="T12" i="112"/>
  <c r="U12" i="112"/>
  <c r="V12" i="112"/>
  <c r="C15" i="112"/>
  <c r="D15" i="112"/>
  <c r="E15" i="112"/>
  <c r="F15" i="112"/>
  <c r="G15" i="112"/>
  <c r="H15" i="112"/>
  <c r="I15" i="112"/>
  <c r="J15" i="112"/>
  <c r="K15" i="112"/>
  <c r="L15" i="112"/>
  <c r="M15" i="112"/>
  <c r="N15" i="112"/>
  <c r="O15" i="112"/>
  <c r="P15" i="112"/>
  <c r="Q15" i="112"/>
  <c r="R15" i="112"/>
  <c r="S15" i="112"/>
  <c r="T15" i="112"/>
  <c r="U15" i="112"/>
  <c r="V15" i="112"/>
  <c r="C20" i="112"/>
  <c r="D20" i="112"/>
  <c r="E20" i="112"/>
  <c r="F20" i="112"/>
  <c r="G20" i="112"/>
  <c r="H20" i="112"/>
  <c r="I20" i="112"/>
  <c r="J20" i="112"/>
  <c r="K20" i="112"/>
  <c r="L20" i="112"/>
  <c r="M20" i="112"/>
  <c r="N20" i="112"/>
  <c r="O20" i="112"/>
  <c r="P20" i="112"/>
  <c r="Q20" i="112"/>
  <c r="R20" i="112"/>
  <c r="S20" i="112"/>
  <c r="T20" i="112"/>
  <c r="U20" i="112"/>
  <c r="V20" i="112"/>
  <c r="C22" i="112"/>
  <c r="D22" i="112"/>
  <c r="E22" i="112"/>
  <c r="F22" i="112"/>
  <c r="G22" i="112"/>
  <c r="H22" i="112"/>
  <c r="I22" i="112"/>
  <c r="J22" i="112"/>
  <c r="K22" i="112"/>
  <c r="L22" i="112"/>
  <c r="M22" i="112"/>
  <c r="N22" i="112"/>
  <c r="O22" i="112"/>
  <c r="P22" i="112"/>
  <c r="Q22" i="112"/>
  <c r="R22" i="112"/>
  <c r="S22" i="112"/>
  <c r="T22" i="112"/>
  <c r="U22" i="112"/>
  <c r="V22" i="112"/>
  <c r="C16" i="112"/>
  <c r="D16" i="112"/>
  <c r="E16" i="112"/>
  <c r="F16" i="112"/>
  <c r="G16" i="112"/>
  <c r="H16" i="112"/>
  <c r="I16" i="112"/>
  <c r="J16" i="112"/>
  <c r="K16" i="112"/>
  <c r="L16" i="112"/>
  <c r="M16" i="112"/>
  <c r="N16" i="112"/>
  <c r="O16" i="112"/>
  <c r="P16" i="112"/>
  <c r="Q16" i="112"/>
  <c r="R16" i="112"/>
  <c r="S16" i="112"/>
  <c r="T16" i="112"/>
  <c r="U16" i="112"/>
  <c r="V16" i="112"/>
  <c r="C27" i="112"/>
  <c r="D27" i="112"/>
  <c r="E27" i="112"/>
  <c r="F27" i="112"/>
  <c r="G27" i="112"/>
  <c r="H27" i="112"/>
  <c r="I27" i="112"/>
  <c r="J27" i="112"/>
  <c r="K27" i="112"/>
  <c r="L27" i="112"/>
  <c r="M27" i="112"/>
  <c r="N27" i="112"/>
  <c r="O27" i="112"/>
  <c r="P27" i="112"/>
  <c r="Q27" i="112"/>
  <c r="R27" i="112"/>
  <c r="S27" i="112"/>
  <c r="T27" i="112"/>
  <c r="U27" i="112"/>
  <c r="V27" i="112"/>
  <c r="C29" i="112"/>
  <c r="D29" i="112"/>
  <c r="E29" i="112"/>
  <c r="F29" i="112"/>
  <c r="G29" i="112"/>
  <c r="H29" i="112"/>
  <c r="I29" i="112"/>
  <c r="J29" i="112"/>
  <c r="K29" i="112"/>
  <c r="L29" i="112"/>
  <c r="M29" i="112"/>
  <c r="N29" i="112"/>
  <c r="O29" i="112"/>
  <c r="P29" i="112"/>
  <c r="Q29" i="112"/>
  <c r="R29" i="112"/>
  <c r="S29" i="112"/>
  <c r="T29" i="112"/>
  <c r="U29" i="112"/>
  <c r="V29" i="112"/>
  <c r="C24" i="112"/>
  <c r="D24" i="112"/>
  <c r="E24" i="112"/>
  <c r="F24" i="112"/>
  <c r="G24" i="112"/>
  <c r="H24" i="112"/>
  <c r="I24" i="112"/>
  <c r="J24" i="112"/>
  <c r="K24" i="112"/>
  <c r="L24" i="112"/>
  <c r="M24" i="112"/>
  <c r="N24" i="112"/>
  <c r="O24" i="112"/>
  <c r="P24" i="112"/>
  <c r="Q24" i="112"/>
  <c r="R24" i="112"/>
  <c r="S24" i="112"/>
  <c r="T24" i="112"/>
  <c r="U24" i="112"/>
  <c r="V24" i="112"/>
  <c r="C23" i="112"/>
  <c r="D23" i="112"/>
  <c r="E23" i="112"/>
  <c r="F23" i="112"/>
  <c r="G23" i="112"/>
  <c r="H23" i="112"/>
  <c r="I23" i="112"/>
  <c r="J23" i="112"/>
  <c r="K23" i="112"/>
  <c r="L23" i="112"/>
  <c r="M23" i="112"/>
  <c r="N23" i="112"/>
  <c r="O23" i="112"/>
  <c r="P23" i="112"/>
  <c r="Q23" i="112"/>
  <c r="R23" i="112"/>
  <c r="S23" i="112"/>
  <c r="T23" i="112"/>
  <c r="U23" i="112"/>
  <c r="V23" i="112"/>
  <c r="C35" i="112"/>
  <c r="D35" i="112"/>
  <c r="E35" i="112"/>
  <c r="F35" i="112"/>
  <c r="G35" i="112"/>
  <c r="H35" i="112"/>
  <c r="I35" i="112"/>
  <c r="J35" i="112"/>
  <c r="K35" i="112"/>
  <c r="L35" i="112"/>
  <c r="M35" i="112"/>
  <c r="N35" i="112"/>
  <c r="O35" i="112"/>
  <c r="P35" i="112"/>
  <c r="Q35" i="112"/>
  <c r="R35" i="112"/>
  <c r="S35" i="112"/>
  <c r="T35" i="112"/>
  <c r="U35" i="112"/>
  <c r="V35" i="112"/>
  <c r="C18" i="112"/>
  <c r="D18" i="112"/>
  <c r="E18" i="112"/>
  <c r="F18" i="112"/>
  <c r="G18" i="112"/>
  <c r="H18" i="112"/>
  <c r="I18" i="112"/>
  <c r="J18" i="112"/>
  <c r="K18" i="112"/>
  <c r="L18" i="112"/>
  <c r="M18" i="112"/>
  <c r="N18" i="112"/>
  <c r="O18" i="112"/>
  <c r="P18" i="112"/>
  <c r="Q18" i="112"/>
  <c r="R18" i="112"/>
  <c r="S18" i="112"/>
  <c r="T18" i="112"/>
  <c r="U18" i="112"/>
  <c r="V18" i="112"/>
  <c r="C28" i="112"/>
  <c r="D28" i="112"/>
  <c r="E28" i="112"/>
  <c r="F28" i="112"/>
  <c r="G28" i="112"/>
  <c r="H28" i="112"/>
  <c r="I28" i="112"/>
  <c r="J28" i="112"/>
  <c r="K28" i="112"/>
  <c r="L28" i="112"/>
  <c r="M28" i="112"/>
  <c r="N28" i="112"/>
  <c r="O28" i="112"/>
  <c r="P28" i="112"/>
  <c r="Q28" i="112"/>
  <c r="R28" i="112"/>
  <c r="S28" i="112"/>
  <c r="T28" i="112"/>
  <c r="U28" i="112"/>
  <c r="V28" i="112"/>
  <c r="C26" i="112"/>
  <c r="D26" i="112"/>
  <c r="E26" i="112"/>
  <c r="F26" i="112"/>
  <c r="G26" i="112"/>
  <c r="H26" i="112"/>
  <c r="I26" i="112"/>
  <c r="J26" i="112"/>
  <c r="K26" i="112"/>
  <c r="L26" i="112"/>
  <c r="M26" i="112"/>
  <c r="N26" i="112"/>
  <c r="O26" i="112"/>
  <c r="P26" i="112"/>
  <c r="Q26" i="112"/>
  <c r="R26" i="112"/>
  <c r="S26" i="112"/>
  <c r="T26" i="112"/>
  <c r="U26" i="112"/>
  <c r="V26" i="112"/>
  <c r="C32" i="112"/>
  <c r="D32" i="112"/>
  <c r="E32" i="112"/>
  <c r="F32" i="112"/>
  <c r="G32" i="112"/>
  <c r="H32" i="112"/>
  <c r="I32" i="112"/>
  <c r="J32" i="112"/>
  <c r="K32" i="112"/>
  <c r="L32" i="112"/>
  <c r="M32" i="112"/>
  <c r="N32" i="112"/>
  <c r="O32" i="112"/>
  <c r="P32" i="112"/>
  <c r="Q32" i="112"/>
  <c r="R32" i="112"/>
  <c r="S32" i="112"/>
  <c r="T32" i="112"/>
  <c r="U32" i="112"/>
  <c r="V32" i="112"/>
  <c r="C33" i="112"/>
  <c r="D33" i="112"/>
  <c r="E33" i="112"/>
  <c r="F33" i="112"/>
  <c r="G33" i="112"/>
  <c r="H33" i="112"/>
  <c r="I33" i="112"/>
  <c r="J33" i="112"/>
  <c r="K33" i="112"/>
  <c r="L33" i="112"/>
  <c r="M33" i="112"/>
  <c r="N33" i="112"/>
  <c r="O33" i="112"/>
  <c r="P33" i="112"/>
  <c r="Q33" i="112"/>
  <c r="R33" i="112"/>
  <c r="S33" i="112"/>
  <c r="T33" i="112"/>
  <c r="U33" i="112"/>
  <c r="V33" i="112"/>
  <c r="C34" i="112"/>
  <c r="D34" i="112"/>
  <c r="E34" i="112"/>
  <c r="F34" i="112"/>
  <c r="G34" i="112"/>
  <c r="H34" i="112"/>
  <c r="I34" i="112"/>
  <c r="J34" i="112"/>
  <c r="K34" i="112"/>
  <c r="L34" i="112"/>
  <c r="M34" i="112"/>
  <c r="N34" i="112"/>
  <c r="O34" i="112"/>
  <c r="P34" i="112"/>
  <c r="Q34" i="112"/>
  <c r="R34" i="112"/>
  <c r="S34" i="112"/>
  <c r="T34" i="112"/>
  <c r="U34" i="112"/>
  <c r="V34" i="112"/>
  <c r="C30" i="112"/>
  <c r="D30" i="112"/>
  <c r="E30" i="112"/>
  <c r="F30" i="112"/>
  <c r="G30" i="112"/>
  <c r="H30" i="112"/>
  <c r="I30" i="112"/>
  <c r="J30" i="112"/>
  <c r="K30" i="112"/>
  <c r="L30" i="112"/>
  <c r="M30" i="112"/>
  <c r="N30" i="112"/>
  <c r="O30" i="112"/>
  <c r="P30" i="112"/>
  <c r="Q30" i="112"/>
  <c r="R30" i="112"/>
  <c r="S30" i="112"/>
  <c r="T30" i="112"/>
  <c r="U30" i="112"/>
  <c r="V30" i="112"/>
  <c r="C21" i="112"/>
  <c r="D21" i="112"/>
  <c r="E21" i="112"/>
  <c r="F21" i="112"/>
  <c r="G21" i="112"/>
  <c r="H21" i="112"/>
  <c r="I21" i="112"/>
  <c r="J21" i="112"/>
  <c r="K21" i="112"/>
  <c r="L21" i="112"/>
  <c r="M21" i="112"/>
  <c r="N21" i="112"/>
  <c r="O21" i="112"/>
  <c r="P21" i="112"/>
  <c r="Q21" i="112"/>
  <c r="R21" i="112"/>
  <c r="S21" i="112"/>
  <c r="T21" i="112"/>
  <c r="U21" i="112"/>
  <c r="V21" i="112"/>
  <c r="C25" i="112"/>
  <c r="D25" i="112"/>
  <c r="E25" i="112"/>
  <c r="F25" i="112"/>
  <c r="G25" i="112"/>
  <c r="H25" i="112"/>
  <c r="I25" i="112"/>
  <c r="J25" i="112"/>
  <c r="K25" i="112"/>
  <c r="L25" i="112"/>
  <c r="M25" i="112"/>
  <c r="N25" i="112"/>
  <c r="O25" i="112"/>
  <c r="P25" i="112"/>
  <c r="Q25" i="112"/>
  <c r="R25" i="112"/>
  <c r="S25" i="112"/>
  <c r="T25" i="112"/>
  <c r="U25" i="112"/>
  <c r="V25" i="112"/>
  <c r="C31" i="112"/>
  <c r="D31" i="112"/>
  <c r="E31" i="112"/>
  <c r="F31" i="112"/>
  <c r="G31" i="112"/>
  <c r="H31" i="112"/>
  <c r="I31" i="112"/>
  <c r="J31" i="112"/>
  <c r="K31" i="112"/>
  <c r="L31" i="112"/>
  <c r="M31" i="112"/>
  <c r="N31" i="112"/>
  <c r="O31" i="112"/>
  <c r="P31" i="112"/>
  <c r="Q31" i="112"/>
  <c r="R31" i="112"/>
  <c r="S31" i="112"/>
  <c r="T31" i="112"/>
  <c r="U31" i="112"/>
  <c r="V31" i="112"/>
  <c r="C36" i="112"/>
  <c r="D36" i="112"/>
  <c r="E36" i="112"/>
  <c r="F36" i="112"/>
  <c r="G36" i="112"/>
  <c r="H36" i="112"/>
  <c r="I36" i="112"/>
  <c r="J36" i="112"/>
  <c r="K36" i="112"/>
  <c r="L36" i="112"/>
  <c r="M36" i="112"/>
  <c r="N36" i="112"/>
  <c r="O36" i="112"/>
  <c r="P36" i="112"/>
  <c r="Q36" i="112"/>
  <c r="R36" i="112"/>
  <c r="S36" i="112"/>
  <c r="T36" i="112"/>
  <c r="U36" i="112"/>
  <c r="V36" i="112"/>
  <c r="C39" i="112"/>
  <c r="D39" i="112"/>
  <c r="E39" i="112"/>
  <c r="F39" i="112"/>
  <c r="G39" i="112"/>
  <c r="H39" i="112"/>
  <c r="I39" i="112"/>
  <c r="J39" i="112"/>
  <c r="K39" i="112"/>
  <c r="L39" i="112"/>
  <c r="M39" i="112"/>
  <c r="N39" i="112"/>
  <c r="O39" i="112"/>
  <c r="P39" i="112"/>
  <c r="Q39" i="112"/>
  <c r="R39" i="112"/>
  <c r="S39" i="112"/>
  <c r="T39" i="112"/>
  <c r="U39" i="112"/>
  <c r="V39" i="112"/>
  <c r="C41" i="112"/>
  <c r="D41" i="112"/>
  <c r="E41" i="112"/>
  <c r="F41" i="112"/>
  <c r="G41" i="112"/>
  <c r="H41" i="112"/>
  <c r="I41" i="112"/>
  <c r="J41" i="112"/>
  <c r="K41" i="112"/>
  <c r="L41" i="112"/>
  <c r="M41" i="112"/>
  <c r="N41" i="112"/>
  <c r="O41" i="112"/>
  <c r="P41" i="112"/>
  <c r="Q41" i="112"/>
  <c r="R41" i="112"/>
  <c r="S41" i="112"/>
  <c r="T41" i="112"/>
  <c r="U41" i="112"/>
  <c r="V41" i="112"/>
  <c r="C42" i="112"/>
  <c r="D42" i="112"/>
  <c r="E42" i="112"/>
  <c r="F42" i="112"/>
  <c r="G42" i="112"/>
  <c r="H42" i="112"/>
  <c r="I42" i="112"/>
  <c r="J42" i="112"/>
  <c r="K42" i="112"/>
  <c r="L42" i="112"/>
  <c r="M42" i="112"/>
  <c r="N42" i="112"/>
  <c r="O42" i="112"/>
  <c r="P42" i="112"/>
  <c r="Q42" i="112"/>
  <c r="R42" i="112"/>
  <c r="S42" i="112"/>
  <c r="T42" i="112"/>
  <c r="U42" i="112"/>
  <c r="V42" i="112"/>
  <c r="C40" i="112"/>
  <c r="D40" i="112"/>
  <c r="E40" i="112"/>
  <c r="F40" i="112"/>
  <c r="G40" i="112"/>
  <c r="H40" i="112"/>
  <c r="I40" i="112"/>
  <c r="J40" i="112"/>
  <c r="K40" i="112"/>
  <c r="L40" i="112"/>
  <c r="M40" i="112"/>
  <c r="N40" i="112"/>
  <c r="O40" i="112"/>
  <c r="P40" i="112"/>
  <c r="Q40" i="112"/>
  <c r="R40" i="112"/>
  <c r="S40" i="112"/>
  <c r="T40" i="112"/>
  <c r="U40" i="112"/>
  <c r="V40" i="112"/>
  <c r="C45" i="112"/>
  <c r="D45" i="112"/>
  <c r="E45" i="112"/>
  <c r="F45" i="112"/>
  <c r="G45" i="112"/>
  <c r="H45" i="112"/>
  <c r="I45" i="112"/>
  <c r="J45" i="112"/>
  <c r="K45" i="112"/>
  <c r="L45" i="112"/>
  <c r="M45" i="112"/>
  <c r="N45" i="112"/>
  <c r="O45" i="112"/>
  <c r="P45" i="112"/>
  <c r="Q45" i="112"/>
  <c r="R45" i="112"/>
  <c r="S45" i="112"/>
  <c r="T45" i="112"/>
  <c r="U45" i="112"/>
  <c r="V45" i="112"/>
  <c r="C44" i="112"/>
  <c r="D44" i="112"/>
  <c r="E44" i="112"/>
  <c r="F44" i="112"/>
  <c r="G44" i="112"/>
  <c r="H44" i="112"/>
  <c r="I44" i="112"/>
  <c r="J44" i="112"/>
  <c r="K44" i="112"/>
  <c r="L44" i="112"/>
  <c r="M44" i="112"/>
  <c r="N44" i="112"/>
  <c r="O44" i="112"/>
  <c r="P44" i="112"/>
  <c r="Q44" i="112"/>
  <c r="R44" i="112"/>
  <c r="S44" i="112"/>
  <c r="T44" i="112"/>
  <c r="U44" i="112"/>
  <c r="V44" i="112"/>
  <c r="C43" i="112"/>
  <c r="D43" i="112"/>
  <c r="E43" i="112"/>
  <c r="F43" i="112"/>
  <c r="G43" i="112"/>
  <c r="H43" i="112"/>
  <c r="I43" i="112"/>
  <c r="J43" i="112"/>
  <c r="K43" i="112"/>
  <c r="L43" i="112"/>
  <c r="M43" i="112"/>
  <c r="N43" i="112"/>
  <c r="O43" i="112"/>
  <c r="P43" i="112"/>
  <c r="Q43" i="112"/>
  <c r="R43" i="112"/>
  <c r="S43" i="112"/>
  <c r="T43" i="112"/>
  <c r="U43" i="112"/>
  <c r="V43" i="112"/>
  <c r="C48" i="112"/>
  <c r="D48" i="112"/>
  <c r="E48" i="112"/>
  <c r="F48" i="112"/>
  <c r="G48" i="112"/>
  <c r="H48" i="112"/>
  <c r="I48" i="112"/>
  <c r="J48" i="112"/>
  <c r="K48" i="112"/>
  <c r="L48" i="112"/>
  <c r="M48" i="112"/>
  <c r="N48" i="112"/>
  <c r="O48" i="112"/>
  <c r="P48" i="112"/>
  <c r="Q48" i="112"/>
  <c r="R48" i="112"/>
  <c r="S48" i="112"/>
  <c r="T48" i="112"/>
  <c r="U48" i="112"/>
  <c r="V48" i="112"/>
  <c r="B48" i="112"/>
  <c r="B43" i="112"/>
  <c r="B44" i="112"/>
  <c r="B45" i="112"/>
  <c r="B40" i="112"/>
  <c r="B42" i="112"/>
  <c r="B41" i="112"/>
  <c r="B39" i="112"/>
  <c r="B36" i="112"/>
  <c r="B31" i="112"/>
  <c r="B25" i="112"/>
  <c r="B21" i="112"/>
  <c r="B30" i="112"/>
  <c r="B34" i="112"/>
  <c r="B33" i="112"/>
  <c r="B32" i="112"/>
  <c r="B26" i="112"/>
  <c r="B28" i="112"/>
  <c r="B18" i="112"/>
  <c r="B35" i="112"/>
  <c r="B23" i="112"/>
  <c r="B24" i="112"/>
  <c r="B29" i="112"/>
  <c r="B27" i="112"/>
  <c r="B16" i="112"/>
  <c r="B22" i="112"/>
  <c r="B20" i="112"/>
  <c r="B15" i="112"/>
  <c r="B12" i="112"/>
  <c r="B17" i="112"/>
  <c r="B14" i="112"/>
  <c r="B11" i="112"/>
  <c r="B13" i="112"/>
  <c r="B9" i="112"/>
  <c r="B7" i="112"/>
  <c r="B6" i="112"/>
  <c r="B8" i="112"/>
  <c r="B19" i="112"/>
  <c r="B10" i="112"/>
  <c r="B4" i="112"/>
  <c r="X19" i="5" l="1"/>
  <c r="W86" i="56" s="1"/>
  <c r="W87" i="114"/>
  <c r="X19" i="95"/>
  <c r="W53" i="56" s="1"/>
  <c r="W34" i="114"/>
  <c r="X19" i="31"/>
  <c r="W56" i="56" s="1"/>
  <c r="W31" i="114"/>
  <c r="X19" i="30"/>
  <c r="W39" i="56" s="1"/>
  <c r="W12" i="114"/>
  <c r="X19" i="32"/>
  <c r="W33" i="56" s="1"/>
  <c r="W28" i="114"/>
  <c r="X19" i="54"/>
  <c r="W43" i="56" s="1"/>
  <c r="W29" i="114"/>
  <c r="X19" i="53"/>
  <c r="W7" i="56" s="1"/>
  <c r="W27" i="114"/>
  <c r="X19" i="52"/>
  <c r="W45" i="56" s="1"/>
  <c r="W47" i="114"/>
  <c r="X19" i="10"/>
  <c r="W34" i="56" s="1"/>
  <c r="W16" i="114"/>
  <c r="X19" i="29"/>
  <c r="W51" i="56" s="1"/>
  <c r="W6" i="114"/>
  <c r="X19" i="28"/>
  <c r="W55" i="56" s="1"/>
  <c r="W48" i="114"/>
  <c r="X19" i="27"/>
  <c r="W64" i="56" s="1"/>
  <c r="W13" i="114"/>
  <c r="X19" i="81"/>
  <c r="W38" i="56" s="1"/>
  <c r="W71" i="114"/>
  <c r="X19" i="19"/>
  <c r="W4" i="56" s="1"/>
  <c r="W9" i="114"/>
  <c r="X19" i="33"/>
  <c r="W78" i="56" s="1"/>
  <c r="W78" i="114"/>
  <c r="X19" i="106"/>
  <c r="W65" i="56" s="1"/>
  <c r="W68" i="114"/>
  <c r="X19" i="88"/>
  <c r="W57" i="56" s="1"/>
  <c r="W58" i="114"/>
  <c r="X19" i="49"/>
  <c r="W50" i="56" s="1"/>
  <c r="W25" i="114"/>
  <c r="X19" i="96"/>
  <c r="W59" i="56" s="1"/>
  <c r="W70" i="114"/>
  <c r="X19" i="34"/>
  <c r="W80" i="56" s="1"/>
  <c r="W83" i="114"/>
  <c r="X19" i="35"/>
  <c r="W36" i="56" s="1"/>
  <c r="W32" i="114"/>
  <c r="X19" i="87"/>
  <c r="W44" i="56" s="1"/>
  <c r="W51" i="114"/>
  <c r="X19" i="36"/>
  <c r="W79" i="56" s="1"/>
  <c r="W82" i="114"/>
  <c r="X19" i="60"/>
  <c r="W81" i="56" s="1"/>
  <c r="W81" i="114"/>
  <c r="X19" i="24"/>
  <c r="W69" i="56" s="1"/>
  <c r="W53" i="114"/>
  <c r="X19" i="107"/>
  <c r="W63" i="56" s="1"/>
  <c r="W50" i="114"/>
  <c r="X19" i="9"/>
  <c r="W62" i="56" s="1"/>
  <c r="W10" i="114"/>
  <c r="X19" i="104"/>
  <c r="W71" i="56" s="1"/>
  <c r="W64" i="114"/>
  <c r="X19" i="103"/>
  <c r="W70" i="56" s="1"/>
  <c r="W60" i="114"/>
  <c r="X19" i="98"/>
  <c r="W68" i="56" s="1"/>
  <c r="W52" i="114"/>
  <c r="X19" i="90"/>
  <c r="W72" i="56" s="1"/>
  <c r="W72" i="114"/>
  <c r="X19" i="23"/>
  <c r="W25" i="56" s="1"/>
  <c r="W8" i="114"/>
  <c r="X19" i="21"/>
  <c r="W83" i="56" s="1"/>
  <c r="W80" i="114"/>
  <c r="X19" i="8"/>
  <c r="W82" i="56" s="1"/>
  <c r="W79" i="114"/>
  <c r="X19" i="1"/>
  <c r="W8" i="56" s="1"/>
  <c r="W5" i="114"/>
  <c r="X19" i="46"/>
  <c r="W12" i="56" s="1"/>
  <c r="W19" i="114"/>
  <c r="X19" i="80"/>
  <c r="W31" i="56" s="1"/>
  <c r="W65" i="114"/>
  <c r="X19" i="65"/>
  <c r="W74" i="56" s="1"/>
  <c r="W73" i="114"/>
  <c r="X19" i="84"/>
  <c r="W40" i="56" s="1"/>
  <c r="W49" i="114"/>
  <c r="X19" i="77"/>
  <c r="W27" i="56" s="1"/>
  <c r="W69" i="114"/>
  <c r="X19" i="76"/>
  <c r="W9" i="56" s="1"/>
  <c r="W59" i="114"/>
  <c r="X19" i="75"/>
  <c r="W30" i="56" s="1"/>
  <c r="W56" i="114"/>
  <c r="X19" i="74"/>
  <c r="W32" i="56" s="1"/>
  <c r="W62" i="114"/>
  <c r="X19" i="42"/>
  <c r="W6" i="56" s="1"/>
  <c r="W18" i="114"/>
  <c r="X19" i="73"/>
  <c r="W23" i="56" s="1"/>
  <c r="W46" i="114"/>
  <c r="X19" i="72"/>
  <c r="W35" i="56" s="1"/>
  <c r="W42" i="114"/>
  <c r="X19" i="70"/>
  <c r="W29" i="56" s="1"/>
  <c r="W63" i="114"/>
  <c r="X19" i="68"/>
  <c r="W19" i="56" s="1"/>
  <c r="W36" i="114"/>
  <c r="X19" i="100"/>
  <c r="W42" i="56" s="1"/>
  <c r="W67" i="114"/>
  <c r="X19" i="99"/>
  <c r="W37" i="56" s="1"/>
  <c r="W57" i="114"/>
  <c r="X19" i="97"/>
  <c r="W48" i="56" s="1"/>
  <c r="W61" i="114"/>
  <c r="X19" i="64"/>
  <c r="W10" i="56" s="1"/>
  <c r="W22" i="114"/>
  <c r="X19" i="67"/>
  <c r="W20" i="56" s="1"/>
  <c r="W33" i="114"/>
  <c r="X50" i="62"/>
  <c r="X19" i="62"/>
  <c r="W87" i="56" s="1"/>
  <c r="W86" i="114"/>
  <c r="W53" i="85"/>
  <c r="X46" i="85"/>
  <c r="W28" i="85"/>
  <c r="X19" i="85"/>
  <c r="W58" i="56" s="1"/>
  <c r="W53" i="101"/>
  <c r="X46" i="101"/>
  <c r="W59" i="101"/>
  <c r="X61" i="101" s="1"/>
  <c r="W55" i="101"/>
  <c r="W26" i="101"/>
  <c r="X19" i="101"/>
  <c r="W67" i="56" s="1"/>
  <c r="W60" i="115"/>
  <c r="W28" i="82"/>
  <c r="X19" i="82"/>
  <c r="W73" i="56" s="1"/>
  <c r="W53" i="105"/>
  <c r="X46" i="105"/>
  <c r="W28" i="105"/>
  <c r="X19" i="105"/>
  <c r="W66" i="56" s="1"/>
  <c r="W28" i="103"/>
  <c r="W53" i="102"/>
  <c r="X46" i="102"/>
  <c r="W28" i="102"/>
  <c r="X19" i="102"/>
  <c r="W60" i="56" s="1"/>
  <c r="W52" i="98"/>
  <c r="X46" i="98"/>
  <c r="W52" i="47"/>
  <c r="X46" i="47"/>
  <c r="W26" i="47"/>
  <c r="X19" i="47"/>
  <c r="W41" i="56" s="1"/>
  <c r="W52" i="45"/>
  <c r="X46" i="45"/>
  <c r="W28" i="45"/>
  <c r="X19" i="45"/>
  <c r="W24" i="56" s="1"/>
  <c r="W53" i="79"/>
  <c r="X46" i="79"/>
  <c r="W26" i="79"/>
  <c r="X19" i="79"/>
  <c r="W26" i="56" s="1"/>
  <c r="W52" i="106"/>
  <c r="X46" i="106"/>
  <c r="W52" i="65"/>
  <c r="X46" i="65"/>
  <c r="W52" i="84"/>
  <c r="X46" i="84"/>
  <c r="W52" i="78"/>
  <c r="X46" i="78"/>
  <c r="W28" i="78"/>
  <c r="X19" i="78"/>
  <c r="W22" i="56" s="1"/>
  <c r="W28" i="83"/>
  <c r="X19" i="83"/>
  <c r="W16" i="56" s="1"/>
  <c r="W52" i="43"/>
  <c r="X46" i="43"/>
  <c r="W29" i="43"/>
  <c r="X19" i="43"/>
  <c r="W17" i="56" s="1"/>
  <c r="W53" i="77"/>
  <c r="X46" i="77"/>
  <c r="W26" i="115"/>
  <c r="W55" i="75"/>
  <c r="X46" i="75"/>
  <c r="W52" i="74"/>
  <c r="X46" i="74"/>
  <c r="W53" i="42"/>
  <c r="X46" i="42"/>
  <c r="W55" i="73"/>
  <c r="W53" i="72"/>
  <c r="X46" i="72"/>
  <c r="W52" i="72"/>
  <c r="W52" i="71"/>
  <c r="X46" i="71"/>
  <c r="W29" i="71"/>
  <c r="X19" i="71"/>
  <c r="W15" i="56" s="1"/>
  <c r="W53" i="70"/>
  <c r="X46" i="70"/>
  <c r="W26" i="69"/>
  <c r="X19" i="69"/>
  <c r="W5" i="56" s="1"/>
  <c r="W52" i="68"/>
  <c r="X46" i="68"/>
  <c r="W25" i="68"/>
  <c r="W53" i="100"/>
  <c r="X46" i="100"/>
  <c r="W53" i="99"/>
  <c r="X46" i="99"/>
  <c r="W52" i="97"/>
  <c r="X46" i="97"/>
  <c r="W52" i="44"/>
  <c r="X46" i="44"/>
  <c r="W25" i="44"/>
  <c r="X19" i="44"/>
  <c r="W28" i="56" s="1"/>
  <c r="W52" i="90"/>
  <c r="X46" i="90"/>
  <c r="W52" i="24"/>
  <c r="X46" i="24"/>
  <c r="W53" i="9"/>
  <c r="X46" i="9"/>
  <c r="W53" i="48"/>
  <c r="X46" i="48"/>
  <c r="W29" i="48"/>
  <c r="X19" i="48"/>
  <c r="W47" i="56" s="1"/>
  <c r="W53" i="88"/>
  <c r="X46" i="88"/>
  <c r="W52" i="49"/>
  <c r="X46" i="49"/>
  <c r="W53" i="96"/>
  <c r="X46" i="96"/>
  <c r="W52" i="50"/>
  <c r="X46" i="50"/>
  <c r="W59" i="50"/>
  <c r="X19" i="50"/>
  <c r="W61" i="56" s="1"/>
  <c r="W53" i="52"/>
  <c r="X46" i="52"/>
  <c r="W52" i="53"/>
  <c r="X46" i="53"/>
  <c r="W26" i="53"/>
  <c r="W52" i="32"/>
  <c r="X46" i="32"/>
  <c r="W53" i="35"/>
  <c r="X46" i="35"/>
  <c r="W52" i="60"/>
  <c r="X46" i="60"/>
  <c r="W52" i="14"/>
  <c r="X46" i="14"/>
  <c r="W53" i="89"/>
  <c r="X46" i="89"/>
  <c r="W25" i="89"/>
  <c r="X19" i="89"/>
  <c r="W54" i="56" s="1"/>
  <c r="W53" i="46"/>
  <c r="X46" i="46"/>
  <c r="W53" i="20"/>
  <c r="X46" i="20"/>
  <c r="W25" i="20"/>
  <c r="X19" i="20"/>
  <c r="W14" i="56" s="1"/>
  <c r="W52" i="19"/>
  <c r="X46" i="19"/>
  <c r="W52" i="33"/>
  <c r="X46" i="33"/>
  <c r="W52" i="5"/>
  <c r="X46" i="5"/>
  <c r="W53" i="55"/>
  <c r="X46" i="55"/>
  <c r="W25" i="55"/>
  <c r="X19" i="55"/>
  <c r="W49" i="56" s="1"/>
  <c r="W52" i="31"/>
  <c r="X46" i="31"/>
  <c r="W53" i="30"/>
  <c r="X46" i="30"/>
  <c r="W52" i="10"/>
  <c r="X46" i="10"/>
  <c r="W28" i="51"/>
  <c r="X19" i="51"/>
  <c r="W52" i="56" s="1"/>
  <c r="W56" i="29"/>
  <c r="X46" i="29"/>
  <c r="W52" i="28"/>
  <c r="X46" i="28"/>
  <c r="W52" i="34"/>
  <c r="X46" i="34"/>
  <c r="W52" i="36"/>
  <c r="X46" i="36"/>
  <c r="W52" i="23"/>
  <c r="X46" i="23"/>
  <c r="W53" i="22"/>
  <c r="X46" i="22"/>
  <c r="W28" i="22"/>
  <c r="X19" i="22"/>
  <c r="W46" i="56" s="1"/>
  <c r="W53" i="21"/>
  <c r="X46" i="21"/>
  <c r="W52" i="8"/>
  <c r="X46" i="8"/>
  <c r="W52" i="1"/>
  <c r="X46" i="1"/>
  <c r="W52" i="17"/>
  <c r="X46" i="17"/>
  <c r="W25" i="17"/>
  <c r="X19" i="17"/>
  <c r="W21" i="56" s="1"/>
  <c r="W53" i="16"/>
  <c r="X46" i="16"/>
  <c r="W26" i="16"/>
  <c r="X19" i="16"/>
  <c r="W13" i="56" s="1"/>
  <c r="W53" i="64"/>
  <c r="X46" i="64"/>
  <c r="W52" i="67"/>
  <c r="X46" i="67"/>
  <c r="W52" i="4"/>
  <c r="X46" i="4"/>
  <c r="W26" i="4"/>
  <c r="X19" i="4"/>
  <c r="W77" i="56" s="1"/>
  <c r="W52" i="7"/>
  <c r="X46" i="7"/>
  <c r="W28" i="7"/>
  <c r="X19" i="7"/>
  <c r="W18" i="56" s="1"/>
  <c r="W59" i="85"/>
  <c r="W56" i="85"/>
  <c r="W65" i="57"/>
  <c r="W25" i="105"/>
  <c r="W59" i="105"/>
  <c r="W29" i="105"/>
  <c r="W29" i="79"/>
  <c r="W33" i="57"/>
  <c r="W28" i="79"/>
  <c r="W25" i="69"/>
  <c r="W14" i="57"/>
  <c r="W28" i="69"/>
  <c r="W59" i="69"/>
  <c r="W25" i="47"/>
  <c r="W28" i="47"/>
  <c r="W59" i="47"/>
  <c r="W56" i="88"/>
  <c r="W25" i="101"/>
  <c r="W28" i="101"/>
  <c r="W55" i="57"/>
  <c r="W52" i="81"/>
  <c r="W36" i="57"/>
  <c r="W26" i="45"/>
  <c r="W29" i="45"/>
  <c r="W59" i="45"/>
  <c r="W56" i="78"/>
  <c r="W55" i="78"/>
  <c r="W25" i="83"/>
  <c r="W52" i="64"/>
  <c r="W52" i="20"/>
  <c r="W91" i="57"/>
  <c r="W29" i="55"/>
  <c r="W59" i="51"/>
  <c r="W25" i="51"/>
  <c r="W29" i="51"/>
  <c r="W83" i="57"/>
  <c r="W56" i="47"/>
  <c r="W25" i="71"/>
  <c r="W25" i="72"/>
  <c r="W25" i="103"/>
  <c r="W29" i="29"/>
  <c r="W26" i="8"/>
  <c r="W52" i="75"/>
  <c r="W29" i="85"/>
  <c r="W25" i="107"/>
  <c r="W25" i="82"/>
  <c r="W29" i="84"/>
  <c r="W25" i="65"/>
  <c r="W55" i="50"/>
  <c r="W29" i="50"/>
  <c r="W25" i="79"/>
  <c r="W26" i="80"/>
  <c r="W25" i="21"/>
  <c r="W29" i="44"/>
  <c r="W28" i="55"/>
  <c r="W59" i="89"/>
  <c r="W52" i="89"/>
  <c r="W28" i="89"/>
  <c r="W25" i="1"/>
  <c r="W44" i="57"/>
  <c r="W25" i="19"/>
  <c r="W53" i="47"/>
  <c r="W25" i="34"/>
  <c r="W25" i="87"/>
  <c r="W29" i="20"/>
  <c r="W52" i="85"/>
  <c r="W25" i="106"/>
  <c r="W53" i="50"/>
  <c r="W25" i="50"/>
  <c r="W25" i="45"/>
  <c r="W55" i="55"/>
  <c r="W56" i="89"/>
  <c r="W26" i="95"/>
  <c r="W26" i="36"/>
  <c r="W25" i="96"/>
  <c r="W26" i="71"/>
  <c r="W26" i="103"/>
  <c r="W25" i="28"/>
  <c r="W25" i="84"/>
  <c r="W25" i="35"/>
  <c r="W28" i="30"/>
  <c r="W25" i="24"/>
  <c r="W26" i="90"/>
  <c r="W26" i="100"/>
  <c r="W25" i="70"/>
  <c r="W25" i="74"/>
  <c r="W29" i="60"/>
  <c r="W26" i="50"/>
  <c r="W26" i="55"/>
  <c r="W29" i="89"/>
  <c r="W55" i="95"/>
  <c r="W25" i="32"/>
  <c r="W55" i="67"/>
  <c r="W7" i="57"/>
  <c r="W50" i="108"/>
  <c r="W53" i="5"/>
  <c r="W52" i="21"/>
  <c r="W55" i="21"/>
  <c r="W56" i="34"/>
  <c r="W55" i="8"/>
  <c r="W55" i="33"/>
  <c r="W59" i="36"/>
  <c r="W52" i="9"/>
  <c r="W56" i="17"/>
  <c r="W56" i="16"/>
  <c r="W53" i="27"/>
  <c r="W52" i="27"/>
  <c r="W50" i="27"/>
  <c r="W56" i="64"/>
  <c r="W53" i="19"/>
  <c r="W29" i="21"/>
  <c r="W43" i="57"/>
  <c r="W26" i="21"/>
  <c r="W26" i="34"/>
  <c r="W29" i="34"/>
  <c r="W69" i="57"/>
  <c r="W28" i="34"/>
  <c r="W28" i="8"/>
  <c r="W42" i="57"/>
  <c r="W25" i="8"/>
  <c r="W63" i="57"/>
  <c r="W29" i="36"/>
  <c r="W25" i="36"/>
  <c r="W25" i="31"/>
  <c r="W28" i="31"/>
  <c r="W59" i="31"/>
  <c r="W25" i="110"/>
  <c r="W23" i="31"/>
  <c r="W66" i="57"/>
  <c r="W29" i="35"/>
  <c r="W26" i="35"/>
  <c r="W24" i="110"/>
  <c r="W23" i="32"/>
  <c r="W29" i="1"/>
  <c r="W26" i="10"/>
  <c r="W25" i="10"/>
  <c r="W28" i="10"/>
  <c r="W84" i="57"/>
  <c r="W29" i="10"/>
  <c r="W14" i="110"/>
  <c r="W23" i="10"/>
  <c r="W29" i="17"/>
  <c r="W81" i="57"/>
  <c r="W28" i="28"/>
  <c r="W18" i="57"/>
  <c r="W29" i="16"/>
  <c r="W28" i="16"/>
  <c r="W25" i="16"/>
  <c r="W23" i="14"/>
  <c r="W8" i="14"/>
  <c r="W5" i="57"/>
  <c r="W25" i="7"/>
  <c r="W25" i="64"/>
  <c r="W9" i="57"/>
  <c r="W28" i="64"/>
  <c r="W59" i="64"/>
  <c r="W23" i="64"/>
  <c r="W78" i="57"/>
  <c r="W29" i="19"/>
  <c r="W26" i="19"/>
  <c r="W28" i="32"/>
  <c r="W89" i="57"/>
  <c r="W82" i="57"/>
  <c r="W25" i="29"/>
  <c r="W26" i="28"/>
  <c r="W29" i="28"/>
  <c r="W56" i="19"/>
  <c r="W28" i="19"/>
  <c r="W25" i="33"/>
  <c r="W29" i="33"/>
  <c r="W28" i="33"/>
  <c r="W77" i="57"/>
  <c r="W26" i="33"/>
  <c r="W28" i="35"/>
  <c r="W28" i="36"/>
  <c r="W25" i="60"/>
  <c r="W56" i="57"/>
  <c r="W29" i="24"/>
  <c r="W56" i="9"/>
  <c r="W28" i="21"/>
  <c r="W29" i="8"/>
  <c r="W39" i="57"/>
  <c r="W28" i="1"/>
  <c r="W26" i="1"/>
  <c r="W56" i="20"/>
  <c r="W29" i="76"/>
  <c r="W28" i="76"/>
  <c r="W28" i="17"/>
  <c r="W22" i="57"/>
  <c r="W26" i="17"/>
  <c r="W59" i="16"/>
  <c r="W52" i="16"/>
  <c r="W55" i="64"/>
  <c r="W29" i="64"/>
  <c r="W55" i="4"/>
  <c r="W29" i="4"/>
  <c r="W26" i="7"/>
  <c r="W29" i="7"/>
  <c r="W53" i="95"/>
  <c r="W59" i="95"/>
  <c r="W52" i="95"/>
  <c r="W56" i="95"/>
  <c r="W56" i="24"/>
  <c r="W53" i="24"/>
  <c r="W59" i="24"/>
  <c r="W28" i="24"/>
  <c r="W26" i="24"/>
  <c r="W55" i="1"/>
  <c r="W56" i="1"/>
  <c r="W53" i="1"/>
  <c r="W59" i="1"/>
  <c r="W26" i="89"/>
  <c r="W59" i="55"/>
  <c r="W52" i="55"/>
  <c r="W56" i="55"/>
  <c r="W55" i="31"/>
  <c r="W56" i="31"/>
  <c r="W53" i="31"/>
  <c r="W29" i="31"/>
  <c r="W90" i="57"/>
  <c r="W26" i="31"/>
  <c r="W52" i="46"/>
  <c r="W59" i="46"/>
  <c r="W56" i="46"/>
  <c r="W55" i="46"/>
  <c r="W28" i="46"/>
  <c r="W26" i="46"/>
  <c r="W25" i="46"/>
  <c r="W37" i="57"/>
  <c r="W29" i="46"/>
  <c r="W55" i="45"/>
  <c r="W53" i="45"/>
  <c r="W56" i="45"/>
  <c r="W55" i="44"/>
  <c r="W28" i="44"/>
  <c r="W35" i="57"/>
  <c r="W26" i="44"/>
  <c r="W56" i="44"/>
  <c r="W53" i="44"/>
  <c r="W59" i="44"/>
  <c r="W52" i="30"/>
  <c r="W59" i="30"/>
  <c r="W55" i="30"/>
  <c r="W56" i="30"/>
  <c r="W26" i="30"/>
  <c r="W25" i="30"/>
  <c r="W85" i="57"/>
  <c r="W29" i="30"/>
  <c r="W59" i="21"/>
  <c r="W56" i="21"/>
  <c r="W59" i="35"/>
  <c r="W52" i="35"/>
  <c r="W56" i="35"/>
  <c r="W55" i="35"/>
  <c r="W55" i="80"/>
  <c r="W53" i="80"/>
  <c r="W34" i="57"/>
  <c r="W59" i="80"/>
  <c r="W52" i="80"/>
  <c r="W28" i="80"/>
  <c r="W56" i="80"/>
  <c r="W59" i="79"/>
  <c r="W52" i="79"/>
  <c r="W56" i="79"/>
  <c r="W55" i="79"/>
  <c r="W29" i="32"/>
  <c r="W26" i="32"/>
  <c r="W55" i="32"/>
  <c r="W56" i="32"/>
  <c r="W53" i="32"/>
  <c r="W59" i="32"/>
  <c r="W28" i="50"/>
  <c r="W56" i="65"/>
  <c r="W59" i="65"/>
  <c r="W53" i="65"/>
  <c r="W55" i="65"/>
  <c r="W28" i="84"/>
  <c r="W26" i="84"/>
  <c r="W56" i="84"/>
  <c r="W55" i="84"/>
  <c r="W53" i="84"/>
  <c r="W59" i="84"/>
  <c r="W53" i="78"/>
  <c r="W59" i="78"/>
  <c r="W26" i="78"/>
  <c r="W25" i="78"/>
  <c r="W30" i="57"/>
  <c r="W29" i="78"/>
  <c r="W53" i="83"/>
  <c r="W55" i="83"/>
  <c r="W59" i="83"/>
  <c r="W52" i="83"/>
  <c r="W56" i="83"/>
  <c r="W26" i="83"/>
  <c r="W29" i="57"/>
  <c r="W29" i="83"/>
  <c r="W55" i="54"/>
  <c r="W53" i="54"/>
  <c r="W52" i="54"/>
  <c r="W56" i="54"/>
  <c r="W59" i="54"/>
  <c r="W28" i="54"/>
  <c r="W26" i="54"/>
  <c r="W55" i="82"/>
  <c r="W53" i="82"/>
  <c r="W52" i="82"/>
  <c r="W29" i="82"/>
  <c r="W59" i="82"/>
  <c r="W26" i="82"/>
  <c r="W55" i="107"/>
  <c r="W53" i="107"/>
  <c r="W59" i="107"/>
  <c r="W52" i="107"/>
  <c r="W56" i="107"/>
  <c r="W26" i="107"/>
  <c r="W28" i="107"/>
  <c r="W29" i="62"/>
  <c r="W26" i="62"/>
  <c r="W25" i="62"/>
  <c r="W28" i="62"/>
  <c r="W35" i="62"/>
  <c r="X46" i="62" s="1"/>
  <c r="W47" i="94"/>
  <c r="W56" i="60"/>
  <c r="W55" i="60"/>
  <c r="W28" i="60"/>
  <c r="W26" i="60"/>
  <c r="W53" i="60"/>
  <c r="W59" i="60"/>
  <c r="W55" i="106"/>
  <c r="W53" i="106"/>
  <c r="W59" i="106"/>
  <c r="W25" i="43"/>
  <c r="W26" i="43"/>
  <c r="W56" i="43"/>
  <c r="W53" i="43"/>
  <c r="W55" i="43"/>
  <c r="W59" i="43"/>
  <c r="W26" i="85"/>
  <c r="W26" i="105"/>
  <c r="W59" i="53"/>
  <c r="W28" i="53"/>
  <c r="W25" i="53"/>
  <c r="W29" i="53"/>
  <c r="W55" i="20"/>
  <c r="W59" i="20"/>
  <c r="W28" i="20"/>
  <c r="W26" i="20"/>
  <c r="W27" i="57"/>
  <c r="W55" i="87"/>
  <c r="W53" i="87"/>
  <c r="W59" i="87"/>
  <c r="W52" i="87"/>
  <c r="W56" i="87"/>
  <c r="W28" i="87"/>
  <c r="W26" i="87"/>
  <c r="W53" i="34"/>
  <c r="W59" i="34"/>
  <c r="W55" i="34"/>
  <c r="W55" i="9"/>
  <c r="W59" i="9"/>
  <c r="W28" i="9"/>
  <c r="W25" i="9"/>
  <c r="W26" i="9"/>
  <c r="W52" i="57"/>
  <c r="W29" i="9"/>
  <c r="W56" i="52"/>
  <c r="W52" i="52"/>
  <c r="W55" i="52"/>
  <c r="W28" i="52"/>
  <c r="W59" i="52"/>
  <c r="W26" i="52"/>
  <c r="W86" i="57"/>
  <c r="W25" i="52"/>
  <c r="W29" i="52"/>
  <c r="W55" i="76"/>
  <c r="W53" i="76"/>
  <c r="W59" i="76"/>
  <c r="W52" i="76"/>
  <c r="W56" i="76"/>
  <c r="W25" i="57"/>
  <c r="W26" i="76"/>
  <c r="W25" i="76"/>
  <c r="W56" i="75"/>
  <c r="W53" i="75"/>
  <c r="W28" i="75"/>
  <c r="W59" i="75"/>
  <c r="W26" i="75"/>
  <c r="W25" i="75"/>
  <c r="W56" i="74"/>
  <c r="W53" i="74"/>
  <c r="W59" i="74"/>
  <c r="W56" i="8"/>
  <c r="W53" i="8"/>
  <c r="W59" i="8"/>
  <c r="W52" i="88"/>
  <c r="W55" i="88"/>
  <c r="W72" i="57"/>
  <c r="W75" i="57" s="1"/>
  <c r="W29" i="88"/>
  <c r="W59" i="88"/>
  <c r="W28" i="88"/>
  <c r="W25" i="88"/>
  <c r="W26" i="88"/>
  <c r="W56" i="10"/>
  <c r="W53" i="10"/>
  <c r="W59" i="10"/>
  <c r="W53" i="17"/>
  <c r="W55" i="17"/>
  <c r="W59" i="17"/>
  <c r="W56" i="49"/>
  <c r="W55" i="49"/>
  <c r="W53" i="49"/>
  <c r="W29" i="49"/>
  <c r="W59" i="49"/>
  <c r="W28" i="49"/>
  <c r="W26" i="49"/>
  <c r="W55" i="42"/>
  <c r="W59" i="42"/>
  <c r="W52" i="42"/>
  <c r="W56" i="42"/>
  <c r="W26" i="51"/>
  <c r="W55" i="29"/>
  <c r="W53" i="29"/>
  <c r="W59" i="29"/>
  <c r="W52" i="29"/>
  <c r="W28" i="29"/>
  <c r="W26" i="29"/>
  <c r="W52" i="73"/>
  <c r="W29" i="73"/>
  <c r="W20" i="57"/>
  <c r="W28" i="73"/>
  <c r="W59" i="73"/>
  <c r="W26" i="73"/>
  <c r="W25" i="73"/>
  <c r="W56" i="28"/>
  <c r="W55" i="28"/>
  <c r="W53" i="28"/>
  <c r="W59" i="28"/>
  <c r="W52" i="104"/>
  <c r="W56" i="104"/>
  <c r="W28" i="104"/>
  <c r="W59" i="104"/>
  <c r="W25" i="104"/>
  <c r="W26" i="104"/>
  <c r="W51" i="57"/>
  <c r="W29" i="104"/>
  <c r="W59" i="103"/>
  <c r="W52" i="103"/>
  <c r="W55" i="103"/>
  <c r="W56" i="72"/>
  <c r="W29" i="72"/>
  <c r="W59" i="72"/>
  <c r="W28" i="72"/>
  <c r="W19" i="57"/>
  <c r="W26" i="72"/>
  <c r="W55" i="16"/>
  <c r="W56" i="14"/>
  <c r="W55" i="14"/>
  <c r="W53" i="14"/>
  <c r="W59" i="14"/>
  <c r="W55" i="71"/>
  <c r="W56" i="71"/>
  <c r="W53" i="71"/>
  <c r="W59" i="71"/>
  <c r="W25" i="4"/>
  <c r="W53" i="4"/>
  <c r="W56" i="4"/>
  <c r="W59" i="4"/>
  <c r="W56" i="5"/>
  <c r="W55" i="5"/>
  <c r="W59" i="5"/>
  <c r="W26" i="5"/>
  <c r="W28" i="5"/>
  <c r="W25" i="5"/>
  <c r="W29" i="5"/>
  <c r="W59" i="70"/>
  <c r="W52" i="70"/>
  <c r="W56" i="70"/>
  <c r="W55" i="70"/>
  <c r="W59" i="102"/>
  <c r="W56" i="102"/>
  <c r="W55" i="102"/>
  <c r="W52" i="102"/>
  <c r="W26" i="102"/>
  <c r="W49" i="57"/>
  <c r="W25" i="102"/>
  <c r="W29" i="102"/>
  <c r="W61" i="57"/>
  <c r="W56" i="69"/>
  <c r="W55" i="69"/>
  <c r="W53" i="69"/>
  <c r="W26" i="68"/>
  <c r="W29" i="68"/>
  <c r="W55" i="68"/>
  <c r="W56" i="68"/>
  <c r="W53" i="68"/>
  <c r="W59" i="68"/>
  <c r="W56" i="100"/>
  <c r="W59" i="100"/>
  <c r="W52" i="100"/>
  <c r="W55" i="100"/>
  <c r="W52" i="99"/>
  <c r="W59" i="99"/>
  <c r="W55" i="99"/>
  <c r="W56" i="99"/>
  <c r="W26" i="99"/>
  <c r="W25" i="99"/>
  <c r="W29" i="99"/>
  <c r="W56" i="98"/>
  <c r="W53" i="98"/>
  <c r="W55" i="98"/>
  <c r="W26" i="98"/>
  <c r="W29" i="98"/>
  <c r="W59" i="98"/>
  <c r="W56" i="90"/>
  <c r="W55" i="90"/>
  <c r="W53" i="90"/>
  <c r="W59" i="90"/>
  <c r="W55" i="27"/>
  <c r="W59" i="27"/>
  <c r="W56" i="27"/>
  <c r="W26" i="27"/>
  <c r="W28" i="27"/>
  <c r="W80" i="57"/>
  <c r="W25" i="27"/>
  <c r="W29" i="27"/>
  <c r="W55" i="47"/>
  <c r="W56" i="7"/>
  <c r="W55" i="7"/>
  <c r="W53" i="7"/>
  <c r="W59" i="7"/>
  <c r="W56" i="97"/>
  <c r="W55" i="97"/>
  <c r="W28" i="97"/>
  <c r="W25" i="97"/>
  <c r="W53" i="97"/>
  <c r="W59" i="97"/>
  <c r="W59" i="81"/>
  <c r="W26" i="23"/>
  <c r="W25" i="23"/>
  <c r="W28" i="23"/>
  <c r="W45" i="57"/>
  <c r="W29" i="23"/>
  <c r="W56" i="23"/>
  <c r="W55" i="23"/>
  <c r="W53" i="23"/>
  <c r="W59" i="23"/>
  <c r="W28" i="48"/>
  <c r="W25" i="48"/>
  <c r="W59" i="48"/>
  <c r="W52" i="48"/>
  <c r="W55" i="48"/>
  <c r="W26" i="64"/>
  <c r="W55" i="96"/>
  <c r="W59" i="96"/>
  <c r="W56" i="96"/>
  <c r="W56" i="67"/>
  <c r="W25" i="67"/>
  <c r="W28" i="67"/>
  <c r="W26" i="67"/>
  <c r="W29" i="67"/>
  <c r="W53" i="67"/>
  <c r="W59" i="67"/>
  <c r="W55" i="19"/>
  <c r="W59" i="19"/>
  <c r="W56" i="33"/>
  <c r="W53" i="33"/>
  <c r="W59" i="33"/>
  <c r="W55" i="22"/>
  <c r="W25" i="22"/>
  <c r="W59" i="22"/>
  <c r="W52" i="22"/>
  <c r="W56" i="22"/>
  <c r="W26" i="22"/>
  <c r="W29" i="22"/>
  <c r="W53" i="36"/>
  <c r="W56" i="36"/>
  <c r="W55" i="36"/>
  <c r="W67" i="57"/>
  <c r="W28" i="108"/>
  <c r="W25" i="108"/>
  <c r="W26" i="108"/>
  <c r="W29" i="108"/>
  <c r="W55" i="108"/>
  <c r="W56" i="108"/>
  <c r="W53" i="108"/>
  <c r="W59" i="108"/>
  <c r="W3" i="57"/>
  <c r="C4" i="111"/>
  <c r="D4" i="111"/>
  <c r="E4" i="111"/>
  <c r="F4" i="111"/>
  <c r="G4" i="111"/>
  <c r="H4" i="111"/>
  <c r="I4" i="111"/>
  <c r="J4" i="111"/>
  <c r="K4" i="111"/>
  <c r="L4" i="111"/>
  <c r="M4" i="111"/>
  <c r="N4" i="111"/>
  <c r="O4" i="111"/>
  <c r="P4" i="111"/>
  <c r="Q4" i="111"/>
  <c r="R4" i="111"/>
  <c r="S4" i="111"/>
  <c r="T4" i="111"/>
  <c r="U4" i="111"/>
  <c r="V4" i="111"/>
  <c r="C17" i="111"/>
  <c r="D17" i="111"/>
  <c r="E17" i="111"/>
  <c r="F17" i="111"/>
  <c r="G17" i="111"/>
  <c r="H17" i="111"/>
  <c r="I17" i="111"/>
  <c r="J17" i="111"/>
  <c r="K17" i="111"/>
  <c r="L17" i="111"/>
  <c r="M17" i="111"/>
  <c r="N17" i="111"/>
  <c r="O17" i="111"/>
  <c r="P17" i="111"/>
  <c r="Q17" i="111"/>
  <c r="R17" i="111"/>
  <c r="S17" i="111"/>
  <c r="T17" i="111"/>
  <c r="U17" i="111"/>
  <c r="V17" i="111"/>
  <c r="C7" i="111"/>
  <c r="D7" i="111"/>
  <c r="E7" i="111"/>
  <c r="F7" i="111"/>
  <c r="G7" i="111"/>
  <c r="H7" i="111"/>
  <c r="I7" i="111"/>
  <c r="J7" i="111"/>
  <c r="K7" i="111"/>
  <c r="L7" i="111"/>
  <c r="M7" i="111"/>
  <c r="N7" i="111"/>
  <c r="O7" i="111"/>
  <c r="P7" i="111"/>
  <c r="Q7" i="111"/>
  <c r="R7" i="111"/>
  <c r="S7" i="111"/>
  <c r="T7" i="111"/>
  <c r="U7" i="111"/>
  <c r="V7" i="111"/>
  <c r="C16" i="111"/>
  <c r="D16" i="111"/>
  <c r="E16" i="111"/>
  <c r="F16" i="111"/>
  <c r="G16" i="111"/>
  <c r="H16" i="111"/>
  <c r="I16" i="111"/>
  <c r="J16" i="111"/>
  <c r="K16" i="111"/>
  <c r="L16" i="111"/>
  <c r="M16" i="111"/>
  <c r="N16" i="111"/>
  <c r="O16" i="111"/>
  <c r="P16" i="111"/>
  <c r="Q16" i="111"/>
  <c r="R16" i="111"/>
  <c r="S16" i="111"/>
  <c r="T16" i="111"/>
  <c r="U16" i="111"/>
  <c r="V16" i="111"/>
  <c r="C9" i="111"/>
  <c r="D9" i="111"/>
  <c r="E9" i="111"/>
  <c r="F9" i="111"/>
  <c r="G9" i="111"/>
  <c r="H9" i="111"/>
  <c r="I9" i="111"/>
  <c r="J9" i="111"/>
  <c r="K9" i="111"/>
  <c r="L9" i="111"/>
  <c r="M9" i="111"/>
  <c r="N9" i="111"/>
  <c r="O9" i="111"/>
  <c r="P9" i="111"/>
  <c r="Q9" i="111"/>
  <c r="R9" i="111"/>
  <c r="S9" i="111"/>
  <c r="T9" i="111"/>
  <c r="U9" i="111"/>
  <c r="V9" i="111"/>
  <c r="C35" i="111"/>
  <c r="D35" i="111"/>
  <c r="E35" i="111"/>
  <c r="F35" i="111"/>
  <c r="G35" i="111"/>
  <c r="H35" i="111"/>
  <c r="I35" i="111"/>
  <c r="J35" i="111"/>
  <c r="K35" i="111"/>
  <c r="L35" i="111"/>
  <c r="M35" i="111"/>
  <c r="N35" i="111"/>
  <c r="O35" i="111"/>
  <c r="P35" i="111"/>
  <c r="Q35" i="111"/>
  <c r="R35" i="111"/>
  <c r="S35" i="111"/>
  <c r="T35" i="111"/>
  <c r="U35" i="111"/>
  <c r="V35" i="111"/>
  <c r="C23" i="111"/>
  <c r="D23" i="111"/>
  <c r="E23" i="111"/>
  <c r="F23" i="111"/>
  <c r="G23" i="111"/>
  <c r="H23" i="111"/>
  <c r="I23" i="111"/>
  <c r="J23" i="111"/>
  <c r="K23" i="111"/>
  <c r="L23" i="111"/>
  <c r="M23" i="111"/>
  <c r="N23" i="111"/>
  <c r="O23" i="111"/>
  <c r="P23" i="111"/>
  <c r="Q23" i="111"/>
  <c r="R23" i="111"/>
  <c r="S23" i="111"/>
  <c r="T23" i="111"/>
  <c r="U23" i="111"/>
  <c r="V23" i="111"/>
  <c r="C13" i="111"/>
  <c r="D13" i="111"/>
  <c r="E13" i="111"/>
  <c r="F13" i="111"/>
  <c r="G13" i="111"/>
  <c r="H13" i="111"/>
  <c r="I13" i="111"/>
  <c r="J13" i="111"/>
  <c r="K13" i="111"/>
  <c r="L13" i="111"/>
  <c r="M13" i="111"/>
  <c r="N13" i="111"/>
  <c r="O13" i="111"/>
  <c r="P13" i="111"/>
  <c r="Q13" i="111"/>
  <c r="R13" i="111"/>
  <c r="S13" i="111"/>
  <c r="T13" i="111"/>
  <c r="U13" i="111"/>
  <c r="V13" i="111"/>
  <c r="C11" i="111"/>
  <c r="D11" i="111"/>
  <c r="E11" i="111"/>
  <c r="F11" i="111"/>
  <c r="G11" i="111"/>
  <c r="H11" i="111"/>
  <c r="I11" i="111"/>
  <c r="J11" i="111"/>
  <c r="K11" i="111"/>
  <c r="L11" i="111"/>
  <c r="M11" i="111"/>
  <c r="N11" i="111"/>
  <c r="O11" i="111"/>
  <c r="P11" i="111"/>
  <c r="Q11" i="111"/>
  <c r="R11" i="111"/>
  <c r="S11" i="111"/>
  <c r="T11" i="111"/>
  <c r="U11" i="111"/>
  <c r="V11" i="111"/>
  <c r="C6" i="111"/>
  <c r="D6" i="111"/>
  <c r="E6" i="111"/>
  <c r="F6" i="111"/>
  <c r="G6" i="111"/>
  <c r="H6" i="111"/>
  <c r="I6" i="111"/>
  <c r="J6" i="111"/>
  <c r="K6" i="111"/>
  <c r="L6" i="111"/>
  <c r="M6" i="111"/>
  <c r="N6" i="111"/>
  <c r="O6" i="111"/>
  <c r="P6" i="111"/>
  <c r="Q6" i="111"/>
  <c r="R6" i="111"/>
  <c r="S6" i="111"/>
  <c r="T6" i="111"/>
  <c r="U6" i="111"/>
  <c r="V6" i="111"/>
  <c r="C8" i="111"/>
  <c r="D8" i="111"/>
  <c r="E8" i="111"/>
  <c r="F8" i="111"/>
  <c r="G8" i="111"/>
  <c r="H8" i="111"/>
  <c r="I8" i="111"/>
  <c r="J8" i="111"/>
  <c r="K8" i="111"/>
  <c r="L8" i="111"/>
  <c r="M8" i="111"/>
  <c r="N8" i="111"/>
  <c r="O8" i="111"/>
  <c r="P8" i="111"/>
  <c r="Q8" i="111"/>
  <c r="R8" i="111"/>
  <c r="S8" i="111"/>
  <c r="T8" i="111"/>
  <c r="U8" i="111"/>
  <c r="V8" i="111"/>
  <c r="C12" i="111"/>
  <c r="D12" i="111"/>
  <c r="E12" i="111"/>
  <c r="F12" i="111"/>
  <c r="G12" i="111"/>
  <c r="H12" i="111"/>
  <c r="I12" i="111"/>
  <c r="J12" i="111"/>
  <c r="K12" i="111"/>
  <c r="L12" i="111"/>
  <c r="M12" i="111"/>
  <c r="N12" i="111"/>
  <c r="O12" i="111"/>
  <c r="P12" i="111"/>
  <c r="Q12" i="111"/>
  <c r="R12" i="111"/>
  <c r="S12" i="111"/>
  <c r="T12" i="111"/>
  <c r="U12" i="111"/>
  <c r="V12" i="111"/>
  <c r="C10" i="111"/>
  <c r="D10" i="111"/>
  <c r="E10" i="111"/>
  <c r="F10" i="111"/>
  <c r="G10" i="111"/>
  <c r="H10" i="111"/>
  <c r="I10" i="111"/>
  <c r="J10" i="111"/>
  <c r="K10" i="111"/>
  <c r="L10" i="111"/>
  <c r="M10" i="111"/>
  <c r="N10" i="111"/>
  <c r="O10" i="111"/>
  <c r="P10" i="111"/>
  <c r="Q10" i="111"/>
  <c r="R10" i="111"/>
  <c r="S10" i="111"/>
  <c r="T10" i="111"/>
  <c r="U10" i="111"/>
  <c r="V10" i="111"/>
  <c r="C30" i="111"/>
  <c r="D30" i="111"/>
  <c r="E30" i="111"/>
  <c r="F30" i="111"/>
  <c r="G30" i="111"/>
  <c r="H30" i="111"/>
  <c r="I30" i="111"/>
  <c r="J30" i="111"/>
  <c r="K30" i="111"/>
  <c r="L30" i="111"/>
  <c r="M30" i="111"/>
  <c r="N30" i="111"/>
  <c r="O30" i="111"/>
  <c r="P30" i="111"/>
  <c r="Q30" i="111"/>
  <c r="R30" i="111"/>
  <c r="S30" i="111"/>
  <c r="T30" i="111"/>
  <c r="U30" i="111"/>
  <c r="V30" i="111"/>
  <c r="C18" i="111"/>
  <c r="D18" i="111"/>
  <c r="E18" i="111"/>
  <c r="F18" i="111"/>
  <c r="G18" i="111"/>
  <c r="H18" i="111"/>
  <c r="I18" i="111"/>
  <c r="J18" i="111"/>
  <c r="K18" i="111"/>
  <c r="L18" i="111"/>
  <c r="M18" i="111"/>
  <c r="N18" i="111"/>
  <c r="O18" i="111"/>
  <c r="P18" i="111"/>
  <c r="Q18" i="111"/>
  <c r="R18" i="111"/>
  <c r="S18" i="111"/>
  <c r="T18" i="111"/>
  <c r="U18" i="111"/>
  <c r="V18" i="111"/>
  <c r="C33" i="111"/>
  <c r="D33" i="111"/>
  <c r="E33" i="111"/>
  <c r="F33" i="111"/>
  <c r="G33" i="111"/>
  <c r="H33" i="111"/>
  <c r="I33" i="111"/>
  <c r="J33" i="111"/>
  <c r="K33" i="111"/>
  <c r="L33" i="111"/>
  <c r="M33" i="111"/>
  <c r="N33" i="111"/>
  <c r="O33" i="111"/>
  <c r="P33" i="111"/>
  <c r="Q33" i="111"/>
  <c r="R33" i="111"/>
  <c r="S33" i="111"/>
  <c r="T33" i="111"/>
  <c r="U33" i="111"/>
  <c r="V33" i="111"/>
  <c r="C34" i="111"/>
  <c r="D34" i="111"/>
  <c r="E34" i="111"/>
  <c r="F34" i="111"/>
  <c r="G34" i="111"/>
  <c r="H34" i="111"/>
  <c r="I34" i="111"/>
  <c r="J34" i="111"/>
  <c r="K34" i="111"/>
  <c r="L34" i="111"/>
  <c r="M34" i="111"/>
  <c r="N34" i="111"/>
  <c r="O34" i="111"/>
  <c r="P34" i="111"/>
  <c r="Q34" i="111"/>
  <c r="R34" i="111"/>
  <c r="S34" i="111"/>
  <c r="T34" i="111"/>
  <c r="U34" i="111"/>
  <c r="V34" i="111"/>
  <c r="C32" i="111"/>
  <c r="D32" i="111"/>
  <c r="E32" i="111"/>
  <c r="F32" i="111"/>
  <c r="G32" i="111"/>
  <c r="H32" i="111"/>
  <c r="I32" i="111"/>
  <c r="J32" i="111"/>
  <c r="K32" i="111"/>
  <c r="L32" i="111"/>
  <c r="M32" i="111"/>
  <c r="N32" i="111"/>
  <c r="O32" i="111"/>
  <c r="P32" i="111"/>
  <c r="Q32" i="111"/>
  <c r="R32" i="111"/>
  <c r="S32" i="111"/>
  <c r="T32" i="111"/>
  <c r="U32" i="111"/>
  <c r="V32" i="111"/>
  <c r="C14" i="111"/>
  <c r="D14" i="111"/>
  <c r="E14" i="111"/>
  <c r="F14" i="111"/>
  <c r="G14" i="111"/>
  <c r="H14" i="111"/>
  <c r="I14" i="111"/>
  <c r="J14" i="111"/>
  <c r="K14" i="111"/>
  <c r="L14" i="111"/>
  <c r="M14" i="111"/>
  <c r="N14" i="111"/>
  <c r="O14" i="111"/>
  <c r="P14" i="111"/>
  <c r="Q14" i="111"/>
  <c r="R14" i="111"/>
  <c r="S14" i="111"/>
  <c r="T14" i="111"/>
  <c r="U14" i="111"/>
  <c r="V14" i="111"/>
  <c r="C24" i="111"/>
  <c r="D24" i="111"/>
  <c r="E24" i="111"/>
  <c r="F24" i="111"/>
  <c r="G24" i="111"/>
  <c r="H24" i="111"/>
  <c r="I24" i="111"/>
  <c r="J24" i="111"/>
  <c r="K24" i="111"/>
  <c r="L24" i="111"/>
  <c r="M24" i="111"/>
  <c r="N24" i="111"/>
  <c r="O24" i="111"/>
  <c r="P24" i="111"/>
  <c r="Q24" i="111"/>
  <c r="R24" i="111"/>
  <c r="S24" i="111"/>
  <c r="T24" i="111"/>
  <c r="U24" i="111"/>
  <c r="V24" i="111"/>
  <c r="C15" i="111"/>
  <c r="D15" i="111"/>
  <c r="E15" i="111"/>
  <c r="F15" i="111"/>
  <c r="G15" i="111"/>
  <c r="H15" i="111"/>
  <c r="I15" i="111"/>
  <c r="J15" i="111"/>
  <c r="K15" i="111"/>
  <c r="L15" i="111"/>
  <c r="M15" i="111"/>
  <c r="N15" i="111"/>
  <c r="O15" i="111"/>
  <c r="P15" i="111"/>
  <c r="Q15" i="111"/>
  <c r="R15" i="111"/>
  <c r="S15" i="111"/>
  <c r="T15" i="111"/>
  <c r="U15" i="111"/>
  <c r="V15" i="111"/>
  <c r="C25" i="111"/>
  <c r="D25" i="111"/>
  <c r="E25" i="111"/>
  <c r="F25" i="111"/>
  <c r="G25" i="111"/>
  <c r="H25" i="111"/>
  <c r="I25" i="111"/>
  <c r="J25" i="111"/>
  <c r="K25" i="111"/>
  <c r="L25" i="111"/>
  <c r="M25" i="111"/>
  <c r="N25" i="111"/>
  <c r="O25" i="111"/>
  <c r="P25" i="111"/>
  <c r="Q25" i="111"/>
  <c r="R25" i="111"/>
  <c r="S25" i="111"/>
  <c r="T25" i="111"/>
  <c r="U25" i="111"/>
  <c r="V25" i="111"/>
  <c r="C26" i="111"/>
  <c r="D26" i="111"/>
  <c r="E26" i="111"/>
  <c r="F26" i="111"/>
  <c r="G26" i="111"/>
  <c r="H26" i="111"/>
  <c r="I26" i="111"/>
  <c r="J26" i="111"/>
  <c r="K26" i="111"/>
  <c r="L26" i="111"/>
  <c r="M26" i="111"/>
  <c r="N26" i="111"/>
  <c r="O26" i="111"/>
  <c r="P26" i="111"/>
  <c r="Q26" i="111"/>
  <c r="R26" i="111"/>
  <c r="S26" i="111"/>
  <c r="T26" i="111"/>
  <c r="U26" i="111"/>
  <c r="V26" i="111"/>
  <c r="C21" i="111"/>
  <c r="D21" i="111"/>
  <c r="E21" i="111"/>
  <c r="F21" i="111"/>
  <c r="G21" i="111"/>
  <c r="H21" i="111"/>
  <c r="I21" i="111"/>
  <c r="J21" i="111"/>
  <c r="K21" i="111"/>
  <c r="L21" i="111"/>
  <c r="M21" i="111"/>
  <c r="N21" i="111"/>
  <c r="O21" i="111"/>
  <c r="P21" i="111"/>
  <c r="Q21" i="111"/>
  <c r="R21" i="111"/>
  <c r="S21" i="111"/>
  <c r="T21" i="111"/>
  <c r="U21" i="111"/>
  <c r="V21" i="111"/>
  <c r="C27" i="111"/>
  <c r="D27" i="111"/>
  <c r="E27" i="111"/>
  <c r="F27" i="111"/>
  <c r="G27" i="111"/>
  <c r="H27" i="111"/>
  <c r="I27" i="111"/>
  <c r="J27" i="111"/>
  <c r="K27" i="111"/>
  <c r="L27" i="111"/>
  <c r="M27" i="111"/>
  <c r="N27" i="111"/>
  <c r="O27" i="111"/>
  <c r="P27" i="111"/>
  <c r="Q27" i="111"/>
  <c r="R27" i="111"/>
  <c r="S27" i="111"/>
  <c r="T27" i="111"/>
  <c r="U27" i="111"/>
  <c r="V27" i="111"/>
  <c r="C19" i="111"/>
  <c r="D19" i="111"/>
  <c r="E19" i="111"/>
  <c r="F19" i="111"/>
  <c r="G19" i="111"/>
  <c r="H19" i="111"/>
  <c r="I19" i="111"/>
  <c r="J19" i="111"/>
  <c r="K19" i="111"/>
  <c r="L19" i="111"/>
  <c r="M19" i="111"/>
  <c r="N19" i="111"/>
  <c r="O19" i="111"/>
  <c r="P19" i="111"/>
  <c r="Q19" i="111"/>
  <c r="R19" i="111"/>
  <c r="S19" i="111"/>
  <c r="T19" i="111"/>
  <c r="U19" i="111"/>
  <c r="V19" i="111"/>
  <c r="C29" i="111"/>
  <c r="D29" i="111"/>
  <c r="E29" i="111"/>
  <c r="F29" i="111"/>
  <c r="G29" i="111"/>
  <c r="H29" i="111"/>
  <c r="I29" i="111"/>
  <c r="J29" i="111"/>
  <c r="K29" i="111"/>
  <c r="L29" i="111"/>
  <c r="M29" i="111"/>
  <c r="N29" i="111"/>
  <c r="O29" i="111"/>
  <c r="P29" i="111"/>
  <c r="Q29" i="111"/>
  <c r="R29" i="111"/>
  <c r="S29" i="111"/>
  <c r="T29" i="111"/>
  <c r="U29" i="111"/>
  <c r="V29" i="111"/>
  <c r="C20" i="111"/>
  <c r="D20" i="111"/>
  <c r="E20" i="111"/>
  <c r="F20" i="111"/>
  <c r="G20" i="111"/>
  <c r="H20" i="111"/>
  <c r="I20" i="111"/>
  <c r="J20" i="111"/>
  <c r="K20" i="111"/>
  <c r="L20" i="111"/>
  <c r="M20" i="111"/>
  <c r="N20" i="111"/>
  <c r="O20" i="111"/>
  <c r="P20" i="111"/>
  <c r="Q20" i="111"/>
  <c r="R20" i="111"/>
  <c r="S20" i="111"/>
  <c r="T20" i="111"/>
  <c r="U20" i="111"/>
  <c r="V20" i="111"/>
  <c r="C31" i="111"/>
  <c r="D31" i="111"/>
  <c r="E31" i="111"/>
  <c r="F31" i="111"/>
  <c r="G31" i="111"/>
  <c r="H31" i="111"/>
  <c r="I31" i="111"/>
  <c r="J31" i="111"/>
  <c r="K31" i="111"/>
  <c r="L31" i="111"/>
  <c r="M31" i="111"/>
  <c r="N31" i="111"/>
  <c r="O31" i="111"/>
  <c r="P31" i="111"/>
  <c r="Q31" i="111"/>
  <c r="R31" i="111"/>
  <c r="S31" i="111"/>
  <c r="T31" i="111"/>
  <c r="U31" i="111"/>
  <c r="V31" i="111"/>
  <c r="C22" i="111"/>
  <c r="D22" i="111"/>
  <c r="E22" i="111"/>
  <c r="F22" i="111"/>
  <c r="G22" i="111"/>
  <c r="H22" i="111"/>
  <c r="I22" i="111"/>
  <c r="J22" i="111"/>
  <c r="K22" i="111"/>
  <c r="L22" i="111"/>
  <c r="M22" i="111"/>
  <c r="N22" i="111"/>
  <c r="O22" i="111"/>
  <c r="P22" i="111"/>
  <c r="Q22" i="111"/>
  <c r="R22" i="111"/>
  <c r="S22" i="111"/>
  <c r="T22" i="111"/>
  <c r="U22" i="111"/>
  <c r="V22" i="111"/>
  <c r="C28" i="111"/>
  <c r="D28" i="111"/>
  <c r="E28" i="111"/>
  <c r="F28" i="111"/>
  <c r="G28" i="111"/>
  <c r="H28" i="111"/>
  <c r="I28" i="111"/>
  <c r="J28" i="111"/>
  <c r="K28" i="111"/>
  <c r="L28" i="111"/>
  <c r="M28" i="111"/>
  <c r="N28" i="111"/>
  <c r="O28" i="111"/>
  <c r="P28" i="111"/>
  <c r="Q28" i="111"/>
  <c r="R28" i="111"/>
  <c r="S28" i="111"/>
  <c r="T28" i="111"/>
  <c r="U28" i="111"/>
  <c r="V28" i="111"/>
  <c r="C36" i="111"/>
  <c r="D36" i="111"/>
  <c r="E36" i="111"/>
  <c r="F36" i="111"/>
  <c r="G36" i="111"/>
  <c r="H36" i="111"/>
  <c r="I36" i="111"/>
  <c r="J36" i="111"/>
  <c r="K36" i="111"/>
  <c r="L36" i="111"/>
  <c r="M36" i="111"/>
  <c r="N36" i="111"/>
  <c r="O36" i="111"/>
  <c r="P36" i="111"/>
  <c r="Q36" i="111"/>
  <c r="R36" i="111"/>
  <c r="S36" i="111"/>
  <c r="T36" i="111"/>
  <c r="U36" i="111"/>
  <c r="V36" i="111"/>
  <c r="C42" i="111"/>
  <c r="D42" i="111"/>
  <c r="E42" i="111"/>
  <c r="F42" i="111"/>
  <c r="G42" i="111"/>
  <c r="H42" i="111"/>
  <c r="I42" i="111"/>
  <c r="J42" i="111"/>
  <c r="K42" i="111"/>
  <c r="L42" i="111"/>
  <c r="M42" i="111"/>
  <c r="N42" i="111"/>
  <c r="O42" i="111"/>
  <c r="P42" i="111"/>
  <c r="Q42" i="111"/>
  <c r="R42" i="111"/>
  <c r="S42" i="111"/>
  <c r="T42" i="111"/>
  <c r="U42" i="111"/>
  <c r="V42" i="111"/>
  <c r="C41" i="111"/>
  <c r="D41" i="111"/>
  <c r="E41" i="111"/>
  <c r="F41" i="111"/>
  <c r="G41" i="111"/>
  <c r="H41" i="111"/>
  <c r="I41" i="111"/>
  <c r="J41" i="111"/>
  <c r="K41" i="111"/>
  <c r="L41" i="111"/>
  <c r="M41" i="111"/>
  <c r="N41" i="111"/>
  <c r="O41" i="111"/>
  <c r="P41" i="111"/>
  <c r="Q41" i="111"/>
  <c r="R41" i="111"/>
  <c r="S41" i="111"/>
  <c r="T41" i="111"/>
  <c r="U41" i="111"/>
  <c r="V41" i="111"/>
  <c r="C45" i="111"/>
  <c r="D45" i="111"/>
  <c r="E45" i="111"/>
  <c r="F45" i="111"/>
  <c r="G45" i="111"/>
  <c r="H45" i="111"/>
  <c r="I45" i="111"/>
  <c r="J45" i="111"/>
  <c r="K45" i="111"/>
  <c r="L45" i="111"/>
  <c r="M45" i="111"/>
  <c r="N45" i="111"/>
  <c r="O45" i="111"/>
  <c r="P45" i="111"/>
  <c r="Q45" i="111"/>
  <c r="R45" i="111"/>
  <c r="S45" i="111"/>
  <c r="T45" i="111"/>
  <c r="U45" i="111"/>
  <c r="V45" i="111"/>
  <c r="C39" i="111"/>
  <c r="D39" i="111"/>
  <c r="E39" i="111"/>
  <c r="F39" i="111"/>
  <c r="G39" i="111"/>
  <c r="H39" i="111"/>
  <c r="I39" i="111"/>
  <c r="J39" i="111"/>
  <c r="K39" i="111"/>
  <c r="L39" i="111"/>
  <c r="M39" i="111"/>
  <c r="N39" i="111"/>
  <c r="O39" i="111"/>
  <c r="P39" i="111"/>
  <c r="Q39" i="111"/>
  <c r="R39" i="111"/>
  <c r="S39" i="111"/>
  <c r="T39" i="111"/>
  <c r="U39" i="111"/>
  <c r="V39" i="111"/>
  <c r="C40" i="111"/>
  <c r="D40" i="111"/>
  <c r="E40" i="111"/>
  <c r="F40" i="111"/>
  <c r="G40" i="111"/>
  <c r="H40" i="111"/>
  <c r="I40" i="111"/>
  <c r="J40" i="111"/>
  <c r="K40" i="111"/>
  <c r="L40" i="111"/>
  <c r="M40" i="111"/>
  <c r="N40" i="111"/>
  <c r="O40" i="111"/>
  <c r="P40" i="111"/>
  <c r="Q40" i="111"/>
  <c r="R40" i="111"/>
  <c r="S40" i="111"/>
  <c r="T40" i="111"/>
  <c r="U40" i="111"/>
  <c r="V40" i="111"/>
  <c r="C43" i="111"/>
  <c r="D43" i="111"/>
  <c r="E43" i="111"/>
  <c r="F43" i="111"/>
  <c r="G43" i="111"/>
  <c r="H43" i="111"/>
  <c r="I43" i="111"/>
  <c r="J43" i="111"/>
  <c r="K43" i="111"/>
  <c r="L43" i="111"/>
  <c r="M43" i="111"/>
  <c r="N43" i="111"/>
  <c r="O43" i="111"/>
  <c r="P43" i="111"/>
  <c r="Q43" i="111"/>
  <c r="R43" i="111"/>
  <c r="S43" i="111"/>
  <c r="T43" i="111"/>
  <c r="U43" i="111"/>
  <c r="V43" i="111"/>
  <c r="C44" i="111"/>
  <c r="D44" i="111"/>
  <c r="E44" i="111"/>
  <c r="F44" i="111"/>
  <c r="G44" i="111"/>
  <c r="H44" i="111"/>
  <c r="I44" i="111"/>
  <c r="J44" i="111"/>
  <c r="K44" i="111"/>
  <c r="L44" i="111"/>
  <c r="M44" i="111"/>
  <c r="N44" i="111"/>
  <c r="O44" i="111"/>
  <c r="P44" i="111"/>
  <c r="Q44" i="111"/>
  <c r="R44" i="111"/>
  <c r="S44" i="111"/>
  <c r="T44" i="111"/>
  <c r="U44" i="111"/>
  <c r="V44" i="111"/>
  <c r="C48" i="111"/>
  <c r="D48" i="111"/>
  <c r="E48" i="111"/>
  <c r="F48" i="111"/>
  <c r="G48" i="111"/>
  <c r="H48" i="111"/>
  <c r="I48" i="111"/>
  <c r="J48" i="111"/>
  <c r="K48" i="111"/>
  <c r="L48" i="111"/>
  <c r="M48" i="111"/>
  <c r="N48" i="111"/>
  <c r="O48" i="111"/>
  <c r="P48" i="111"/>
  <c r="Q48" i="111"/>
  <c r="R48" i="111"/>
  <c r="S48" i="111"/>
  <c r="T48" i="111"/>
  <c r="U48" i="111"/>
  <c r="V48" i="111"/>
  <c r="B48" i="111"/>
  <c r="B44" i="111"/>
  <c r="B43" i="111"/>
  <c r="B40" i="111"/>
  <c r="B39" i="111"/>
  <c r="B45" i="111"/>
  <c r="B41" i="111"/>
  <c r="B42" i="111"/>
  <c r="B36" i="111"/>
  <c r="B28" i="111"/>
  <c r="B22" i="111"/>
  <c r="B31" i="111"/>
  <c r="B20" i="111"/>
  <c r="B29" i="111"/>
  <c r="B19" i="111"/>
  <c r="B27" i="111"/>
  <c r="B21" i="111"/>
  <c r="B26" i="111"/>
  <c r="B25" i="111"/>
  <c r="B15" i="111"/>
  <c r="B24" i="111"/>
  <c r="B14" i="111"/>
  <c r="B32" i="111"/>
  <c r="B34" i="111"/>
  <c r="B33" i="111"/>
  <c r="B18" i="111"/>
  <c r="B30" i="111"/>
  <c r="B10" i="111"/>
  <c r="B12" i="111"/>
  <c r="B8" i="111"/>
  <c r="B6" i="111"/>
  <c r="B11" i="111"/>
  <c r="B13" i="111"/>
  <c r="B23" i="111"/>
  <c r="B35" i="111"/>
  <c r="B9" i="111"/>
  <c r="B16" i="111"/>
  <c r="B7" i="111"/>
  <c r="B17" i="111"/>
  <c r="B4" i="111"/>
  <c r="W79" i="115" l="1"/>
  <c r="X19" i="14"/>
  <c r="W11" i="56" s="1"/>
  <c r="W11" i="114"/>
  <c r="X52" i="62"/>
  <c r="X53" i="62"/>
  <c r="X59" i="62"/>
  <c r="Y61" i="62" s="1"/>
  <c r="X61" i="85"/>
  <c r="W65" i="115"/>
  <c r="X61" i="87"/>
  <c r="W64" i="115"/>
  <c r="X61" i="82"/>
  <c r="W55" i="115"/>
  <c r="X61" i="107"/>
  <c r="W54" i="115"/>
  <c r="X61" i="105"/>
  <c r="W53" i="115"/>
  <c r="X61" i="104"/>
  <c r="W51" i="115"/>
  <c r="X61" i="103"/>
  <c r="W50" i="115"/>
  <c r="X61" i="102"/>
  <c r="W49" i="115"/>
  <c r="X61" i="98"/>
  <c r="W48" i="115"/>
  <c r="X61" i="47"/>
  <c r="W46" i="115"/>
  <c r="X61" i="45"/>
  <c r="W36" i="115"/>
  <c r="X61" i="80"/>
  <c r="W34" i="115"/>
  <c r="X61" i="79"/>
  <c r="W33" i="115"/>
  <c r="X61" i="106"/>
  <c r="W73" i="115"/>
  <c r="X61" i="65"/>
  <c r="W32" i="115"/>
  <c r="X61" i="84"/>
  <c r="W31" i="115"/>
  <c r="X61" i="78"/>
  <c r="W30" i="115"/>
  <c r="X61" i="83"/>
  <c r="W29" i="115"/>
  <c r="X61" i="43"/>
  <c r="W28" i="115"/>
  <c r="X61" i="76"/>
  <c r="W25" i="115"/>
  <c r="X61" i="75"/>
  <c r="W24" i="115"/>
  <c r="X61" i="74"/>
  <c r="W23" i="115"/>
  <c r="X61" i="42"/>
  <c r="W21" i="115"/>
  <c r="X61" i="73"/>
  <c r="W20" i="115"/>
  <c r="X61" i="72"/>
  <c r="W19" i="115"/>
  <c r="X61" i="71"/>
  <c r="W16" i="115"/>
  <c r="X61" i="70"/>
  <c r="W15" i="115"/>
  <c r="X61" i="69"/>
  <c r="W14" i="115"/>
  <c r="X61" i="68"/>
  <c r="W13" i="115"/>
  <c r="X61" i="100"/>
  <c r="W12" i="115"/>
  <c r="X61" i="99"/>
  <c r="W11" i="115"/>
  <c r="X61" i="97"/>
  <c r="W10" i="115"/>
  <c r="X61" i="44"/>
  <c r="W35" i="115"/>
  <c r="X61" i="90"/>
  <c r="W47" i="115"/>
  <c r="X61" i="24"/>
  <c r="W56" i="115"/>
  <c r="X61" i="9"/>
  <c r="W52" i="115"/>
  <c r="X61" i="48"/>
  <c r="W59" i="115"/>
  <c r="X61" i="88"/>
  <c r="W72" i="115"/>
  <c r="X61" i="49"/>
  <c r="W71" i="115"/>
  <c r="X61" i="96"/>
  <c r="W70" i="115"/>
  <c r="X61" i="50"/>
  <c r="W74" i="115"/>
  <c r="X61" i="52"/>
  <c r="W86" i="115"/>
  <c r="X61" i="53"/>
  <c r="W87" i="115"/>
  <c r="X61" i="54"/>
  <c r="W88" i="115"/>
  <c r="X61" i="32"/>
  <c r="W89" i="115"/>
  <c r="X61" i="95"/>
  <c r="W92" i="115"/>
  <c r="X61" i="35"/>
  <c r="W66" i="115"/>
  <c r="X61" i="60"/>
  <c r="W58" i="115"/>
  <c r="W61" i="115" s="1"/>
  <c r="X61" i="14"/>
  <c r="W17" i="115"/>
  <c r="X61" i="89"/>
  <c r="W38" i="115"/>
  <c r="X61" i="46"/>
  <c r="W37" i="115"/>
  <c r="X61" i="20"/>
  <c r="W27" i="115"/>
  <c r="X61" i="19"/>
  <c r="W78" i="115"/>
  <c r="X61" i="33"/>
  <c r="W77" i="115"/>
  <c r="X61" i="5"/>
  <c r="W96" i="115"/>
  <c r="X61" i="55"/>
  <c r="W91" i="115"/>
  <c r="X61" i="31"/>
  <c r="W90" i="115"/>
  <c r="X61" i="30"/>
  <c r="W85" i="115"/>
  <c r="X61" i="10"/>
  <c r="W84" i="115"/>
  <c r="X61" i="51"/>
  <c r="W83" i="115"/>
  <c r="X61" i="29"/>
  <c r="W82" i="115"/>
  <c r="X61" i="28"/>
  <c r="W81" i="115"/>
  <c r="X61" i="27"/>
  <c r="W80" i="115"/>
  <c r="W93" i="115" s="1"/>
  <c r="X61" i="34"/>
  <c r="W69" i="115"/>
  <c r="W75" i="115" s="1"/>
  <c r="X61" i="36"/>
  <c r="W63" i="115"/>
  <c r="W67" i="115" s="1"/>
  <c r="X61" i="23"/>
  <c r="W45" i="115"/>
  <c r="X61" i="22"/>
  <c r="W44" i="115"/>
  <c r="X61" i="21"/>
  <c r="W43" i="115"/>
  <c r="W57" i="115" s="1"/>
  <c r="X61" i="8"/>
  <c r="W42" i="115"/>
  <c r="X61" i="1"/>
  <c r="W39" i="115"/>
  <c r="X61" i="17"/>
  <c r="W22" i="115"/>
  <c r="X61" i="16"/>
  <c r="W18" i="115"/>
  <c r="X61" i="64"/>
  <c r="W9" i="115"/>
  <c r="X61" i="67"/>
  <c r="W8" i="115"/>
  <c r="X61" i="4"/>
  <c r="W7" i="115"/>
  <c r="W40" i="115" s="1"/>
  <c r="X61" i="7"/>
  <c r="W5" i="115"/>
  <c r="X61" i="108"/>
  <c r="W3" i="115"/>
  <c r="W97" i="115" s="1"/>
  <c r="W28" i="14"/>
  <c r="W25" i="14"/>
  <c r="W26" i="14"/>
  <c r="W17" i="57"/>
  <c r="W29" i="14"/>
  <c r="W93" i="57"/>
  <c r="W52" i="62"/>
  <c r="W53" i="62"/>
  <c r="W56" i="62"/>
  <c r="W55" i="62"/>
  <c r="W59" i="62"/>
  <c r="X61" i="62" s="1"/>
  <c r="W40" i="57"/>
  <c r="W97" i="57"/>
  <c r="W57" i="57"/>
  <c r="C4" i="110"/>
  <c r="D4" i="110"/>
  <c r="E4" i="110"/>
  <c r="F4" i="110"/>
  <c r="G4" i="110"/>
  <c r="H4" i="110"/>
  <c r="I4" i="110"/>
  <c r="J4" i="110"/>
  <c r="K4" i="110"/>
  <c r="L4" i="110"/>
  <c r="M4" i="110"/>
  <c r="N4" i="110"/>
  <c r="O4" i="110"/>
  <c r="P4" i="110"/>
  <c r="Q4" i="110"/>
  <c r="R4" i="110"/>
  <c r="S4" i="110"/>
  <c r="T4" i="110"/>
  <c r="U4" i="110"/>
  <c r="V4" i="110"/>
  <c r="C31" i="110"/>
  <c r="D31" i="110"/>
  <c r="E31" i="110"/>
  <c r="F31" i="110"/>
  <c r="G31" i="110"/>
  <c r="H31" i="110"/>
  <c r="I31" i="110"/>
  <c r="J31" i="110"/>
  <c r="K31" i="110"/>
  <c r="L31" i="110"/>
  <c r="M31" i="110"/>
  <c r="N31" i="110"/>
  <c r="O31" i="110"/>
  <c r="P31" i="110"/>
  <c r="Q31" i="110"/>
  <c r="R31" i="110"/>
  <c r="S31" i="110"/>
  <c r="T31" i="110"/>
  <c r="U31" i="110"/>
  <c r="V31" i="110"/>
  <c r="C9" i="110"/>
  <c r="D9" i="110"/>
  <c r="E9" i="110"/>
  <c r="F9" i="110"/>
  <c r="G9" i="110"/>
  <c r="H9" i="110"/>
  <c r="I9" i="110"/>
  <c r="J9" i="110"/>
  <c r="K9" i="110"/>
  <c r="L9" i="110"/>
  <c r="M9" i="110"/>
  <c r="N9" i="110"/>
  <c r="O9" i="110"/>
  <c r="P9" i="110"/>
  <c r="Q9" i="110"/>
  <c r="R9" i="110"/>
  <c r="S9" i="110"/>
  <c r="T9" i="110"/>
  <c r="U9" i="110"/>
  <c r="V9" i="110"/>
  <c r="C7" i="110"/>
  <c r="D7" i="110"/>
  <c r="E7" i="110"/>
  <c r="F7" i="110"/>
  <c r="G7" i="110"/>
  <c r="H7" i="110"/>
  <c r="I7" i="110"/>
  <c r="J7" i="110"/>
  <c r="K7" i="110"/>
  <c r="L7" i="110"/>
  <c r="M7" i="110"/>
  <c r="N7" i="110"/>
  <c r="O7" i="110"/>
  <c r="P7" i="110"/>
  <c r="Q7" i="110"/>
  <c r="R7" i="110"/>
  <c r="S7" i="110"/>
  <c r="T7" i="110"/>
  <c r="U7" i="110"/>
  <c r="V7" i="110"/>
  <c r="C6" i="110"/>
  <c r="D6" i="110"/>
  <c r="E6" i="110"/>
  <c r="F6" i="110"/>
  <c r="G6" i="110"/>
  <c r="H6" i="110"/>
  <c r="I6" i="110"/>
  <c r="J6" i="110"/>
  <c r="K6" i="110"/>
  <c r="L6" i="110"/>
  <c r="M6" i="110"/>
  <c r="N6" i="110"/>
  <c r="O6" i="110"/>
  <c r="P6" i="110"/>
  <c r="Q6" i="110"/>
  <c r="R6" i="110"/>
  <c r="S6" i="110"/>
  <c r="T6" i="110"/>
  <c r="U6" i="110"/>
  <c r="V6" i="110"/>
  <c r="C33" i="110"/>
  <c r="D33" i="110"/>
  <c r="E33" i="110"/>
  <c r="F33" i="110"/>
  <c r="G33" i="110"/>
  <c r="H33" i="110"/>
  <c r="I33" i="110"/>
  <c r="J33" i="110"/>
  <c r="K33" i="110"/>
  <c r="L33" i="110"/>
  <c r="M33" i="110"/>
  <c r="N33" i="110"/>
  <c r="O33" i="110"/>
  <c r="P33" i="110"/>
  <c r="Q33" i="110"/>
  <c r="R33" i="110"/>
  <c r="S33" i="110"/>
  <c r="T33" i="110"/>
  <c r="U33" i="110"/>
  <c r="V33" i="110"/>
  <c r="C12" i="110"/>
  <c r="D12" i="110"/>
  <c r="E12" i="110"/>
  <c r="F12" i="110"/>
  <c r="G12" i="110"/>
  <c r="H12" i="110"/>
  <c r="I12" i="110"/>
  <c r="J12" i="110"/>
  <c r="K12" i="110"/>
  <c r="L12" i="110"/>
  <c r="M12" i="110"/>
  <c r="N12" i="110"/>
  <c r="O12" i="110"/>
  <c r="P12" i="110"/>
  <c r="Q12" i="110"/>
  <c r="R12" i="110"/>
  <c r="S12" i="110"/>
  <c r="T12" i="110"/>
  <c r="U12" i="110"/>
  <c r="V12" i="110"/>
  <c r="C14" i="110"/>
  <c r="D14" i="110"/>
  <c r="E14" i="110"/>
  <c r="F14" i="110"/>
  <c r="G14" i="110"/>
  <c r="H14" i="110"/>
  <c r="I14" i="110"/>
  <c r="J14" i="110"/>
  <c r="K14" i="110"/>
  <c r="L14" i="110"/>
  <c r="M14" i="110"/>
  <c r="N14" i="110"/>
  <c r="O14" i="110"/>
  <c r="P14" i="110"/>
  <c r="Q14" i="110"/>
  <c r="R14" i="110"/>
  <c r="S14" i="110"/>
  <c r="T14" i="110"/>
  <c r="U14" i="110"/>
  <c r="V14" i="110"/>
  <c r="C19" i="110"/>
  <c r="D19" i="110"/>
  <c r="E19" i="110"/>
  <c r="F19" i="110"/>
  <c r="G19" i="110"/>
  <c r="H19" i="110"/>
  <c r="I19" i="110"/>
  <c r="J19" i="110"/>
  <c r="K19" i="110"/>
  <c r="L19" i="110"/>
  <c r="M19" i="110"/>
  <c r="N19" i="110"/>
  <c r="O19" i="110"/>
  <c r="P19" i="110"/>
  <c r="Q19" i="110"/>
  <c r="R19" i="110"/>
  <c r="S19" i="110"/>
  <c r="T19" i="110"/>
  <c r="U19" i="110"/>
  <c r="V19" i="110"/>
  <c r="C27" i="110"/>
  <c r="D27" i="110"/>
  <c r="E27" i="110"/>
  <c r="F27" i="110"/>
  <c r="G27" i="110"/>
  <c r="H27" i="110"/>
  <c r="I27" i="110"/>
  <c r="J27" i="110"/>
  <c r="K27" i="110"/>
  <c r="L27" i="110"/>
  <c r="M27" i="110"/>
  <c r="N27" i="110"/>
  <c r="O27" i="110"/>
  <c r="P27" i="110"/>
  <c r="Q27" i="110"/>
  <c r="R27" i="110"/>
  <c r="S27" i="110"/>
  <c r="T27" i="110"/>
  <c r="U27" i="110"/>
  <c r="V27" i="110"/>
  <c r="C10" i="110"/>
  <c r="D10" i="110"/>
  <c r="E10" i="110"/>
  <c r="F10" i="110"/>
  <c r="G10" i="110"/>
  <c r="H10" i="110"/>
  <c r="I10" i="110"/>
  <c r="J10" i="110"/>
  <c r="K10" i="110"/>
  <c r="L10" i="110"/>
  <c r="M10" i="110"/>
  <c r="N10" i="110"/>
  <c r="O10" i="110"/>
  <c r="P10" i="110"/>
  <c r="Q10" i="110"/>
  <c r="R10" i="110"/>
  <c r="S10" i="110"/>
  <c r="T10" i="110"/>
  <c r="U10" i="110"/>
  <c r="V10" i="110"/>
  <c r="C8" i="110"/>
  <c r="D8" i="110"/>
  <c r="E8" i="110"/>
  <c r="F8" i="110"/>
  <c r="G8" i="110"/>
  <c r="H8" i="110"/>
  <c r="I8" i="110"/>
  <c r="J8" i="110"/>
  <c r="K8" i="110"/>
  <c r="L8" i="110"/>
  <c r="M8" i="110"/>
  <c r="N8" i="110"/>
  <c r="O8" i="110"/>
  <c r="P8" i="110"/>
  <c r="Q8" i="110"/>
  <c r="R8" i="110"/>
  <c r="S8" i="110"/>
  <c r="T8" i="110"/>
  <c r="U8" i="110"/>
  <c r="V8" i="110"/>
  <c r="C11" i="110"/>
  <c r="D11" i="110"/>
  <c r="E11" i="110"/>
  <c r="F11" i="110"/>
  <c r="G11" i="110"/>
  <c r="H11" i="110"/>
  <c r="I11" i="110"/>
  <c r="J11" i="110"/>
  <c r="K11" i="110"/>
  <c r="L11" i="110"/>
  <c r="M11" i="110"/>
  <c r="N11" i="110"/>
  <c r="O11" i="110"/>
  <c r="P11" i="110"/>
  <c r="Q11" i="110"/>
  <c r="R11" i="110"/>
  <c r="S11" i="110"/>
  <c r="T11" i="110"/>
  <c r="U11" i="110"/>
  <c r="V11" i="110"/>
  <c r="C13" i="110"/>
  <c r="D13" i="110"/>
  <c r="E13" i="110"/>
  <c r="F13" i="110"/>
  <c r="G13" i="110"/>
  <c r="H13" i="110"/>
  <c r="I13" i="110"/>
  <c r="J13" i="110"/>
  <c r="K13" i="110"/>
  <c r="L13" i="110"/>
  <c r="M13" i="110"/>
  <c r="N13" i="110"/>
  <c r="O13" i="110"/>
  <c r="P13" i="110"/>
  <c r="Q13" i="110"/>
  <c r="R13" i="110"/>
  <c r="S13" i="110"/>
  <c r="T13" i="110"/>
  <c r="U13" i="110"/>
  <c r="V13" i="110"/>
  <c r="C16" i="110"/>
  <c r="D16" i="110"/>
  <c r="E16" i="110"/>
  <c r="F16" i="110"/>
  <c r="G16" i="110"/>
  <c r="H16" i="110"/>
  <c r="I16" i="110"/>
  <c r="J16" i="110"/>
  <c r="K16" i="110"/>
  <c r="L16" i="110"/>
  <c r="M16" i="110"/>
  <c r="N16" i="110"/>
  <c r="O16" i="110"/>
  <c r="P16" i="110"/>
  <c r="Q16" i="110"/>
  <c r="R16" i="110"/>
  <c r="S16" i="110"/>
  <c r="T16" i="110"/>
  <c r="U16" i="110"/>
  <c r="V16" i="110"/>
  <c r="C22" i="110"/>
  <c r="D22" i="110"/>
  <c r="E22" i="110"/>
  <c r="F22" i="110"/>
  <c r="G22" i="110"/>
  <c r="H22" i="110"/>
  <c r="I22" i="110"/>
  <c r="J22" i="110"/>
  <c r="K22" i="110"/>
  <c r="L22" i="110"/>
  <c r="M22" i="110"/>
  <c r="N22" i="110"/>
  <c r="O22" i="110"/>
  <c r="P22" i="110"/>
  <c r="Q22" i="110"/>
  <c r="R22" i="110"/>
  <c r="S22" i="110"/>
  <c r="T22" i="110"/>
  <c r="U22" i="110"/>
  <c r="V22" i="110"/>
  <c r="C15" i="110"/>
  <c r="D15" i="110"/>
  <c r="E15" i="110"/>
  <c r="F15" i="110"/>
  <c r="G15" i="110"/>
  <c r="H15" i="110"/>
  <c r="I15" i="110"/>
  <c r="J15" i="110"/>
  <c r="K15" i="110"/>
  <c r="L15" i="110"/>
  <c r="M15" i="110"/>
  <c r="N15" i="110"/>
  <c r="O15" i="110"/>
  <c r="P15" i="110"/>
  <c r="Q15" i="110"/>
  <c r="R15" i="110"/>
  <c r="S15" i="110"/>
  <c r="T15" i="110"/>
  <c r="U15" i="110"/>
  <c r="V15" i="110"/>
  <c r="C17" i="110"/>
  <c r="D17" i="110"/>
  <c r="E17" i="110"/>
  <c r="F17" i="110"/>
  <c r="G17" i="110"/>
  <c r="H17" i="110"/>
  <c r="I17" i="110"/>
  <c r="J17" i="110"/>
  <c r="K17" i="110"/>
  <c r="L17" i="110"/>
  <c r="M17" i="110"/>
  <c r="N17" i="110"/>
  <c r="O17" i="110"/>
  <c r="P17" i="110"/>
  <c r="Q17" i="110"/>
  <c r="R17" i="110"/>
  <c r="S17" i="110"/>
  <c r="T17" i="110"/>
  <c r="U17" i="110"/>
  <c r="V17" i="110"/>
  <c r="C21" i="110"/>
  <c r="D21" i="110"/>
  <c r="E21" i="110"/>
  <c r="F21" i="110"/>
  <c r="G21" i="110"/>
  <c r="H21" i="110"/>
  <c r="I21" i="110"/>
  <c r="J21" i="110"/>
  <c r="K21" i="110"/>
  <c r="L21" i="110"/>
  <c r="M21" i="110"/>
  <c r="N21" i="110"/>
  <c r="O21" i="110"/>
  <c r="P21" i="110"/>
  <c r="Q21" i="110"/>
  <c r="R21" i="110"/>
  <c r="S21" i="110"/>
  <c r="T21" i="110"/>
  <c r="U21" i="110"/>
  <c r="V21" i="110"/>
  <c r="C25" i="110"/>
  <c r="D25" i="110"/>
  <c r="E25" i="110"/>
  <c r="F25" i="110"/>
  <c r="G25" i="110"/>
  <c r="H25" i="110"/>
  <c r="I25" i="110"/>
  <c r="J25" i="110"/>
  <c r="K25" i="110"/>
  <c r="L25" i="110"/>
  <c r="M25" i="110"/>
  <c r="N25" i="110"/>
  <c r="O25" i="110"/>
  <c r="P25" i="110"/>
  <c r="Q25" i="110"/>
  <c r="R25" i="110"/>
  <c r="S25" i="110"/>
  <c r="T25" i="110"/>
  <c r="U25" i="110"/>
  <c r="V25" i="110"/>
  <c r="C24" i="110"/>
  <c r="D24" i="110"/>
  <c r="E24" i="110"/>
  <c r="F24" i="110"/>
  <c r="G24" i="110"/>
  <c r="H24" i="110"/>
  <c r="I24" i="110"/>
  <c r="J24" i="110"/>
  <c r="K24" i="110"/>
  <c r="L24" i="110"/>
  <c r="M24" i="110"/>
  <c r="N24" i="110"/>
  <c r="O24" i="110"/>
  <c r="P24" i="110"/>
  <c r="Q24" i="110"/>
  <c r="R24" i="110"/>
  <c r="S24" i="110"/>
  <c r="T24" i="110"/>
  <c r="U24" i="110"/>
  <c r="V24" i="110"/>
  <c r="C32" i="110"/>
  <c r="D32" i="110"/>
  <c r="E32" i="110"/>
  <c r="F32" i="110"/>
  <c r="G32" i="110"/>
  <c r="H32" i="110"/>
  <c r="I32" i="110"/>
  <c r="J32" i="110"/>
  <c r="K32" i="110"/>
  <c r="L32" i="110"/>
  <c r="M32" i="110"/>
  <c r="N32" i="110"/>
  <c r="O32" i="110"/>
  <c r="P32" i="110"/>
  <c r="Q32" i="110"/>
  <c r="R32" i="110"/>
  <c r="S32" i="110"/>
  <c r="T32" i="110"/>
  <c r="U32" i="110"/>
  <c r="V32" i="110"/>
  <c r="C18" i="110"/>
  <c r="D18" i="110"/>
  <c r="E18" i="110"/>
  <c r="F18" i="110"/>
  <c r="G18" i="110"/>
  <c r="H18" i="110"/>
  <c r="I18" i="110"/>
  <c r="J18" i="110"/>
  <c r="K18" i="110"/>
  <c r="L18" i="110"/>
  <c r="M18" i="110"/>
  <c r="N18" i="110"/>
  <c r="O18" i="110"/>
  <c r="P18" i="110"/>
  <c r="Q18" i="110"/>
  <c r="R18" i="110"/>
  <c r="S18" i="110"/>
  <c r="T18" i="110"/>
  <c r="U18" i="110"/>
  <c r="V18" i="110"/>
  <c r="C20" i="110"/>
  <c r="D20" i="110"/>
  <c r="E20" i="110"/>
  <c r="F20" i="110"/>
  <c r="G20" i="110"/>
  <c r="H20" i="110"/>
  <c r="I20" i="110"/>
  <c r="J20" i="110"/>
  <c r="K20" i="110"/>
  <c r="L20" i="110"/>
  <c r="M20" i="110"/>
  <c r="N20" i="110"/>
  <c r="O20" i="110"/>
  <c r="P20" i="110"/>
  <c r="Q20" i="110"/>
  <c r="R20" i="110"/>
  <c r="S20" i="110"/>
  <c r="T20" i="110"/>
  <c r="U20" i="110"/>
  <c r="V20" i="110"/>
  <c r="C34" i="110"/>
  <c r="D34" i="110"/>
  <c r="E34" i="110"/>
  <c r="F34" i="110"/>
  <c r="G34" i="110"/>
  <c r="H34" i="110"/>
  <c r="I34" i="110"/>
  <c r="J34" i="110"/>
  <c r="K34" i="110"/>
  <c r="L34" i="110"/>
  <c r="M34" i="110"/>
  <c r="N34" i="110"/>
  <c r="O34" i="110"/>
  <c r="P34" i="110"/>
  <c r="Q34" i="110"/>
  <c r="R34" i="110"/>
  <c r="S34" i="110"/>
  <c r="T34" i="110"/>
  <c r="U34" i="110"/>
  <c r="V34" i="110"/>
  <c r="C29" i="110"/>
  <c r="D29" i="110"/>
  <c r="E29" i="110"/>
  <c r="F29" i="110"/>
  <c r="G29" i="110"/>
  <c r="H29" i="110"/>
  <c r="I29" i="110"/>
  <c r="J29" i="110"/>
  <c r="K29" i="110"/>
  <c r="L29" i="110"/>
  <c r="M29" i="110"/>
  <c r="N29" i="110"/>
  <c r="O29" i="110"/>
  <c r="P29" i="110"/>
  <c r="Q29" i="110"/>
  <c r="R29" i="110"/>
  <c r="S29" i="110"/>
  <c r="T29" i="110"/>
  <c r="U29" i="110"/>
  <c r="V29" i="110"/>
  <c r="C35" i="110"/>
  <c r="D35" i="110"/>
  <c r="E35" i="110"/>
  <c r="F35" i="110"/>
  <c r="G35" i="110"/>
  <c r="H35" i="110"/>
  <c r="I35" i="110"/>
  <c r="J35" i="110"/>
  <c r="K35" i="110"/>
  <c r="L35" i="110"/>
  <c r="M35" i="110"/>
  <c r="N35" i="110"/>
  <c r="O35" i="110"/>
  <c r="P35" i="110"/>
  <c r="Q35" i="110"/>
  <c r="R35" i="110"/>
  <c r="S35" i="110"/>
  <c r="T35" i="110"/>
  <c r="U35" i="110"/>
  <c r="V35" i="110"/>
  <c r="C30" i="110"/>
  <c r="D30" i="110"/>
  <c r="E30" i="110"/>
  <c r="F30" i="110"/>
  <c r="G30" i="110"/>
  <c r="H30" i="110"/>
  <c r="I30" i="110"/>
  <c r="J30" i="110"/>
  <c r="K30" i="110"/>
  <c r="L30" i="110"/>
  <c r="M30" i="110"/>
  <c r="N30" i="110"/>
  <c r="O30" i="110"/>
  <c r="P30" i="110"/>
  <c r="Q30" i="110"/>
  <c r="R30" i="110"/>
  <c r="S30" i="110"/>
  <c r="T30" i="110"/>
  <c r="U30" i="110"/>
  <c r="V30" i="110"/>
  <c r="C36" i="110"/>
  <c r="D36" i="110"/>
  <c r="E36" i="110"/>
  <c r="F36" i="110"/>
  <c r="G36" i="110"/>
  <c r="H36" i="110"/>
  <c r="I36" i="110"/>
  <c r="J36" i="110"/>
  <c r="K36" i="110"/>
  <c r="L36" i="110"/>
  <c r="M36" i="110"/>
  <c r="N36" i="110"/>
  <c r="O36" i="110"/>
  <c r="P36" i="110"/>
  <c r="Q36" i="110"/>
  <c r="R36" i="110"/>
  <c r="S36" i="110"/>
  <c r="T36" i="110"/>
  <c r="U36" i="110"/>
  <c r="V36" i="110"/>
  <c r="C26" i="110"/>
  <c r="D26" i="110"/>
  <c r="E26" i="110"/>
  <c r="F26" i="110"/>
  <c r="G26" i="110"/>
  <c r="H26" i="110"/>
  <c r="I26" i="110"/>
  <c r="J26" i="110"/>
  <c r="K26" i="110"/>
  <c r="L26" i="110"/>
  <c r="M26" i="110"/>
  <c r="N26" i="110"/>
  <c r="O26" i="110"/>
  <c r="P26" i="110"/>
  <c r="Q26" i="110"/>
  <c r="R26" i="110"/>
  <c r="S26" i="110"/>
  <c r="T26" i="110"/>
  <c r="U26" i="110"/>
  <c r="V26" i="110"/>
  <c r="C23" i="110"/>
  <c r="D23" i="110"/>
  <c r="E23" i="110"/>
  <c r="F23" i="110"/>
  <c r="G23" i="110"/>
  <c r="H23" i="110"/>
  <c r="I23" i="110"/>
  <c r="J23" i="110"/>
  <c r="K23" i="110"/>
  <c r="L23" i="110"/>
  <c r="M23" i="110"/>
  <c r="N23" i="110"/>
  <c r="O23" i="110"/>
  <c r="P23" i="110"/>
  <c r="Q23" i="110"/>
  <c r="R23" i="110"/>
  <c r="S23" i="110"/>
  <c r="T23" i="110"/>
  <c r="U23" i="110"/>
  <c r="V23" i="110"/>
  <c r="C28" i="110"/>
  <c r="D28" i="110"/>
  <c r="E28" i="110"/>
  <c r="F28" i="110"/>
  <c r="G28" i="110"/>
  <c r="H28" i="110"/>
  <c r="I28" i="110"/>
  <c r="J28" i="110"/>
  <c r="K28" i="110"/>
  <c r="L28" i="110"/>
  <c r="M28" i="110"/>
  <c r="N28" i="110"/>
  <c r="O28" i="110"/>
  <c r="P28" i="110"/>
  <c r="Q28" i="110"/>
  <c r="R28" i="110"/>
  <c r="S28" i="110"/>
  <c r="T28" i="110"/>
  <c r="U28" i="110"/>
  <c r="V28" i="110"/>
  <c r="C42" i="110"/>
  <c r="D42" i="110"/>
  <c r="E42" i="110"/>
  <c r="F42" i="110"/>
  <c r="G42" i="110"/>
  <c r="H42" i="110"/>
  <c r="I42" i="110"/>
  <c r="J42" i="110"/>
  <c r="K42" i="110"/>
  <c r="L42" i="110"/>
  <c r="M42" i="110"/>
  <c r="N42" i="110"/>
  <c r="O42" i="110"/>
  <c r="P42" i="110"/>
  <c r="Q42" i="110"/>
  <c r="R42" i="110"/>
  <c r="S42" i="110"/>
  <c r="T42" i="110"/>
  <c r="U42" i="110"/>
  <c r="V42" i="110"/>
  <c r="C40" i="110"/>
  <c r="D40" i="110"/>
  <c r="E40" i="110"/>
  <c r="F40" i="110"/>
  <c r="G40" i="110"/>
  <c r="H40" i="110"/>
  <c r="I40" i="110"/>
  <c r="J40" i="110"/>
  <c r="K40" i="110"/>
  <c r="L40" i="110"/>
  <c r="M40" i="110"/>
  <c r="N40" i="110"/>
  <c r="O40" i="110"/>
  <c r="P40" i="110"/>
  <c r="Q40" i="110"/>
  <c r="R40" i="110"/>
  <c r="S40" i="110"/>
  <c r="T40" i="110"/>
  <c r="U40" i="110"/>
  <c r="V40" i="110"/>
  <c r="C41" i="110"/>
  <c r="D41" i="110"/>
  <c r="E41" i="110"/>
  <c r="F41" i="110"/>
  <c r="G41" i="110"/>
  <c r="H41" i="110"/>
  <c r="I41" i="110"/>
  <c r="J41" i="110"/>
  <c r="K41" i="110"/>
  <c r="L41" i="110"/>
  <c r="M41" i="110"/>
  <c r="N41" i="110"/>
  <c r="O41" i="110"/>
  <c r="P41" i="110"/>
  <c r="Q41" i="110"/>
  <c r="R41" i="110"/>
  <c r="S41" i="110"/>
  <c r="T41" i="110"/>
  <c r="U41" i="110"/>
  <c r="V41" i="110"/>
  <c r="C44" i="110"/>
  <c r="D44" i="110"/>
  <c r="E44" i="110"/>
  <c r="F44" i="110"/>
  <c r="G44" i="110"/>
  <c r="H44" i="110"/>
  <c r="I44" i="110"/>
  <c r="J44" i="110"/>
  <c r="K44" i="110"/>
  <c r="L44" i="110"/>
  <c r="M44" i="110"/>
  <c r="N44" i="110"/>
  <c r="O44" i="110"/>
  <c r="P44" i="110"/>
  <c r="Q44" i="110"/>
  <c r="R44" i="110"/>
  <c r="S44" i="110"/>
  <c r="T44" i="110"/>
  <c r="U44" i="110"/>
  <c r="V44" i="110"/>
  <c r="C39" i="110"/>
  <c r="D39" i="110"/>
  <c r="E39" i="110"/>
  <c r="F39" i="110"/>
  <c r="G39" i="110"/>
  <c r="H39" i="110"/>
  <c r="I39" i="110"/>
  <c r="J39" i="110"/>
  <c r="K39" i="110"/>
  <c r="L39" i="110"/>
  <c r="M39" i="110"/>
  <c r="N39" i="110"/>
  <c r="O39" i="110"/>
  <c r="P39" i="110"/>
  <c r="Q39" i="110"/>
  <c r="R39" i="110"/>
  <c r="S39" i="110"/>
  <c r="T39" i="110"/>
  <c r="U39" i="110"/>
  <c r="V39" i="110"/>
  <c r="C43" i="110"/>
  <c r="D43" i="110"/>
  <c r="E43" i="110"/>
  <c r="F43" i="110"/>
  <c r="G43" i="110"/>
  <c r="H43" i="110"/>
  <c r="I43" i="110"/>
  <c r="J43" i="110"/>
  <c r="K43" i="110"/>
  <c r="L43" i="110"/>
  <c r="M43" i="110"/>
  <c r="N43" i="110"/>
  <c r="O43" i="110"/>
  <c r="P43" i="110"/>
  <c r="Q43" i="110"/>
  <c r="R43" i="110"/>
  <c r="S43" i="110"/>
  <c r="T43" i="110"/>
  <c r="U43" i="110"/>
  <c r="V43" i="110"/>
  <c r="C45" i="110"/>
  <c r="D45" i="110"/>
  <c r="E45" i="110"/>
  <c r="F45" i="110"/>
  <c r="G45" i="110"/>
  <c r="H45" i="110"/>
  <c r="I45" i="110"/>
  <c r="J45" i="110"/>
  <c r="K45" i="110"/>
  <c r="L45" i="110"/>
  <c r="M45" i="110"/>
  <c r="N45" i="110"/>
  <c r="O45" i="110"/>
  <c r="P45" i="110"/>
  <c r="Q45" i="110"/>
  <c r="R45" i="110"/>
  <c r="S45" i="110"/>
  <c r="T45" i="110"/>
  <c r="U45" i="110"/>
  <c r="V45" i="110"/>
  <c r="C48" i="110"/>
  <c r="D48" i="110"/>
  <c r="E48" i="110"/>
  <c r="F48" i="110"/>
  <c r="G48" i="110"/>
  <c r="H48" i="110"/>
  <c r="I48" i="110"/>
  <c r="J48" i="110"/>
  <c r="K48" i="110"/>
  <c r="L48" i="110"/>
  <c r="M48" i="110"/>
  <c r="N48" i="110"/>
  <c r="O48" i="110"/>
  <c r="P48" i="110"/>
  <c r="Q48" i="110"/>
  <c r="R48" i="110"/>
  <c r="S48" i="110"/>
  <c r="T48" i="110"/>
  <c r="U48" i="110"/>
  <c r="V48" i="110"/>
  <c r="B48" i="110"/>
  <c r="B45" i="110"/>
  <c r="B43" i="110"/>
  <c r="B39" i="110"/>
  <c r="B44" i="110"/>
  <c r="B41" i="110"/>
  <c r="B40" i="110"/>
  <c r="B42" i="110"/>
  <c r="B28" i="110"/>
  <c r="B23" i="110"/>
  <c r="B26" i="110"/>
  <c r="B36" i="110"/>
  <c r="B30" i="110"/>
  <c r="B35" i="110"/>
  <c r="B29" i="110"/>
  <c r="B34" i="110"/>
  <c r="B20" i="110"/>
  <c r="B18" i="110"/>
  <c r="B32" i="110"/>
  <c r="B24" i="110"/>
  <c r="B25" i="110"/>
  <c r="B21" i="110"/>
  <c r="B17" i="110"/>
  <c r="B15" i="110"/>
  <c r="B22" i="110"/>
  <c r="B16" i="110"/>
  <c r="B13" i="110"/>
  <c r="B11" i="110"/>
  <c r="B8" i="110"/>
  <c r="B10" i="110"/>
  <c r="B27" i="110"/>
  <c r="B19" i="110"/>
  <c r="B14" i="110"/>
  <c r="B12" i="110"/>
  <c r="B33" i="110"/>
  <c r="B6" i="110"/>
  <c r="B7" i="110"/>
  <c r="B9" i="110"/>
  <c r="B31" i="110"/>
  <c r="B4" i="110"/>
  <c r="C8" i="57" l="1"/>
  <c r="D8" i="57"/>
  <c r="E8" i="57"/>
  <c r="F8" i="57"/>
  <c r="G8" i="57"/>
  <c r="H8" i="57"/>
  <c r="C10" i="57"/>
  <c r="D10" i="57"/>
  <c r="E10" i="57"/>
  <c r="F10" i="57"/>
  <c r="G10" i="57"/>
  <c r="H10" i="57"/>
  <c r="C11" i="57"/>
  <c r="D11" i="57"/>
  <c r="E11" i="57"/>
  <c r="F11" i="57"/>
  <c r="G11" i="57"/>
  <c r="H11" i="57"/>
  <c r="C12" i="57"/>
  <c r="D12" i="57"/>
  <c r="E12" i="57"/>
  <c r="F12" i="57"/>
  <c r="G12" i="57"/>
  <c r="H12" i="57"/>
  <c r="C13" i="57"/>
  <c r="D13" i="57"/>
  <c r="E13" i="57"/>
  <c r="F13" i="57"/>
  <c r="G13" i="57"/>
  <c r="H13" i="57"/>
  <c r="C14" i="57"/>
  <c r="D14" i="57"/>
  <c r="E14" i="57"/>
  <c r="F14" i="57"/>
  <c r="G14" i="57"/>
  <c r="H14" i="57"/>
  <c r="C15" i="57"/>
  <c r="D15" i="57"/>
  <c r="E15" i="57"/>
  <c r="F15" i="57"/>
  <c r="G15" i="57"/>
  <c r="H15" i="57"/>
  <c r="C16" i="57"/>
  <c r="D16" i="57"/>
  <c r="E16" i="57"/>
  <c r="F16" i="57"/>
  <c r="G16" i="57"/>
  <c r="H16" i="57"/>
  <c r="C19" i="57"/>
  <c r="D19" i="57"/>
  <c r="E19" i="57"/>
  <c r="F19" i="57"/>
  <c r="G19" i="57"/>
  <c r="H19" i="57"/>
  <c r="C20" i="57"/>
  <c r="D20" i="57"/>
  <c r="E20" i="57"/>
  <c r="F20" i="57"/>
  <c r="G20" i="57"/>
  <c r="H20" i="57"/>
  <c r="C21" i="57"/>
  <c r="D21" i="57"/>
  <c r="E21" i="57"/>
  <c r="F21" i="57"/>
  <c r="G21" i="57"/>
  <c r="H21" i="57"/>
  <c r="C23" i="57"/>
  <c r="D23" i="57"/>
  <c r="E23" i="57"/>
  <c r="F23" i="57"/>
  <c r="G23" i="57"/>
  <c r="H23" i="57"/>
  <c r="C24" i="57"/>
  <c r="D24" i="57"/>
  <c r="E24" i="57"/>
  <c r="F24" i="57"/>
  <c r="G24" i="57"/>
  <c r="H24" i="57"/>
  <c r="C26" i="57"/>
  <c r="D26" i="57"/>
  <c r="E26" i="57"/>
  <c r="F26" i="57"/>
  <c r="G26" i="57"/>
  <c r="H26" i="57"/>
  <c r="C29" i="57"/>
  <c r="D29" i="57"/>
  <c r="E29" i="57"/>
  <c r="F29" i="57"/>
  <c r="G29" i="57"/>
  <c r="H29" i="57"/>
  <c r="C30" i="57"/>
  <c r="D30" i="57"/>
  <c r="E30" i="57"/>
  <c r="F30" i="57"/>
  <c r="G30" i="57"/>
  <c r="H30" i="57"/>
  <c r="C31" i="57"/>
  <c r="D31" i="57"/>
  <c r="E31" i="57"/>
  <c r="F31" i="57"/>
  <c r="G31" i="57"/>
  <c r="H31" i="57"/>
  <c r="C32" i="57"/>
  <c r="D32" i="57"/>
  <c r="E32" i="57"/>
  <c r="F32" i="57"/>
  <c r="G32" i="57"/>
  <c r="H32" i="57"/>
  <c r="C33" i="57"/>
  <c r="D33" i="57"/>
  <c r="E33" i="57"/>
  <c r="F33" i="57"/>
  <c r="G33" i="57"/>
  <c r="H33" i="57"/>
  <c r="C34" i="57"/>
  <c r="D34" i="57"/>
  <c r="E34" i="57"/>
  <c r="F34" i="57"/>
  <c r="G34" i="57"/>
  <c r="H34" i="57"/>
  <c r="C38" i="57"/>
  <c r="D38" i="57"/>
  <c r="E38" i="57"/>
  <c r="F38" i="57"/>
  <c r="G38" i="57"/>
  <c r="H38" i="57"/>
  <c r="C47" i="57"/>
  <c r="D47" i="57"/>
  <c r="E47" i="57"/>
  <c r="F47" i="57"/>
  <c r="G47" i="57"/>
  <c r="H47" i="57"/>
  <c r="C48" i="57"/>
  <c r="D48" i="57"/>
  <c r="E48" i="57"/>
  <c r="F48" i="57"/>
  <c r="G48" i="57"/>
  <c r="H48" i="57"/>
  <c r="C49" i="57"/>
  <c r="D49" i="57"/>
  <c r="E49" i="57"/>
  <c r="F49" i="57"/>
  <c r="G49" i="57"/>
  <c r="H49" i="57"/>
  <c r="C50" i="57"/>
  <c r="D50" i="57"/>
  <c r="E50" i="57"/>
  <c r="F50" i="57"/>
  <c r="G50" i="57"/>
  <c r="H50" i="57"/>
  <c r="C51" i="57"/>
  <c r="D51" i="57"/>
  <c r="E51" i="57"/>
  <c r="F51" i="57"/>
  <c r="G51" i="57"/>
  <c r="H51" i="57"/>
  <c r="C53" i="57"/>
  <c r="D53" i="57"/>
  <c r="E53" i="57"/>
  <c r="F53" i="57"/>
  <c r="G53" i="57"/>
  <c r="H53" i="57"/>
  <c r="C54" i="57"/>
  <c r="D54" i="57"/>
  <c r="E54" i="57"/>
  <c r="F54" i="57"/>
  <c r="G54" i="57"/>
  <c r="H54" i="57"/>
  <c r="C55" i="57"/>
  <c r="D55" i="57"/>
  <c r="E55" i="57"/>
  <c r="F55" i="57"/>
  <c r="G55" i="57"/>
  <c r="H55" i="57"/>
  <c r="C60" i="57"/>
  <c r="D60" i="57"/>
  <c r="E60" i="57"/>
  <c r="F60" i="57"/>
  <c r="G60" i="57"/>
  <c r="H60" i="57"/>
  <c r="C64" i="57"/>
  <c r="D64" i="57"/>
  <c r="E64" i="57"/>
  <c r="F64" i="57"/>
  <c r="G64" i="57"/>
  <c r="H64" i="57"/>
  <c r="C65" i="57"/>
  <c r="D65" i="57"/>
  <c r="E65" i="57"/>
  <c r="F65" i="57"/>
  <c r="G65" i="57"/>
  <c r="H65" i="57"/>
  <c r="C70" i="57"/>
  <c r="D70" i="57"/>
  <c r="E70" i="57"/>
  <c r="F70" i="57"/>
  <c r="G70" i="57"/>
  <c r="H70" i="57"/>
  <c r="C72" i="57"/>
  <c r="D72" i="57"/>
  <c r="E72" i="57"/>
  <c r="F72" i="57"/>
  <c r="G72" i="57"/>
  <c r="H72" i="57"/>
  <c r="C73" i="57"/>
  <c r="D73" i="57"/>
  <c r="E73" i="57"/>
  <c r="F73" i="57"/>
  <c r="G73" i="57"/>
  <c r="H73" i="57"/>
  <c r="C79" i="57"/>
  <c r="D79" i="57"/>
  <c r="E79" i="57"/>
  <c r="F79" i="57"/>
  <c r="G79" i="57"/>
  <c r="H79" i="57"/>
  <c r="C92" i="57"/>
  <c r="D92" i="57"/>
  <c r="E92" i="57"/>
  <c r="F92" i="57"/>
  <c r="G92" i="57"/>
  <c r="H92" i="57"/>
  <c r="B92" i="57"/>
  <c r="B79" i="57"/>
  <c r="B73" i="57"/>
  <c r="B72" i="57"/>
  <c r="B70" i="57"/>
  <c r="B65" i="57"/>
  <c r="B64" i="57"/>
  <c r="B60" i="57"/>
  <c r="B55" i="57"/>
  <c r="B54" i="57"/>
  <c r="B53" i="57"/>
  <c r="B51" i="57"/>
  <c r="B50" i="57"/>
  <c r="B49" i="57"/>
  <c r="B48" i="57"/>
  <c r="B47" i="57"/>
  <c r="B38" i="57"/>
  <c r="B34" i="57"/>
  <c r="B33" i="57"/>
  <c r="B32" i="57"/>
  <c r="B31" i="57"/>
  <c r="B30" i="57"/>
  <c r="B29" i="57"/>
  <c r="B26" i="57"/>
  <c r="B24" i="57"/>
  <c r="B23" i="57"/>
  <c r="B21" i="57"/>
  <c r="B20" i="57"/>
  <c r="B19" i="57"/>
  <c r="B16" i="57"/>
  <c r="B15" i="57"/>
  <c r="B14" i="57"/>
  <c r="B13" i="57"/>
  <c r="B12" i="57"/>
  <c r="B11" i="57"/>
  <c r="B10" i="57"/>
  <c r="B8" i="57"/>
  <c r="C4" i="109"/>
  <c r="D4" i="109"/>
  <c r="E4" i="109"/>
  <c r="F4" i="109"/>
  <c r="G4" i="109"/>
  <c r="H4" i="109"/>
  <c r="I4" i="109"/>
  <c r="J4" i="109"/>
  <c r="K4" i="109"/>
  <c r="L4" i="109"/>
  <c r="M4" i="109"/>
  <c r="N4" i="109"/>
  <c r="O4" i="109"/>
  <c r="P4" i="109"/>
  <c r="Q4" i="109"/>
  <c r="R4" i="109"/>
  <c r="S4" i="109"/>
  <c r="T4" i="109"/>
  <c r="U4" i="109"/>
  <c r="V4" i="109"/>
  <c r="C6" i="109"/>
  <c r="D6" i="109"/>
  <c r="E6" i="109"/>
  <c r="F6" i="109"/>
  <c r="G6" i="109"/>
  <c r="H6" i="109"/>
  <c r="I6" i="109"/>
  <c r="J6" i="109"/>
  <c r="K6" i="109"/>
  <c r="L6" i="109"/>
  <c r="M6" i="109"/>
  <c r="N6" i="109"/>
  <c r="O6" i="109"/>
  <c r="P6" i="109"/>
  <c r="Q6" i="109"/>
  <c r="R6" i="109"/>
  <c r="S6" i="109"/>
  <c r="T6" i="109"/>
  <c r="U6" i="109"/>
  <c r="V6" i="109"/>
  <c r="C14" i="109"/>
  <c r="D14" i="109"/>
  <c r="E14" i="109"/>
  <c r="F14" i="109"/>
  <c r="G14" i="109"/>
  <c r="H14" i="109"/>
  <c r="I14" i="109"/>
  <c r="J14" i="109"/>
  <c r="K14" i="109"/>
  <c r="L14" i="109"/>
  <c r="M14" i="109"/>
  <c r="N14" i="109"/>
  <c r="O14" i="109"/>
  <c r="P14" i="109"/>
  <c r="Q14" i="109"/>
  <c r="R14" i="109"/>
  <c r="S14" i="109"/>
  <c r="T14" i="109"/>
  <c r="U14" i="109"/>
  <c r="V14" i="109"/>
  <c r="C17" i="109"/>
  <c r="D17" i="109"/>
  <c r="E17" i="109"/>
  <c r="F17" i="109"/>
  <c r="G17" i="109"/>
  <c r="H17" i="109"/>
  <c r="I17" i="109"/>
  <c r="J17" i="109"/>
  <c r="K17" i="109"/>
  <c r="L17" i="109"/>
  <c r="M17" i="109"/>
  <c r="N17" i="109"/>
  <c r="O17" i="109"/>
  <c r="P17" i="109"/>
  <c r="Q17" i="109"/>
  <c r="R17" i="109"/>
  <c r="S17" i="109"/>
  <c r="T17" i="109"/>
  <c r="U17" i="109"/>
  <c r="V17" i="109"/>
  <c r="C8" i="109"/>
  <c r="D8" i="109"/>
  <c r="E8" i="109"/>
  <c r="F8" i="109"/>
  <c r="G8" i="109"/>
  <c r="H8" i="109"/>
  <c r="I8" i="109"/>
  <c r="J8" i="109"/>
  <c r="K8" i="109"/>
  <c r="L8" i="109"/>
  <c r="M8" i="109"/>
  <c r="N8" i="109"/>
  <c r="O8" i="109"/>
  <c r="P8" i="109"/>
  <c r="Q8" i="109"/>
  <c r="R8" i="109"/>
  <c r="S8" i="109"/>
  <c r="T8" i="109"/>
  <c r="U8" i="109"/>
  <c r="V8" i="109"/>
  <c r="C10" i="109"/>
  <c r="D10" i="109"/>
  <c r="E10" i="109"/>
  <c r="F10" i="109"/>
  <c r="G10" i="109"/>
  <c r="H10" i="109"/>
  <c r="I10" i="109"/>
  <c r="J10" i="109"/>
  <c r="K10" i="109"/>
  <c r="L10" i="109"/>
  <c r="M10" i="109"/>
  <c r="N10" i="109"/>
  <c r="O10" i="109"/>
  <c r="P10" i="109"/>
  <c r="Q10" i="109"/>
  <c r="R10" i="109"/>
  <c r="S10" i="109"/>
  <c r="T10" i="109"/>
  <c r="U10" i="109"/>
  <c r="V10" i="109"/>
  <c r="C26" i="109"/>
  <c r="D26" i="109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Q26" i="109"/>
  <c r="R26" i="109"/>
  <c r="S26" i="109"/>
  <c r="T26" i="109"/>
  <c r="U26" i="109"/>
  <c r="V26" i="109"/>
  <c r="C16" i="109"/>
  <c r="D16" i="109"/>
  <c r="E16" i="109"/>
  <c r="F16" i="109"/>
  <c r="G16" i="109"/>
  <c r="H16" i="109"/>
  <c r="I16" i="109"/>
  <c r="J16" i="109"/>
  <c r="K16" i="109"/>
  <c r="L16" i="109"/>
  <c r="M16" i="109"/>
  <c r="N16" i="109"/>
  <c r="O16" i="109"/>
  <c r="P16" i="109"/>
  <c r="Q16" i="109"/>
  <c r="R16" i="109"/>
  <c r="S16" i="109"/>
  <c r="T16" i="109"/>
  <c r="U16" i="109"/>
  <c r="V16" i="109"/>
  <c r="C12" i="109"/>
  <c r="D12" i="109"/>
  <c r="E12" i="109"/>
  <c r="F12" i="109"/>
  <c r="G12" i="109"/>
  <c r="H12" i="109"/>
  <c r="I12" i="109"/>
  <c r="J12" i="109"/>
  <c r="K12" i="109"/>
  <c r="L12" i="109"/>
  <c r="M12" i="109"/>
  <c r="N12" i="109"/>
  <c r="O12" i="109"/>
  <c r="P12" i="109"/>
  <c r="Q12" i="109"/>
  <c r="R12" i="109"/>
  <c r="S12" i="109"/>
  <c r="T12" i="109"/>
  <c r="U12" i="109"/>
  <c r="V12" i="109"/>
  <c r="C7" i="109"/>
  <c r="D7" i="109"/>
  <c r="E7" i="109"/>
  <c r="F7" i="109"/>
  <c r="G7" i="109"/>
  <c r="H7" i="109"/>
  <c r="I7" i="109"/>
  <c r="J7" i="109"/>
  <c r="K7" i="109"/>
  <c r="L7" i="109"/>
  <c r="M7" i="109"/>
  <c r="N7" i="109"/>
  <c r="O7" i="109"/>
  <c r="P7" i="109"/>
  <c r="Q7" i="109"/>
  <c r="R7" i="109"/>
  <c r="S7" i="109"/>
  <c r="T7" i="109"/>
  <c r="U7" i="109"/>
  <c r="V7" i="109"/>
  <c r="C11" i="109"/>
  <c r="D11" i="109"/>
  <c r="E11" i="109"/>
  <c r="F11" i="109"/>
  <c r="G11" i="109"/>
  <c r="H11" i="109"/>
  <c r="I11" i="109"/>
  <c r="J11" i="109"/>
  <c r="K11" i="109"/>
  <c r="L11" i="109"/>
  <c r="M11" i="109"/>
  <c r="N11" i="109"/>
  <c r="O11" i="109"/>
  <c r="P11" i="109"/>
  <c r="Q11" i="109"/>
  <c r="R11" i="109"/>
  <c r="S11" i="109"/>
  <c r="T11" i="109"/>
  <c r="U11" i="109"/>
  <c r="V11" i="109"/>
  <c r="C20" i="109"/>
  <c r="D20" i="109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Q20" i="109"/>
  <c r="R20" i="109"/>
  <c r="S20" i="109"/>
  <c r="T20" i="109"/>
  <c r="U20" i="109"/>
  <c r="V20" i="109"/>
  <c r="C18" i="109"/>
  <c r="D18" i="109"/>
  <c r="E18" i="109"/>
  <c r="F18" i="109"/>
  <c r="G18" i="109"/>
  <c r="H18" i="109"/>
  <c r="I18" i="109"/>
  <c r="J18" i="109"/>
  <c r="K18" i="109"/>
  <c r="L18" i="109"/>
  <c r="M18" i="109"/>
  <c r="N18" i="109"/>
  <c r="O18" i="109"/>
  <c r="P18" i="109"/>
  <c r="Q18" i="109"/>
  <c r="R18" i="109"/>
  <c r="S18" i="109"/>
  <c r="T18" i="109"/>
  <c r="U18" i="109"/>
  <c r="V18" i="109"/>
  <c r="C33" i="109"/>
  <c r="D33" i="109"/>
  <c r="E33" i="109"/>
  <c r="F33" i="109"/>
  <c r="G33" i="109"/>
  <c r="H33" i="109"/>
  <c r="I33" i="109"/>
  <c r="J33" i="109"/>
  <c r="K33" i="109"/>
  <c r="L33" i="109"/>
  <c r="M33" i="109"/>
  <c r="N33" i="109"/>
  <c r="O33" i="109"/>
  <c r="P33" i="109"/>
  <c r="Q33" i="109"/>
  <c r="R33" i="109"/>
  <c r="S33" i="109"/>
  <c r="T33" i="109"/>
  <c r="U33" i="109"/>
  <c r="V33" i="109"/>
  <c r="C19" i="109"/>
  <c r="D19" i="109"/>
  <c r="E19" i="109"/>
  <c r="F19" i="109"/>
  <c r="G19" i="109"/>
  <c r="H19" i="109"/>
  <c r="I19" i="109"/>
  <c r="J19" i="109"/>
  <c r="K19" i="109"/>
  <c r="L19" i="109"/>
  <c r="M19" i="109"/>
  <c r="N19" i="109"/>
  <c r="O19" i="109"/>
  <c r="P19" i="109"/>
  <c r="Q19" i="109"/>
  <c r="R19" i="109"/>
  <c r="S19" i="109"/>
  <c r="T19" i="109"/>
  <c r="U19" i="109"/>
  <c r="V19" i="109"/>
  <c r="C15" i="109"/>
  <c r="D15" i="109"/>
  <c r="E15" i="109"/>
  <c r="F15" i="109"/>
  <c r="G15" i="109"/>
  <c r="H15" i="109"/>
  <c r="I15" i="109"/>
  <c r="J15" i="109"/>
  <c r="K15" i="109"/>
  <c r="L15" i="109"/>
  <c r="M15" i="109"/>
  <c r="N15" i="109"/>
  <c r="O15" i="109"/>
  <c r="P15" i="109"/>
  <c r="Q15" i="109"/>
  <c r="R15" i="109"/>
  <c r="S15" i="109"/>
  <c r="T15" i="109"/>
  <c r="U15" i="109"/>
  <c r="V15" i="109"/>
  <c r="C29" i="109"/>
  <c r="D29" i="109"/>
  <c r="E29" i="109"/>
  <c r="F29" i="109"/>
  <c r="G29" i="109"/>
  <c r="H29" i="109"/>
  <c r="I29" i="109"/>
  <c r="J29" i="109"/>
  <c r="K29" i="109"/>
  <c r="L29" i="109"/>
  <c r="M29" i="109"/>
  <c r="N29" i="109"/>
  <c r="O29" i="109"/>
  <c r="P29" i="109"/>
  <c r="Q29" i="109"/>
  <c r="R29" i="109"/>
  <c r="S29" i="109"/>
  <c r="T29" i="109"/>
  <c r="U29" i="109"/>
  <c r="V29" i="109"/>
  <c r="C34" i="109"/>
  <c r="D34" i="109"/>
  <c r="E34" i="109"/>
  <c r="F34" i="109"/>
  <c r="G34" i="109"/>
  <c r="H34" i="109"/>
  <c r="I34" i="109"/>
  <c r="J34" i="109"/>
  <c r="K34" i="109"/>
  <c r="L34" i="109"/>
  <c r="M34" i="109"/>
  <c r="N34" i="109"/>
  <c r="O34" i="109"/>
  <c r="P34" i="109"/>
  <c r="Q34" i="109"/>
  <c r="R34" i="109"/>
  <c r="S34" i="109"/>
  <c r="T34" i="109"/>
  <c r="U34" i="109"/>
  <c r="V34" i="109"/>
  <c r="C25" i="109"/>
  <c r="D25" i="109"/>
  <c r="E25" i="109"/>
  <c r="F25" i="109"/>
  <c r="G25" i="109"/>
  <c r="H25" i="109"/>
  <c r="I25" i="109"/>
  <c r="J25" i="109"/>
  <c r="K25" i="109"/>
  <c r="L25" i="109"/>
  <c r="M25" i="109"/>
  <c r="N25" i="109"/>
  <c r="O25" i="109"/>
  <c r="P25" i="109"/>
  <c r="Q25" i="109"/>
  <c r="R25" i="109"/>
  <c r="S25" i="109"/>
  <c r="T25" i="109"/>
  <c r="U25" i="109"/>
  <c r="V25" i="109"/>
  <c r="C23" i="109"/>
  <c r="D23" i="109"/>
  <c r="E23" i="109"/>
  <c r="F23" i="109"/>
  <c r="G23" i="109"/>
  <c r="H23" i="109"/>
  <c r="I23" i="109"/>
  <c r="J23" i="109"/>
  <c r="K23" i="109"/>
  <c r="L23" i="109"/>
  <c r="M23" i="109"/>
  <c r="N23" i="109"/>
  <c r="O23" i="109"/>
  <c r="P23" i="109"/>
  <c r="Q23" i="109"/>
  <c r="R23" i="109"/>
  <c r="S23" i="109"/>
  <c r="T23" i="109"/>
  <c r="U23" i="109"/>
  <c r="V23" i="109"/>
  <c r="C13" i="109"/>
  <c r="D13" i="109"/>
  <c r="E13" i="109"/>
  <c r="F13" i="109"/>
  <c r="G13" i="109"/>
  <c r="H13" i="109"/>
  <c r="I13" i="109"/>
  <c r="J13" i="109"/>
  <c r="K13" i="109"/>
  <c r="L13" i="109"/>
  <c r="M13" i="109"/>
  <c r="N13" i="109"/>
  <c r="O13" i="109"/>
  <c r="P13" i="109"/>
  <c r="Q13" i="109"/>
  <c r="R13" i="109"/>
  <c r="S13" i="109"/>
  <c r="T13" i="109"/>
  <c r="U13" i="109"/>
  <c r="V13" i="109"/>
  <c r="C21" i="109"/>
  <c r="D21" i="109"/>
  <c r="E21" i="109"/>
  <c r="F21" i="109"/>
  <c r="G21" i="109"/>
  <c r="H21" i="109"/>
  <c r="I21" i="109"/>
  <c r="J21" i="109"/>
  <c r="K21" i="109"/>
  <c r="L21" i="109"/>
  <c r="M21" i="109"/>
  <c r="N21" i="109"/>
  <c r="O21" i="109"/>
  <c r="P21" i="109"/>
  <c r="Q21" i="109"/>
  <c r="R21" i="109"/>
  <c r="S21" i="109"/>
  <c r="T21" i="109"/>
  <c r="U21" i="109"/>
  <c r="V21" i="109"/>
  <c r="C32" i="109"/>
  <c r="D32" i="109"/>
  <c r="E32" i="109"/>
  <c r="F32" i="109"/>
  <c r="G32" i="109"/>
  <c r="H32" i="109"/>
  <c r="I32" i="109"/>
  <c r="J32" i="109"/>
  <c r="K32" i="109"/>
  <c r="L32" i="109"/>
  <c r="M32" i="109"/>
  <c r="N32" i="109"/>
  <c r="O32" i="109"/>
  <c r="P32" i="109"/>
  <c r="Q32" i="109"/>
  <c r="R32" i="109"/>
  <c r="S32" i="109"/>
  <c r="T32" i="109"/>
  <c r="U32" i="109"/>
  <c r="V32" i="109"/>
  <c r="C9" i="109"/>
  <c r="D9" i="109"/>
  <c r="E9" i="109"/>
  <c r="F9" i="109"/>
  <c r="G9" i="109"/>
  <c r="H9" i="109"/>
  <c r="I9" i="109"/>
  <c r="J9" i="109"/>
  <c r="K9" i="109"/>
  <c r="L9" i="109"/>
  <c r="M9" i="109"/>
  <c r="N9" i="109"/>
  <c r="O9" i="109"/>
  <c r="P9" i="109"/>
  <c r="Q9" i="109"/>
  <c r="R9" i="109"/>
  <c r="S9" i="109"/>
  <c r="T9" i="109"/>
  <c r="U9" i="109"/>
  <c r="V9" i="109"/>
  <c r="C27" i="109"/>
  <c r="D27" i="109"/>
  <c r="E27" i="109"/>
  <c r="F27" i="109"/>
  <c r="G27" i="109"/>
  <c r="H27" i="109"/>
  <c r="I27" i="109"/>
  <c r="J27" i="109"/>
  <c r="K27" i="109"/>
  <c r="L27" i="109"/>
  <c r="M27" i="109"/>
  <c r="N27" i="109"/>
  <c r="O27" i="109"/>
  <c r="P27" i="109"/>
  <c r="Q27" i="109"/>
  <c r="R27" i="109"/>
  <c r="S27" i="109"/>
  <c r="T27" i="109"/>
  <c r="U27" i="109"/>
  <c r="V27" i="109"/>
  <c r="C28" i="109"/>
  <c r="D28" i="109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Q28" i="109"/>
  <c r="R28" i="109"/>
  <c r="S28" i="109"/>
  <c r="T28" i="109"/>
  <c r="U28" i="109"/>
  <c r="V28" i="109"/>
  <c r="C30" i="109"/>
  <c r="D30" i="109"/>
  <c r="E30" i="109"/>
  <c r="F30" i="109"/>
  <c r="G30" i="109"/>
  <c r="H30" i="109"/>
  <c r="I30" i="109"/>
  <c r="J30" i="109"/>
  <c r="K30" i="109"/>
  <c r="L30" i="109"/>
  <c r="M30" i="109"/>
  <c r="N30" i="109"/>
  <c r="O30" i="109"/>
  <c r="P30" i="109"/>
  <c r="Q30" i="109"/>
  <c r="R30" i="109"/>
  <c r="S30" i="109"/>
  <c r="T30" i="109"/>
  <c r="U30" i="109"/>
  <c r="V30" i="109"/>
  <c r="C24" i="109"/>
  <c r="D24" i="109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Q24" i="109"/>
  <c r="R24" i="109"/>
  <c r="S24" i="109"/>
  <c r="T24" i="109"/>
  <c r="U24" i="109"/>
  <c r="V24" i="109"/>
  <c r="C35" i="109"/>
  <c r="D35" i="109"/>
  <c r="E35" i="109"/>
  <c r="F35" i="109"/>
  <c r="G35" i="109"/>
  <c r="H35" i="109"/>
  <c r="I35" i="109"/>
  <c r="J35" i="109"/>
  <c r="K35" i="109"/>
  <c r="L35" i="109"/>
  <c r="M35" i="109"/>
  <c r="N35" i="109"/>
  <c r="O35" i="109"/>
  <c r="P35" i="109"/>
  <c r="Q35" i="109"/>
  <c r="R35" i="109"/>
  <c r="S35" i="109"/>
  <c r="T35" i="109"/>
  <c r="U35" i="109"/>
  <c r="V35" i="109"/>
  <c r="C22" i="109"/>
  <c r="D22" i="10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Q22" i="109"/>
  <c r="R22" i="109"/>
  <c r="S22" i="109"/>
  <c r="T22" i="109"/>
  <c r="U22" i="109"/>
  <c r="V22" i="109"/>
  <c r="C36" i="109"/>
  <c r="D36" i="109"/>
  <c r="E36" i="109"/>
  <c r="F36" i="109"/>
  <c r="G36" i="109"/>
  <c r="H36" i="109"/>
  <c r="I36" i="109"/>
  <c r="J36" i="109"/>
  <c r="K36" i="109"/>
  <c r="L36" i="109"/>
  <c r="M36" i="109"/>
  <c r="N36" i="109"/>
  <c r="O36" i="109"/>
  <c r="P36" i="109"/>
  <c r="Q36" i="109"/>
  <c r="R36" i="109"/>
  <c r="S36" i="109"/>
  <c r="T36" i="109"/>
  <c r="U36" i="109"/>
  <c r="V36" i="109"/>
  <c r="C31" i="109"/>
  <c r="D31" i="109"/>
  <c r="E31" i="109"/>
  <c r="F31" i="109"/>
  <c r="G31" i="109"/>
  <c r="H31" i="109"/>
  <c r="I31" i="109"/>
  <c r="J31" i="109"/>
  <c r="K31" i="109"/>
  <c r="L31" i="109"/>
  <c r="M31" i="109"/>
  <c r="N31" i="109"/>
  <c r="O31" i="109"/>
  <c r="P31" i="109"/>
  <c r="Q31" i="109"/>
  <c r="R31" i="109"/>
  <c r="S31" i="109"/>
  <c r="T31" i="109"/>
  <c r="U31" i="109"/>
  <c r="V31" i="109"/>
  <c r="C41" i="109"/>
  <c r="D41" i="109"/>
  <c r="E41" i="109"/>
  <c r="F41" i="109"/>
  <c r="G41" i="109"/>
  <c r="H41" i="109"/>
  <c r="I41" i="109"/>
  <c r="J41" i="109"/>
  <c r="K41" i="109"/>
  <c r="L41" i="109"/>
  <c r="M41" i="109"/>
  <c r="N41" i="109"/>
  <c r="O41" i="109"/>
  <c r="P41" i="109"/>
  <c r="Q41" i="109"/>
  <c r="R41" i="109"/>
  <c r="S41" i="109"/>
  <c r="T41" i="109"/>
  <c r="U41" i="109"/>
  <c r="V41" i="109"/>
  <c r="C43" i="109"/>
  <c r="D43" i="109"/>
  <c r="E43" i="109"/>
  <c r="F43" i="109"/>
  <c r="G43" i="109"/>
  <c r="H43" i="109"/>
  <c r="I43" i="109"/>
  <c r="J43" i="109"/>
  <c r="K43" i="109"/>
  <c r="L43" i="109"/>
  <c r="M43" i="109"/>
  <c r="N43" i="109"/>
  <c r="O43" i="109"/>
  <c r="P43" i="109"/>
  <c r="Q43" i="109"/>
  <c r="R43" i="109"/>
  <c r="S43" i="109"/>
  <c r="T43" i="109"/>
  <c r="U43" i="109"/>
  <c r="V43" i="109"/>
  <c r="C42" i="109"/>
  <c r="D42" i="109"/>
  <c r="E42" i="109"/>
  <c r="F42" i="109"/>
  <c r="G42" i="109"/>
  <c r="H42" i="109"/>
  <c r="I42" i="109"/>
  <c r="J42" i="109"/>
  <c r="K42" i="109"/>
  <c r="L42" i="109"/>
  <c r="M42" i="109"/>
  <c r="N42" i="109"/>
  <c r="O42" i="109"/>
  <c r="P42" i="109"/>
  <c r="Q42" i="109"/>
  <c r="R42" i="109"/>
  <c r="S42" i="109"/>
  <c r="T42" i="109"/>
  <c r="U42" i="109"/>
  <c r="V42" i="109"/>
  <c r="C39" i="109"/>
  <c r="D39" i="109"/>
  <c r="E39" i="109"/>
  <c r="F39" i="109"/>
  <c r="G39" i="109"/>
  <c r="H39" i="109"/>
  <c r="I39" i="109"/>
  <c r="J39" i="109"/>
  <c r="K39" i="109"/>
  <c r="L39" i="109"/>
  <c r="M39" i="109"/>
  <c r="N39" i="109"/>
  <c r="O39" i="109"/>
  <c r="P39" i="109"/>
  <c r="Q39" i="109"/>
  <c r="R39" i="109"/>
  <c r="S39" i="109"/>
  <c r="T39" i="109"/>
  <c r="U39" i="109"/>
  <c r="V39" i="109"/>
  <c r="C40" i="109"/>
  <c r="D40" i="109"/>
  <c r="E40" i="109"/>
  <c r="F40" i="109"/>
  <c r="G40" i="109"/>
  <c r="H40" i="109"/>
  <c r="I40" i="109"/>
  <c r="J40" i="109"/>
  <c r="K40" i="109"/>
  <c r="L40" i="109"/>
  <c r="M40" i="109"/>
  <c r="N40" i="109"/>
  <c r="O40" i="109"/>
  <c r="P40" i="109"/>
  <c r="Q40" i="109"/>
  <c r="R40" i="109"/>
  <c r="S40" i="109"/>
  <c r="T40" i="109"/>
  <c r="U40" i="109"/>
  <c r="V40" i="109"/>
  <c r="C45" i="109"/>
  <c r="D45" i="109"/>
  <c r="E45" i="109"/>
  <c r="F45" i="109"/>
  <c r="G45" i="109"/>
  <c r="H45" i="109"/>
  <c r="I45" i="109"/>
  <c r="J45" i="109"/>
  <c r="K45" i="109"/>
  <c r="L45" i="109"/>
  <c r="M45" i="109"/>
  <c r="N45" i="109"/>
  <c r="O45" i="109"/>
  <c r="P45" i="109"/>
  <c r="Q45" i="109"/>
  <c r="R45" i="109"/>
  <c r="S45" i="109"/>
  <c r="T45" i="109"/>
  <c r="U45" i="109"/>
  <c r="V45" i="109"/>
  <c r="C44" i="109"/>
  <c r="D44" i="109"/>
  <c r="E44" i="109"/>
  <c r="F44" i="109"/>
  <c r="G44" i="109"/>
  <c r="H44" i="109"/>
  <c r="I44" i="109"/>
  <c r="J44" i="109"/>
  <c r="K44" i="109"/>
  <c r="L44" i="109"/>
  <c r="M44" i="109"/>
  <c r="N44" i="109"/>
  <c r="O44" i="109"/>
  <c r="P44" i="109"/>
  <c r="Q44" i="109"/>
  <c r="R44" i="109"/>
  <c r="S44" i="109"/>
  <c r="T44" i="109"/>
  <c r="U44" i="109"/>
  <c r="V44" i="109"/>
  <c r="C48" i="109"/>
  <c r="D48" i="109"/>
  <c r="E48" i="109"/>
  <c r="F48" i="109"/>
  <c r="G48" i="109"/>
  <c r="H48" i="109"/>
  <c r="I48" i="109"/>
  <c r="J48" i="109"/>
  <c r="K48" i="109"/>
  <c r="L48" i="109"/>
  <c r="M48" i="109"/>
  <c r="N48" i="109"/>
  <c r="O48" i="109"/>
  <c r="P48" i="109"/>
  <c r="Q48" i="109"/>
  <c r="R48" i="109"/>
  <c r="S48" i="109"/>
  <c r="T48" i="109"/>
  <c r="U48" i="109"/>
  <c r="V48" i="109"/>
  <c r="B48" i="109"/>
  <c r="B44" i="109"/>
  <c r="B45" i="109"/>
  <c r="B40" i="109"/>
  <c r="B39" i="109"/>
  <c r="B42" i="109"/>
  <c r="B43" i="109"/>
  <c r="B41" i="109"/>
  <c r="B31" i="109"/>
  <c r="B36" i="109"/>
  <c r="B22" i="109"/>
  <c r="B35" i="109"/>
  <c r="B24" i="109"/>
  <c r="B30" i="109"/>
  <c r="B28" i="109"/>
  <c r="B27" i="109"/>
  <c r="B9" i="109"/>
  <c r="B32" i="109"/>
  <c r="B21" i="109"/>
  <c r="B13" i="109"/>
  <c r="B23" i="109"/>
  <c r="B25" i="109"/>
  <c r="B34" i="109"/>
  <c r="B29" i="109"/>
  <c r="B15" i="109"/>
  <c r="B19" i="109"/>
  <c r="B33" i="109"/>
  <c r="B18" i="109"/>
  <c r="B20" i="109"/>
  <c r="B11" i="109"/>
  <c r="B7" i="109"/>
  <c r="B12" i="109"/>
  <c r="B16" i="109"/>
  <c r="B26" i="109"/>
  <c r="B10" i="109"/>
  <c r="B8" i="109"/>
  <c r="B17" i="109"/>
  <c r="B14" i="109"/>
  <c r="B6" i="109"/>
  <c r="B4" i="109"/>
  <c r="C4" i="94" l="1"/>
  <c r="D4" i="94"/>
  <c r="E4" i="94"/>
  <c r="F4" i="94"/>
  <c r="G4" i="94"/>
  <c r="H4" i="94"/>
  <c r="I4" i="94"/>
  <c r="J4" i="94"/>
  <c r="K4" i="94"/>
  <c r="L4" i="94"/>
  <c r="M4" i="94"/>
  <c r="N4" i="94"/>
  <c r="O4" i="94"/>
  <c r="P4" i="94"/>
  <c r="Q4" i="94"/>
  <c r="R4" i="94"/>
  <c r="S4" i="94"/>
  <c r="T4" i="94"/>
  <c r="U4" i="94"/>
  <c r="V4" i="94"/>
  <c r="B4" i="94"/>
  <c r="H8" i="94"/>
  <c r="I8" i="94"/>
  <c r="J8" i="94"/>
  <c r="K8" i="94"/>
  <c r="L8" i="94"/>
  <c r="M8" i="94"/>
  <c r="N8" i="94"/>
  <c r="O8" i="94"/>
  <c r="P8" i="94"/>
  <c r="Q8" i="94"/>
  <c r="R8" i="94"/>
  <c r="S8" i="94"/>
  <c r="T8" i="94"/>
  <c r="U8" i="94"/>
  <c r="V8" i="94"/>
  <c r="H11" i="94"/>
  <c r="I11" i="94"/>
  <c r="J11" i="94"/>
  <c r="K11" i="94"/>
  <c r="L11" i="94"/>
  <c r="M11" i="94"/>
  <c r="N11" i="94"/>
  <c r="O11" i="94"/>
  <c r="P11" i="94"/>
  <c r="Q11" i="94"/>
  <c r="R11" i="94"/>
  <c r="S11" i="94"/>
  <c r="T11" i="94"/>
  <c r="U11" i="94"/>
  <c r="V11" i="94"/>
  <c r="H9" i="94"/>
  <c r="I9" i="94"/>
  <c r="J9" i="94"/>
  <c r="K9" i="94"/>
  <c r="L9" i="94"/>
  <c r="M9" i="94"/>
  <c r="N9" i="94"/>
  <c r="O9" i="94"/>
  <c r="P9" i="94"/>
  <c r="Q9" i="94"/>
  <c r="R9" i="94"/>
  <c r="S9" i="94"/>
  <c r="T9" i="94"/>
  <c r="U9" i="94"/>
  <c r="V9" i="94"/>
  <c r="H10" i="94"/>
  <c r="I10" i="94"/>
  <c r="J10" i="94"/>
  <c r="K10" i="94"/>
  <c r="L10" i="94"/>
  <c r="M10" i="94"/>
  <c r="N10" i="94"/>
  <c r="O10" i="94"/>
  <c r="P10" i="94"/>
  <c r="Q10" i="94"/>
  <c r="R10" i="94"/>
  <c r="S10" i="94"/>
  <c r="T10" i="94"/>
  <c r="U10" i="94"/>
  <c r="V10" i="94"/>
  <c r="H13" i="94"/>
  <c r="I13" i="94"/>
  <c r="J13" i="94"/>
  <c r="K13" i="94"/>
  <c r="L13" i="94"/>
  <c r="M13" i="94"/>
  <c r="N13" i="94"/>
  <c r="O13" i="94"/>
  <c r="P13" i="94"/>
  <c r="Q13" i="94"/>
  <c r="R13" i="94"/>
  <c r="S13" i="94"/>
  <c r="T13" i="94"/>
  <c r="U13" i="94"/>
  <c r="V13" i="94"/>
  <c r="H14" i="94"/>
  <c r="I14" i="94"/>
  <c r="J14" i="94"/>
  <c r="K14" i="94"/>
  <c r="L14" i="94"/>
  <c r="M14" i="94"/>
  <c r="N14" i="94"/>
  <c r="O14" i="94"/>
  <c r="P14" i="94"/>
  <c r="Q14" i="94"/>
  <c r="R14" i="94"/>
  <c r="S14" i="94"/>
  <c r="T14" i="94"/>
  <c r="U14" i="94"/>
  <c r="V14" i="94"/>
  <c r="H12" i="94"/>
  <c r="I12" i="94"/>
  <c r="J12" i="94"/>
  <c r="K12" i="94"/>
  <c r="L12" i="94"/>
  <c r="M12" i="94"/>
  <c r="N12" i="94"/>
  <c r="O12" i="94"/>
  <c r="P12" i="94"/>
  <c r="Q12" i="94"/>
  <c r="R12" i="94"/>
  <c r="S12" i="94"/>
  <c r="T12" i="94"/>
  <c r="U12" i="94"/>
  <c r="V12" i="94"/>
  <c r="H15" i="94"/>
  <c r="I15" i="94"/>
  <c r="J15" i="94"/>
  <c r="K15" i="94"/>
  <c r="L15" i="94"/>
  <c r="M15" i="94"/>
  <c r="N15" i="94"/>
  <c r="O15" i="94"/>
  <c r="P15" i="94"/>
  <c r="Q15" i="94"/>
  <c r="R15" i="94"/>
  <c r="S15" i="94"/>
  <c r="T15" i="94"/>
  <c r="U15" i="94"/>
  <c r="V15" i="94"/>
  <c r="H17" i="94"/>
  <c r="I17" i="94"/>
  <c r="J17" i="94"/>
  <c r="K17" i="94"/>
  <c r="L17" i="94"/>
  <c r="M17" i="94"/>
  <c r="N17" i="94"/>
  <c r="O17" i="94"/>
  <c r="P17" i="94"/>
  <c r="Q17" i="94"/>
  <c r="R17" i="94"/>
  <c r="S17" i="94"/>
  <c r="T17" i="94"/>
  <c r="U17" i="94"/>
  <c r="V17" i="94"/>
  <c r="H18" i="94"/>
  <c r="I18" i="94"/>
  <c r="J18" i="94"/>
  <c r="K18" i="94"/>
  <c r="L18" i="94"/>
  <c r="M18" i="94"/>
  <c r="N18" i="94"/>
  <c r="O18" i="94"/>
  <c r="P18" i="94"/>
  <c r="Q18" i="94"/>
  <c r="R18" i="94"/>
  <c r="S18" i="94"/>
  <c r="T18" i="94"/>
  <c r="U18" i="94"/>
  <c r="V18" i="94"/>
  <c r="H19" i="94"/>
  <c r="I19" i="94"/>
  <c r="J19" i="94"/>
  <c r="K19" i="94"/>
  <c r="L19" i="94"/>
  <c r="M19" i="94"/>
  <c r="N19" i="94"/>
  <c r="O19" i="94"/>
  <c r="P19" i="94"/>
  <c r="Q19" i="94"/>
  <c r="R19" i="94"/>
  <c r="S19" i="94"/>
  <c r="T19" i="94"/>
  <c r="U19" i="94"/>
  <c r="V19" i="94"/>
  <c r="H24" i="94"/>
  <c r="I24" i="94"/>
  <c r="J24" i="94"/>
  <c r="K24" i="94"/>
  <c r="L24" i="94"/>
  <c r="M24" i="94"/>
  <c r="N24" i="94"/>
  <c r="O24" i="94"/>
  <c r="P24" i="94"/>
  <c r="Q24" i="94"/>
  <c r="R24" i="94"/>
  <c r="S24" i="94"/>
  <c r="T24" i="94"/>
  <c r="U24" i="94"/>
  <c r="V24" i="94"/>
  <c r="H16" i="94"/>
  <c r="I16" i="94"/>
  <c r="J16" i="94"/>
  <c r="K16" i="94"/>
  <c r="L16" i="94"/>
  <c r="M16" i="94"/>
  <c r="N16" i="94"/>
  <c r="O16" i="94"/>
  <c r="P16" i="94"/>
  <c r="Q16" i="94"/>
  <c r="R16" i="94"/>
  <c r="S16" i="94"/>
  <c r="T16" i="94"/>
  <c r="U16" i="94"/>
  <c r="V16" i="94"/>
  <c r="H21" i="94"/>
  <c r="I21" i="94"/>
  <c r="J21" i="94"/>
  <c r="K21" i="94"/>
  <c r="L21" i="94"/>
  <c r="M21" i="94"/>
  <c r="N21" i="94"/>
  <c r="O21" i="94"/>
  <c r="P21" i="94"/>
  <c r="Q21" i="94"/>
  <c r="R21" i="94"/>
  <c r="S21" i="94"/>
  <c r="T21" i="94"/>
  <c r="U21" i="94"/>
  <c r="V21" i="94"/>
  <c r="H22" i="94"/>
  <c r="I22" i="94"/>
  <c r="J22" i="94"/>
  <c r="K22" i="94"/>
  <c r="L22" i="94"/>
  <c r="M22" i="94"/>
  <c r="N22" i="94"/>
  <c r="O22" i="94"/>
  <c r="P22" i="94"/>
  <c r="Q22" i="94"/>
  <c r="R22" i="94"/>
  <c r="S22" i="94"/>
  <c r="T22" i="94"/>
  <c r="U22" i="94"/>
  <c r="V22" i="94"/>
  <c r="H20" i="94"/>
  <c r="I20" i="94"/>
  <c r="J20" i="94"/>
  <c r="K20" i="94"/>
  <c r="L20" i="94"/>
  <c r="M20" i="94"/>
  <c r="N20" i="94"/>
  <c r="O20" i="94"/>
  <c r="P20" i="94"/>
  <c r="Q20" i="94"/>
  <c r="R20" i="94"/>
  <c r="S20" i="94"/>
  <c r="T20" i="94"/>
  <c r="U20" i="94"/>
  <c r="V20" i="94"/>
  <c r="H25" i="94"/>
  <c r="I25" i="94"/>
  <c r="J25" i="94"/>
  <c r="K25" i="94"/>
  <c r="L25" i="94"/>
  <c r="M25" i="94"/>
  <c r="N25" i="94"/>
  <c r="O25" i="94"/>
  <c r="P25" i="94"/>
  <c r="Q25" i="94"/>
  <c r="R25" i="94"/>
  <c r="S25" i="94"/>
  <c r="T25" i="94"/>
  <c r="U25" i="94"/>
  <c r="V25" i="94"/>
  <c r="H23" i="94"/>
  <c r="I23" i="94"/>
  <c r="J23" i="94"/>
  <c r="K23" i="94"/>
  <c r="L23" i="94"/>
  <c r="M23" i="94"/>
  <c r="N23" i="94"/>
  <c r="O23" i="94"/>
  <c r="P23" i="94"/>
  <c r="Q23" i="94"/>
  <c r="R23" i="94"/>
  <c r="S23" i="94"/>
  <c r="T23" i="94"/>
  <c r="U23" i="94"/>
  <c r="V23" i="94"/>
  <c r="H30" i="94"/>
  <c r="I30" i="94"/>
  <c r="J30" i="94"/>
  <c r="K30" i="94"/>
  <c r="L30" i="94"/>
  <c r="M30" i="94"/>
  <c r="N30" i="94"/>
  <c r="O30" i="94"/>
  <c r="P30" i="94"/>
  <c r="Q30" i="94"/>
  <c r="R30" i="94"/>
  <c r="S30" i="94"/>
  <c r="T30" i="94"/>
  <c r="U30" i="94"/>
  <c r="V30" i="94"/>
  <c r="H26" i="94"/>
  <c r="I26" i="94"/>
  <c r="J26" i="94"/>
  <c r="K26" i="94"/>
  <c r="L26" i="94"/>
  <c r="M26" i="94"/>
  <c r="N26" i="94"/>
  <c r="O26" i="94"/>
  <c r="P26" i="94"/>
  <c r="Q26" i="94"/>
  <c r="R26" i="94"/>
  <c r="S26" i="94"/>
  <c r="T26" i="94"/>
  <c r="U26" i="94"/>
  <c r="V26" i="94"/>
  <c r="H31" i="94"/>
  <c r="I31" i="94"/>
  <c r="J31" i="94"/>
  <c r="K31" i="94"/>
  <c r="L31" i="94"/>
  <c r="M31" i="94"/>
  <c r="N31" i="94"/>
  <c r="O31" i="94"/>
  <c r="P31" i="94"/>
  <c r="Q31" i="94"/>
  <c r="R31" i="94"/>
  <c r="S31" i="94"/>
  <c r="T31" i="94"/>
  <c r="U31" i="94"/>
  <c r="V31" i="94"/>
  <c r="H28" i="94"/>
  <c r="I28" i="94"/>
  <c r="J28" i="94"/>
  <c r="K28" i="94"/>
  <c r="L28" i="94"/>
  <c r="M28" i="94"/>
  <c r="N28" i="94"/>
  <c r="O28" i="94"/>
  <c r="P28" i="94"/>
  <c r="Q28" i="94"/>
  <c r="R28" i="94"/>
  <c r="S28" i="94"/>
  <c r="T28" i="94"/>
  <c r="U28" i="94"/>
  <c r="V28" i="94"/>
  <c r="H27" i="94"/>
  <c r="I27" i="94"/>
  <c r="J27" i="94"/>
  <c r="K27" i="94"/>
  <c r="L27" i="94"/>
  <c r="M27" i="94"/>
  <c r="N27" i="94"/>
  <c r="O27" i="94"/>
  <c r="P27" i="94"/>
  <c r="Q27" i="94"/>
  <c r="R27" i="94"/>
  <c r="S27" i="94"/>
  <c r="T27" i="94"/>
  <c r="U27" i="94"/>
  <c r="V27" i="94"/>
  <c r="H29" i="94"/>
  <c r="I29" i="94"/>
  <c r="J29" i="94"/>
  <c r="K29" i="94"/>
  <c r="L29" i="94"/>
  <c r="M29" i="94"/>
  <c r="N29" i="94"/>
  <c r="O29" i="94"/>
  <c r="P29" i="94"/>
  <c r="Q29" i="94"/>
  <c r="R29" i="94"/>
  <c r="S29" i="94"/>
  <c r="T29" i="94"/>
  <c r="U29" i="94"/>
  <c r="V29" i="94"/>
  <c r="H32" i="94"/>
  <c r="I32" i="94"/>
  <c r="J32" i="94"/>
  <c r="K32" i="94"/>
  <c r="L32" i="94"/>
  <c r="M32" i="94"/>
  <c r="N32" i="94"/>
  <c r="O32" i="94"/>
  <c r="P32" i="94"/>
  <c r="Q32" i="94"/>
  <c r="R32" i="94"/>
  <c r="S32" i="94"/>
  <c r="T32" i="94"/>
  <c r="U32" i="94"/>
  <c r="V32" i="94"/>
  <c r="H34" i="94"/>
  <c r="I34" i="94"/>
  <c r="J34" i="94"/>
  <c r="K34" i="94"/>
  <c r="L34" i="94"/>
  <c r="M34" i="94"/>
  <c r="N34" i="94"/>
  <c r="O34" i="94"/>
  <c r="P34" i="94"/>
  <c r="Q34" i="94"/>
  <c r="R34" i="94"/>
  <c r="S34" i="94"/>
  <c r="T34" i="94"/>
  <c r="U34" i="94"/>
  <c r="V34" i="94"/>
  <c r="H33" i="94"/>
  <c r="I33" i="94"/>
  <c r="J33" i="94"/>
  <c r="K33" i="94"/>
  <c r="L33" i="94"/>
  <c r="M33" i="94"/>
  <c r="N33" i="94"/>
  <c r="O33" i="94"/>
  <c r="P33" i="94"/>
  <c r="Q33" i="94"/>
  <c r="R33" i="94"/>
  <c r="S33" i="94"/>
  <c r="T33" i="94"/>
  <c r="U33" i="94"/>
  <c r="V33" i="94"/>
  <c r="H35" i="94"/>
  <c r="I35" i="94"/>
  <c r="J35" i="94"/>
  <c r="K35" i="94"/>
  <c r="L35" i="94"/>
  <c r="M35" i="94"/>
  <c r="N35" i="94"/>
  <c r="O35" i="94"/>
  <c r="P35" i="94"/>
  <c r="Q35" i="94"/>
  <c r="R35" i="94"/>
  <c r="S35" i="94"/>
  <c r="T35" i="94"/>
  <c r="U35" i="94"/>
  <c r="V35" i="94"/>
  <c r="H36" i="94"/>
  <c r="I36" i="94"/>
  <c r="J36" i="94"/>
  <c r="K36" i="94"/>
  <c r="L36" i="94"/>
  <c r="M36" i="94"/>
  <c r="N36" i="94"/>
  <c r="O36" i="94"/>
  <c r="P36" i="94"/>
  <c r="Q36" i="94"/>
  <c r="R36" i="94"/>
  <c r="S36" i="94"/>
  <c r="T36" i="94"/>
  <c r="U36" i="94"/>
  <c r="V36" i="94"/>
  <c r="H39" i="94"/>
  <c r="I39" i="94"/>
  <c r="J39" i="94"/>
  <c r="K39" i="94"/>
  <c r="L39" i="94"/>
  <c r="M39" i="94"/>
  <c r="N39" i="94"/>
  <c r="O39" i="94"/>
  <c r="P39" i="94"/>
  <c r="Q39" i="94"/>
  <c r="R39" i="94"/>
  <c r="S39" i="94"/>
  <c r="T39" i="94"/>
  <c r="U39" i="94"/>
  <c r="V39" i="94"/>
  <c r="H40" i="94"/>
  <c r="I40" i="94"/>
  <c r="J40" i="94"/>
  <c r="K40" i="94"/>
  <c r="L40" i="94"/>
  <c r="M40" i="94"/>
  <c r="N40" i="94"/>
  <c r="O40" i="94"/>
  <c r="P40" i="94"/>
  <c r="Q40" i="94"/>
  <c r="R40" i="94"/>
  <c r="S40" i="94"/>
  <c r="T40" i="94"/>
  <c r="U40" i="94"/>
  <c r="V40" i="94"/>
  <c r="H44" i="94"/>
  <c r="I44" i="94"/>
  <c r="J44" i="94"/>
  <c r="K44" i="94"/>
  <c r="L44" i="94"/>
  <c r="M44" i="94"/>
  <c r="N44" i="94"/>
  <c r="O44" i="94"/>
  <c r="P44" i="94"/>
  <c r="Q44" i="94"/>
  <c r="R44" i="94"/>
  <c r="S44" i="94"/>
  <c r="T44" i="94"/>
  <c r="U44" i="94"/>
  <c r="V44" i="94"/>
  <c r="H41" i="94"/>
  <c r="I41" i="94"/>
  <c r="J41" i="94"/>
  <c r="K41" i="94"/>
  <c r="L41" i="94"/>
  <c r="M41" i="94"/>
  <c r="N41" i="94"/>
  <c r="O41" i="94"/>
  <c r="P41" i="94"/>
  <c r="Q41" i="94"/>
  <c r="R41" i="94"/>
  <c r="S41" i="94"/>
  <c r="T41" i="94"/>
  <c r="U41" i="94"/>
  <c r="V41" i="94"/>
  <c r="H42" i="94"/>
  <c r="I42" i="94"/>
  <c r="J42" i="94"/>
  <c r="K42" i="94"/>
  <c r="L42" i="94"/>
  <c r="M42" i="94"/>
  <c r="N42" i="94"/>
  <c r="O42" i="94"/>
  <c r="P42" i="94"/>
  <c r="Q42" i="94"/>
  <c r="R42" i="94"/>
  <c r="S42" i="94"/>
  <c r="T42" i="94"/>
  <c r="U42" i="94"/>
  <c r="V42" i="94"/>
  <c r="H43" i="94"/>
  <c r="I43" i="94"/>
  <c r="J43" i="94"/>
  <c r="K43" i="94"/>
  <c r="L43" i="94"/>
  <c r="M43" i="94"/>
  <c r="N43" i="94"/>
  <c r="O43" i="94"/>
  <c r="P43" i="94"/>
  <c r="Q43" i="94"/>
  <c r="R43" i="94"/>
  <c r="S43" i="94"/>
  <c r="T43" i="94"/>
  <c r="U43" i="94"/>
  <c r="V43" i="94"/>
  <c r="H45" i="94"/>
  <c r="I45" i="94"/>
  <c r="J45" i="94"/>
  <c r="K45" i="94"/>
  <c r="L45" i="94"/>
  <c r="M45" i="94"/>
  <c r="N45" i="94"/>
  <c r="O45" i="94"/>
  <c r="P45" i="94"/>
  <c r="Q45" i="94"/>
  <c r="R45" i="94"/>
  <c r="S45" i="94"/>
  <c r="T45" i="94"/>
  <c r="U45" i="94"/>
  <c r="V45" i="94"/>
  <c r="H48" i="94"/>
  <c r="I48" i="94"/>
  <c r="J48" i="94"/>
  <c r="K48" i="94"/>
  <c r="L48" i="94"/>
  <c r="M48" i="94"/>
  <c r="N48" i="94"/>
  <c r="O48" i="94"/>
  <c r="P48" i="94"/>
  <c r="Q48" i="94"/>
  <c r="R48" i="94"/>
  <c r="S48" i="94"/>
  <c r="T48" i="94"/>
  <c r="U48" i="94"/>
  <c r="V48" i="94"/>
  <c r="B8" i="94"/>
  <c r="C8" i="94"/>
  <c r="D8" i="94"/>
  <c r="E8" i="94"/>
  <c r="F8" i="94"/>
  <c r="B11" i="94"/>
  <c r="C11" i="94"/>
  <c r="D11" i="94"/>
  <c r="E11" i="94"/>
  <c r="F11" i="94"/>
  <c r="B9" i="94"/>
  <c r="C9" i="94"/>
  <c r="D9" i="94"/>
  <c r="E9" i="94"/>
  <c r="F9" i="94"/>
  <c r="B10" i="94"/>
  <c r="C10" i="94"/>
  <c r="D10" i="94"/>
  <c r="E10" i="94"/>
  <c r="F10" i="94"/>
  <c r="B13" i="94"/>
  <c r="C13" i="94"/>
  <c r="D13" i="94"/>
  <c r="E13" i="94"/>
  <c r="F13" i="94"/>
  <c r="B14" i="94"/>
  <c r="C14" i="94"/>
  <c r="D14" i="94"/>
  <c r="E14" i="94"/>
  <c r="F14" i="94"/>
  <c r="B12" i="94"/>
  <c r="C12" i="94"/>
  <c r="D12" i="94"/>
  <c r="E12" i="94"/>
  <c r="F12" i="94"/>
  <c r="B15" i="94"/>
  <c r="C15" i="94"/>
  <c r="D15" i="94"/>
  <c r="E15" i="94"/>
  <c r="F15" i="94"/>
  <c r="B17" i="94"/>
  <c r="C17" i="94"/>
  <c r="D17" i="94"/>
  <c r="E17" i="94"/>
  <c r="F17" i="94"/>
  <c r="B18" i="94"/>
  <c r="C18" i="94"/>
  <c r="D18" i="94"/>
  <c r="E18" i="94"/>
  <c r="F18" i="94"/>
  <c r="B19" i="94"/>
  <c r="C19" i="94"/>
  <c r="D19" i="94"/>
  <c r="E19" i="94"/>
  <c r="F19" i="94"/>
  <c r="B24" i="94"/>
  <c r="C24" i="94"/>
  <c r="D24" i="94"/>
  <c r="E24" i="94"/>
  <c r="F24" i="94"/>
  <c r="B16" i="94"/>
  <c r="C16" i="94"/>
  <c r="D16" i="94"/>
  <c r="E16" i="94"/>
  <c r="F16" i="94"/>
  <c r="B21" i="94"/>
  <c r="C21" i="94"/>
  <c r="D21" i="94"/>
  <c r="E21" i="94"/>
  <c r="F21" i="94"/>
  <c r="B22" i="94"/>
  <c r="C22" i="94"/>
  <c r="D22" i="94"/>
  <c r="E22" i="94"/>
  <c r="F22" i="94"/>
  <c r="B20" i="94"/>
  <c r="C20" i="94"/>
  <c r="D20" i="94"/>
  <c r="E20" i="94"/>
  <c r="F20" i="94"/>
  <c r="B25" i="94"/>
  <c r="C25" i="94"/>
  <c r="D25" i="94"/>
  <c r="E25" i="94"/>
  <c r="F25" i="94"/>
  <c r="B23" i="94"/>
  <c r="C23" i="94"/>
  <c r="D23" i="94"/>
  <c r="E23" i="94"/>
  <c r="F23" i="94"/>
  <c r="B30" i="94"/>
  <c r="C30" i="94"/>
  <c r="D30" i="94"/>
  <c r="E30" i="94"/>
  <c r="F30" i="94"/>
  <c r="B26" i="94"/>
  <c r="C26" i="94"/>
  <c r="D26" i="94"/>
  <c r="E26" i="94"/>
  <c r="F26" i="94"/>
  <c r="B31" i="94"/>
  <c r="C31" i="94"/>
  <c r="D31" i="94"/>
  <c r="E31" i="94"/>
  <c r="F31" i="94"/>
  <c r="B28" i="94"/>
  <c r="C28" i="94"/>
  <c r="D28" i="94"/>
  <c r="E28" i="94"/>
  <c r="F28" i="94"/>
  <c r="B27" i="94"/>
  <c r="C27" i="94"/>
  <c r="D27" i="94"/>
  <c r="E27" i="94"/>
  <c r="F27" i="94"/>
  <c r="B29" i="94"/>
  <c r="C29" i="94"/>
  <c r="D29" i="94"/>
  <c r="E29" i="94"/>
  <c r="F29" i="94"/>
  <c r="B32" i="94"/>
  <c r="C32" i="94"/>
  <c r="D32" i="94"/>
  <c r="E32" i="94"/>
  <c r="F32" i="94"/>
  <c r="B34" i="94"/>
  <c r="C34" i="94"/>
  <c r="D34" i="94"/>
  <c r="E34" i="94"/>
  <c r="F34" i="94"/>
  <c r="B33" i="94"/>
  <c r="C33" i="94"/>
  <c r="D33" i="94"/>
  <c r="E33" i="94"/>
  <c r="F33" i="94"/>
  <c r="B35" i="94"/>
  <c r="C35" i="94"/>
  <c r="D35" i="94"/>
  <c r="E35" i="94"/>
  <c r="F35" i="94"/>
  <c r="B36" i="94"/>
  <c r="C36" i="94"/>
  <c r="D36" i="94"/>
  <c r="E36" i="94"/>
  <c r="F36" i="94"/>
  <c r="B39" i="94"/>
  <c r="C39" i="94"/>
  <c r="D39" i="94"/>
  <c r="E39" i="94"/>
  <c r="F39" i="94"/>
  <c r="B40" i="94"/>
  <c r="C40" i="94"/>
  <c r="D40" i="94"/>
  <c r="E40" i="94"/>
  <c r="F40" i="94"/>
  <c r="B44" i="94"/>
  <c r="C44" i="94"/>
  <c r="D44" i="94"/>
  <c r="E44" i="94"/>
  <c r="F44" i="94"/>
  <c r="B41" i="94"/>
  <c r="C41" i="94"/>
  <c r="D41" i="94"/>
  <c r="E41" i="94"/>
  <c r="F41" i="94"/>
  <c r="B42" i="94"/>
  <c r="C42" i="94"/>
  <c r="D42" i="94"/>
  <c r="E42" i="94"/>
  <c r="F42" i="94"/>
  <c r="B43" i="94"/>
  <c r="C43" i="94"/>
  <c r="D43" i="94"/>
  <c r="E43" i="94"/>
  <c r="F43" i="94"/>
  <c r="B45" i="94"/>
  <c r="C45" i="94"/>
  <c r="D45" i="94"/>
  <c r="E45" i="94"/>
  <c r="F45" i="94"/>
  <c r="B48" i="94"/>
  <c r="C48" i="94"/>
  <c r="D48" i="94"/>
  <c r="E48" i="94"/>
  <c r="F48" i="94"/>
  <c r="H7" i="94"/>
  <c r="I7" i="94"/>
  <c r="J7" i="94"/>
  <c r="K7" i="94"/>
  <c r="L7" i="94"/>
  <c r="M7" i="94"/>
  <c r="N7" i="94"/>
  <c r="O7" i="94"/>
  <c r="P7" i="94"/>
  <c r="Q7" i="94"/>
  <c r="R7" i="94"/>
  <c r="S7" i="94"/>
  <c r="T7" i="94"/>
  <c r="U7" i="94"/>
  <c r="V7" i="94"/>
  <c r="B7" i="94"/>
  <c r="C7" i="94"/>
  <c r="D7" i="94"/>
  <c r="E7" i="94"/>
  <c r="F7" i="94"/>
  <c r="G7" i="94"/>
  <c r="G8" i="94"/>
  <c r="G11" i="94"/>
  <c r="G9" i="94"/>
  <c r="G10" i="94"/>
  <c r="G13" i="94"/>
  <c r="G14" i="94"/>
  <c r="G12" i="94"/>
  <c r="G15" i="94"/>
  <c r="G17" i="94"/>
  <c r="G18" i="94"/>
  <c r="G19" i="94"/>
  <c r="G24" i="94"/>
  <c r="G16" i="94"/>
  <c r="G21" i="94"/>
  <c r="G22" i="94"/>
  <c r="G20" i="94"/>
  <c r="G25" i="94"/>
  <c r="G23" i="94"/>
  <c r="G30" i="94"/>
  <c r="G26" i="94"/>
  <c r="G31" i="94"/>
  <c r="G28" i="94"/>
  <c r="G27" i="94"/>
  <c r="G29" i="94"/>
  <c r="G32" i="94"/>
  <c r="G34" i="94"/>
  <c r="G33" i="94"/>
  <c r="G35" i="94"/>
  <c r="G36" i="94"/>
  <c r="H6" i="94"/>
  <c r="I6" i="94"/>
  <c r="J6" i="94"/>
  <c r="K6" i="94"/>
  <c r="L6" i="94"/>
  <c r="M6" i="94"/>
  <c r="N6" i="94"/>
  <c r="O6" i="94"/>
  <c r="P6" i="94"/>
  <c r="Q6" i="94"/>
  <c r="R6" i="94"/>
  <c r="S6" i="94"/>
  <c r="T6" i="94"/>
  <c r="U6" i="94"/>
  <c r="V6" i="94"/>
  <c r="B6" i="94"/>
  <c r="C6" i="94"/>
  <c r="D6" i="94"/>
  <c r="E6" i="94"/>
  <c r="F6" i="94"/>
  <c r="G48" i="94"/>
  <c r="G45" i="94"/>
  <c r="G43" i="94"/>
  <c r="G42" i="94"/>
  <c r="G41" i="94"/>
  <c r="G44" i="94"/>
  <c r="G40" i="94"/>
  <c r="G39" i="94"/>
  <c r="G6" i="94"/>
  <c r="V8" i="80" l="1"/>
  <c r="J35" i="85"/>
  <c r="K35" i="85"/>
  <c r="L35" i="85"/>
  <c r="M35" i="85"/>
  <c r="N35" i="85"/>
  <c r="I35" i="85"/>
  <c r="V8" i="77"/>
  <c r="R35" i="75"/>
  <c r="Q35" i="75"/>
  <c r="N35" i="75"/>
  <c r="O35" i="75"/>
  <c r="M35" i="75"/>
  <c r="W19" i="77" l="1"/>
  <c r="V27" i="56" s="1"/>
  <c r="V69" i="114"/>
  <c r="V26" i="57"/>
  <c r="W19" i="80"/>
  <c r="V31" i="56" s="1"/>
  <c r="V65" i="114"/>
  <c r="V34" i="57"/>
  <c r="R8" i="81"/>
  <c r="S8" i="81"/>
  <c r="T8" i="81"/>
  <c r="U8" i="81"/>
  <c r="V8" i="81"/>
  <c r="Q8" i="81"/>
  <c r="O8" i="81"/>
  <c r="M8" i="81"/>
  <c r="L8" i="81"/>
  <c r="J8" i="81"/>
  <c r="I8" i="81"/>
  <c r="B10" i="59" l="1"/>
  <c r="I79" i="57"/>
  <c r="O79" i="57"/>
  <c r="T19" i="81"/>
  <c r="S38" i="56" s="1"/>
  <c r="S71" i="114"/>
  <c r="T79" i="57"/>
  <c r="I71" i="114"/>
  <c r="J79" i="57"/>
  <c r="Q79" i="57"/>
  <c r="R71" i="114"/>
  <c r="S79" i="57"/>
  <c r="L79" i="57"/>
  <c r="V19" i="81"/>
  <c r="U38" i="56" s="1"/>
  <c r="U71" i="114"/>
  <c r="W19" i="81"/>
  <c r="V38" i="56" s="1"/>
  <c r="V71" i="114"/>
  <c r="V79" i="57"/>
  <c r="R19" i="81"/>
  <c r="Q38" i="56" s="1"/>
  <c r="Q71" i="114"/>
  <c r="R79" i="57"/>
  <c r="L71" i="114"/>
  <c r="M79" i="57"/>
  <c r="U19" i="81"/>
  <c r="T38" i="56" s="1"/>
  <c r="T71" i="114"/>
  <c r="U79" i="57"/>
  <c r="J19" i="81"/>
  <c r="I38" i="56" s="1"/>
  <c r="M19" i="81"/>
  <c r="L38" i="56" s="1"/>
  <c r="S19" i="81"/>
  <c r="R38" i="56" s="1"/>
  <c r="S35" i="82"/>
  <c r="T35" i="82"/>
  <c r="U35" i="82"/>
  <c r="V35" i="82"/>
  <c r="W46" i="82" s="1"/>
  <c r="R35" i="82"/>
  <c r="J35" i="82"/>
  <c r="K35" i="82"/>
  <c r="L35" i="82"/>
  <c r="M35" i="82"/>
  <c r="N35" i="82"/>
  <c r="I35" i="82"/>
  <c r="T35" i="70" l="1"/>
  <c r="U35" i="70"/>
  <c r="V35" i="70"/>
  <c r="W46" i="70" s="1"/>
  <c r="S35" i="70"/>
  <c r="R35" i="100" l="1"/>
  <c r="C36" i="62" l="1"/>
  <c r="D36" i="62"/>
  <c r="E36" i="62"/>
  <c r="F36" i="62"/>
  <c r="G36" i="62"/>
  <c r="H36" i="62"/>
  <c r="I36" i="62"/>
  <c r="J36" i="62"/>
  <c r="K36" i="62"/>
  <c r="L36" i="62"/>
  <c r="M36" i="62"/>
  <c r="N36" i="62"/>
  <c r="O36" i="62"/>
  <c r="P36" i="62"/>
  <c r="Q36" i="62"/>
  <c r="R36" i="62"/>
  <c r="S36" i="62"/>
  <c r="T36" i="62"/>
  <c r="U36" i="62"/>
  <c r="V36" i="62"/>
  <c r="W47" i="62" s="1"/>
  <c r="C37" i="62"/>
  <c r="D37" i="62"/>
  <c r="E37" i="62"/>
  <c r="F37" i="62"/>
  <c r="G37" i="62"/>
  <c r="H37" i="62"/>
  <c r="I37" i="62"/>
  <c r="J37" i="62"/>
  <c r="K37" i="62"/>
  <c r="L37" i="62"/>
  <c r="M37" i="62"/>
  <c r="N37" i="62"/>
  <c r="O37" i="62"/>
  <c r="P37" i="62"/>
  <c r="Q37" i="62"/>
  <c r="R37" i="62"/>
  <c r="S37" i="62"/>
  <c r="T37" i="62"/>
  <c r="U37" i="62"/>
  <c r="V37" i="62"/>
  <c r="W48" i="62" s="1"/>
  <c r="C38" i="62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C39" i="62"/>
  <c r="D39" i="62"/>
  <c r="E39" i="62"/>
  <c r="F39" i="62"/>
  <c r="G39" i="62"/>
  <c r="H39" i="62"/>
  <c r="I39" i="62"/>
  <c r="J39" i="62"/>
  <c r="K39" i="62"/>
  <c r="L39" i="62"/>
  <c r="M39" i="62"/>
  <c r="N39" i="62"/>
  <c r="O39" i="62"/>
  <c r="P39" i="62"/>
  <c r="Q39" i="62"/>
  <c r="R39" i="62"/>
  <c r="S39" i="62"/>
  <c r="T39" i="62"/>
  <c r="U39" i="62"/>
  <c r="V39" i="62"/>
  <c r="C40" i="62"/>
  <c r="D40" i="62"/>
  <c r="E40" i="62"/>
  <c r="F40" i="62"/>
  <c r="G40" i="62"/>
  <c r="H40" i="62"/>
  <c r="I40" i="62"/>
  <c r="J40" i="62"/>
  <c r="K40" i="62"/>
  <c r="L40" i="62"/>
  <c r="M40" i="62"/>
  <c r="N40" i="62"/>
  <c r="O40" i="62"/>
  <c r="P40" i="62"/>
  <c r="Q40" i="62"/>
  <c r="R40" i="62"/>
  <c r="S40" i="62"/>
  <c r="T40" i="62"/>
  <c r="U40" i="62"/>
  <c r="V40" i="62"/>
  <c r="W49" i="62" s="1"/>
  <c r="C41" i="62"/>
  <c r="D41" i="62"/>
  <c r="E41" i="62"/>
  <c r="F41" i="62"/>
  <c r="G41" i="62"/>
  <c r="H41" i="62"/>
  <c r="I41" i="62"/>
  <c r="J41" i="62"/>
  <c r="K41" i="62"/>
  <c r="L41" i="62"/>
  <c r="M41" i="62"/>
  <c r="N41" i="62"/>
  <c r="O41" i="62"/>
  <c r="P41" i="62"/>
  <c r="Q41" i="62"/>
  <c r="R41" i="62"/>
  <c r="S41" i="62"/>
  <c r="T41" i="62"/>
  <c r="U41" i="62"/>
  <c r="V41" i="62"/>
  <c r="C42" i="62"/>
  <c r="D42" i="62"/>
  <c r="E42" i="62"/>
  <c r="F42" i="62"/>
  <c r="G42" i="62"/>
  <c r="H42" i="62"/>
  <c r="I42" i="62"/>
  <c r="J42" i="62"/>
  <c r="K42" i="62"/>
  <c r="L42" i="62"/>
  <c r="M42" i="62"/>
  <c r="N42" i="62"/>
  <c r="O42" i="62"/>
  <c r="P42" i="62"/>
  <c r="Q42" i="62"/>
  <c r="R42" i="62"/>
  <c r="S42" i="62"/>
  <c r="T42" i="62"/>
  <c r="U42" i="62"/>
  <c r="V42" i="62"/>
  <c r="C43" i="62"/>
  <c r="D43" i="62"/>
  <c r="E43" i="62"/>
  <c r="F43" i="62"/>
  <c r="G43" i="62"/>
  <c r="H43" i="62"/>
  <c r="I43" i="62"/>
  <c r="J43" i="62"/>
  <c r="K43" i="62"/>
  <c r="L43" i="62"/>
  <c r="M43" i="62"/>
  <c r="N43" i="62"/>
  <c r="O43" i="62"/>
  <c r="P43" i="62"/>
  <c r="Q43" i="62"/>
  <c r="R43" i="62"/>
  <c r="S43" i="62"/>
  <c r="T43" i="62"/>
  <c r="U43" i="62"/>
  <c r="V43" i="62"/>
  <c r="C44" i="62"/>
  <c r="D44" i="62"/>
  <c r="E44" i="62"/>
  <c r="F44" i="62"/>
  <c r="G44" i="62"/>
  <c r="H44" i="62"/>
  <c r="I44" i="62"/>
  <c r="J44" i="62"/>
  <c r="K44" i="62"/>
  <c r="L44" i="62"/>
  <c r="M44" i="62"/>
  <c r="N44" i="62"/>
  <c r="O44" i="62"/>
  <c r="P44" i="62"/>
  <c r="Q44" i="62"/>
  <c r="R44" i="62"/>
  <c r="S44" i="62"/>
  <c r="T44" i="62"/>
  <c r="U44" i="62"/>
  <c r="V44" i="62"/>
  <c r="W50" i="62" s="1"/>
  <c r="B37" i="62"/>
  <c r="B38" i="62"/>
  <c r="B39" i="62"/>
  <c r="B40" i="62"/>
  <c r="B41" i="62"/>
  <c r="B42" i="62"/>
  <c r="B43" i="62"/>
  <c r="B44" i="62"/>
  <c r="B36" i="62"/>
  <c r="C9" i="62"/>
  <c r="D9" i="62"/>
  <c r="E9" i="62"/>
  <c r="F9" i="62"/>
  <c r="G9" i="62"/>
  <c r="H9" i="62"/>
  <c r="I9" i="62"/>
  <c r="J9" i="62"/>
  <c r="K9" i="62"/>
  <c r="L9" i="62"/>
  <c r="M9" i="62"/>
  <c r="N9" i="62"/>
  <c r="O9" i="62"/>
  <c r="P9" i="62"/>
  <c r="Q9" i="62"/>
  <c r="R9" i="62"/>
  <c r="S9" i="62"/>
  <c r="T9" i="62"/>
  <c r="U9" i="62"/>
  <c r="V9" i="62"/>
  <c r="W20" i="62" s="1"/>
  <c r="C10" i="62"/>
  <c r="C47" i="111" s="1"/>
  <c r="D10" i="62"/>
  <c r="D47" i="111" s="1"/>
  <c r="E10" i="62"/>
  <c r="E47" i="111" s="1"/>
  <c r="F10" i="62"/>
  <c r="F47" i="111" s="1"/>
  <c r="G10" i="62"/>
  <c r="G47" i="111" s="1"/>
  <c r="H10" i="62"/>
  <c r="H47" i="111" s="1"/>
  <c r="I10" i="62"/>
  <c r="I47" i="111" s="1"/>
  <c r="J10" i="62"/>
  <c r="J47" i="111" s="1"/>
  <c r="K10" i="62"/>
  <c r="K47" i="111" s="1"/>
  <c r="L10" i="62"/>
  <c r="L47" i="111" s="1"/>
  <c r="M10" i="62"/>
  <c r="M47" i="111" s="1"/>
  <c r="N10" i="62"/>
  <c r="N47" i="111" s="1"/>
  <c r="O10" i="62"/>
  <c r="O47" i="111" s="1"/>
  <c r="P10" i="62"/>
  <c r="P47" i="111" s="1"/>
  <c r="Q10" i="62"/>
  <c r="Q47" i="111" s="1"/>
  <c r="R10" i="62"/>
  <c r="R47" i="111" s="1"/>
  <c r="S10" i="62"/>
  <c r="S47" i="111" s="1"/>
  <c r="T10" i="62"/>
  <c r="T47" i="111" s="1"/>
  <c r="U10" i="62"/>
  <c r="U47" i="111" s="1"/>
  <c r="V10" i="62"/>
  <c r="C11" i="62"/>
  <c r="D11" i="62"/>
  <c r="E11" i="62"/>
  <c r="F11" i="62"/>
  <c r="G11" i="62"/>
  <c r="H11" i="62"/>
  <c r="I11" i="62"/>
  <c r="J11" i="62"/>
  <c r="K11" i="62"/>
  <c r="L11" i="62"/>
  <c r="M11" i="62"/>
  <c r="N11" i="62"/>
  <c r="O11" i="62"/>
  <c r="P11" i="62"/>
  <c r="Q11" i="62"/>
  <c r="R11" i="62"/>
  <c r="S11" i="62"/>
  <c r="S46" i="118" s="1"/>
  <c r="T11" i="62"/>
  <c r="T46" i="118" s="1"/>
  <c r="U11" i="62"/>
  <c r="U46" i="118" s="1"/>
  <c r="V11" i="62"/>
  <c r="V46" i="118" s="1"/>
  <c r="C12" i="62"/>
  <c r="D12" i="62"/>
  <c r="E12" i="62"/>
  <c r="F12" i="62"/>
  <c r="G12" i="62"/>
  <c r="H12" i="62"/>
  <c r="I12" i="62"/>
  <c r="J12" i="62"/>
  <c r="K12" i="62"/>
  <c r="L12" i="62"/>
  <c r="M12" i="62"/>
  <c r="N12" i="62"/>
  <c r="O12" i="62"/>
  <c r="P12" i="62"/>
  <c r="Q12" i="62"/>
  <c r="R12" i="62"/>
  <c r="S12" i="62"/>
  <c r="S47" i="116" s="1"/>
  <c r="T12" i="62"/>
  <c r="T47" i="116" s="1"/>
  <c r="U12" i="62"/>
  <c r="U47" i="116" s="1"/>
  <c r="V12" i="62"/>
  <c r="V47" i="116" s="1"/>
  <c r="C13" i="62"/>
  <c r="C47" i="112" s="1"/>
  <c r="D13" i="62"/>
  <c r="D47" i="112" s="1"/>
  <c r="E13" i="62"/>
  <c r="E47" i="112" s="1"/>
  <c r="F13" i="62"/>
  <c r="F47" i="112" s="1"/>
  <c r="G13" i="62"/>
  <c r="G47" i="112" s="1"/>
  <c r="H13" i="62"/>
  <c r="H47" i="112" s="1"/>
  <c r="I13" i="62"/>
  <c r="I47" i="112" s="1"/>
  <c r="J13" i="62"/>
  <c r="J47" i="112" s="1"/>
  <c r="K13" i="62"/>
  <c r="K47" i="112" s="1"/>
  <c r="L13" i="62"/>
  <c r="L47" i="112" s="1"/>
  <c r="M13" i="62"/>
  <c r="M47" i="112" s="1"/>
  <c r="N13" i="62"/>
  <c r="N47" i="112" s="1"/>
  <c r="O13" i="62"/>
  <c r="O47" i="112" s="1"/>
  <c r="P13" i="62"/>
  <c r="P47" i="112" s="1"/>
  <c r="Q13" i="62"/>
  <c r="Q47" i="112" s="1"/>
  <c r="R13" i="62"/>
  <c r="R47" i="112" s="1"/>
  <c r="S13" i="62"/>
  <c r="S47" i="112" s="1"/>
  <c r="T13" i="62"/>
  <c r="T47" i="112" s="1"/>
  <c r="U13" i="62"/>
  <c r="U47" i="112" s="1"/>
  <c r="V13" i="62"/>
  <c r="C14" i="62"/>
  <c r="C47" i="109" s="1"/>
  <c r="D14" i="62"/>
  <c r="D47" i="109" s="1"/>
  <c r="E14" i="62"/>
  <c r="E47" i="109" s="1"/>
  <c r="F14" i="62"/>
  <c r="F47" i="109" s="1"/>
  <c r="G14" i="62"/>
  <c r="G47" i="109" s="1"/>
  <c r="H14" i="62"/>
  <c r="H47" i="109" s="1"/>
  <c r="I14" i="62"/>
  <c r="I47" i="109" s="1"/>
  <c r="J14" i="62"/>
  <c r="J47" i="109" s="1"/>
  <c r="K14" i="62"/>
  <c r="K47" i="109" s="1"/>
  <c r="L14" i="62"/>
  <c r="L47" i="109" s="1"/>
  <c r="M14" i="62"/>
  <c r="M47" i="109" s="1"/>
  <c r="N14" i="62"/>
  <c r="N47" i="109" s="1"/>
  <c r="O14" i="62"/>
  <c r="O47" i="109" s="1"/>
  <c r="P14" i="62"/>
  <c r="P47" i="109" s="1"/>
  <c r="Q14" i="62"/>
  <c r="Q47" i="109" s="1"/>
  <c r="R14" i="62"/>
  <c r="R47" i="109" s="1"/>
  <c r="S14" i="62"/>
  <c r="S47" i="109" s="1"/>
  <c r="T14" i="62"/>
  <c r="T47" i="109" s="1"/>
  <c r="U14" i="62"/>
  <c r="U47" i="109" s="1"/>
  <c r="V14" i="62"/>
  <c r="V47" i="109" s="1"/>
  <c r="C15" i="62"/>
  <c r="C47" i="94" s="1"/>
  <c r="D15" i="62"/>
  <c r="D47" i="94" s="1"/>
  <c r="E15" i="62"/>
  <c r="E47" i="94" s="1"/>
  <c r="F15" i="62"/>
  <c r="F47" i="94" s="1"/>
  <c r="G15" i="62"/>
  <c r="G47" i="94" s="1"/>
  <c r="H15" i="62"/>
  <c r="H47" i="94" s="1"/>
  <c r="I15" i="62"/>
  <c r="I47" i="94" s="1"/>
  <c r="J15" i="62"/>
  <c r="J47" i="94" s="1"/>
  <c r="K15" i="62"/>
  <c r="K47" i="94" s="1"/>
  <c r="L15" i="62"/>
  <c r="L47" i="94" s="1"/>
  <c r="M15" i="62"/>
  <c r="M47" i="94" s="1"/>
  <c r="N15" i="62"/>
  <c r="N47" i="94" s="1"/>
  <c r="O15" i="62"/>
  <c r="O47" i="94" s="1"/>
  <c r="P15" i="62"/>
  <c r="P47" i="94" s="1"/>
  <c r="Q15" i="62"/>
  <c r="Q47" i="94" s="1"/>
  <c r="R15" i="62"/>
  <c r="R47" i="94" s="1"/>
  <c r="S15" i="62"/>
  <c r="S47" i="94" s="1"/>
  <c r="T15" i="62"/>
  <c r="T47" i="94" s="1"/>
  <c r="U15" i="62"/>
  <c r="U47" i="94" s="1"/>
  <c r="V15" i="62"/>
  <c r="V47" i="94" s="1"/>
  <c r="C16" i="62"/>
  <c r="D16" i="62"/>
  <c r="E16" i="62"/>
  <c r="F16" i="62"/>
  <c r="G16" i="62"/>
  <c r="H16" i="62"/>
  <c r="I16" i="62"/>
  <c r="J16" i="62"/>
  <c r="K16" i="62"/>
  <c r="L16" i="62"/>
  <c r="M16" i="62"/>
  <c r="N16" i="62"/>
  <c r="O16" i="62"/>
  <c r="P16" i="62"/>
  <c r="Q16" i="62"/>
  <c r="R16" i="62"/>
  <c r="S16" i="62"/>
  <c r="S47" i="117" s="1"/>
  <c r="T16" i="62"/>
  <c r="T47" i="117" s="1"/>
  <c r="U16" i="62"/>
  <c r="U47" i="117" s="1"/>
  <c r="V16" i="62"/>
  <c r="V47" i="117" s="1"/>
  <c r="C17" i="62"/>
  <c r="C47" i="110" s="1"/>
  <c r="D17" i="62"/>
  <c r="D47" i="110" s="1"/>
  <c r="E17" i="62"/>
  <c r="E47" i="110" s="1"/>
  <c r="F17" i="62"/>
  <c r="F47" i="110" s="1"/>
  <c r="G17" i="62"/>
  <c r="G47" i="110" s="1"/>
  <c r="H17" i="62"/>
  <c r="H47" i="110" s="1"/>
  <c r="I17" i="62"/>
  <c r="I47" i="110" s="1"/>
  <c r="J17" i="62"/>
  <c r="J47" i="110" s="1"/>
  <c r="K17" i="62"/>
  <c r="K47" i="110" s="1"/>
  <c r="L17" i="62"/>
  <c r="L47" i="110" s="1"/>
  <c r="M17" i="62"/>
  <c r="M47" i="110" s="1"/>
  <c r="N17" i="62"/>
  <c r="N47" i="110" s="1"/>
  <c r="O17" i="62"/>
  <c r="O47" i="110" s="1"/>
  <c r="P17" i="62"/>
  <c r="P47" i="110" s="1"/>
  <c r="Q17" i="62"/>
  <c r="Q47" i="110" s="1"/>
  <c r="R17" i="62"/>
  <c r="R47" i="110" s="1"/>
  <c r="S17" i="62"/>
  <c r="S47" i="110" s="1"/>
  <c r="T17" i="62"/>
  <c r="T47" i="110" s="1"/>
  <c r="U17" i="62"/>
  <c r="U47" i="110" s="1"/>
  <c r="V17" i="62"/>
  <c r="B10" i="62"/>
  <c r="B47" i="111" s="1"/>
  <c r="B11" i="62"/>
  <c r="B12" i="62"/>
  <c r="B13" i="62"/>
  <c r="B47" i="112" s="1"/>
  <c r="B14" i="62"/>
  <c r="B47" i="109" s="1"/>
  <c r="B15" i="62"/>
  <c r="B47" i="94" s="1"/>
  <c r="B16" i="62"/>
  <c r="B17" i="62"/>
  <c r="B47" i="110" s="1"/>
  <c r="B9" i="62"/>
  <c r="C32" i="62"/>
  <c r="D32" i="62"/>
  <c r="E32" i="62"/>
  <c r="F32" i="62"/>
  <c r="G32" i="62"/>
  <c r="H32" i="62"/>
  <c r="I32" i="62"/>
  <c r="J32" i="62"/>
  <c r="K32" i="62"/>
  <c r="L32" i="62"/>
  <c r="M32" i="62"/>
  <c r="N32" i="62"/>
  <c r="O32" i="62"/>
  <c r="P32" i="62"/>
  <c r="Q32" i="62"/>
  <c r="R32" i="62"/>
  <c r="S32" i="62"/>
  <c r="T32" i="62"/>
  <c r="U32" i="62"/>
  <c r="V32" i="62"/>
  <c r="C33" i="62"/>
  <c r="D33" i="62"/>
  <c r="E33" i="62"/>
  <c r="F33" i="62"/>
  <c r="G33" i="62"/>
  <c r="H33" i="62"/>
  <c r="I33" i="62"/>
  <c r="J33" i="62"/>
  <c r="K33" i="62"/>
  <c r="L33" i="62"/>
  <c r="M33" i="62"/>
  <c r="N33" i="62"/>
  <c r="O33" i="62"/>
  <c r="P33" i="62"/>
  <c r="Q33" i="62"/>
  <c r="R33" i="62"/>
  <c r="S33" i="62"/>
  <c r="T33" i="62"/>
  <c r="U33" i="62"/>
  <c r="V33" i="62"/>
  <c r="C34" i="62"/>
  <c r="D34" i="62"/>
  <c r="E34" i="62"/>
  <c r="F34" i="62"/>
  <c r="G34" i="62"/>
  <c r="H34" i="62"/>
  <c r="I34" i="62"/>
  <c r="J34" i="62"/>
  <c r="K34" i="62"/>
  <c r="L34" i="62"/>
  <c r="M34" i="62"/>
  <c r="N34" i="62"/>
  <c r="O34" i="62"/>
  <c r="P34" i="62"/>
  <c r="Q34" i="62"/>
  <c r="R34" i="62"/>
  <c r="S34" i="62"/>
  <c r="T34" i="62"/>
  <c r="U34" i="62"/>
  <c r="V34" i="62"/>
  <c r="B33" i="62"/>
  <c r="B34" i="62"/>
  <c r="B32" i="62"/>
  <c r="C5" i="62"/>
  <c r="D5" i="62"/>
  <c r="E5" i="62"/>
  <c r="F5" i="62"/>
  <c r="G5" i="62"/>
  <c r="H5" i="62"/>
  <c r="I5" i="62"/>
  <c r="J5" i="62"/>
  <c r="K5" i="62"/>
  <c r="L5" i="62"/>
  <c r="M5" i="62"/>
  <c r="N5" i="62"/>
  <c r="O5" i="62"/>
  <c r="P5" i="62"/>
  <c r="Q5" i="62"/>
  <c r="R5" i="62"/>
  <c r="S5" i="62"/>
  <c r="T5" i="62"/>
  <c r="U5" i="62"/>
  <c r="V5" i="62"/>
  <c r="C6" i="62"/>
  <c r="D6" i="62"/>
  <c r="E6" i="62"/>
  <c r="F6" i="62"/>
  <c r="G6" i="62"/>
  <c r="H6" i="62"/>
  <c r="I6" i="62"/>
  <c r="J6" i="62"/>
  <c r="K6" i="62"/>
  <c r="L6" i="62"/>
  <c r="M6" i="62"/>
  <c r="N6" i="62"/>
  <c r="O6" i="62"/>
  <c r="P6" i="62"/>
  <c r="Q6" i="62"/>
  <c r="R6" i="62"/>
  <c r="S6" i="62"/>
  <c r="T6" i="62"/>
  <c r="U6" i="62"/>
  <c r="V6" i="62"/>
  <c r="C7" i="62"/>
  <c r="D7" i="62"/>
  <c r="E7" i="62"/>
  <c r="F7" i="62"/>
  <c r="G7" i="62"/>
  <c r="H7" i="62"/>
  <c r="I7" i="62"/>
  <c r="J7" i="62"/>
  <c r="K7" i="62"/>
  <c r="L7" i="62"/>
  <c r="M7" i="62"/>
  <c r="N7" i="62"/>
  <c r="O7" i="62"/>
  <c r="P7" i="62"/>
  <c r="Q7" i="62"/>
  <c r="R7" i="62"/>
  <c r="S7" i="62"/>
  <c r="T7" i="62"/>
  <c r="U7" i="62"/>
  <c r="V7" i="62"/>
  <c r="B6" i="62"/>
  <c r="B7" i="62"/>
  <c r="B5" i="62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V49" i="108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I49" i="108"/>
  <c r="H49" i="108"/>
  <c r="G49" i="108"/>
  <c r="F49" i="108"/>
  <c r="E49" i="108"/>
  <c r="D49" i="108"/>
  <c r="C49" i="108"/>
  <c r="V48" i="108"/>
  <c r="U48" i="108"/>
  <c r="T48" i="108"/>
  <c r="S48" i="108"/>
  <c r="R48" i="108"/>
  <c r="Q48" i="108"/>
  <c r="P48" i="108"/>
  <c r="O48" i="108"/>
  <c r="N48" i="108"/>
  <c r="M48" i="108"/>
  <c r="L48" i="108"/>
  <c r="K48" i="108"/>
  <c r="J48" i="108"/>
  <c r="I48" i="108"/>
  <c r="H48" i="108"/>
  <c r="G48" i="108"/>
  <c r="F48" i="108"/>
  <c r="E48" i="108"/>
  <c r="D48" i="108"/>
  <c r="C48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U53" i="108"/>
  <c r="T55" i="108"/>
  <c r="S56" i="108"/>
  <c r="R52" i="108"/>
  <c r="Q53" i="108"/>
  <c r="P35" i="108"/>
  <c r="P55" i="108" s="1"/>
  <c r="O35" i="108"/>
  <c r="O56" i="108" s="1"/>
  <c r="N35" i="108"/>
  <c r="N52" i="108" s="1"/>
  <c r="M35" i="108"/>
  <c r="M53" i="108" s="1"/>
  <c r="L35" i="108"/>
  <c r="L55" i="108" s="1"/>
  <c r="K35" i="108"/>
  <c r="K56" i="108" s="1"/>
  <c r="J35" i="108"/>
  <c r="J52" i="108" s="1"/>
  <c r="I35" i="108"/>
  <c r="I53" i="108" s="1"/>
  <c r="H35" i="108"/>
  <c r="H55" i="108" s="1"/>
  <c r="G35" i="108"/>
  <c r="G56" i="108" s="1"/>
  <c r="F35" i="108"/>
  <c r="F52" i="108" s="1"/>
  <c r="E35" i="108"/>
  <c r="E53" i="108" s="1"/>
  <c r="D35" i="108"/>
  <c r="D55" i="108" s="1"/>
  <c r="C35" i="108"/>
  <c r="C56" i="108" s="1"/>
  <c r="B35" i="108"/>
  <c r="B52" i="108" s="1"/>
  <c r="V23" i="108"/>
  <c r="U23" i="108"/>
  <c r="T23" i="108"/>
  <c r="S23" i="108"/>
  <c r="R23" i="108"/>
  <c r="Q23" i="108"/>
  <c r="P23" i="108"/>
  <c r="O23" i="108"/>
  <c r="N23" i="108"/>
  <c r="M23" i="108"/>
  <c r="L23" i="108"/>
  <c r="K23" i="108"/>
  <c r="J23" i="108"/>
  <c r="I23" i="108"/>
  <c r="H23" i="108"/>
  <c r="G23" i="108"/>
  <c r="F23" i="108"/>
  <c r="E23" i="108"/>
  <c r="D23" i="108"/>
  <c r="C23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V21" i="108"/>
  <c r="U21" i="108"/>
  <c r="T21" i="108"/>
  <c r="S21" i="108"/>
  <c r="R21" i="108"/>
  <c r="Q21" i="108"/>
  <c r="P21" i="108"/>
  <c r="O21" i="108"/>
  <c r="N21" i="108"/>
  <c r="M21" i="108"/>
  <c r="L21" i="108"/>
  <c r="K21" i="108"/>
  <c r="J21" i="108"/>
  <c r="I21" i="108"/>
  <c r="H21" i="108"/>
  <c r="G21" i="108"/>
  <c r="F21" i="108"/>
  <c r="E21" i="108"/>
  <c r="D21" i="108"/>
  <c r="C21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U3" i="57"/>
  <c r="T3" i="57"/>
  <c r="S3" i="57"/>
  <c r="R3" i="57"/>
  <c r="Q3" i="57"/>
  <c r="P8" i="108"/>
  <c r="P3" i="57" s="1"/>
  <c r="O8" i="108"/>
  <c r="O3" i="57" s="1"/>
  <c r="N8" i="108"/>
  <c r="N3" i="57" s="1"/>
  <c r="M8" i="108"/>
  <c r="M3" i="57" s="1"/>
  <c r="L8" i="108"/>
  <c r="L3" i="57" s="1"/>
  <c r="K8" i="108"/>
  <c r="K3" i="57" s="1"/>
  <c r="J8" i="108"/>
  <c r="J3" i="57" s="1"/>
  <c r="I8" i="108"/>
  <c r="I3" i="57" s="1"/>
  <c r="H8" i="108"/>
  <c r="H3" i="57" s="1"/>
  <c r="G8" i="108"/>
  <c r="G3" i="57" s="1"/>
  <c r="F8" i="108"/>
  <c r="F3" i="57" s="1"/>
  <c r="E8" i="108"/>
  <c r="E3" i="57" s="1"/>
  <c r="D8" i="108"/>
  <c r="D3" i="57" s="1"/>
  <c r="C8" i="108"/>
  <c r="C3" i="57" s="1"/>
  <c r="B8" i="108"/>
  <c r="W22" i="62" l="1"/>
  <c r="V47" i="112"/>
  <c r="W21" i="62"/>
  <c r="V47" i="111"/>
  <c r="W23" i="62"/>
  <c r="V47" i="110"/>
  <c r="V52" i="108"/>
  <c r="W46" i="108"/>
  <c r="W19" i="108"/>
  <c r="V3" i="57"/>
  <c r="I28" i="108"/>
  <c r="U28" i="108"/>
  <c r="F59" i="108"/>
  <c r="R59" i="108"/>
  <c r="R3" i="115" s="1"/>
  <c r="R97" i="115" s="1"/>
  <c r="D52" i="108"/>
  <c r="E28" i="108"/>
  <c r="Q28" i="108"/>
  <c r="B59" i="108"/>
  <c r="B3" i="57"/>
  <c r="J59" i="108"/>
  <c r="N59" i="108"/>
  <c r="V59" i="108"/>
  <c r="C25" i="108"/>
  <c r="G25" i="108"/>
  <c r="K25" i="108"/>
  <c r="O25" i="108"/>
  <c r="S25" i="108"/>
  <c r="I25" i="108"/>
  <c r="T52" i="108"/>
  <c r="M28" i="108"/>
  <c r="D29" i="108"/>
  <c r="H29" i="108"/>
  <c r="L29" i="108"/>
  <c r="P29" i="108"/>
  <c r="T29" i="108"/>
  <c r="O28" i="108"/>
  <c r="J55" i="108"/>
  <c r="H52" i="108"/>
  <c r="C53" i="108"/>
  <c r="S53" i="108"/>
  <c r="N55" i="108"/>
  <c r="O53" i="108"/>
  <c r="L52" i="108"/>
  <c r="G53" i="108"/>
  <c r="B55" i="108"/>
  <c r="R55" i="108"/>
  <c r="P52" i="108"/>
  <c r="K53" i="108"/>
  <c r="F55" i="108"/>
  <c r="V55" i="108"/>
  <c r="D26" i="108"/>
  <c r="H59" i="108"/>
  <c r="M25" i="108"/>
  <c r="H26" i="108"/>
  <c r="C28" i="108"/>
  <c r="S28" i="108"/>
  <c r="L59" i="108"/>
  <c r="Q25" i="108"/>
  <c r="L26" i="108"/>
  <c r="G28" i="108"/>
  <c r="P59" i="108"/>
  <c r="T26" i="108"/>
  <c r="E25" i="108"/>
  <c r="U25" i="108"/>
  <c r="P26" i="108"/>
  <c r="K28" i="108"/>
  <c r="D59" i="108"/>
  <c r="T59" i="108"/>
  <c r="T3" i="115" s="1"/>
  <c r="F19" i="108"/>
  <c r="V19" i="108"/>
  <c r="B29" i="108"/>
  <c r="J29" i="108"/>
  <c r="I46" i="108"/>
  <c r="Q46" i="108"/>
  <c r="M56" i="108"/>
  <c r="U56" i="108"/>
  <c r="E19" i="108"/>
  <c r="I19" i="108"/>
  <c r="M19" i="108"/>
  <c r="Q19" i="108"/>
  <c r="U19" i="108"/>
  <c r="D25" i="108"/>
  <c r="H25" i="108"/>
  <c r="L25" i="108"/>
  <c r="P25" i="108"/>
  <c r="T25" i="108"/>
  <c r="C26" i="108"/>
  <c r="G26" i="108"/>
  <c r="K26" i="108"/>
  <c r="O26" i="108"/>
  <c r="S26" i="108"/>
  <c r="B28" i="108"/>
  <c r="F28" i="108"/>
  <c r="J28" i="108"/>
  <c r="N28" i="108"/>
  <c r="R28" i="108"/>
  <c r="V28" i="108"/>
  <c r="E29" i="108"/>
  <c r="I29" i="108"/>
  <c r="M29" i="108"/>
  <c r="Q29" i="108"/>
  <c r="U29" i="108"/>
  <c r="D46" i="108"/>
  <c r="H46" i="108"/>
  <c r="L46" i="108"/>
  <c r="P46" i="108"/>
  <c r="T46" i="108"/>
  <c r="C52" i="108"/>
  <c r="G52" i="108"/>
  <c r="K52" i="108"/>
  <c r="O52" i="108"/>
  <c r="S52" i="108"/>
  <c r="B53" i="108"/>
  <c r="F53" i="108"/>
  <c r="J53" i="108"/>
  <c r="N53" i="108"/>
  <c r="R53" i="108"/>
  <c r="V53" i="108"/>
  <c r="E55" i="108"/>
  <c r="I55" i="108"/>
  <c r="M55" i="108"/>
  <c r="Q55" i="108"/>
  <c r="U55" i="108"/>
  <c r="D56" i="108"/>
  <c r="H56" i="108"/>
  <c r="L56" i="108"/>
  <c r="P56" i="108"/>
  <c r="T56" i="108"/>
  <c r="C59" i="108"/>
  <c r="C61" i="108" s="1"/>
  <c r="G59" i="108"/>
  <c r="K59" i="108"/>
  <c r="O59" i="108"/>
  <c r="S59" i="108"/>
  <c r="S3" i="115" s="1"/>
  <c r="N19" i="108"/>
  <c r="N29" i="108"/>
  <c r="M46" i="108"/>
  <c r="I56" i="108"/>
  <c r="Q56" i="108"/>
  <c r="C19" i="108"/>
  <c r="G19" i="108"/>
  <c r="K19" i="108"/>
  <c r="O19" i="108"/>
  <c r="S19" i="108"/>
  <c r="B25" i="108"/>
  <c r="F25" i="108"/>
  <c r="J25" i="108"/>
  <c r="N25" i="108"/>
  <c r="R25" i="108"/>
  <c r="V25" i="108"/>
  <c r="E26" i="108"/>
  <c r="I26" i="108"/>
  <c r="M26" i="108"/>
  <c r="Q26" i="108"/>
  <c r="U26" i="108"/>
  <c r="D28" i="108"/>
  <c r="H28" i="108"/>
  <c r="L28" i="108"/>
  <c r="P28" i="108"/>
  <c r="T28" i="108"/>
  <c r="C29" i="108"/>
  <c r="G29" i="108"/>
  <c r="K29" i="108"/>
  <c r="O29" i="108"/>
  <c r="S29" i="108"/>
  <c r="F46" i="108"/>
  <c r="J46" i="108"/>
  <c r="N46" i="108"/>
  <c r="R46" i="108"/>
  <c r="V46" i="108"/>
  <c r="E52" i="108"/>
  <c r="I52" i="108"/>
  <c r="M52" i="108"/>
  <c r="Q52" i="108"/>
  <c r="U52" i="108"/>
  <c r="D53" i="108"/>
  <c r="H53" i="108"/>
  <c r="L53" i="108"/>
  <c r="P53" i="108"/>
  <c r="T53" i="108"/>
  <c r="C55" i="108"/>
  <c r="G55" i="108"/>
  <c r="K55" i="108"/>
  <c r="O55" i="108"/>
  <c r="S55" i="108"/>
  <c r="B56" i="108"/>
  <c r="F56" i="108"/>
  <c r="J56" i="108"/>
  <c r="N56" i="108"/>
  <c r="R56" i="108"/>
  <c r="V56" i="108"/>
  <c r="E59" i="108"/>
  <c r="I59" i="108"/>
  <c r="M59" i="108"/>
  <c r="Q59" i="108"/>
  <c r="Q3" i="115" s="1"/>
  <c r="Q97" i="115" s="1"/>
  <c r="U59" i="108"/>
  <c r="U3" i="115" s="1"/>
  <c r="J19" i="108"/>
  <c r="R19" i="108"/>
  <c r="F29" i="108"/>
  <c r="R29" i="108"/>
  <c r="V29" i="108"/>
  <c r="E46" i="108"/>
  <c r="U46" i="108"/>
  <c r="E56" i="108"/>
  <c r="D19" i="108"/>
  <c r="H19" i="108"/>
  <c r="L19" i="108"/>
  <c r="P19" i="108"/>
  <c r="T19" i="108"/>
  <c r="B26" i="108"/>
  <c r="F26" i="108"/>
  <c r="J26" i="108"/>
  <c r="N26" i="108"/>
  <c r="R26" i="108"/>
  <c r="V26" i="108"/>
  <c r="C46" i="108"/>
  <c r="G46" i="108"/>
  <c r="K46" i="108"/>
  <c r="O46" i="108"/>
  <c r="S46" i="108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V35" i="29"/>
  <c r="W46" i="29" s="1"/>
  <c r="U35" i="29"/>
  <c r="T35" i="29"/>
  <c r="T56" i="29" s="1"/>
  <c r="S35" i="29"/>
  <c r="S56" i="29" s="1"/>
  <c r="R35" i="29"/>
  <c r="Q35" i="29"/>
  <c r="Q53" i="29" s="1"/>
  <c r="P35" i="29"/>
  <c r="P56" i="29" s="1"/>
  <c r="O35" i="29"/>
  <c r="O56" i="29" s="1"/>
  <c r="N35" i="29"/>
  <c r="M35" i="29"/>
  <c r="M53" i="29" s="1"/>
  <c r="L35" i="29"/>
  <c r="L56" i="29" s="1"/>
  <c r="K35" i="29"/>
  <c r="K56" i="29" s="1"/>
  <c r="J35" i="29"/>
  <c r="J55" i="29" s="1"/>
  <c r="I35" i="29"/>
  <c r="I53" i="29" s="1"/>
  <c r="H35" i="29"/>
  <c r="H56" i="29" s="1"/>
  <c r="G35" i="29"/>
  <c r="G56" i="29" s="1"/>
  <c r="F35" i="29"/>
  <c r="E35" i="29"/>
  <c r="E53" i="29" s="1"/>
  <c r="D35" i="29"/>
  <c r="C35" i="29"/>
  <c r="C56" i="29" s="1"/>
  <c r="B35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E19" i="29"/>
  <c r="D51" i="56" s="1"/>
  <c r="V8" i="29"/>
  <c r="U8" i="29"/>
  <c r="T8" i="29"/>
  <c r="S8" i="29"/>
  <c r="R8" i="29"/>
  <c r="Q8" i="29"/>
  <c r="Q29" i="29" s="1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B32" i="59" l="1"/>
  <c r="W61" i="108"/>
  <c r="V3" i="115"/>
  <c r="C25" i="29"/>
  <c r="B6" i="114"/>
  <c r="C82" i="57"/>
  <c r="O25" i="29"/>
  <c r="N6" i="114"/>
  <c r="O82" i="57"/>
  <c r="G25" i="29"/>
  <c r="F6" i="114"/>
  <c r="G82" i="57"/>
  <c r="S25" i="29"/>
  <c r="R6" i="114"/>
  <c r="S82" i="57"/>
  <c r="L29" i="29"/>
  <c r="K6" i="114"/>
  <c r="L82" i="57"/>
  <c r="T29" i="29"/>
  <c r="S6" i="114"/>
  <c r="T82" i="57"/>
  <c r="K25" i="29"/>
  <c r="J6" i="114"/>
  <c r="K82" i="57"/>
  <c r="D29" i="29"/>
  <c r="C6" i="114"/>
  <c r="D82" i="57"/>
  <c r="E25" i="29"/>
  <c r="D6" i="114"/>
  <c r="E82" i="57"/>
  <c r="L6" i="114"/>
  <c r="M82" i="57"/>
  <c r="T6" i="114"/>
  <c r="H29" i="29"/>
  <c r="G6" i="114"/>
  <c r="H82" i="57"/>
  <c r="P29" i="29"/>
  <c r="O6" i="114"/>
  <c r="P82" i="57"/>
  <c r="H6" i="114"/>
  <c r="I82" i="57"/>
  <c r="P6" i="114"/>
  <c r="Q82" i="57"/>
  <c r="B29" i="29"/>
  <c r="C32" i="59"/>
  <c r="B82" i="57"/>
  <c r="F25" i="29"/>
  <c r="E6" i="114"/>
  <c r="F82" i="57"/>
  <c r="J25" i="29"/>
  <c r="I6" i="114"/>
  <c r="J82" i="57"/>
  <c r="M6" i="114"/>
  <c r="N82" i="57"/>
  <c r="R28" i="29"/>
  <c r="Q6" i="114"/>
  <c r="R82" i="57"/>
  <c r="U6" i="114"/>
  <c r="V6" i="114"/>
  <c r="S61" i="108"/>
  <c r="U26" i="29"/>
  <c r="U82" i="57"/>
  <c r="V29" i="29"/>
  <c r="W19" i="29"/>
  <c r="V51" i="56" s="1"/>
  <c r="V82" i="57"/>
  <c r="U61" i="108"/>
  <c r="P26" i="29"/>
  <c r="G61" i="108"/>
  <c r="P25" i="29"/>
  <c r="P28" i="29"/>
  <c r="D59" i="29"/>
  <c r="T46" i="29"/>
  <c r="S52" i="29"/>
  <c r="S53" i="29"/>
  <c r="O55" i="29"/>
  <c r="T25" i="29"/>
  <c r="T26" i="29"/>
  <c r="G52" i="29"/>
  <c r="S55" i="29"/>
  <c r="U19" i="29"/>
  <c r="T51" i="56" s="1"/>
  <c r="C53" i="29"/>
  <c r="C55" i="29"/>
  <c r="H25" i="29"/>
  <c r="D26" i="29"/>
  <c r="D28" i="29"/>
  <c r="H52" i="29"/>
  <c r="G53" i="29"/>
  <c r="G55" i="29"/>
  <c r="N61" i="108"/>
  <c r="L25" i="29"/>
  <c r="H26" i="29"/>
  <c r="H28" i="29"/>
  <c r="L46" i="29"/>
  <c r="O52" i="29"/>
  <c r="K53" i="29"/>
  <c r="K55" i="29"/>
  <c r="K28" i="29"/>
  <c r="S28" i="29"/>
  <c r="G59" i="29"/>
  <c r="S59" i="29"/>
  <c r="S82" i="115" s="1"/>
  <c r="J19" i="29"/>
  <c r="I51" i="56" s="1"/>
  <c r="D25" i="29"/>
  <c r="U25" i="29"/>
  <c r="E26" i="29"/>
  <c r="L26" i="29"/>
  <c r="F28" i="29"/>
  <c r="L28" i="29"/>
  <c r="T28" i="29"/>
  <c r="F29" i="29"/>
  <c r="R29" i="29"/>
  <c r="D46" i="29"/>
  <c r="C52" i="29"/>
  <c r="K52" i="29"/>
  <c r="T52" i="29"/>
  <c r="O53" i="29"/>
  <c r="D56" i="29"/>
  <c r="K59" i="29"/>
  <c r="T59" i="29"/>
  <c r="T82" i="115" s="1"/>
  <c r="I61" i="108"/>
  <c r="K26" i="29"/>
  <c r="C29" i="29"/>
  <c r="K19" i="29"/>
  <c r="J51" i="56" s="1"/>
  <c r="V25" i="29"/>
  <c r="G26" i="29"/>
  <c r="B28" i="29"/>
  <c r="G28" i="29"/>
  <c r="V28" i="29"/>
  <c r="G29" i="29"/>
  <c r="S29" i="29"/>
  <c r="H46" i="29"/>
  <c r="D52" i="29"/>
  <c r="L52" i="29"/>
  <c r="C59" i="29"/>
  <c r="D61" i="29" s="1"/>
  <c r="L59" i="29"/>
  <c r="O19" i="29"/>
  <c r="N51" i="56" s="1"/>
  <c r="C26" i="29"/>
  <c r="S26" i="29"/>
  <c r="C28" i="29"/>
  <c r="K29" i="29"/>
  <c r="O59" i="29"/>
  <c r="E61" i="108"/>
  <c r="T61" i="108"/>
  <c r="Q61" i="108"/>
  <c r="M61" i="108"/>
  <c r="K61" i="108"/>
  <c r="L61" i="108"/>
  <c r="D61" i="108"/>
  <c r="H61" i="108"/>
  <c r="V61" i="108"/>
  <c r="R61" i="108"/>
  <c r="P61" i="108"/>
  <c r="O61" i="108"/>
  <c r="F61" i="108"/>
  <c r="J61" i="108"/>
  <c r="U53" i="29"/>
  <c r="U52" i="29"/>
  <c r="F46" i="29"/>
  <c r="Q46" i="29"/>
  <c r="Q52" i="29"/>
  <c r="U55" i="29"/>
  <c r="I28" i="29"/>
  <c r="I59" i="29"/>
  <c r="U28" i="29"/>
  <c r="U59" i="29"/>
  <c r="V19" i="29"/>
  <c r="U51" i="56" s="1"/>
  <c r="V46" i="29"/>
  <c r="E55" i="29"/>
  <c r="E28" i="29"/>
  <c r="E59" i="29"/>
  <c r="E61" i="29" s="1"/>
  <c r="M28" i="29"/>
  <c r="M59" i="29"/>
  <c r="M61" i="29" s="1"/>
  <c r="Q28" i="29"/>
  <c r="Q59" i="29"/>
  <c r="F19" i="29"/>
  <c r="E51" i="56" s="1"/>
  <c r="Q19" i="29"/>
  <c r="P51" i="56" s="1"/>
  <c r="Q25" i="29"/>
  <c r="Q26" i="29"/>
  <c r="M29" i="29"/>
  <c r="B52" i="29"/>
  <c r="B56" i="29"/>
  <c r="F52" i="29"/>
  <c r="F56" i="29"/>
  <c r="J52" i="29"/>
  <c r="J56" i="29"/>
  <c r="N52" i="29"/>
  <c r="N56" i="29"/>
  <c r="R52" i="29"/>
  <c r="R56" i="29"/>
  <c r="V52" i="29"/>
  <c r="V56" i="29"/>
  <c r="M46" i="29"/>
  <c r="R46" i="29"/>
  <c r="M52" i="29"/>
  <c r="F53" i="29"/>
  <c r="N53" i="29"/>
  <c r="V53" i="29"/>
  <c r="F55" i="29"/>
  <c r="Q55" i="29"/>
  <c r="V55" i="29"/>
  <c r="I56" i="29"/>
  <c r="Q56" i="29"/>
  <c r="B59" i="29"/>
  <c r="B26" i="29"/>
  <c r="F59" i="29"/>
  <c r="F26" i="29"/>
  <c r="J59" i="29"/>
  <c r="J61" i="29" s="1"/>
  <c r="J26" i="29"/>
  <c r="N59" i="29"/>
  <c r="N26" i="29"/>
  <c r="R59" i="29"/>
  <c r="R26" i="29"/>
  <c r="V59" i="29"/>
  <c r="V82" i="115" s="1"/>
  <c r="V26" i="29"/>
  <c r="G19" i="29"/>
  <c r="F51" i="56" s="1"/>
  <c r="M19" i="29"/>
  <c r="L51" i="56" s="1"/>
  <c r="R19" i="29"/>
  <c r="Q51" i="56" s="1"/>
  <c r="B25" i="29"/>
  <c r="M25" i="29"/>
  <c r="R25" i="29"/>
  <c r="M26" i="29"/>
  <c r="N28" i="29"/>
  <c r="I29" i="29"/>
  <c r="N29" i="29"/>
  <c r="I46" i="29"/>
  <c r="N46" i="29"/>
  <c r="I52" i="29"/>
  <c r="B55" i="29"/>
  <c r="M55" i="29"/>
  <c r="R55" i="29"/>
  <c r="C19" i="29"/>
  <c r="B51" i="56" s="1"/>
  <c r="I19" i="29"/>
  <c r="H51" i="56" s="1"/>
  <c r="N19" i="29"/>
  <c r="M51" i="56" s="1"/>
  <c r="S19" i="29"/>
  <c r="R51" i="56" s="1"/>
  <c r="I25" i="29"/>
  <c r="N25" i="29"/>
  <c r="I26" i="29"/>
  <c r="O26" i="29"/>
  <c r="J28" i="29"/>
  <c r="O28" i="29"/>
  <c r="E29" i="29"/>
  <c r="J29" i="29"/>
  <c r="O29" i="29"/>
  <c r="U29" i="29"/>
  <c r="D55" i="29"/>
  <c r="D53" i="29"/>
  <c r="H55" i="29"/>
  <c r="H53" i="29"/>
  <c r="L55" i="29"/>
  <c r="L53" i="29"/>
  <c r="P55" i="29"/>
  <c r="P53" i="29"/>
  <c r="T55" i="29"/>
  <c r="T53" i="29"/>
  <c r="E46" i="29"/>
  <c r="J46" i="29"/>
  <c r="P46" i="29"/>
  <c r="U46" i="29"/>
  <c r="E52" i="29"/>
  <c r="P52" i="29"/>
  <c r="B53" i="29"/>
  <c r="J53" i="29"/>
  <c r="R53" i="29"/>
  <c r="I55" i="29"/>
  <c r="N55" i="29"/>
  <c r="E56" i="29"/>
  <c r="M56" i="29"/>
  <c r="U56" i="29"/>
  <c r="H59" i="29"/>
  <c r="P59" i="29"/>
  <c r="P61" i="29" s="1"/>
  <c r="D19" i="29"/>
  <c r="C51" i="56" s="1"/>
  <c r="H19" i="29"/>
  <c r="G51" i="56" s="1"/>
  <c r="L19" i="29"/>
  <c r="K51" i="56" s="1"/>
  <c r="P19" i="29"/>
  <c r="O51" i="56" s="1"/>
  <c r="T19" i="29"/>
  <c r="S51" i="56" s="1"/>
  <c r="C46" i="29"/>
  <c r="G46" i="29"/>
  <c r="K46" i="29"/>
  <c r="O46" i="29"/>
  <c r="S46" i="29"/>
  <c r="U61" i="29" l="1"/>
  <c r="U82" i="115"/>
  <c r="C61" i="29"/>
  <c r="V61" i="29"/>
  <c r="W61" i="29"/>
  <c r="R61" i="29"/>
  <c r="T61" i="29"/>
  <c r="I61" i="29"/>
  <c r="L61" i="29"/>
  <c r="H61" i="29"/>
  <c r="K61" i="29"/>
  <c r="Q61" i="29"/>
  <c r="S61" i="29"/>
  <c r="N61" i="29"/>
  <c r="O61" i="29"/>
  <c r="F61" i="29"/>
  <c r="G61" i="29"/>
  <c r="V50" i="95" l="1"/>
  <c r="U50" i="95"/>
  <c r="T50" i="95"/>
  <c r="S50" i="95"/>
  <c r="R50" i="95"/>
  <c r="Q50" i="95"/>
  <c r="P50" i="95"/>
  <c r="O50" i="95"/>
  <c r="N50" i="95"/>
  <c r="M50" i="95"/>
  <c r="L50" i="95"/>
  <c r="K50" i="95"/>
  <c r="J50" i="95"/>
  <c r="V49" i="95"/>
  <c r="U49" i="95"/>
  <c r="T49" i="95"/>
  <c r="S49" i="95"/>
  <c r="R49" i="95"/>
  <c r="Q49" i="95"/>
  <c r="P49" i="95"/>
  <c r="O49" i="95"/>
  <c r="N49" i="95"/>
  <c r="M49" i="95"/>
  <c r="L49" i="95"/>
  <c r="K49" i="95"/>
  <c r="J49" i="95"/>
  <c r="V48" i="95"/>
  <c r="U48" i="95"/>
  <c r="T48" i="95"/>
  <c r="S48" i="95"/>
  <c r="R48" i="95"/>
  <c r="Q48" i="95"/>
  <c r="P48" i="95"/>
  <c r="O48" i="95"/>
  <c r="N48" i="95"/>
  <c r="M48" i="95"/>
  <c r="L48" i="95"/>
  <c r="K48" i="95"/>
  <c r="J48" i="95"/>
  <c r="V47" i="95"/>
  <c r="U47" i="95"/>
  <c r="T47" i="95"/>
  <c r="S47" i="95"/>
  <c r="R47" i="95"/>
  <c r="Q47" i="95"/>
  <c r="P47" i="95"/>
  <c r="O47" i="95"/>
  <c r="N47" i="95"/>
  <c r="M47" i="95"/>
  <c r="L47" i="95"/>
  <c r="K47" i="95"/>
  <c r="J47" i="95"/>
  <c r="V35" i="95"/>
  <c r="U35" i="95"/>
  <c r="U53" i="95" s="1"/>
  <c r="T35" i="95"/>
  <c r="T55" i="95" s="1"/>
  <c r="S35" i="95"/>
  <c r="S56" i="95" s="1"/>
  <c r="R35" i="95"/>
  <c r="R52" i="95" s="1"/>
  <c r="Q35" i="95"/>
  <c r="Q53" i="95" s="1"/>
  <c r="P35" i="95"/>
  <c r="P55" i="95" s="1"/>
  <c r="O35" i="95"/>
  <c r="O56" i="95" s="1"/>
  <c r="N35" i="95"/>
  <c r="N52" i="95" s="1"/>
  <c r="M35" i="95"/>
  <c r="M53" i="95" s="1"/>
  <c r="L35" i="95"/>
  <c r="L55" i="95" s="1"/>
  <c r="K35" i="95"/>
  <c r="K56" i="95" s="1"/>
  <c r="J35" i="95"/>
  <c r="J52" i="95" s="1"/>
  <c r="I35" i="95"/>
  <c r="I53" i="95" s="1"/>
  <c r="V23" i="95"/>
  <c r="U23" i="95"/>
  <c r="T23" i="95"/>
  <c r="S23" i="95"/>
  <c r="R23" i="95"/>
  <c r="Q23" i="95"/>
  <c r="P23" i="95"/>
  <c r="O23" i="95"/>
  <c r="N23" i="95"/>
  <c r="M23" i="95"/>
  <c r="L23" i="95"/>
  <c r="K23" i="95"/>
  <c r="J23" i="95"/>
  <c r="V22" i="95"/>
  <c r="U22" i="95"/>
  <c r="T22" i="95"/>
  <c r="S22" i="95"/>
  <c r="R22" i="95"/>
  <c r="Q22" i="95"/>
  <c r="P22" i="95"/>
  <c r="O22" i="95"/>
  <c r="N22" i="95"/>
  <c r="M22" i="95"/>
  <c r="L22" i="95"/>
  <c r="K22" i="95"/>
  <c r="J22" i="95"/>
  <c r="V21" i="95"/>
  <c r="U21" i="95"/>
  <c r="T21" i="95"/>
  <c r="S21" i="95"/>
  <c r="R21" i="95"/>
  <c r="Q21" i="95"/>
  <c r="P21" i="95"/>
  <c r="O21" i="95"/>
  <c r="N21" i="95"/>
  <c r="M21" i="95"/>
  <c r="L21" i="95"/>
  <c r="K21" i="95"/>
  <c r="J21" i="95"/>
  <c r="V20" i="95"/>
  <c r="U20" i="95"/>
  <c r="T20" i="95"/>
  <c r="S20" i="95"/>
  <c r="R20" i="95"/>
  <c r="Q20" i="95"/>
  <c r="P20" i="95"/>
  <c r="O20" i="95"/>
  <c r="N20" i="95"/>
  <c r="M20" i="95"/>
  <c r="L20" i="95"/>
  <c r="K20" i="95"/>
  <c r="J20" i="95"/>
  <c r="V8" i="95"/>
  <c r="U8" i="95"/>
  <c r="T8" i="95"/>
  <c r="S8" i="95"/>
  <c r="R8" i="95"/>
  <c r="Q8" i="95"/>
  <c r="P8" i="95"/>
  <c r="O8" i="95"/>
  <c r="N8" i="95"/>
  <c r="M8" i="95"/>
  <c r="L8" i="95"/>
  <c r="K8" i="95"/>
  <c r="J8" i="95"/>
  <c r="I8" i="95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V35" i="24"/>
  <c r="U35" i="24"/>
  <c r="U53" i="24" s="1"/>
  <c r="T35" i="24"/>
  <c r="S35" i="24"/>
  <c r="S56" i="24" s="1"/>
  <c r="R35" i="24"/>
  <c r="R52" i="24" s="1"/>
  <c r="Q35" i="24"/>
  <c r="Q53" i="24" s="1"/>
  <c r="P35" i="24"/>
  <c r="P55" i="24" s="1"/>
  <c r="O35" i="24"/>
  <c r="O56" i="24" s="1"/>
  <c r="N35" i="24"/>
  <c r="N52" i="24" s="1"/>
  <c r="M35" i="24"/>
  <c r="M53" i="24" s="1"/>
  <c r="L35" i="24"/>
  <c r="L55" i="24" s="1"/>
  <c r="K35" i="24"/>
  <c r="K56" i="24" s="1"/>
  <c r="J35" i="24"/>
  <c r="J52" i="24" s="1"/>
  <c r="I35" i="24"/>
  <c r="I53" i="24" s="1"/>
  <c r="H35" i="24"/>
  <c r="H55" i="24" s="1"/>
  <c r="G35" i="24"/>
  <c r="G56" i="24" s="1"/>
  <c r="F35" i="24"/>
  <c r="F52" i="24" s="1"/>
  <c r="E35" i="24"/>
  <c r="E53" i="24" s="1"/>
  <c r="D35" i="24"/>
  <c r="D55" i="24" s="1"/>
  <c r="C35" i="24"/>
  <c r="C56" i="24" s="1"/>
  <c r="B35" i="24"/>
  <c r="B52" i="24" s="1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E8" i="24"/>
  <c r="D8" i="24"/>
  <c r="C8" i="24"/>
  <c r="B8" i="24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V35" i="1"/>
  <c r="U35" i="1"/>
  <c r="U53" i="1" s="1"/>
  <c r="T35" i="1"/>
  <c r="T55" i="1" s="1"/>
  <c r="S35" i="1"/>
  <c r="S56" i="1" s="1"/>
  <c r="R35" i="1"/>
  <c r="R52" i="1" s="1"/>
  <c r="Q35" i="1"/>
  <c r="Q53" i="1" s="1"/>
  <c r="P35" i="1"/>
  <c r="P55" i="1" s="1"/>
  <c r="O35" i="1"/>
  <c r="O56" i="1" s="1"/>
  <c r="N35" i="1"/>
  <c r="N52" i="1" s="1"/>
  <c r="M35" i="1"/>
  <c r="M53" i="1" s="1"/>
  <c r="L35" i="1"/>
  <c r="L55" i="1" s="1"/>
  <c r="K35" i="1"/>
  <c r="K56" i="1" s="1"/>
  <c r="J35" i="1"/>
  <c r="J52" i="1" s="1"/>
  <c r="I35" i="1"/>
  <c r="I53" i="1" s="1"/>
  <c r="H35" i="1"/>
  <c r="H55" i="1" s="1"/>
  <c r="G35" i="1"/>
  <c r="G56" i="1" s="1"/>
  <c r="F35" i="1"/>
  <c r="F52" i="1" s="1"/>
  <c r="E35" i="1"/>
  <c r="E53" i="1" s="1"/>
  <c r="D35" i="1"/>
  <c r="D55" i="1" s="1"/>
  <c r="C35" i="1"/>
  <c r="C56" i="1" s="1"/>
  <c r="B35" i="1"/>
  <c r="B52" i="1" s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V50" i="89"/>
  <c r="U50" i="89"/>
  <c r="T50" i="89"/>
  <c r="S50" i="89"/>
  <c r="R50" i="89"/>
  <c r="Q50" i="89"/>
  <c r="P50" i="89"/>
  <c r="O50" i="89"/>
  <c r="N50" i="89"/>
  <c r="M50" i="89"/>
  <c r="L50" i="89"/>
  <c r="K50" i="89"/>
  <c r="J50" i="89"/>
  <c r="V49" i="89"/>
  <c r="U49" i="89"/>
  <c r="T49" i="89"/>
  <c r="S49" i="89"/>
  <c r="R49" i="89"/>
  <c r="Q49" i="89"/>
  <c r="P49" i="89"/>
  <c r="O49" i="89"/>
  <c r="N49" i="89"/>
  <c r="M49" i="89"/>
  <c r="L49" i="89"/>
  <c r="K49" i="89"/>
  <c r="J49" i="89"/>
  <c r="V48" i="89"/>
  <c r="U48" i="89"/>
  <c r="T48" i="89"/>
  <c r="S48" i="89"/>
  <c r="R48" i="89"/>
  <c r="Q48" i="89"/>
  <c r="P48" i="89"/>
  <c r="O48" i="89"/>
  <c r="N48" i="89"/>
  <c r="M48" i="89"/>
  <c r="L48" i="89"/>
  <c r="K48" i="89"/>
  <c r="J48" i="89"/>
  <c r="V47" i="89"/>
  <c r="U47" i="89"/>
  <c r="T47" i="89"/>
  <c r="S47" i="89"/>
  <c r="R47" i="89"/>
  <c r="Q47" i="89"/>
  <c r="P47" i="89"/>
  <c r="O47" i="89"/>
  <c r="N47" i="89"/>
  <c r="M47" i="89"/>
  <c r="L47" i="89"/>
  <c r="K47" i="89"/>
  <c r="J47" i="89"/>
  <c r="V35" i="89"/>
  <c r="U35" i="89"/>
  <c r="U53" i="89" s="1"/>
  <c r="T35" i="89"/>
  <c r="T55" i="89" s="1"/>
  <c r="S35" i="89"/>
  <c r="S56" i="89" s="1"/>
  <c r="R35" i="89"/>
  <c r="R52" i="89" s="1"/>
  <c r="Q35" i="89"/>
  <c r="Q53" i="89" s="1"/>
  <c r="P35" i="89"/>
  <c r="P55" i="89" s="1"/>
  <c r="O35" i="89"/>
  <c r="O56" i="89" s="1"/>
  <c r="N35" i="89"/>
  <c r="N52" i="89" s="1"/>
  <c r="M35" i="89"/>
  <c r="M53" i="89" s="1"/>
  <c r="L35" i="89"/>
  <c r="L55" i="89" s="1"/>
  <c r="K35" i="89"/>
  <c r="K56" i="89" s="1"/>
  <c r="J35" i="89"/>
  <c r="J52" i="89" s="1"/>
  <c r="I35" i="89"/>
  <c r="I53" i="89" s="1"/>
  <c r="V23" i="89"/>
  <c r="U23" i="89"/>
  <c r="T23" i="89"/>
  <c r="S23" i="89"/>
  <c r="R23" i="89"/>
  <c r="Q23" i="89"/>
  <c r="P23" i="89"/>
  <c r="O23" i="89"/>
  <c r="N23" i="89"/>
  <c r="M23" i="89"/>
  <c r="L23" i="89"/>
  <c r="K23" i="89"/>
  <c r="J23" i="89"/>
  <c r="V22" i="89"/>
  <c r="U22" i="89"/>
  <c r="T22" i="89"/>
  <c r="S22" i="89"/>
  <c r="R22" i="89"/>
  <c r="Q22" i="89"/>
  <c r="P22" i="89"/>
  <c r="O22" i="89"/>
  <c r="N22" i="89"/>
  <c r="M22" i="89"/>
  <c r="L22" i="89"/>
  <c r="K22" i="89"/>
  <c r="J22" i="89"/>
  <c r="V21" i="89"/>
  <c r="U21" i="89"/>
  <c r="T21" i="89"/>
  <c r="S21" i="89"/>
  <c r="R21" i="89"/>
  <c r="Q21" i="89"/>
  <c r="P21" i="89"/>
  <c r="O21" i="89"/>
  <c r="N21" i="89"/>
  <c r="M21" i="89"/>
  <c r="L21" i="89"/>
  <c r="K21" i="89"/>
  <c r="J21" i="89"/>
  <c r="V20" i="89"/>
  <c r="U20" i="89"/>
  <c r="T20" i="89"/>
  <c r="S20" i="89"/>
  <c r="R20" i="89"/>
  <c r="Q20" i="89"/>
  <c r="P20" i="89"/>
  <c r="O20" i="89"/>
  <c r="N20" i="89"/>
  <c r="M20" i="89"/>
  <c r="L20" i="89"/>
  <c r="K20" i="89"/>
  <c r="J20" i="89"/>
  <c r="V8" i="89"/>
  <c r="U8" i="89"/>
  <c r="T8" i="89"/>
  <c r="S8" i="89"/>
  <c r="R8" i="89"/>
  <c r="Q8" i="89"/>
  <c r="P8" i="89"/>
  <c r="O8" i="89"/>
  <c r="N8" i="89"/>
  <c r="M8" i="89"/>
  <c r="L8" i="89"/>
  <c r="K8" i="89"/>
  <c r="J8" i="89"/>
  <c r="I8" i="89"/>
  <c r="V50" i="55"/>
  <c r="U50" i="55"/>
  <c r="T50" i="55"/>
  <c r="S50" i="55"/>
  <c r="R50" i="55"/>
  <c r="Q50" i="55"/>
  <c r="P50" i="55"/>
  <c r="O50" i="55"/>
  <c r="N50" i="55"/>
  <c r="M50" i="55"/>
  <c r="L50" i="55"/>
  <c r="K50" i="55"/>
  <c r="J50" i="55"/>
  <c r="I50" i="55"/>
  <c r="H50" i="55"/>
  <c r="G50" i="55"/>
  <c r="F50" i="55"/>
  <c r="E50" i="55"/>
  <c r="D50" i="55"/>
  <c r="C50" i="55"/>
  <c r="V49" i="55"/>
  <c r="U49" i="55"/>
  <c r="T49" i="55"/>
  <c r="S49" i="55"/>
  <c r="R49" i="55"/>
  <c r="Q49" i="55"/>
  <c r="P49" i="55"/>
  <c r="O49" i="55"/>
  <c r="N49" i="55"/>
  <c r="M49" i="55"/>
  <c r="L49" i="55"/>
  <c r="K49" i="55"/>
  <c r="J49" i="55"/>
  <c r="I49" i="55"/>
  <c r="H49" i="55"/>
  <c r="G49" i="55"/>
  <c r="F49" i="55"/>
  <c r="E49" i="55"/>
  <c r="D49" i="55"/>
  <c r="C49" i="55"/>
  <c r="V48" i="55"/>
  <c r="U48" i="55"/>
  <c r="T48" i="55"/>
  <c r="S48" i="55"/>
  <c r="R48" i="55"/>
  <c r="Q48" i="55"/>
  <c r="P48" i="55"/>
  <c r="O48" i="55"/>
  <c r="N48" i="55"/>
  <c r="M48" i="55"/>
  <c r="L48" i="55"/>
  <c r="K48" i="55"/>
  <c r="J48" i="55"/>
  <c r="I48" i="55"/>
  <c r="H48" i="55"/>
  <c r="G48" i="55"/>
  <c r="F48" i="55"/>
  <c r="E48" i="55"/>
  <c r="D48" i="55"/>
  <c r="C48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G47" i="55"/>
  <c r="F47" i="55"/>
  <c r="E47" i="55"/>
  <c r="D47" i="55"/>
  <c r="C47" i="55"/>
  <c r="V35" i="55"/>
  <c r="U35" i="55"/>
  <c r="U53" i="55" s="1"/>
  <c r="T35" i="55"/>
  <c r="T55" i="55" s="1"/>
  <c r="S35" i="55"/>
  <c r="S56" i="55" s="1"/>
  <c r="R35" i="55"/>
  <c r="R52" i="55" s="1"/>
  <c r="Q35" i="55"/>
  <c r="Q53" i="55" s="1"/>
  <c r="P35" i="55"/>
  <c r="P55" i="55" s="1"/>
  <c r="O35" i="55"/>
  <c r="O56" i="55" s="1"/>
  <c r="N35" i="55"/>
  <c r="N52" i="55" s="1"/>
  <c r="M35" i="55"/>
  <c r="M53" i="55" s="1"/>
  <c r="L35" i="55"/>
  <c r="L55" i="55" s="1"/>
  <c r="K35" i="55"/>
  <c r="K56" i="55" s="1"/>
  <c r="J35" i="55"/>
  <c r="J52" i="55" s="1"/>
  <c r="I35" i="55"/>
  <c r="I53" i="55" s="1"/>
  <c r="H35" i="55"/>
  <c r="H55" i="55" s="1"/>
  <c r="G35" i="55"/>
  <c r="G56" i="55" s="1"/>
  <c r="F35" i="55"/>
  <c r="F52" i="55" s="1"/>
  <c r="E35" i="55"/>
  <c r="E53" i="55" s="1"/>
  <c r="D35" i="55"/>
  <c r="D55" i="55" s="1"/>
  <c r="C35" i="55"/>
  <c r="C56" i="55" s="1"/>
  <c r="B35" i="55"/>
  <c r="B52" i="55" s="1"/>
  <c r="V23" i="55"/>
  <c r="U23" i="55"/>
  <c r="T23" i="55"/>
  <c r="S23" i="55"/>
  <c r="R23" i="55"/>
  <c r="Q23" i="55"/>
  <c r="P23" i="55"/>
  <c r="O23" i="55"/>
  <c r="N23" i="55"/>
  <c r="M23" i="55"/>
  <c r="L23" i="55"/>
  <c r="K23" i="55"/>
  <c r="J23" i="55"/>
  <c r="I23" i="55"/>
  <c r="H23" i="55"/>
  <c r="G23" i="55"/>
  <c r="F23" i="55"/>
  <c r="E23" i="55"/>
  <c r="D23" i="55"/>
  <c r="C23" i="55"/>
  <c r="V22" i="55"/>
  <c r="U22" i="55"/>
  <c r="T22" i="55"/>
  <c r="S22" i="55"/>
  <c r="R22" i="55"/>
  <c r="Q22" i="55"/>
  <c r="P22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V21" i="55"/>
  <c r="U21" i="55"/>
  <c r="T21" i="55"/>
  <c r="S21" i="55"/>
  <c r="R21" i="55"/>
  <c r="Q21" i="55"/>
  <c r="P21" i="55"/>
  <c r="O21" i="55"/>
  <c r="N21" i="55"/>
  <c r="M21" i="55"/>
  <c r="L21" i="55"/>
  <c r="K21" i="55"/>
  <c r="J21" i="55"/>
  <c r="I21" i="55"/>
  <c r="H21" i="55"/>
  <c r="G21" i="55"/>
  <c r="F21" i="55"/>
  <c r="E21" i="55"/>
  <c r="D21" i="55"/>
  <c r="C21" i="55"/>
  <c r="V20" i="55"/>
  <c r="U20" i="55"/>
  <c r="T20" i="55"/>
  <c r="S20" i="55"/>
  <c r="R20" i="55"/>
  <c r="Q20" i="55"/>
  <c r="P20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C20" i="55"/>
  <c r="V8" i="55"/>
  <c r="U8" i="55"/>
  <c r="T8" i="55"/>
  <c r="S8" i="55"/>
  <c r="R8" i="55"/>
  <c r="Q8" i="55"/>
  <c r="P8" i="55"/>
  <c r="O8" i="55"/>
  <c r="N8" i="55"/>
  <c r="M8" i="55"/>
  <c r="L8" i="55"/>
  <c r="K8" i="55"/>
  <c r="J8" i="55"/>
  <c r="I8" i="55"/>
  <c r="H8" i="55"/>
  <c r="G8" i="55"/>
  <c r="F8" i="55"/>
  <c r="E8" i="55"/>
  <c r="D8" i="55"/>
  <c r="C8" i="55"/>
  <c r="B8" i="55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U53" i="31"/>
  <c r="T55" i="31"/>
  <c r="S56" i="31"/>
  <c r="R52" i="31"/>
  <c r="Q53" i="31"/>
  <c r="P55" i="31"/>
  <c r="O56" i="31"/>
  <c r="N52" i="31"/>
  <c r="M53" i="31"/>
  <c r="L35" i="31"/>
  <c r="L55" i="31" s="1"/>
  <c r="K35" i="31"/>
  <c r="K56" i="31" s="1"/>
  <c r="J35" i="31"/>
  <c r="J52" i="31" s="1"/>
  <c r="I35" i="31"/>
  <c r="I53" i="31" s="1"/>
  <c r="H35" i="31"/>
  <c r="H55" i="31" s="1"/>
  <c r="G35" i="31"/>
  <c r="G56" i="31" s="1"/>
  <c r="F35" i="31"/>
  <c r="F52" i="31" s="1"/>
  <c r="E35" i="31"/>
  <c r="E53" i="31" s="1"/>
  <c r="D35" i="31"/>
  <c r="D55" i="31" s="1"/>
  <c r="C35" i="31"/>
  <c r="C56" i="31" s="1"/>
  <c r="B35" i="31"/>
  <c r="B52" i="31" s="1"/>
  <c r="V23" i="31"/>
  <c r="U23" i="31"/>
  <c r="T23" i="31"/>
  <c r="S23" i="31"/>
  <c r="R23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V22" i="31"/>
  <c r="U22" i="31"/>
  <c r="T22" i="31"/>
  <c r="S22" i="31"/>
  <c r="R22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B8" i="31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C50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C49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C48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C47" i="46"/>
  <c r="V35" i="46"/>
  <c r="W46" i="46" s="1"/>
  <c r="U35" i="46"/>
  <c r="U53" i="46" s="1"/>
  <c r="T35" i="46"/>
  <c r="T55" i="46" s="1"/>
  <c r="S35" i="46"/>
  <c r="S56" i="46" s="1"/>
  <c r="R35" i="46"/>
  <c r="Q35" i="46"/>
  <c r="Q53" i="46" s="1"/>
  <c r="P35" i="46"/>
  <c r="P55" i="46" s="1"/>
  <c r="O35" i="46"/>
  <c r="O56" i="46" s="1"/>
  <c r="N35" i="46"/>
  <c r="N52" i="46" s="1"/>
  <c r="M35" i="46"/>
  <c r="M53" i="46" s="1"/>
  <c r="L35" i="46"/>
  <c r="L55" i="46" s="1"/>
  <c r="K35" i="46"/>
  <c r="K56" i="46" s="1"/>
  <c r="J35" i="46"/>
  <c r="I35" i="46"/>
  <c r="I53" i="46" s="1"/>
  <c r="H35" i="46"/>
  <c r="H55" i="46" s="1"/>
  <c r="G35" i="46"/>
  <c r="G56" i="46" s="1"/>
  <c r="F35" i="46"/>
  <c r="E35" i="46"/>
  <c r="E53" i="46" s="1"/>
  <c r="D35" i="46"/>
  <c r="D55" i="46" s="1"/>
  <c r="C35" i="46"/>
  <c r="C56" i="46" s="1"/>
  <c r="B35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C8" i="46"/>
  <c r="B8" i="46"/>
  <c r="V50" i="45"/>
  <c r="U50" i="45"/>
  <c r="T50" i="45"/>
  <c r="S50" i="45"/>
  <c r="R50" i="45"/>
  <c r="Q50" i="45"/>
  <c r="P50" i="45"/>
  <c r="O50" i="45"/>
  <c r="N50" i="45"/>
  <c r="M50" i="45"/>
  <c r="L50" i="45"/>
  <c r="K50" i="45"/>
  <c r="J50" i="45"/>
  <c r="I50" i="45"/>
  <c r="H50" i="45"/>
  <c r="G50" i="45"/>
  <c r="F50" i="45"/>
  <c r="E50" i="45"/>
  <c r="D50" i="45"/>
  <c r="C50" i="45"/>
  <c r="V49" i="45"/>
  <c r="U49" i="45"/>
  <c r="T49" i="45"/>
  <c r="S49" i="45"/>
  <c r="R49" i="45"/>
  <c r="Q49" i="45"/>
  <c r="P49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C49" i="45"/>
  <c r="V48" i="45"/>
  <c r="U48" i="45"/>
  <c r="T48" i="45"/>
  <c r="S48" i="45"/>
  <c r="R48" i="45"/>
  <c r="Q48" i="45"/>
  <c r="P48" i="45"/>
  <c r="O48" i="45"/>
  <c r="N48" i="45"/>
  <c r="M48" i="45"/>
  <c r="L48" i="45"/>
  <c r="K48" i="45"/>
  <c r="J48" i="45"/>
  <c r="I48" i="45"/>
  <c r="H48" i="45"/>
  <c r="G48" i="45"/>
  <c r="F48" i="45"/>
  <c r="E48" i="45"/>
  <c r="D48" i="45"/>
  <c r="C48" i="45"/>
  <c r="V47" i="45"/>
  <c r="U47" i="45"/>
  <c r="T47" i="45"/>
  <c r="S47" i="45"/>
  <c r="R47" i="45"/>
  <c r="Q47" i="45"/>
  <c r="P47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C47" i="45"/>
  <c r="V35" i="45"/>
  <c r="U35" i="45"/>
  <c r="U53" i="45" s="1"/>
  <c r="T35" i="45"/>
  <c r="T55" i="45" s="1"/>
  <c r="S35" i="45"/>
  <c r="S56" i="45" s="1"/>
  <c r="R35" i="45"/>
  <c r="R52" i="45" s="1"/>
  <c r="Q35" i="45"/>
  <c r="Q53" i="45" s="1"/>
  <c r="P35" i="45"/>
  <c r="P55" i="45" s="1"/>
  <c r="O35" i="45"/>
  <c r="O56" i="45" s="1"/>
  <c r="N35" i="45"/>
  <c r="N52" i="45" s="1"/>
  <c r="M35" i="45"/>
  <c r="M53" i="45" s="1"/>
  <c r="L35" i="45"/>
  <c r="L55" i="45" s="1"/>
  <c r="K35" i="45"/>
  <c r="K56" i="45" s="1"/>
  <c r="J35" i="45"/>
  <c r="J52" i="45" s="1"/>
  <c r="I35" i="45"/>
  <c r="H35" i="45"/>
  <c r="H55" i="45" s="1"/>
  <c r="G35" i="45"/>
  <c r="G56" i="45" s="1"/>
  <c r="F35" i="45"/>
  <c r="F52" i="45" s="1"/>
  <c r="E35" i="45"/>
  <c r="E53" i="45" s="1"/>
  <c r="D35" i="45"/>
  <c r="D55" i="45" s="1"/>
  <c r="C35" i="45"/>
  <c r="C56" i="45" s="1"/>
  <c r="B35" i="45"/>
  <c r="B52" i="45" s="1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D23" i="45"/>
  <c r="C23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D22" i="45"/>
  <c r="C22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D21" i="45"/>
  <c r="C21" i="45"/>
  <c r="V20" i="45"/>
  <c r="U20" i="45"/>
  <c r="T20" i="45"/>
  <c r="S20" i="45"/>
  <c r="R20" i="45"/>
  <c r="Q20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D20" i="45"/>
  <c r="C20" i="45"/>
  <c r="V8" i="45"/>
  <c r="U8" i="45"/>
  <c r="T8" i="45"/>
  <c r="S8" i="45"/>
  <c r="R8" i="45"/>
  <c r="Q8" i="45"/>
  <c r="P8" i="45"/>
  <c r="O8" i="45"/>
  <c r="N8" i="45"/>
  <c r="M8" i="45"/>
  <c r="L8" i="45"/>
  <c r="K8" i="45"/>
  <c r="J8" i="45"/>
  <c r="I8" i="45"/>
  <c r="H8" i="45"/>
  <c r="G8" i="45"/>
  <c r="F8" i="45"/>
  <c r="E8" i="45"/>
  <c r="D8" i="45"/>
  <c r="C8" i="45"/>
  <c r="B8" i="45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C50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C49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D48" i="44"/>
  <c r="C48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C47" i="44"/>
  <c r="V35" i="44"/>
  <c r="U35" i="44"/>
  <c r="U52" i="44" s="1"/>
  <c r="T35" i="44"/>
  <c r="T53" i="44" s="1"/>
  <c r="S35" i="44"/>
  <c r="S55" i="44" s="1"/>
  <c r="R35" i="44"/>
  <c r="Q35" i="44"/>
  <c r="Q52" i="44" s="1"/>
  <c r="P35" i="44"/>
  <c r="P53" i="44" s="1"/>
  <c r="O35" i="44"/>
  <c r="O55" i="44" s="1"/>
  <c r="N35" i="44"/>
  <c r="N56" i="44" s="1"/>
  <c r="M35" i="44"/>
  <c r="M52" i="44" s="1"/>
  <c r="L35" i="44"/>
  <c r="L53" i="44" s="1"/>
  <c r="K35" i="44"/>
  <c r="K55" i="44" s="1"/>
  <c r="J35" i="44"/>
  <c r="J56" i="44" s="1"/>
  <c r="I35" i="44"/>
  <c r="I52" i="44" s="1"/>
  <c r="H35" i="44"/>
  <c r="H53" i="44" s="1"/>
  <c r="G35" i="44"/>
  <c r="G55" i="44" s="1"/>
  <c r="F35" i="44"/>
  <c r="F56" i="44" s="1"/>
  <c r="E35" i="44"/>
  <c r="E52" i="44" s="1"/>
  <c r="D35" i="44"/>
  <c r="D53" i="44" s="1"/>
  <c r="C35" i="44"/>
  <c r="C55" i="44" s="1"/>
  <c r="B35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D8" i="44"/>
  <c r="C8" i="44"/>
  <c r="B8" i="44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V35" i="30"/>
  <c r="U35" i="30"/>
  <c r="U52" i="30" s="1"/>
  <c r="T35" i="30"/>
  <c r="T53" i="30" s="1"/>
  <c r="S35" i="30"/>
  <c r="S56" i="30" s="1"/>
  <c r="R35" i="30"/>
  <c r="R56" i="30" s="1"/>
  <c r="Q35" i="30"/>
  <c r="Q52" i="30" s="1"/>
  <c r="P35" i="30"/>
  <c r="P53" i="30" s="1"/>
  <c r="O35" i="30"/>
  <c r="O56" i="30" s="1"/>
  <c r="N35" i="30"/>
  <c r="N56" i="30" s="1"/>
  <c r="M35" i="30"/>
  <c r="M52" i="30" s="1"/>
  <c r="L35" i="30"/>
  <c r="L53" i="30" s="1"/>
  <c r="K35" i="30"/>
  <c r="K56" i="30" s="1"/>
  <c r="J35" i="30"/>
  <c r="J56" i="30" s="1"/>
  <c r="I35" i="30"/>
  <c r="I52" i="30" s="1"/>
  <c r="H35" i="30"/>
  <c r="H53" i="30" s="1"/>
  <c r="G35" i="30"/>
  <c r="G56" i="30" s="1"/>
  <c r="F35" i="30"/>
  <c r="F56" i="30" s="1"/>
  <c r="E35" i="30"/>
  <c r="E52" i="30" s="1"/>
  <c r="D35" i="30"/>
  <c r="D53" i="30" s="1"/>
  <c r="C35" i="30"/>
  <c r="C56" i="30" s="1"/>
  <c r="B35" i="30"/>
  <c r="B56" i="30" s="1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B8" i="30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V35" i="21"/>
  <c r="U35" i="21"/>
  <c r="U53" i="21" s="1"/>
  <c r="T35" i="21"/>
  <c r="T55" i="21" s="1"/>
  <c r="S35" i="21"/>
  <c r="S56" i="21" s="1"/>
  <c r="R35" i="21"/>
  <c r="R52" i="21" s="1"/>
  <c r="Q35" i="21"/>
  <c r="Q53" i="21" s="1"/>
  <c r="P35" i="21"/>
  <c r="P55" i="21" s="1"/>
  <c r="O35" i="21"/>
  <c r="O56" i="21" s="1"/>
  <c r="N35" i="21"/>
  <c r="N52" i="21" s="1"/>
  <c r="M35" i="21"/>
  <c r="M53" i="21" s="1"/>
  <c r="L35" i="21"/>
  <c r="L55" i="21" s="1"/>
  <c r="K35" i="21"/>
  <c r="K56" i="21" s="1"/>
  <c r="J35" i="21"/>
  <c r="J52" i="21" s="1"/>
  <c r="I35" i="21"/>
  <c r="I53" i="21" s="1"/>
  <c r="H35" i="21"/>
  <c r="H55" i="21" s="1"/>
  <c r="G35" i="21"/>
  <c r="G56" i="21" s="1"/>
  <c r="F35" i="21"/>
  <c r="F52" i="21" s="1"/>
  <c r="E35" i="21"/>
  <c r="D35" i="21"/>
  <c r="D55" i="21" s="1"/>
  <c r="C35" i="21"/>
  <c r="C56" i="21" s="1"/>
  <c r="B35" i="21"/>
  <c r="B52" i="21" s="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V50" i="35"/>
  <c r="U50" i="35"/>
  <c r="T50" i="35"/>
  <c r="S50" i="35"/>
  <c r="R50" i="35"/>
  <c r="Q50" i="35"/>
  <c r="P50" i="35"/>
  <c r="O50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V49" i="35"/>
  <c r="U49" i="35"/>
  <c r="T49" i="35"/>
  <c r="S49" i="35"/>
  <c r="R49" i="35"/>
  <c r="Q49" i="35"/>
  <c r="P49" i="35"/>
  <c r="O49" i="35"/>
  <c r="N49" i="35"/>
  <c r="M49" i="35"/>
  <c r="L49" i="35"/>
  <c r="K49" i="35"/>
  <c r="J49" i="35"/>
  <c r="I49" i="35"/>
  <c r="H49" i="35"/>
  <c r="G49" i="35"/>
  <c r="F49" i="35"/>
  <c r="E49" i="35"/>
  <c r="D49" i="35"/>
  <c r="C49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V47" i="35"/>
  <c r="U47" i="35"/>
  <c r="T47" i="35"/>
  <c r="S47" i="35"/>
  <c r="R47" i="35"/>
  <c r="Q47" i="35"/>
  <c r="P47" i="35"/>
  <c r="O47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V35" i="35"/>
  <c r="U35" i="35"/>
  <c r="U53" i="35" s="1"/>
  <c r="T35" i="35"/>
  <c r="T55" i="35" s="1"/>
  <c r="S35" i="35"/>
  <c r="S56" i="35" s="1"/>
  <c r="R35" i="35"/>
  <c r="R52" i="35" s="1"/>
  <c r="Q35" i="35"/>
  <c r="Q53" i="35" s="1"/>
  <c r="P35" i="35"/>
  <c r="P55" i="35" s="1"/>
  <c r="O35" i="35"/>
  <c r="O56" i="35" s="1"/>
  <c r="N35" i="35"/>
  <c r="N52" i="35" s="1"/>
  <c r="M35" i="35"/>
  <c r="M53" i="35" s="1"/>
  <c r="L35" i="35"/>
  <c r="L55" i="35" s="1"/>
  <c r="K35" i="35"/>
  <c r="K56" i="35" s="1"/>
  <c r="J35" i="35"/>
  <c r="J52" i="35" s="1"/>
  <c r="I35" i="35"/>
  <c r="I53" i="35" s="1"/>
  <c r="H35" i="35"/>
  <c r="H55" i="35" s="1"/>
  <c r="G35" i="35"/>
  <c r="G56" i="35" s="1"/>
  <c r="F35" i="35"/>
  <c r="F52" i="35" s="1"/>
  <c r="E35" i="35"/>
  <c r="E53" i="35" s="1"/>
  <c r="D35" i="35"/>
  <c r="D55" i="35" s="1"/>
  <c r="C35" i="35"/>
  <c r="C56" i="35" s="1"/>
  <c r="B35" i="35"/>
  <c r="B52" i="35" s="1"/>
  <c r="V23" i="35"/>
  <c r="U23" i="35"/>
  <c r="T23" i="35"/>
  <c r="S23" i="35"/>
  <c r="R23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B8" i="35"/>
  <c r="V50" i="80"/>
  <c r="U50" i="80"/>
  <c r="T50" i="80"/>
  <c r="S50" i="80"/>
  <c r="R50" i="80"/>
  <c r="Q50" i="80"/>
  <c r="P50" i="80"/>
  <c r="O50" i="80"/>
  <c r="N50" i="80"/>
  <c r="M50" i="80"/>
  <c r="L50" i="80"/>
  <c r="K50" i="80"/>
  <c r="J50" i="80"/>
  <c r="V49" i="80"/>
  <c r="U49" i="80"/>
  <c r="T49" i="80"/>
  <c r="S49" i="80"/>
  <c r="R49" i="80"/>
  <c r="Q49" i="80"/>
  <c r="P49" i="80"/>
  <c r="O49" i="80"/>
  <c r="N49" i="80"/>
  <c r="M49" i="80"/>
  <c r="L49" i="80"/>
  <c r="K49" i="80"/>
  <c r="J49" i="80"/>
  <c r="V48" i="80"/>
  <c r="U48" i="80"/>
  <c r="T48" i="80"/>
  <c r="S48" i="80"/>
  <c r="R48" i="80"/>
  <c r="Q48" i="80"/>
  <c r="P48" i="80"/>
  <c r="O48" i="80"/>
  <c r="N48" i="80"/>
  <c r="M48" i="80"/>
  <c r="L48" i="80"/>
  <c r="K48" i="80"/>
  <c r="J48" i="80"/>
  <c r="V47" i="80"/>
  <c r="U47" i="80"/>
  <c r="T47" i="80"/>
  <c r="S47" i="80"/>
  <c r="R47" i="80"/>
  <c r="Q47" i="80"/>
  <c r="P47" i="80"/>
  <c r="O47" i="80"/>
  <c r="N47" i="80"/>
  <c r="M47" i="80"/>
  <c r="L47" i="80"/>
  <c r="K47" i="80"/>
  <c r="J47" i="80"/>
  <c r="V35" i="80"/>
  <c r="U35" i="80"/>
  <c r="T35" i="80"/>
  <c r="T55" i="80" s="1"/>
  <c r="S35" i="80"/>
  <c r="S56" i="80" s="1"/>
  <c r="R35" i="80"/>
  <c r="R52" i="80" s="1"/>
  <c r="Q35" i="80"/>
  <c r="Q53" i="80" s="1"/>
  <c r="P35" i="80"/>
  <c r="P55" i="80" s="1"/>
  <c r="O35" i="80"/>
  <c r="O56" i="80" s="1"/>
  <c r="N35" i="80"/>
  <c r="N52" i="80" s="1"/>
  <c r="M35" i="80"/>
  <c r="L35" i="80"/>
  <c r="L55" i="80" s="1"/>
  <c r="K35" i="80"/>
  <c r="K56" i="80" s="1"/>
  <c r="J35" i="80"/>
  <c r="J52" i="80" s="1"/>
  <c r="I35" i="80"/>
  <c r="U23" i="80"/>
  <c r="T23" i="80"/>
  <c r="S23" i="80"/>
  <c r="R23" i="80"/>
  <c r="Q23" i="80"/>
  <c r="P23" i="80"/>
  <c r="O23" i="80"/>
  <c r="N23" i="80"/>
  <c r="M23" i="80"/>
  <c r="L23" i="80"/>
  <c r="K23" i="80"/>
  <c r="J23" i="80"/>
  <c r="V22" i="80"/>
  <c r="U22" i="80"/>
  <c r="T22" i="80"/>
  <c r="S22" i="80"/>
  <c r="R22" i="80"/>
  <c r="Q22" i="80"/>
  <c r="P22" i="80"/>
  <c r="O22" i="80"/>
  <c r="N22" i="80"/>
  <c r="M22" i="80"/>
  <c r="L22" i="80"/>
  <c r="K22" i="80"/>
  <c r="J22" i="80"/>
  <c r="V21" i="80"/>
  <c r="U21" i="80"/>
  <c r="T21" i="80"/>
  <c r="S21" i="80"/>
  <c r="R21" i="80"/>
  <c r="Q21" i="80"/>
  <c r="P21" i="80"/>
  <c r="O21" i="80"/>
  <c r="N21" i="80"/>
  <c r="M21" i="80"/>
  <c r="L21" i="80"/>
  <c r="K21" i="80"/>
  <c r="J21" i="80"/>
  <c r="V20" i="80"/>
  <c r="U20" i="80"/>
  <c r="T20" i="80"/>
  <c r="S20" i="80"/>
  <c r="R20" i="80"/>
  <c r="Q20" i="80"/>
  <c r="P20" i="80"/>
  <c r="O20" i="80"/>
  <c r="N20" i="80"/>
  <c r="M20" i="80"/>
  <c r="L20" i="80"/>
  <c r="K20" i="80"/>
  <c r="J20" i="80"/>
  <c r="U8" i="80"/>
  <c r="T8" i="80"/>
  <c r="S8" i="80"/>
  <c r="R8" i="80"/>
  <c r="Q8" i="80"/>
  <c r="P8" i="80"/>
  <c r="O8" i="80"/>
  <c r="N8" i="80"/>
  <c r="M8" i="80"/>
  <c r="L8" i="80"/>
  <c r="K8" i="80"/>
  <c r="J8" i="80"/>
  <c r="I8" i="80"/>
  <c r="V49" i="79"/>
  <c r="U49" i="79"/>
  <c r="T49" i="79"/>
  <c r="S49" i="79"/>
  <c r="R49" i="79"/>
  <c r="Q49" i="79"/>
  <c r="P49" i="79"/>
  <c r="O49" i="79"/>
  <c r="N49" i="79"/>
  <c r="M49" i="79"/>
  <c r="L49" i="79"/>
  <c r="K49" i="79"/>
  <c r="J49" i="79"/>
  <c r="V48" i="79"/>
  <c r="U48" i="79"/>
  <c r="T48" i="79"/>
  <c r="S48" i="79"/>
  <c r="R48" i="79"/>
  <c r="Q48" i="79"/>
  <c r="P48" i="79"/>
  <c r="O48" i="79"/>
  <c r="N48" i="79"/>
  <c r="M48" i="79"/>
  <c r="L48" i="79"/>
  <c r="K48" i="79"/>
  <c r="J48" i="79"/>
  <c r="V47" i="79"/>
  <c r="U47" i="79"/>
  <c r="T47" i="79"/>
  <c r="S47" i="79"/>
  <c r="R47" i="79"/>
  <c r="Q47" i="79"/>
  <c r="P47" i="79"/>
  <c r="O47" i="79"/>
  <c r="N47" i="79"/>
  <c r="M47" i="79"/>
  <c r="L47" i="79"/>
  <c r="K47" i="79"/>
  <c r="J47" i="79"/>
  <c r="V35" i="79"/>
  <c r="U35" i="79"/>
  <c r="U53" i="79" s="1"/>
  <c r="T35" i="79"/>
  <c r="T55" i="79" s="1"/>
  <c r="S35" i="79"/>
  <c r="S56" i="79" s="1"/>
  <c r="R35" i="79"/>
  <c r="R52" i="79" s="1"/>
  <c r="Q35" i="79"/>
  <c r="Q53" i="79" s="1"/>
  <c r="P35" i="79"/>
  <c r="P55" i="79" s="1"/>
  <c r="O35" i="79"/>
  <c r="O56" i="79" s="1"/>
  <c r="N35" i="79"/>
  <c r="N52" i="79" s="1"/>
  <c r="M35" i="79"/>
  <c r="M53" i="79" s="1"/>
  <c r="L35" i="79"/>
  <c r="L55" i="79" s="1"/>
  <c r="K35" i="79"/>
  <c r="K56" i="79" s="1"/>
  <c r="J35" i="79"/>
  <c r="J52" i="79" s="1"/>
  <c r="I35" i="79"/>
  <c r="I53" i="79" s="1"/>
  <c r="V23" i="79"/>
  <c r="U23" i="79"/>
  <c r="T23" i="79"/>
  <c r="S23" i="79"/>
  <c r="R23" i="79"/>
  <c r="Q23" i="79"/>
  <c r="P23" i="79"/>
  <c r="O23" i="79"/>
  <c r="N23" i="79"/>
  <c r="M23" i="79"/>
  <c r="L23" i="79"/>
  <c r="K23" i="79"/>
  <c r="J23" i="79"/>
  <c r="V22" i="79"/>
  <c r="U22" i="79"/>
  <c r="T22" i="79"/>
  <c r="S22" i="79"/>
  <c r="R22" i="79"/>
  <c r="Q22" i="79"/>
  <c r="P22" i="79"/>
  <c r="O22" i="79"/>
  <c r="N22" i="79"/>
  <c r="M22" i="79"/>
  <c r="L22" i="79"/>
  <c r="K22" i="79"/>
  <c r="J22" i="79"/>
  <c r="V21" i="79"/>
  <c r="U21" i="79"/>
  <c r="T21" i="79"/>
  <c r="S21" i="79"/>
  <c r="R21" i="79"/>
  <c r="Q21" i="79"/>
  <c r="P21" i="79"/>
  <c r="O21" i="79"/>
  <c r="N21" i="79"/>
  <c r="M21" i="79"/>
  <c r="L21" i="79"/>
  <c r="K21" i="79"/>
  <c r="J21" i="79"/>
  <c r="V20" i="79"/>
  <c r="U20" i="79"/>
  <c r="T20" i="79"/>
  <c r="S20" i="79"/>
  <c r="R20" i="79"/>
  <c r="Q20" i="79"/>
  <c r="P20" i="79"/>
  <c r="O20" i="79"/>
  <c r="N20" i="79"/>
  <c r="M20" i="79"/>
  <c r="L20" i="79"/>
  <c r="K20" i="79"/>
  <c r="J20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V50" i="32"/>
  <c r="U50" i="32"/>
  <c r="T50" i="32"/>
  <c r="S50" i="32"/>
  <c r="R50" i="32"/>
  <c r="Q50" i="32"/>
  <c r="P50" i="32"/>
  <c r="O50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V48" i="32"/>
  <c r="U48" i="32"/>
  <c r="T48" i="32"/>
  <c r="S48" i="32"/>
  <c r="R48" i="32"/>
  <c r="Q48" i="32"/>
  <c r="P48" i="32"/>
  <c r="O48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V47" i="32"/>
  <c r="U47" i="32"/>
  <c r="T47" i="32"/>
  <c r="S47" i="32"/>
  <c r="R47" i="32"/>
  <c r="Q47" i="32"/>
  <c r="P47" i="32"/>
  <c r="O47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V35" i="32"/>
  <c r="U35" i="32"/>
  <c r="U53" i="32" s="1"/>
  <c r="T35" i="32"/>
  <c r="T55" i="32" s="1"/>
  <c r="S35" i="32"/>
  <c r="S56" i="32" s="1"/>
  <c r="R35" i="32"/>
  <c r="R52" i="32" s="1"/>
  <c r="Q35" i="32"/>
  <c r="Q53" i="32" s="1"/>
  <c r="P35" i="32"/>
  <c r="P55" i="32" s="1"/>
  <c r="O35" i="32"/>
  <c r="O56" i="32" s="1"/>
  <c r="N35" i="32"/>
  <c r="N52" i="32" s="1"/>
  <c r="M35" i="32"/>
  <c r="M53" i="32" s="1"/>
  <c r="L35" i="32"/>
  <c r="L55" i="32" s="1"/>
  <c r="K35" i="32"/>
  <c r="K56" i="32" s="1"/>
  <c r="J35" i="32"/>
  <c r="J52" i="32" s="1"/>
  <c r="I35" i="32"/>
  <c r="I53" i="32" s="1"/>
  <c r="H35" i="32"/>
  <c r="H55" i="32" s="1"/>
  <c r="G35" i="32"/>
  <c r="G56" i="32" s="1"/>
  <c r="F35" i="32"/>
  <c r="F52" i="32" s="1"/>
  <c r="E35" i="32"/>
  <c r="E53" i="32" s="1"/>
  <c r="D35" i="32"/>
  <c r="D55" i="32" s="1"/>
  <c r="C35" i="32"/>
  <c r="C56" i="32" s="1"/>
  <c r="B35" i="32"/>
  <c r="V23" i="32"/>
  <c r="U23" i="32"/>
  <c r="T23" i="32"/>
  <c r="S23" i="32"/>
  <c r="R23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V22" i="32"/>
  <c r="U22" i="32"/>
  <c r="T22" i="32"/>
  <c r="S22" i="32"/>
  <c r="R22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V8" i="32"/>
  <c r="U8" i="32"/>
  <c r="T8" i="32"/>
  <c r="S8" i="32"/>
  <c r="R8" i="32"/>
  <c r="Q8" i="32"/>
  <c r="P8" i="32"/>
  <c r="O8" i="32"/>
  <c r="N8" i="32"/>
  <c r="M8" i="32"/>
  <c r="L8" i="32"/>
  <c r="K8" i="32"/>
  <c r="J8" i="32"/>
  <c r="I8" i="32"/>
  <c r="H8" i="32"/>
  <c r="G8" i="32"/>
  <c r="F8" i="32"/>
  <c r="E8" i="32"/>
  <c r="D8" i="32"/>
  <c r="C8" i="32"/>
  <c r="B8" i="32"/>
  <c r="V50" i="50"/>
  <c r="U50" i="50"/>
  <c r="T50" i="50"/>
  <c r="S50" i="50"/>
  <c r="R50" i="50"/>
  <c r="Q50" i="50"/>
  <c r="P50" i="50"/>
  <c r="O50" i="50"/>
  <c r="N50" i="50"/>
  <c r="M50" i="50"/>
  <c r="L50" i="50"/>
  <c r="K50" i="50"/>
  <c r="J50" i="50"/>
  <c r="I50" i="50"/>
  <c r="H50" i="50"/>
  <c r="G50" i="50"/>
  <c r="F50" i="50"/>
  <c r="E50" i="50"/>
  <c r="D50" i="50"/>
  <c r="C50" i="50"/>
  <c r="V49" i="50"/>
  <c r="U49" i="50"/>
  <c r="T49" i="50"/>
  <c r="S49" i="50"/>
  <c r="R49" i="50"/>
  <c r="Q49" i="50"/>
  <c r="P49" i="50"/>
  <c r="O49" i="50"/>
  <c r="N49" i="50"/>
  <c r="M49" i="50"/>
  <c r="L49" i="50"/>
  <c r="K49" i="50"/>
  <c r="J49" i="50"/>
  <c r="I49" i="50"/>
  <c r="H49" i="50"/>
  <c r="G49" i="50"/>
  <c r="F49" i="50"/>
  <c r="E49" i="50"/>
  <c r="D49" i="50"/>
  <c r="C49" i="50"/>
  <c r="V48" i="50"/>
  <c r="U48" i="50"/>
  <c r="T48" i="50"/>
  <c r="S48" i="50"/>
  <c r="R48" i="50"/>
  <c r="Q48" i="50"/>
  <c r="P48" i="50"/>
  <c r="O48" i="50"/>
  <c r="N48" i="50"/>
  <c r="M48" i="50"/>
  <c r="L48" i="50"/>
  <c r="K48" i="50"/>
  <c r="J48" i="50"/>
  <c r="I48" i="50"/>
  <c r="H48" i="50"/>
  <c r="G48" i="50"/>
  <c r="F48" i="50"/>
  <c r="E48" i="50"/>
  <c r="D48" i="50"/>
  <c r="C48" i="50"/>
  <c r="V47" i="50"/>
  <c r="U47" i="50"/>
  <c r="T47" i="50"/>
  <c r="S47" i="50"/>
  <c r="R47" i="50"/>
  <c r="Q47" i="50"/>
  <c r="P47" i="50"/>
  <c r="O47" i="50"/>
  <c r="N47" i="50"/>
  <c r="M47" i="50"/>
  <c r="L47" i="50"/>
  <c r="K47" i="50"/>
  <c r="J47" i="50"/>
  <c r="I47" i="50"/>
  <c r="H47" i="50"/>
  <c r="G47" i="50"/>
  <c r="F47" i="50"/>
  <c r="E47" i="50"/>
  <c r="D47" i="50"/>
  <c r="C47" i="50"/>
  <c r="V35" i="50"/>
  <c r="U35" i="50"/>
  <c r="U53" i="50" s="1"/>
  <c r="T35" i="50"/>
  <c r="T55" i="50" s="1"/>
  <c r="S35" i="50"/>
  <c r="S56" i="50" s="1"/>
  <c r="R35" i="50"/>
  <c r="R52" i="50" s="1"/>
  <c r="Q35" i="50"/>
  <c r="Q53" i="50" s="1"/>
  <c r="P35" i="50"/>
  <c r="P55" i="50" s="1"/>
  <c r="O35" i="50"/>
  <c r="O56" i="50" s="1"/>
  <c r="N35" i="50"/>
  <c r="N52" i="50" s="1"/>
  <c r="M35" i="50"/>
  <c r="M53" i="50" s="1"/>
  <c r="L35" i="50"/>
  <c r="L55" i="50" s="1"/>
  <c r="K35" i="50"/>
  <c r="K56" i="50" s="1"/>
  <c r="J35" i="50"/>
  <c r="J52" i="50" s="1"/>
  <c r="I35" i="50"/>
  <c r="I53" i="50" s="1"/>
  <c r="H35" i="50"/>
  <c r="H55" i="50" s="1"/>
  <c r="G35" i="50"/>
  <c r="G56" i="50" s="1"/>
  <c r="F35" i="50"/>
  <c r="F52" i="50" s="1"/>
  <c r="E35" i="50"/>
  <c r="E53" i="50" s="1"/>
  <c r="D35" i="50"/>
  <c r="D55" i="50" s="1"/>
  <c r="C35" i="50"/>
  <c r="C56" i="50" s="1"/>
  <c r="B35" i="50"/>
  <c r="B52" i="50" s="1"/>
  <c r="V23" i="50"/>
  <c r="U23" i="50"/>
  <c r="T23" i="50"/>
  <c r="S23" i="50"/>
  <c r="R23" i="50"/>
  <c r="Q23" i="50"/>
  <c r="P23" i="50"/>
  <c r="O23" i="50"/>
  <c r="N23" i="50"/>
  <c r="M23" i="50"/>
  <c r="L23" i="50"/>
  <c r="K23" i="50"/>
  <c r="J23" i="50"/>
  <c r="I23" i="50"/>
  <c r="H23" i="50"/>
  <c r="G23" i="50"/>
  <c r="F23" i="50"/>
  <c r="E23" i="50"/>
  <c r="D23" i="50"/>
  <c r="C23" i="50"/>
  <c r="V22" i="50"/>
  <c r="U22" i="50"/>
  <c r="T22" i="50"/>
  <c r="S22" i="50"/>
  <c r="R22" i="50"/>
  <c r="Q22" i="50"/>
  <c r="P22" i="50"/>
  <c r="O22" i="50"/>
  <c r="N22" i="50"/>
  <c r="M22" i="50"/>
  <c r="L22" i="50"/>
  <c r="K22" i="50"/>
  <c r="J22" i="50"/>
  <c r="I22" i="50"/>
  <c r="H22" i="50"/>
  <c r="G22" i="50"/>
  <c r="F22" i="50"/>
  <c r="E22" i="50"/>
  <c r="D22" i="50"/>
  <c r="C22" i="50"/>
  <c r="V21" i="50"/>
  <c r="U21" i="50"/>
  <c r="T21" i="50"/>
  <c r="S21" i="50"/>
  <c r="R21" i="50"/>
  <c r="Q21" i="50"/>
  <c r="P21" i="50"/>
  <c r="O21" i="50"/>
  <c r="N21" i="50"/>
  <c r="M21" i="50"/>
  <c r="L21" i="50"/>
  <c r="K21" i="50"/>
  <c r="J21" i="50"/>
  <c r="I21" i="50"/>
  <c r="H21" i="50"/>
  <c r="G21" i="50"/>
  <c r="F21" i="50"/>
  <c r="E21" i="50"/>
  <c r="D21" i="50"/>
  <c r="C21" i="50"/>
  <c r="V20" i="50"/>
  <c r="U20" i="50"/>
  <c r="T20" i="50"/>
  <c r="S20" i="50"/>
  <c r="R20" i="50"/>
  <c r="Q20" i="50"/>
  <c r="P20" i="50"/>
  <c r="O20" i="50"/>
  <c r="N20" i="50"/>
  <c r="M20" i="50"/>
  <c r="L20" i="50"/>
  <c r="K20" i="50"/>
  <c r="J20" i="50"/>
  <c r="I20" i="50"/>
  <c r="H20" i="50"/>
  <c r="G20" i="50"/>
  <c r="F20" i="50"/>
  <c r="E20" i="50"/>
  <c r="D20" i="50"/>
  <c r="C20" i="50"/>
  <c r="V8" i="50"/>
  <c r="U8" i="50"/>
  <c r="T8" i="50"/>
  <c r="S8" i="50"/>
  <c r="R8" i="50"/>
  <c r="Q8" i="50"/>
  <c r="P8" i="50"/>
  <c r="O8" i="50"/>
  <c r="N8" i="50"/>
  <c r="M8" i="50"/>
  <c r="L8" i="50"/>
  <c r="K8" i="50"/>
  <c r="J8" i="50"/>
  <c r="I8" i="50"/>
  <c r="H8" i="50"/>
  <c r="G8" i="50"/>
  <c r="F8" i="50"/>
  <c r="E8" i="50"/>
  <c r="D8" i="50"/>
  <c r="C8" i="50"/>
  <c r="B8" i="50"/>
  <c r="V50" i="65"/>
  <c r="U50" i="65"/>
  <c r="T50" i="65"/>
  <c r="S50" i="65"/>
  <c r="R50" i="65"/>
  <c r="Q50" i="65"/>
  <c r="P50" i="65"/>
  <c r="O50" i="65"/>
  <c r="N50" i="65"/>
  <c r="M50" i="65"/>
  <c r="L50" i="65"/>
  <c r="K50" i="65"/>
  <c r="J50" i="65"/>
  <c r="V49" i="65"/>
  <c r="U49" i="65"/>
  <c r="T49" i="65"/>
  <c r="S49" i="65"/>
  <c r="R49" i="65"/>
  <c r="Q49" i="65"/>
  <c r="P49" i="65"/>
  <c r="O49" i="65"/>
  <c r="N49" i="65"/>
  <c r="M49" i="65"/>
  <c r="L49" i="65"/>
  <c r="K49" i="65"/>
  <c r="J49" i="65"/>
  <c r="V48" i="65"/>
  <c r="U48" i="65"/>
  <c r="T48" i="65"/>
  <c r="S48" i="65"/>
  <c r="R48" i="65"/>
  <c r="Q48" i="65"/>
  <c r="P48" i="65"/>
  <c r="O48" i="65"/>
  <c r="N48" i="65"/>
  <c r="M48" i="65"/>
  <c r="L48" i="65"/>
  <c r="K48" i="65"/>
  <c r="J48" i="65"/>
  <c r="V47" i="65"/>
  <c r="U47" i="65"/>
  <c r="T47" i="65"/>
  <c r="S47" i="65"/>
  <c r="R47" i="65"/>
  <c r="Q47" i="65"/>
  <c r="P47" i="65"/>
  <c r="O47" i="65"/>
  <c r="N47" i="65"/>
  <c r="M47" i="65"/>
  <c r="L47" i="65"/>
  <c r="K47" i="65"/>
  <c r="J47" i="65"/>
  <c r="V35" i="65"/>
  <c r="U35" i="65"/>
  <c r="U53" i="65" s="1"/>
  <c r="T35" i="65"/>
  <c r="T55" i="65" s="1"/>
  <c r="S35" i="65"/>
  <c r="S56" i="65" s="1"/>
  <c r="R35" i="65"/>
  <c r="R52" i="65" s="1"/>
  <c r="Q35" i="65"/>
  <c r="Q53" i="65" s="1"/>
  <c r="P35" i="65"/>
  <c r="P55" i="65" s="1"/>
  <c r="O35" i="65"/>
  <c r="O56" i="65" s="1"/>
  <c r="N35" i="65"/>
  <c r="N52" i="65" s="1"/>
  <c r="M35" i="65"/>
  <c r="M53" i="65" s="1"/>
  <c r="L35" i="65"/>
  <c r="L55" i="65" s="1"/>
  <c r="K35" i="65"/>
  <c r="K56" i="65" s="1"/>
  <c r="J35" i="65"/>
  <c r="J52" i="65" s="1"/>
  <c r="I35" i="65"/>
  <c r="I53" i="65" s="1"/>
  <c r="V23" i="65"/>
  <c r="U23" i="65"/>
  <c r="T23" i="65"/>
  <c r="S23" i="65"/>
  <c r="R23" i="65"/>
  <c r="Q23" i="65"/>
  <c r="P23" i="65"/>
  <c r="O23" i="65"/>
  <c r="N23" i="65"/>
  <c r="M23" i="65"/>
  <c r="L23" i="65"/>
  <c r="K23" i="65"/>
  <c r="J23" i="65"/>
  <c r="V22" i="65"/>
  <c r="U22" i="65"/>
  <c r="T22" i="65"/>
  <c r="S22" i="65"/>
  <c r="R22" i="65"/>
  <c r="Q22" i="65"/>
  <c r="P22" i="65"/>
  <c r="O22" i="65"/>
  <c r="N22" i="65"/>
  <c r="M22" i="65"/>
  <c r="L22" i="65"/>
  <c r="K22" i="65"/>
  <c r="J22" i="65"/>
  <c r="V21" i="65"/>
  <c r="U21" i="65"/>
  <c r="T21" i="65"/>
  <c r="S21" i="65"/>
  <c r="R21" i="65"/>
  <c r="Q21" i="65"/>
  <c r="P21" i="65"/>
  <c r="O21" i="65"/>
  <c r="N21" i="65"/>
  <c r="M21" i="65"/>
  <c r="L21" i="65"/>
  <c r="K21" i="65"/>
  <c r="J21" i="65"/>
  <c r="V20" i="65"/>
  <c r="U20" i="65"/>
  <c r="T20" i="65"/>
  <c r="S20" i="65"/>
  <c r="R20" i="65"/>
  <c r="Q20" i="65"/>
  <c r="P20" i="65"/>
  <c r="O20" i="65"/>
  <c r="N20" i="65"/>
  <c r="M20" i="65"/>
  <c r="L20" i="65"/>
  <c r="K20" i="65"/>
  <c r="J20" i="65"/>
  <c r="V8" i="65"/>
  <c r="U8" i="65"/>
  <c r="T8" i="65"/>
  <c r="S8" i="65"/>
  <c r="R8" i="65"/>
  <c r="Q8" i="65"/>
  <c r="P8" i="65"/>
  <c r="O8" i="65"/>
  <c r="N8" i="65"/>
  <c r="M8" i="65"/>
  <c r="L8" i="65"/>
  <c r="K8" i="65"/>
  <c r="J8" i="65"/>
  <c r="I8" i="65"/>
  <c r="V50" i="84"/>
  <c r="U50" i="84"/>
  <c r="T50" i="84"/>
  <c r="S50" i="84"/>
  <c r="R50" i="84"/>
  <c r="Q50" i="84"/>
  <c r="P50" i="84"/>
  <c r="O50" i="84"/>
  <c r="N50" i="84"/>
  <c r="M50" i="84"/>
  <c r="L50" i="84"/>
  <c r="K50" i="84"/>
  <c r="J50" i="84"/>
  <c r="V49" i="84"/>
  <c r="U49" i="84"/>
  <c r="T49" i="84"/>
  <c r="S49" i="84"/>
  <c r="R49" i="84"/>
  <c r="Q49" i="84"/>
  <c r="P49" i="84"/>
  <c r="O49" i="84"/>
  <c r="N49" i="84"/>
  <c r="M49" i="84"/>
  <c r="L49" i="84"/>
  <c r="K49" i="84"/>
  <c r="J49" i="84"/>
  <c r="V48" i="84"/>
  <c r="U48" i="84"/>
  <c r="T48" i="84"/>
  <c r="S48" i="84"/>
  <c r="R48" i="84"/>
  <c r="Q48" i="84"/>
  <c r="P48" i="84"/>
  <c r="O48" i="84"/>
  <c r="N48" i="84"/>
  <c r="M48" i="84"/>
  <c r="L48" i="84"/>
  <c r="K48" i="84"/>
  <c r="J48" i="84"/>
  <c r="V47" i="84"/>
  <c r="U47" i="84"/>
  <c r="T47" i="84"/>
  <c r="S47" i="84"/>
  <c r="R47" i="84"/>
  <c r="Q47" i="84"/>
  <c r="P47" i="84"/>
  <c r="O47" i="84"/>
  <c r="N47" i="84"/>
  <c r="M47" i="84"/>
  <c r="L47" i="84"/>
  <c r="K47" i="84"/>
  <c r="J47" i="84"/>
  <c r="V35" i="84"/>
  <c r="U35" i="84"/>
  <c r="T35" i="84"/>
  <c r="T55" i="84" s="1"/>
  <c r="S35" i="84"/>
  <c r="S56" i="84" s="1"/>
  <c r="R35" i="84"/>
  <c r="R52" i="84" s="1"/>
  <c r="Q35" i="84"/>
  <c r="Q53" i="84" s="1"/>
  <c r="P35" i="84"/>
  <c r="P55" i="84" s="1"/>
  <c r="O35" i="84"/>
  <c r="O56" i="84" s="1"/>
  <c r="N35" i="84"/>
  <c r="N52" i="84" s="1"/>
  <c r="M35" i="84"/>
  <c r="L35" i="84"/>
  <c r="L55" i="84" s="1"/>
  <c r="K35" i="84"/>
  <c r="K56" i="84" s="1"/>
  <c r="J35" i="84"/>
  <c r="J52" i="84" s="1"/>
  <c r="I35" i="84"/>
  <c r="V23" i="84"/>
  <c r="U23" i="84"/>
  <c r="T23" i="84"/>
  <c r="S23" i="84"/>
  <c r="R23" i="84"/>
  <c r="Q23" i="84"/>
  <c r="P23" i="84"/>
  <c r="O23" i="84"/>
  <c r="N23" i="84"/>
  <c r="M23" i="84"/>
  <c r="L23" i="84"/>
  <c r="K23" i="84"/>
  <c r="J23" i="84"/>
  <c r="V22" i="84"/>
  <c r="U22" i="84"/>
  <c r="T22" i="84"/>
  <c r="S22" i="84"/>
  <c r="R22" i="84"/>
  <c r="Q22" i="84"/>
  <c r="P22" i="84"/>
  <c r="O22" i="84"/>
  <c r="N22" i="84"/>
  <c r="M22" i="84"/>
  <c r="L22" i="84"/>
  <c r="K22" i="84"/>
  <c r="J22" i="84"/>
  <c r="V21" i="84"/>
  <c r="U21" i="84"/>
  <c r="T21" i="84"/>
  <c r="S21" i="84"/>
  <c r="R21" i="84"/>
  <c r="Q21" i="84"/>
  <c r="P21" i="84"/>
  <c r="O21" i="84"/>
  <c r="N21" i="84"/>
  <c r="M21" i="84"/>
  <c r="L21" i="84"/>
  <c r="K21" i="84"/>
  <c r="J21" i="84"/>
  <c r="V20" i="84"/>
  <c r="U20" i="84"/>
  <c r="T20" i="84"/>
  <c r="S20" i="84"/>
  <c r="R20" i="84"/>
  <c r="Q20" i="84"/>
  <c r="P20" i="84"/>
  <c r="O20" i="84"/>
  <c r="N20" i="84"/>
  <c r="M20" i="84"/>
  <c r="L20" i="84"/>
  <c r="K20" i="84"/>
  <c r="J20" i="84"/>
  <c r="V8" i="84"/>
  <c r="U8" i="84"/>
  <c r="T8" i="84"/>
  <c r="S8" i="84"/>
  <c r="R8" i="84"/>
  <c r="Q8" i="84"/>
  <c r="P8" i="84"/>
  <c r="O8" i="84"/>
  <c r="N8" i="84"/>
  <c r="M8" i="84"/>
  <c r="L8" i="84"/>
  <c r="K8" i="84"/>
  <c r="J8" i="84"/>
  <c r="I8" i="84"/>
  <c r="V50" i="78"/>
  <c r="U50" i="78"/>
  <c r="T50" i="78"/>
  <c r="S50" i="78"/>
  <c r="R50" i="78"/>
  <c r="Q50" i="78"/>
  <c r="P50" i="78"/>
  <c r="O50" i="78"/>
  <c r="N50" i="78"/>
  <c r="M50" i="78"/>
  <c r="L50" i="78"/>
  <c r="K50" i="78"/>
  <c r="J50" i="78"/>
  <c r="V49" i="78"/>
  <c r="U49" i="78"/>
  <c r="T49" i="78"/>
  <c r="S49" i="78"/>
  <c r="R49" i="78"/>
  <c r="Q49" i="78"/>
  <c r="P49" i="78"/>
  <c r="O49" i="78"/>
  <c r="N49" i="78"/>
  <c r="M49" i="78"/>
  <c r="L49" i="78"/>
  <c r="K49" i="78"/>
  <c r="J49" i="78"/>
  <c r="V48" i="78"/>
  <c r="U48" i="78"/>
  <c r="T48" i="78"/>
  <c r="S48" i="78"/>
  <c r="R48" i="78"/>
  <c r="Q48" i="78"/>
  <c r="P48" i="78"/>
  <c r="O48" i="78"/>
  <c r="N48" i="78"/>
  <c r="M48" i="78"/>
  <c r="L48" i="78"/>
  <c r="K48" i="78"/>
  <c r="J48" i="78"/>
  <c r="V47" i="78"/>
  <c r="U47" i="78"/>
  <c r="T47" i="78"/>
  <c r="S47" i="78"/>
  <c r="R47" i="78"/>
  <c r="Q47" i="78"/>
  <c r="P47" i="78"/>
  <c r="O47" i="78"/>
  <c r="N47" i="78"/>
  <c r="M47" i="78"/>
  <c r="L47" i="78"/>
  <c r="K47" i="78"/>
  <c r="J47" i="78"/>
  <c r="V35" i="78"/>
  <c r="U35" i="78"/>
  <c r="U53" i="78" s="1"/>
  <c r="T35" i="78"/>
  <c r="T55" i="78" s="1"/>
  <c r="S35" i="78"/>
  <c r="S56" i="78" s="1"/>
  <c r="R35" i="78"/>
  <c r="R52" i="78" s="1"/>
  <c r="Q35" i="78"/>
  <c r="Q53" i="78" s="1"/>
  <c r="P35" i="78"/>
  <c r="P55" i="78" s="1"/>
  <c r="O35" i="78"/>
  <c r="O56" i="78" s="1"/>
  <c r="N35" i="78"/>
  <c r="N52" i="78" s="1"/>
  <c r="M35" i="78"/>
  <c r="M53" i="78" s="1"/>
  <c r="L35" i="78"/>
  <c r="L55" i="78" s="1"/>
  <c r="K35" i="78"/>
  <c r="K56" i="78" s="1"/>
  <c r="J35" i="78"/>
  <c r="J52" i="78" s="1"/>
  <c r="I35" i="78"/>
  <c r="I53" i="78" s="1"/>
  <c r="V23" i="78"/>
  <c r="U23" i="78"/>
  <c r="T23" i="78"/>
  <c r="S23" i="78"/>
  <c r="R23" i="78"/>
  <c r="Q23" i="78"/>
  <c r="P23" i="78"/>
  <c r="O23" i="78"/>
  <c r="N23" i="78"/>
  <c r="M23" i="78"/>
  <c r="L23" i="78"/>
  <c r="K23" i="78"/>
  <c r="J23" i="78"/>
  <c r="V22" i="78"/>
  <c r="U22" i="78"/>
  <c r="T22" i="78"/>
  <c r="S22" i="78"/>
  <c r="R22" i="78"/>
  <c r="Q22" i="78"/>
  <c r="P22" i="78"/>
  <c r="O22" i="78"/>
  <c r="N22" i="78"/>
  <c r="M22" i="78"/>
  <c r="L22" i="78"/>
  <c r="K22" i="78"/>
  <c r="J22" i="78"/>
  <c r="V21" i="78"/>
  <c r="U21" i="78"/>
  <c r="T21" i="78"/>
  <c r="S21" i="78"/>
  <c r="R21" i="78"/>
  <c r="Q21" i="78"/>
  <c r="P21" i="78"/>
  <c r="O21" i="78"/>
  <c r="N21" i="78"/>
  <c r="M21" i="78"/>
  <c r="L21" i="78"/>
  <c r="K21" i="78"/>
  <c r="J21" i="78"/>
  <c r="V20" i="78"/>
  <c r="U20" i="78"/>
  <c r="T20" i="78"/>
  <c r="S20" i="78"/>
  <c r="R20" i="78"/>
  <c r="Q20" i="78"/>
  <c r="P20" i="78"/>
  <c r="O20" i="78"/>
  <c r="N20" i="78"/>
  <c r="M20" i="78"/>
  <c r="L20" i="78"/>
  <c r="K20" i="78"/>
  <c r="J20" i="78"/>
  <c r="V8" i="78"/>
  <c r="U8" i="78"/>
  <c r="T8" i="78"/>
  <c r="S8" i="78"/>
  <c r="R8" i="78"/>
  <c r="Q8" i="78"/>
  <c r="P8" i="78"/>
  <c r="O8" i="78"/>
  <c r="N8" i="78"/>
  <c r="M8" i="78"/>
  <c r="L8" i="78"/>
  <c r="K8" i="78"/>
  <c r="J8" i="78"/>
  <c r="I8" i="78"/>
  <c r="V50" i="83"/>
  <c r="U50" i="83"/>
  <c r="T50" i="83"/>
  <c r="S50" i="83"/>
  <c r="R50" i="83"/>
  <c r="Q50" i="83"/>
  <c r="P50" i="83"/>
  <c r="O50" i="83"/>
  <c r="N50" i="83"/>
  <c r="M50" i="83"/>
  <c r="L50" i="83"/>
  <c r="K50" i="83"/>
  <c r="J50" i="83"/>
  <c r="V49" i="83"/>
  <c r="U49" i="83"/>
  <c r="T49" i="83"/>
  <c r="S49" i="83"/>
  <c r="R49" i="83"/>
  <c r="Q49" i="83"/>
  <c r="P49" i="83"/>
  <c r="O49" i="83"/>
  <c r="N49" i="83"/>
  <c r="M49" i="83"/>
  <c r="L49" i="83"/>
  <c r="K49" i="83"/>
  <c r="J49" i="83"/>
  <c r="V48" i="83"/>
  <c r="U48" i="83"/>
  <c r="T48" i="83"/>
  <c r="S48" i="83"/>
  <c r="R48" i="83"/>
  <c r="Q48" i="83"/>
  <c r="P48" i="83"/>
  <c r="O48" i="83"/>
  <c r="N48" i="83"/>
  <c r="M48" i="83"/>
  <c r="L48" i="83"/>
  <c r="K48" i="83"/>
  <c r="J48" i="83"/>
  <c r="V47" i="83"/>
  <c r="U47" i="83"/>
  <c r="T47" i="83"/>
  <c r="S47" i="83"/>
  <c r="R47" i="83"/>
  <c r="Q47" i="83"/>
  <c r="P47" i="83"/>
  <c r="O47" i="83"/>
  <c r="N47" i="83"/>
  <c r="M47" i="83"/>
  <c r="L47" i="83"/>
  <c r="K47" i="83"/>
  <c r="J47" i="83"/>
  <c r="V35" i="83"/>
  <c r="U35" i="83"/>
  <c r="U53" i="83" s="1"/>
  <c r="T35" i="83"/>
  <c r="T55" i="83" s="1"/>
  <c r="S35" i="83"/>
  <c r="S56" i="83" s="1"/>
  <c r="R35" i="83"/>
  <c r="R52" i="83" s="1"/>
  <c r="Q35" i="83"/>
  <c r="Q53" i="83" s="1"/>
  <c r="P35" i="83"/>
  <c r="P55" i="83" s="1"/>
  <c r="O35" i="83"/>
  <c r="O56" i="83" s="1"/>
  <c r="N35" i="83"/>
  <c r="N52" i="83" s="1"/>
  <c r="M35" i="83"/>
  <c r="M53" i="83" s="1"/>
  <c r="L35" i="83"/>
  <c r="L55" i="83" s="1"/>
  <c r="K35" i="83"/>
  <c r="K56" i="83" s="1"/>
  <c r="J35" i="83"/>
  <c r="J52" i="83" s="1"/>
  <c r="I35" i="83"/>
  <c r="I53" i="83" s="1"/>
  <c r="V23" i="83"/>
  <c r="U23" i="83"/>
  <c r="T23" i="83"/>
  <c r="S23" i="83"/>
  <c r="R23" i="83"/>
  <c r="Q23" i="83"/>
  <c r="P23" i="83"/>
  <c r="O23" i="83"/>
  <c r="N23" i="83"/>
  <c r="M23" i="83"/>
  <c r="L23" i="83"/>
  <c r="K23" i="83"/>
  <c r="J23" i="83"/>
  <c r="V22" i="83"/>
  <c r="U22" i="83"/>
  <c r="T22" i="83"/>
  <c r="S22" i="83"/>
  <c r="R22" i="83"/>
  <c r="Q22" i="83"/>
  <c r="P22" i="83"/>
  <c r="O22" i="83"/>
  <c r="N22" i="83"/>
  <c r="M22" i="83"/>
  <c r="L22" i="83"/>
  <c r="K22" i="83"/>
  <c r="J22" i="83"/>
  <c r="V21" i="83"/>
  <c r="U21" i="83"/>
  <c r="T21" i="83"/>
  <c r="S21" i="83"/>
  <c r="R21" i="83"/>
  <c r="Q21" i="83"/>
  <c r="P21" i="83"/>
  <c r="O21" i="83"/>
  <c r="N21" i="83"/>
  <c r="M21" i="83"/>
  <c r="L21" i="83"/>
  <c r="K21" i="83"/>
  <c r="J21" i="83"/>
  <c r="V20" i="83"/>
  <c r="U20" i="83"/>
  <c r="T20" i="83"/>
  <c r="S20" i="83"/>
  <c r="R20" i="83"/>
  <c r="Q20" i="83"/>
  <c r="P20" i="83"/>
  <c r="O20" i="83"/>
  <c r="N20" i="83"/>
  <c r="M20" i="83"/>
  <c r="L20" i="83"/>
  <c r="K20" i="83"/>
  <c r="J20" i="83"/>
  <c r="V8" i="83"/>
  <c r="U8" i="83"/>
  <c r="T8" i="83"/>
  <c r="S8" i="83"/>
  <c r="R8" i="83"/>
  <c r="Q8" i="83"/>
  <c r="P8" i="83"/>
  <c r="O8" i="83"/>
  <c r="N8" i="83"/>
  <c r="M8" i="83"/>
  <c r="L8" i="83"/>
  <c r="K8" i="83"/>
  <c r="J8" i="83"/>
  <c r="I8" i="83"/>
  <c r="V50" i="54"/>
  <c r="U50" i="54"/>
  <c r="T50" i="54"/>
  <c r="S50" i="54"/>
  <c r="R50" i="54"/>
  <c r="Q50" i="54"/>
  <c r="P50" i="54"/>
  <c r="O50" i="54"/>
  <c r="N50" i="54"/>
  <c r="M50" i="54"/>
  <c r="L50" i="54"/>
  <c r="K50" i="54"/>
  <c r="J50" i="54"/>
  <c r="I50" i="54"/>
  <c r="H50" i="54"/>
  <c r="G50" i="54"/>
  <c r="F50" i="54"/>
  <c r="E50" i="54"/>
  <c r="D50" i="54"/>
  <c r="C50" i="54"/>
  <c r="V49" i="54"/>
  <c r="U49" i="54"/>
  <c r="T49" i="54"/>
  <c r="S49" i="54"/>
  <c r="R49" i="54"/>
  <c r="Q49" i="54"/>
  <c r="P49" i="54"/>
  <c r="O49" i="54"/>
  <c r="N49" i="54"/>
  <c r="M49" i="54"/>
  <c r="L49" i="54"/>
  <c r="K49" i="54"/>
  <c r="J49" i="54"/>
  <c r="I49" i="54"/>
  <c r="H49" i="54"/>
  <c r="G49" i="54"/>
  <c r="F49" i="54"/>
  <c r="E49" i="54"/>
  <c r="D49" i="54"/>
  <c r="C49" i="54"/>
  <c r="V48" i="54"/>
  <c r="U48" i="54"/>
  <c r="T48" i="54"/>
  <c r="S48" i="54"/>
  <c r="R48" i="54"/>
  <c r="Q48" i="54"/>
  <c r="P48" i="54"/>
  <c r="O48" i="54"/>
  <c r="N48" i="54"/>
  <c r="M48" i="54"/>
  <c r="L48" i="54"/>
  <c r="K48" i="54"/>
  <c r="J48" i="54"/>
  <c r="I48" i="54"/>
  <c r="H48" i="54"/>
  <c r="G48" i="54"/>
  <c r="F48" i="54"/>
  <c r="E48" i="54"/>
  <c r="D48" i="54"/>
  <c r="C48" i="54"/>
  <c r="V47" i="54"/>
  <c r="U47" i="54"/>
  <c r="T47" i="54"/>
  <c r="S47" i="54"/>
  <c r="R47" i="54"/>
  <c r="Q47" i="54"/>
  <c r="P47" i="54"/>
  <c r="O47" i="54"/>
  <c r="N47" i="54"/>
  <c r="M47" i="54"/>
  <c r="L47" i="54"/>
  <c r="K47" i="54"/>
  <c r="J47" i="54"/>
  <c r="I47" i="54"/>
  <c r="H47" i="54"/>
  <c r="G47" i="54"/>
  <c r="F47" i="54"/>
  <c r="E47" i="54"/>
  <c r="D47" i="54"/>
  <c r="C47" i="54"/>
  <c r="V35" i="54"/>
  <c r="U35" i="54"/>
  <c r="U53" i="54" s="1"/>
  <c r="T35" i="54"/>
  <c r="T55" i="54" s="1"/>
  <c r="S35" i="54"/>
  <c r="S56" i="54" s="1"/>
  <c r="R35" i="54"/>
  <c r="R52" i="54" s="1"/>
  <c r="Q35" i="54"/>
  <c r="Q53" i="54" s="1"/>
  <c r="P35" i="54"/>
  <c r="P55" i="54" s="1"/>
  <c r="O35" i="54"/>
  <c r="O56" i="54" s="1"/>
  <c r="N35" i="54"/>
  <c r="N52" i="54" s="1"/>
  <c r="M35" i="54"/>
  <c r="M53" i="54" s="1"/>
  <c r="L35" i="54"/>
  <c r="L55" i="54" s="1"/>
  <c r="K35" i="54"/>
  <c r="K56" i="54" s="1"/>
  <c r="J35" i="54"/>
  <c r="J52" i="54" s="1"/>
  <c r="I35" i="54"/>
  <c r="I53" i="54" s="1"/>
  <c r="H35" i="54"/>
  <c r="H55" i="54" s="1"/>
  <c r="G35" i="54"/>
  <c r="G56" i="54" s="1"/>
  <c r="F35" i="54"/>
  <c r="F52" i="54" s="1"/>
  <c r="E35" i="54"/>
  <c r="E53" i="54" s="1"/>
  <c r="D35" i="54"/>
  <c r="D55" i="54" s="1"/>
  <c r="C35" i="54"/>
  <c r="C56" i="54" s="1"/>
  <c r="B35" i="54"/>
  <c r="V23" i="54"/>
  <c r="U23" i="54"/>
  <c r="T23" i="54"/>
  <c r="S23" i="54"/>
  <c r="R23" i="54"/>
  <c r="Q23" i="54"/>
  <c r="P23" i="54"/>
  <c r="O23" i="54"/>
  <c r="N23" i="54"/>
  <c r="M23" i="54"/>
  <c r="L23" i="54"/>
  <c r="K23" i="54"/>
  <c r="J23" i="54"/>
  <c r="I23" i="54"/>
  <c r="H23" i="54"/>
  <c r="G23" i="54"/>
  <c r="F23" i="54"/>
  <c r="E23" i="54"/>
  <c r="D23" i="54"/>
  <c r="C23" i="54"/>
  <c r="V22" i="54"/>
  <c r="U22" i="54"/>
  <c r="T22" i="54"/>
  <c r="S22" i="54"/>
  <c r="R22" i="54"/>
  <c r="Q22" i="54"/>
  <c r="P22" i="54"/>
  <c r="O22" i="54"/>
  <c r="N22" i="54"/>
  <c r="M22" i="54"/>
  <c r="L22" i="54"/>
  <c r="K22" i="54"/>
  <c r="J22" i="54"/>
  <c r="I22" i="54"/>
  <c r="H22" i="54"/>
  <c r="G22" i="54"/>
  <c r="F22" i="54"/>
  <c r="E22" i="54"/>
  <c r="D22" i="54"/>
  <c r="C22" i="54"/>
  <c r="V21" i="54"/>
  <c r="U21" i="54"/>
  <c r="T21" i="54"/>
  <c r="S21" i="54"/>
  <c r="R21" i="54"/>
  <c r="Q21" i="54"/>
  <c r="P21" i="54"/>
  <c r="O21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V20" i="54"/>
  <c r="U20" i="54"/>
  <c r="T20" i="54"/>
  <c r="S20" i="54"/>
  <c r="R20" i="54"/>
  <c r="Q20" i="54"/>
  <c r="P20" i="54"/>
  <c r="O20" i="54"/>
  <c r="N20" i="54"/>
  <c r="M20" i="54"/>
  <c r="L20" i="54"/>
  <c r="K20" i="54"/>
  <c r="J20" i="54"/>
  <c r="I20" i="54"/>
  <c r="H20" i="54"/>
  <c r="G20" i="54"/>
  <c r="F20" i="54"/>
  <c r="E20" i="54"/>
  <c r="D20" i="54"/>
  <c r="C20" i="54"/>
  <c r="V8" i="54"/>
  <c r="U8" i="54"/>
  <c r="T8" i="54"/>
  <c r="S8" i="54"/>
  <c r="R8" i="54"/>
  <c r="Q8" i="54"/>
  <c r="P8" i="54"/>
  <c r="O8" i="54"/>
  <c r="N8" i="54"/>
  <c r="M8" i="54"/>
  <c r="L8" i="54"/>
  <c r="K8" i="54"/>
  <c r="J8" i="54"/>
  <c r="I8" i="54"/>
  <c r="H8" i="54"/>
  <c r="G8" i="54"/>
  <c r="F8" i="54"/>
  <c r="E8" i="54"/>
  <c r="D8" i="54"/>
  <c r="C8" i="54"/>
  <c r="B8" i="54"/>
  <c r="R55" i="82"/>
  <c r="Q50" i="82"/>
  <c r="P50" i="82"/>
  <c r="V49" i="82"/>
  <c r="U49" i="82"/>
  <c r="T49" i="82"/>
  <c r="S49" i="82"/>
  <c r="R49" i="82"/>
  <c r="Q49" i="82"/>
  <c r="P49" i="82"/>
  <c r="O49" i="82"/>
  <c r="N49" i="82"/>
  <c r="M49" i="82"/>
  <c r="L49" i="82"/>
  <c r="K49" i="82"/>
  <c r="J49" i="82"/>
  <c r="V48" i="82"/>
  <c r="U48" i="82"/>
  <c r="T48" i="82"/>
  <c r="S48" i="82"/>
  <c r="R48" i="82"/>
  <c r="Q48" i="82"/>
  <c r="P48" i="82"/>
  <c r="O48" i="82"/>
  <c r="N48" i="82"/>
  <c r="M48" i="82"/>
  <c r="L48" i="82"/>
  <c r="K48" i="82"/>
  <c r="J48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V52" i="82"/>
  <c r="U53" i="82"/>
  <c r="T55" i="82"/>
  <c r="R52" i="82"/>
  <c r="Q35" i="82"/>
  <c r="Q53" i="82" s="1"/>
  <c r="P35" i="82"/>
  <c r="P55" i="82" s="1"/>
  <c r="O35" i="82"/>
  <c r="O56" i="82" s="1"/>
  <c r="N52" i="82"/>
  <c r="M53" i="82"/>
  <c r="L55" i="82"/>
  <c r="J52" i="82"/>
  <c r="I53" i="82"/>
  <c r="V23" i="82"/>
  <c r="U23" i="82"/>
  <c r="T23" i="82"/>
  <c r="S23" i="82"/>
  <c r="R23" i="82"/>
  <c r="Q23" i="82"/>
  <c r="P23" i="82"/>
  <c r="O23" i="82"/>
  <c r="N23" i="82"/>
  <c r="M23" i="82"/>
  <c r="L23" i="82"/>
  <c r="K23" i="82"/>
  <c r="J23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V21" i="82"/>
  <c r="U21" i="82"/>
  <c r="T21" i="82"/>
  <c r="S21" i="82"/>
  <c r="R21" i="82"/>
  <c r="Q21" i="82"/>
  <c r="P21" i="82"/>
  <c r="O21" i="82"/>
  <c r="N21" i="82"/>
  <c r="M21" i="82"/>
  <c r="L21" i="82"/>
  <c r="K21" i="82"/>
  <c r="J21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V8" i="82"/>
  <c r="U8" i="82"/>
  <c r="T8" i="82"/>
  <c r="S8" i="82"/>
  <c r="R8" i="82"/>
  <c r="Q8" i="82"/>
  <c r="P8" i="82"/>
  <c r="O8" i="82"/>
  <c r="N8" i="82"/>
  <c r="M8" i="82"/>
  <c r="L8" i="82"/>
  <c r="K8" i="82"/>
  <c r="J8" i="82"/>
  <c r="I8" i="82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V49" i="107"/>
  <c r="U49" i="107"/>
  <c r="T49" i="107"/>
  <c r="S49" i="107"/>
  <c r="R49" i="107"/>
  <c r="Q49" i="107"/>
  <c r="P49" i="107"/>
  <c r="O49" i="107"/>
  <c r="N49" i="107"/>
  <c r="M49" i="107"/>
  <c r="L49" i="107"/>
  <c r="K49" i="107"/>
  <c r="J49" i="107"/>
  <c r="V48" i="107"/>
  <c r="U48" i="107"/>
  <c r="T48" i="107"/>
  <c r="S48" i="107"/>
  <c r="R48" i="107"/>
  <c r="Q48" i="107"/>
  <c r="P48" i="107"/>
  <c r="O48" i="107"/>
  <c r="N48" i="107"/>
  <c r="M48" i="107"/>
  <c r="L48" i="107"/>
  <c r="K48" i="107"/>
  <c r="J48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V35" i="107"/>
  <c r="U35" i="107"/>
  <c r="T35" i="107"/>
  <c r="T55" i="107" s="1"/>
  <c r="S35" i="107"/>
  <c r="S52" i="107" s="1"/>
  <c r="R35" i="107"/>
  <c r="R52" i="107" s="1"/>
  <c r="Q35" i="107"/>
  <c r="Q53" i="107" s="1"/>
  <c r="P35" i="107"/>
  <c r="P55" i="107" s="1"/>
  <c r="O35" i="107"/>
  <c r="N35" i="107"/>
  <c r="N52" i="107" s="1"/>
  <c r="M35" i="107"/>
  <c r="L35" i="107"/>
  <c r="L55" i="107" s="1"/>
  <c r="K35" i="107"/>
  <c r="K56" i="107" s="1"/>
  <c r="J35" i="107"/>
  <c r="J52" i="107" s="1"/>
  <c r="I35" i="107"/>
  <c r="V23" i="107"/>
  <c r="U23" i="107"/>
  <c r="T23" i="107"/>
  <c r="S23" i="107"/>
  <c r="R23" i="107"/>
  <c r="Q23" i="107"/>
  <c r="P23" i="107"/>
  <c r="O23" i="107"/>
  <c r="N23" i="107"/>
  <c r="M23" i="107"/>
  <c r="L23" i="107"/>
  <c r="K23" i="107"/>
  <c r="J23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V21" i="107"/>
  <c r="U21" i="107"/>
  <c r="T21" i="107"/>
  <c r="S21" i="107"/>
  <c r="R21" i="107"/>
  <c r="Q21" i="107"/>
  <c r="P21" i="107"/>
  <c r="O21" i="107"/>
  <c r="N21" i="107"/>
  <c r="M21" i="107"/>
  <c r="L21" i="107"/>
  <c r="K21" i="107"/>
  <c r="J21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V8" i="107"/>
  <c r="U8" i="107"/>
  <c r="T8" i="107"/>
  <c r="S8" i="107"/>
  <c r="R8" i="107"/>
  <c r="Q8" i="107"/>
  <c r="P8" i="107"/>
  <c r="O8" i="107"/>
  <c r="N8" i="107"/>
  <c r="M8" i="107"/>
  <c r="L8" i="107"/>
  <c r="K8" i="107"/>
  <c r="J8" i="107"/>
  <c r="I8" i="107"/>
  <c r="V50" i="62"/>
  <c r="U50" i="62"/>
  <c r="T50" i="62"/>
  <c r="S50" i="62"/>
  <c r="R50" i="62"/>
  <c r="Q50" i="62"/>
  <c r="P50" i="62"/>
  <c r="O50" i="62"/>
  <c r="N50" i="62"/>
  <c r="M50" i="62"/>
  <c r="L50" i="62"/>
  <c r="K50" i="62"/>
  <c r="J50" i="62"/>
  <c r="I50" i="62"/>
  <c r="H50" i="62"/>
  <c r="G50" i="62"/>
  <c r="F50" i="62"/>
  <c r="E50" i="62"/>
  <c r="D50" i="62"/>
  <c r="C50" i="62"/>
  <c r="V49" i="62"/>
  <c r="U49" i="62"/>
  <c r="T49" i="62"/>
  <c r="S49" i="62"/>
  <c r="R49" i="62"/>
  <c r="Q49" i="62"/>
  <c r="P49" i="62"/>
  <c r="O49" i="62"/>
  <c r="N49" i="62"/>
  <c r="M49" i="62"/>
  <c r="L49" i="62"/>
  <c r="K49" i="62"/>
  <c r="J49" i="62"/>
  <c r="I49" i="62"/>
  <c r="H49" i="62"/>
  <c r="G49" i="62"/>
  <c r="F49" i="62"/>
  <c r="E49" i="62"/>
  <c r="D49" i="62"/>
  <c r="C49" i="62"/>
  <c r="V48" i="62"/>
  <c r="U48" i="62"/>
  <c r="T48" i="62"/>
  <c r="S48" i="62"/>
  <c r="R48" i="62"/>
  <c r="Q48" i="62"/>
  <c r="P48" i="62"/>
  <c r="O48" i="62"/>
  <c r="N48" i="62"/>
  <c r="M48" i="62"/>
  <c r="L48" i="62"/>
  <c r="K48" i="62"/>
  <c r="J48" i="62"/>
  <c r="I48" i="62"/>
  <c r="H48" i="62"/>
  <c r="G48" i="62"/>
  <c r="F48" i="62"/>
  <c r="E48" i="62"/>
  <c r="D48" i="62"/>
  <c r="C48" i="62"/>
  <c r="V47" i="62"/>
  <c r="U47" i="62"/>
  <c r="T47" i="62"/>
  <c r="S47" i="62"/>
  <c r="R47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C47" i="62"/>
  <c r="V35" i="62"/>
  <c r="U35" i="62"/>
  <c r="U53" i="62" s="1"/>
  <c r="T35" i="62"/>
  <c r="T55" i="62" s="1"/>
  <c r="S35" i="62"/>
  <c r="S56" i="62" s="1"/>
  <c r="R35" i="62"/>
  <c r="R52" i="62" s="1"/>
  <c r="Q35" i="62"/>
  <c r="Q53" i="62" s="1"/>
  <c r="P35" i="62"/>
  <c r="P55" i="62" s="1"/>
  <c r="O35" i="62"/>
  <c r="O56" i="62" s="1"/>
  <c r="N35" i="62"/>
  <c r="N52" i="62" s="1"/>
  <c r="M35" i="62"/>
  <c r="M53" i="62" s="1"/>
  <c r="L35" i="62"/>
  <c r="L55" i="62" s="1"/>
  <c r="K35" i="62"/>
  <c r="K56" i="62" s="1"/>
  <c r="J35" i="62"/>
  <c r="J52" i="62" s="1"/>
  <c r="I35" i="62"/>
  <c r="I53" i="62" s="1"/>
  <c r="H35" i="62"/>
  <c r="H55" i="62" s="1"/>
  <c r="G35" i="62"/>
  <c r="G56" i="62" s="1"/>
  <c r="F35" i="62"/>
  <c r="F52" i="62" s="1"/>
  <c r="E35" i="62"/>
  <c r="E53" i="62" s="1"/>
  <c r="D35" i="62"/>
  <c r="D55" i="62" s="1"/>
  <c r="C35" i="62"/>
  <c r="C56" i="62" s="1"/>
  <c r="B35" i="62"/>
  <c r="B52" i="62" s="1"/>
  <c r="V23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V22" i="62"/>
  <c r="U22" i="62"/>
  <c r="T22" i="62"/>
  <c r="S22" i="62"/>
  <c r="R22" i="62"/>
  <c r="Q22" i="62"/>
  <c r="P22" i="62"/>
  <c r="O22" i="62"/>
  <c r="N22" i="62"/>
  <c r="M22" i="62"/>
  <c r="L22" i="62"/>
  <c r="K22" i="62"/>
  <c r="J22" i="62"/>
  <c r="I22" i="62"/>
  <c r="H22" i="62"/>
  <c r="G22" i="62"/>
  <c r="F22" i="62"/>
  <c r="E22" i="62"/>
  <c r="D22" i="62"/>
  <c r="C22" i="62"/>
  <c r="V21" i="62"/>
  <c r="U21" i="62"/>
  <c r="T21" i="62"/>
  <c r="S21" i="62"/>
  <c r="R21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E21" i="62"/>
  <c r="D21" i="62"/>
  <c r="C21" i="62"/>
  <c r="V20" i="62"/>
  <c r="U20" i="62"/>
  <c r="T20" i="62"/>
  <c r="S20" i="62"/>
  <c r="R20" i="62"/>
  <c r="Q20" i="62"/>
  <c r="P20" i="62"/>
  <c r="O20" i="62"/>
  <c r="N20" i="62"/>
  <c r="M20" i="62"/>
  <c r="L20" i="62"/>
  <c r="K20" i="62"/>
  <c r="J20" i="62"/>
  <c r="I20" i="62"/>
  <c r="H20" i="62"/>
  <c r="G20" i="62"/>
  <c r="F20" i="62"/>
  <c r="E20" i="62"/>
  <c r="D20" i="62"/>
  <c r="C20" i="62"/>
  <c r="V8" i="62"/>
  <c r="U8" i="62"/>
  <c r="T8" i="62"/>
  <c r="S8" i="62"/>
  <c r="R8" i="62"/>
  <c r="Q8" i="62"/>
  <c r="P8" i="62"/>
  <c r="O8" i="62"/>
  <c r="N8" i="62"/>
  <c r="M8" i="62"/>
  <c r="L8" i="62"/>
  <c r="K8" i="62"/>
  <c r="J8" i="62"/>
  <c r="I8" i="62"/>
  <c r="H8" i="62"/>
  <c r="G8" i="62"/>
  <c r="F8" i="62"/>
  <c r="E8" i="62"/>
  <c r="D8" i="62"/>
  <c r="C8" i="62"/>
  <c r="B8" i="62"/>
  <c r="V50" i="60"/>
  <c r="U50" i="60"/>
  <c r="T50" i="60"/>
  <c r="S50" i="60"/>
  <c r="R50" i="60"/>
  <c r="Q50" i="60"/>
  <c r="P50" i="60"/>
  <c r="O50" i="60"/>
  <c r="N50" i="60"/>
  <c r="M50" i="60"/>
  <c r="L50" i="60"/>
  <c r="K50" i="60"/>
  <c r="J50" i="60"/>
  <c r="I50" i="60"/>
  <c r="H50" i="60"/>
  <c r="G50" i="60"/>
  <c r="F50" i="60"/>
  <c r="E50" i="60"/>
  <c r="D50" i="60"/>
  <c r="C50" i="60"/>
  <c r="V49" i="60"/>
  <c r="U49" i="60"/>
  <c r="T49" i="60"/>
  <c r="S49" i="60"/>
  <c r="R49" i="60"/>
  <c r="Q49" i="60"/>
  <c r="P49" i="60"/>
  <c r="O49" i="60"/>
  <c r="N49" i="60"/>
  <c r="M49" i="60"/>
  <c r="L49" i="60"/>
  <c r="K49" i="60"/>
  <c r="J49" i="60"/>
  <c r="I49" i="60"/>
  <c r="H49" i="60"/>
  <c r="G49" i="60"/>
  <c r="F49" i="60"/>
  <c r="E49" i="60"/>
  <c r="D49" i="60"/>
  <c r="C49" i="60"/>
  <c r="V48" i="60"/>
  <c r="U48" i="60"/>
  <c r="T48" i="60"/>
  <c r="S48" i="60"/>
  <c r="R48" i="60"/>
  <c r="Q48" i="60"/>
  <c r="P48" i="60"/>
  <c r="O48" i="60"/>
  <c r="N48" i="60"/>
  <c r="M48" i="60"/>
  <c r="L48" i="60"/>
  <c r="K48" i="60"/>
  <c r="J48" i="60"/>
  <c r="I48" i="60"/>
  <c r="H48" i="60"/>
  <c r="G48" i="60"/>
  <c r="F48" i="60"/>
  <c r="E48" i="60"/>
  <c r="D48" i="60"/>
  <c r="C48" i="60"/>
  <c r="V47" i="60"/>
  <c r="U47" i="60"/>
  <c r="T47" i="60"/>
  <c r="S47" i="60"/>
  <c r="R47" i="60"/>
  <c r="Q47" i="60"/>
  <c r="P47" i="60"/>
  <c r="O47" i="60"/>
  <c r="N47" i="60"/>
  <c r="M47" i="60"/>
  <c r="L47" i="60"/>
  <c r="K47" i="60"/>
  <c r="J47" i="60"/>
  <c r="I47" i="60"/>
  <c r="H47" i="60"/>
  <c r="G47" i="60"/>
  <c r="F47" i="60"/>
  <c r="E47" i="60"/>
  <c r="D47" i="60"/>
  <c r="C47" i="60"/>
  <c r="V35" i="60"/>
  <c r="U35" i="60"/>
  <c r="U53" i="60" s="1"/>
  <c r="T35" i="60"/>
  <c r="T55" i="60" s="1"/>
  <c r="S35" i="60"/>
  <c r="S56" i="60" s="1"/>
  <c r="R35" i="60"/>
  <c r="R52" i="60" s="1"/>
  <c r="Q35" i="60"/>
  <c r="Q53" i="60" s="1"/>
  <c r="P35" i="60"/>
  <c r="P55" i="60" s="1"/>
  <c r="O35" i="60"/>
  <c r="O56" i="60" s="1"/>
  <c r="N35" i="60"/>
  <c r="N52" i="60" s="1"/>
  <c r="M35" i="60"/>
  <c r="M53" i="60" s="1"/>
  <c r="L35" i="60"/>
  <c r="L55" i="60" s="1"/>
  <c r="K35" i="60"/>
  <c r="K56" i="60" s="1"/>
  <c r="J35" i="60"/>
  <c r="J52" i="60" s="1"/>
  <c r="I35" i="60"/>
  <c r="I53" i="60" s="1"/>
  <c r="H35" i="60"/>
  <c r="H55" i="60" s="1"/>
  <c r="G35" i="60"/>
  <c r="G56" i="60" s="1"/>
  <c r="F35" i="60"/>
  <c r="F52" i="60" s="1"/>
  <c r="E35" i="60"/>
  <c r="E53" i="60" s="1"/>
  <c r="D35" i="60"/>
  <c r="D55" i="60" s="1"/>
  <c r="C35" i="60"/>
  <c r="C56" i="60" s="1"/>
  <c r="B35" i="60"/>
  <c r="B52" i="60" s="1"/>
  <c r="V23" i="60"/>
  <c r="U23" i="60"/>
  <c r="T23" i="60"/>
  <c r="S23" i="60"/>
  <c r="R23" i="60"/>
  <c r="Q23" i="60"/>
  <c r="P23" i="60"/>
  <c r="O23" i="60"/>
  <c r="N23" i="60"/>
  <c r="M23" i="60"/>
  <c r="L23" i="60"/>
  <c r="K23" i="60"/>
  <c r="J23" i="60"/>
  <c r="I23" i="60"/>
  <c r="H23" i="60"/>
  <c r="G23" i="60"/>
  <c r="F23" i="60"/>
  <c r="E23" i="60"/>
  <c r="D23" i="60"/>
  <c r="C23" i="60"/>
  <c r="V22" i="60"/>
  <c r="U22" i="60"/>
  <c r="T22" i="60"/>
  <c r="S22" i="60"/>
  <c r="R22" i="60"/>
  <c r="Q22" i="60"/>
  <c r="P22" i="60"/>
  <c r="O22" i="60"/>
  <c r="N22" i="60"/>
  <c r="M22" i="60"/>
  <c r="L22" i="60"/>
  <c r="K22" i="60"/>
  <c r="J22" i="60"/>
  <c r="I22" i="60"/>
  <c r="H22" i="60"/>
  <c r="G22" i="60"/>
  <c r="F22" i="60"/>
  <c r="E22" i="60"/>
  <c r="D22" i="60"/>
  <c r="C22" i="60"/>
  <c r="V21" i="60"/>
  <c r="U21" i="60"/>
  <c r="T21" i="60"/>
  <c r="S21" i="60"/>
  <c r="R21" i="60"/>
  <c r="Q21" i="60"/>
  <c r="P21" i="60"/>
  <c r="O21" i="60"/>
  <c r="N21" i="60"/>
  <c r="M21" i="60"/>
  <c r="L21" i="60"/>
  <c r="K21" i="60"/>
  <c r="J21" i="60"/>
  <c r="I21" i="60"/>
  <c r="H21" i="60"/>
  <c r="G21" i="60"/>
  <c r="F21" i="60"/>
  <c r="E21" i="60"/>
  <c r="D21" i="60"/>
  <c r="C21" i="60"/>
  <c r="V20" i="60"/>
  <c r="U20" i="60"/>
  <c r="T20" i="60"/>
  <c r="S20" i="60"/>
  <c r="R20" i="60"/>
  <c r="Q20" i="60"/>
  <c r="P20" i="60"/>
  <c r="O20" i="60"/>
  <c r="N20" i="60"/>
  <c r="M20" i="60"/>
  <c r="L20" i="60"/>
  <c r="K20" i="60"/>
  <c r="J20" i="60"/>
  <c r="I20" i="60"/>
  <c r="H20" i="60"/>
  <c r="G20" i="60"/>
  <c r="F20" i="60"/>
  <c r="E20" i="60"/>
  <c r="D20" i="60"/>
  <c r="C20" i="60"/>
  <c r="V8" i="60"/>
  <c r="U8" i="60"/>
  <c r="T8" i="60"/>
  <c r="S8" i="60"/>
  <c r="R8" i="60"/>
  <c r="Q8" i="60"/>
  <c r="P8" i="60"/>
  <c r="O8" i="60"/>
  <c r="N8" i="60"/>
  <c r="M8" i="60"/>
  <c r="L8" i="60"/>
  <c r="K8" i="60"/>
  <c r="J8" i="60"/>
  <c r="I8" i="60"/>
  <c r="H8" i="60"/>
  <c r="G8" i="60"/>
  <c r="F8" i="60"/>
  <c r="E8" i="60"/>
  <c r="D8" i="60"/>
  <c r="C8" i="60"/>
  <c r="B8" i="60"/>
  <c r="B58" i="57" s="1"/>
  <c r="V50" i="106"/>
  <c r="U50" i="106"/>
  <c r="T50" i="106"/>
  <c r="S50" i="106"/>
  <c r="R50" i="106"/>
  <c r="Q50" i="106"/>
  <c r="P50" i="106"/>
  <c r="O50" i="106"/>
  <c r="N50" i="106"/>
  <c r="M50" i="106"/>
  <c r="L50" i="106"/>
  <c r="K50" i="106"/>
  <c r="J50" i="106"/>
  <c r="V49" i="106"/>
  <c r="U49" i="106"/>
  <c r="T49" i="106"/>
  <c r="S49" i="106"/>
  <c r="R49" i="106"/>
  <c r="Q49" i="106"/>
  <c r="P49" i="106"/>
  <c r="O49" i="106"/>
  <c r="N49" i="106"/>
  <c r="M49" i="106"/>
  <c r="L49" i="106"/>
  <c r="K49" i="106"/>
  <c r="J49" i="106"/>
  <c r="V48" i="106"/>
  <c r="U48" i="106"/>
  <c r="T48" i="106"/>
  <c r="S48" i="106"/>
  <c r="R48" i="106"/>
  <c r="Q48" i="106"/>
  <c r="P48" i="106"/>
  <c r="O48" i="106"/>
  <c r="N48" i="106"/>
  <c r="M48" i="106"/>
  <c r="L48" i="106"/>
  <c r="K48" i="106"/>
  <c r="J48" i="106"/>
  <c r="V47" i="106"/>
  <c r="U47" i="106"/>
  <c r="T47" i="106"/>
  <c r="S47" i="106"/>
  <c r="R47" i="106"/>
  <c r="Q47" i="106"/>
  <c r="P47" i="106"/>
  <c r="O47" i="106"/>
  <c r="N47" i="106"/>
  <c r="M47" i="106"/>
  <c r="L47" i="106"/>
  <c r="K47" i="106"/>
  <c r="J47" i="106"/>
  <c r="V35" i="106"/>
  <c r="U35" i="106"/>
  <c r="U53" i="106" s="1"/>
  <c r="T35" i="106"/>
  <c r="T55" i="106" s="1"/>
  <c r="S35" i="106"/>
  <c r="S56" i="106" s="1"/>
  <c r="R35" i="106"/>
  <c r="Q35" i="106"/>
  <c r="Q53" i="106" s="1"/>
  <c r="P35" i="106"/>
  <c r="P55" i="106" s="1"/>
  <c r="O35" i="106"/>
  <c r="O56" i="106" s="1"/>
  <c r="N35" i="106"/>
  <c r="N52" i="106" s="1"/>
  <c r="M35" i="106"/>
  <c r="M53" i="106" s="1"/>
  <c r="L35" i="106"/>
  <c r="K35" i="106"/>
  <c r="K56" i="106" s="1"/>
  <c r="J35" i="106"/>
  <c r="J52" i="106" s="1"/>
  <c r="I35" i="106"/>
  <c r="I53" i="106" s="1"/>
  <c r="V23" i="106"/>
  <c r="U23" i="106"/>
  <c r="T23" i="106"/>
  <c r="S23" i="106"/>
  <c r="R23" i="106"/>
  <c r="Q23" i="106"/>
  <c r="P23" i="106"/>
  <c r="O23" i="106"/>
  <c r="N23" i="106"/>
  <c r="M23" i="106"/>
  <c r="L23" i="106"/>
  <c r="K23" i="106"/>
  <c r="J23" i="106"/>
  <c r="V22" i="106"/>
  <c r="U22" i="106"/>
  <c r="T22" i="106"/>
  <c r="S22" i="106"/>
  <c r="R22" i="106"/>
  <c r="Q22" i="106"/>
  <c r="P22" i="106"/>
  <c r="O22" i="106"/>
  <c r="N22" i="106"/>
  <c r="M22" i="106"/>
  <c r="L22" i="106"/>
  <c r="K22" i="106"/>
  <c r="J22" i="106"/>
  <c r="V21" i="106"/>
  <c r="U21" i="106"/>
  <c r="T21" i="106"/>
  <c r="S21" i="106"/>
  <c r="R21" i="106"/>
  <c r="Q21" i="106"/>
  <c r="P21" i="106"/>
  <c r="O21" i="106"/>
  <c r="N21" i="106"/>
  <c r="M21" i="106"/>
  <c r="L21" i="106"/>
  <c r="K21" i="106"/>
  <c r="J21" i="106"/>
  <c r="V20" i="106"/>
  <c r="U20" i="106"/>
  <c r="T20" i="106"/>
  <c r="S20" i="106"/>
  <c r="R20" i="106"/>
  <c r="Q20" i="106"/>
  <c r="P20" i="106"/>
  <c r="O20" i="106"/>
  <c r="N20" i="106"/>
  <c r="M20" i="106"/>
  <c r="L20" i="106"/>
  <c r="K20" i="106"/>
  <c r="J20" i="106"/>
  <c r="V8" i="106"/>
  <c r="U8" i="106"/>
  <c r="T8" i="106"/>
  <c r="S8" i="106"/>
  <c r="R8" i="106"/>
  <c r="Q8" i="106"/>
  <c r="P8" i="106"/>
  <c r="O8" i="106"/>
  <c r="N8" i="106"/>
  <c r="M8" i="106"/>
  <c r="L8" i="106"/>
  <c r="K8" i="106"/>
  <c r="J8" i="106"/>
  <c r="I8" i="106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V35" i="43"/>
  <c r="U35" i="43"/>
  <c r="U53" i="43" s="1"/>
  <c r="T35" i="43"/>
  <c r="T55" i="43" s="1"/>
  <c r="S35" i="43"/>
  <c r="S56" i="43" s="1"/>
  <c r="R35" i="43"/>
  <c r="R52" i="43" s="1"/>
  <c r="Q35" i="43"/>
  <c r="Q53" i="43" s="1"/>
  <c r="P35" i="43"/>
  <c r="P55" i="43" s="1"/>
  <c r="O35" i="43"/>
  <c r="O56" i="43" s="1"/>
  <c r="N35" i="43"/>
  <c r="N52" i="43" s="1"/>
  <c r="M35" i="43"/>
  <c r="M53" i="43" s="1"/>
  <c r="L35" i="43"/>
  <c r="L55" i="43" s="1"/>
  <c r="K35" i="43"/>
  <c r="K56" i="43" s="1"/>
  <c r="J35" i="43"/>
  <c r="J52" i="43" s="1"/>
  <c r="I35" i="43"/>
  <c r="I53" i="43" s="1"/>
  <c r="H35" i="43"/>
  <c r="H55" i="43" s="1"/>
  <c r="G35" i="43"/>
  <c r="G56" i="43" s="1"/>
  <c r="F35" i="43"/>
  <c r="F52" i="43" s="1"/>
  <c r="E35" i="43"/>
  <c r="E53" i="43" s="1"/>
  <c r="D35" i="43"/>
  <c r="D55" i="43" s="1"/>
  <c r="C35" i="43"/>
  <c r="C56" i="43" s="1"/>
  <c r="B35" i="43"/>
  <c r="B52" i="43" s="1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S50" i="85"/>
  <c r="R50" i="85"/>
  <c r="Q50" i="85"/>
  <c r="P50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U53" i="85"/>
  <c r="T55" i="85"/>
  <c r="S35" i="85"/>
  <c r="R35" i="85"/>
  <c r="R52" i="85" s="1"/>
  <c r="Q35" i="85"/>
  <c r="Q53" i="85" s="1"/>
  <c r="P35" i="85"/>
  <c r="O35" i="85"/>
  <c r="M53" i="85"/>
  <c r="J52" i="85"/>
  <c r="I5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V49" i="105"/>
  <c r="U49" i="105"/>
  <c r="T49" i="105"/>
  <c r="S49" i="105"/>
  <c r="R49" i="105"/>
  <c r="Q49" i="105"/>
  <c r="P49" i="105"/>
  <c r="O49" i="105"/>
  <c r="N49" i="105"/>
  <c r="M49" i="105"/>
  <c r="L49" i="105"/>
  <c r="K49" i="105"/>
  <c r="J49" i="105"/>
  <c r="V48" i="105"/>
  <c r="U48" i="105"/>
  <c r="T48" i="105"/>
  <c r="S48" i="105"/>
  <c r="R48" i="105"/>
  <c r="Q48" i="105"/>
  <c r="P48" i="105"/>
  <c r="O48" i="105"/>
  <c r="N48" i="105"/>
  <c r="M48" i="105"/>
  <c r="L48" i="105"/>
  <c r="K48" i="105"/>
  <c r="J48" i="105"/>
  <c r="V47" i="105"/>
  <c r="U47" i="105"/>
  <c r="T47" i="105"/>
  <c r="S47" i="105"/>
  <c r="R47" i="105"/>
  <c r="Q47" i="105"/>
  <c r="P47" i="105"/>
  <c r="O47" i="105"/>
  <c r="N47" i="105"/>
  <c r="M47" i="105"/>
  <c r="L47" i="105"/>
  <c r="K47" i="105"/>
  <c r="J47" i="105"/>
  <c r="V35" i="105"/>
  <c r="U35" i="105"/>
  <c r="U53" i="105" s="1"/>
  <c r="T35" i="105"/>
  <c r="T55" i="105" s="1"/>
  <c r="S35" i="105"/>
  <c r="S56" i="105" s="1"/>
  <c r="R35" i="105"/>
  <c r="R52" i="105" s="1"/>
  <c r="Q35" i="105"/>
  <c r="Q53" i="105" s="1"/>
  <c r="P35" i="105"/>
  <c r="P55" i="105" s="1"/>
  <c r="O35" i="105"/>
  <c r="O56" i="105" s="1"/>
  <c r="N35" i="105"/>
  <c r="N52" i="105" s="1"/>
  <c r="M35" i="105"/>
  <c r="M53" i="105" s="1"/>
  <c r="L35" i="105"/>
  <c r="L55" i="105" s="1"/>
  <c r="K35" i="105"/>
  <c r="K56" i="105" s="1"/>
  <c r="J35" i="105"/>
  <c r="J52" i="105" s="1"/>
  <c r="I35" i="105"/>
  <c r="I53" i="105" s="1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V21" i="105"/>
  <c r="U21" i="105"/>
  <c r="T21" i="105"/>
  <c r="S21" i="105"/>
  <c r="R21" i="105"/>
  <c r="Q21" i="105"/>
  <c r="P21" i="105"/>
  <c r="O21" i="105"/>
  <c r="N21" i="105"/>
  <c r="M21" i="105"/>
  <c r="L21" i="105"/>
  <c r="K21" i="105"/>
  <c r="J21" i="105"/>
  <c r="V20" i="105"/>
  <c r="U20" i="105"/>
  <c r="T20" i="105"/>
  <c r="S20" i="105"/>
  <c r="R20" i="105"/>
  <c r="Q20" i="105"/>
  <c r="P20" i="105"/>
  <c r="O20" i="105"/>
  <c r="N20" i="105"/>
  <c r="M20" i="105"/>
  <c r="L20" i="105"/>
  <c r="K20" i="105"/>
  <c r="J20" i="105"/>
  <c r="V8" i="105"/>
  <c r="U8" i="105"/>
  <c r="T8" i="105"/>
  <c r="S8" i="105"/>
  <c r="R8" i="105"/>
  <c r="Q8" i="105"/>
  <c r="P8" i="105"/>
  <c r="O8" i="105"/>
  <c r="N8" i="105"/>
  <c r="M8" i="105"/>
  <c r="L8" i="105"/>
  <c r="K8" i="105"/>
  <c r="J8" i="105"/>
  <c r="I8" i="105"/>
  <c r="V50" i="53"/>
  <c r="U50" i="53"/>
  <c r="T50" i="53"/>
  <c r="S50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V49" i="53"/>
  <c r="U49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D49" i="53"/>
  <c r="C49" i="53"/>
  <c r="V48" i="53"/>
  <c r="U48" i="53"/>
  <c r="T48" i="53"/>
  <c r="S48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F48" i="53"/>
  <c r="E48" i="53"/>
  <c r="D48" i="53"/>
  <c r="C48" i="53"/>
  <c r="V47" i="53"/>
  <c r="U47" i="53"/>
  <c r="T47" i="53"/>
  <c r="S47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F47" i="53"/>
  <c r="E47" i="53"/>
  <c r="D47" i="53"/>
  <c r="C47" i="53"/>
  <c r="V35" i="53"/>
  <c r="U35" i="53"/>
  <c r="U53" i="53" s="1"/>
  <c r="T35" i="53"/>
  <c r="T55" i="53" s="1"/>
  <c r="S35" i="53"/>
  <c r="S56" i="53" s="1"/>
  <c r="R35" i="53"/>
  <c r="R52" i="53" s="1"/>
  <c r="Q35" i="53"/>
  <c r="Q53" i="53" s="1"/>
  <c r="P35" i="53"/>
  <c r="P55" i="53" s="1"/>
  <c r="O35" i="53"/>
  <c r="O56" i="53" s="1"/>
  <c r="N35" i="53"/>
  <c r="N52" i="53" s="1"/>
  <c r="M35" i="53"/>
  <c r="M53" i="53" s="1"/>
  <c r="L35" i="53"/>
  <c r="L55" i="53" s="1"/>
  <c r="K35" i="53"/>
  <c r="K56" i="53" s="1"/>
  <c r="J35" i="53"/>
  <c r="J52" i="53" s="1"/>
  <c r="I35" i="53"/>
  <c r="I53" i="53" s="1"/>
  <c r="H35" i="53"/>
  <c r="H55" i="53" s="1"/>
  <c r="G35" i="53"/>
  <c r="G56" i="53" s="1"/>
  <c r="F35" i="53"/>
  <c r="F52" i="53" s="1"/>
  <c r="E35" i="53"/>
  <c r="E53" i="53" s="1"/>
  <c r="D35" i="53"/>
  <c r="D55" i="53" s="1"/>
  <c r="C35" i="53"/>
  <c r="C56" i="53" s="1"/>
  <c r="B35" i="53"/>
  <c r="B52" i="53" s="1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C8" i="53"/>
  <c r="B8" i="53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35" i="20"/>
  <c r="U35" i="20"/>
  <c r="U53" i="20" s="1"/>
  <c r="T35" i="20"/>
  <c r="T55" i="20" s="1"/>
  <c r="S35" i="20"/>
  <c r="S56" i="20" s="1"/>
  <c r="R35" i="20"/>
  <c r="R52" i="20" s="1"/>
  <c r="Q35" i="20"/>
  <c r="Q53" i="20" s="1"/>
  <c r="P35" i="20"/>
  <c r="P55" i="20" s="1"/>
  <c r="O35" i="20"/>
  <c r="O56" i="20" s="1"/>
  <c r="N35" i="20"/>
  <c r="N52" i="20" s="1"/>
  <c r="M35" i="20"/>
  <c r="M53" i="20" s="1"/>
  <c r="L35" i="20"/>
  <c r="L55" i="20" s="1"/>
  <c r="K35" i="20"/>
  <c r="K56" i="20" s="1"/>
  <c r="J35" i="20"/>
  <c r="J52" i="20" s="1"/>
  <c r="I35" i="20"/>
  <c r="I53" i="20" s="1"/>
  <c r="H35" i="20"/>
  <c r="H55" i="20" s="1"/>
  <c r="G35" i="20"/>
  <c r="G56" i="20" s="1"/>
  <c r="F35" i="20"/>
  <c r="F52" i="20" s="1"/>
  <c r="E35" i="20"/>
  <c r="E53" i="20" s="1"/>
  <c r="D35" i="20"/>
  <c r="D55" i="20" s="1"/>
  <c r="C35" i="20"/>
  <c r="C56" i="20" s="1"/>
  <c r="B35" i="20"/>
  <c r="B52" i="20" s="1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8" i="20"/>
  <c r="V50" i="87"/>
  <c r="U50" i="87"/>
  <c r="T50" i="87"/>
  <c r="S50" i="87"/>
  <c r="R50" i="87"/>
  <c r="Q50" i="87"/>
  <c r="P50" i="87"/>
  <c r="O50" i="87"/>
  <c r="N50" i="87"/>
  <c r="M50" i="87"/>
  <c r="L50" i="87"/>
  <c r="K50" i="87"/>
  <c r="J50" i="87"/>
  <c r="V49" i="87"/>
  <c r="U49" i="87"/>
  <c r="T49" i="87"/>
  <c r="S49" i="87"/>
  <c r="R49" i="87"/>
  <c r="Q49" i="87"/>
  <c r="P49" i="87"/>
  <c r="O49" i="87"/>
  <c r="N49" i="87"/>
  <c r="M49" i="87"/>
  <c r="L49" i="87"/>
  <c r="K49" i="87"/>
  <c r="J49" i="87"/>
  <c r="V48" i="87"/>
  <c r="U48" i="87"/>
  <c r="T48" i="87"/>
  <c r="S48" i="87"/>
  <c r="R48" i="87"/>
  <c r="Q48" i="87"/>
  <c r="P48" i="87"/>
  <c r="O48" i="87"/>
  <c r="N48" i="87"/>
  <c r="M48" i="87"/>
  <c r="L48" i="87"/>
  <c r="K48" i="87"/>
  <c r="J48" i="87"/>
  <c r="V47" i="87"/>
  <c r="U47" i="87"/>
  <c r="T47" i="87"/>
  <c r="S47" i="87"/>
  <c r="R47" i="87"/>
  <c r="Q47" i="87"/>
  <c r="P47" i="87"/>
  <c r="O47" i="87"/>
  <c r="N47" i="87"/>
  <c r="M47" i="87"/>
  <c r="L47" i="87"/>
  <c r="K47" i="87"/>
  <c r="J47" i="87"/>
  <c r="V35" i="87"/>
  <c r="U35" i="87"/>
  <c r="U53" i="87" s="1"/>
  <c r="T35" i="87"/>
  <c r="T55" i="87" s="1"/>
  <c r="S35" i="87"/>
  <c r="S56" i="87" s="1"/>
  <c r="R35" i="87"/>
  <c r="R52" i="87" s="1"/>
  <c r="Q35" i="87"/>
  <c r="Q53" i="87" s="1"/>
  <c r="P35" i="87"/>
  <c r="P55" i="87" s="1"/>
  <c r="O35" i="87"/>
  <c r="O56" i="87" s="1"/>
  <c r="N35" i="87"/>
  <c r="N52" i="87" s="1"/>
  <c r="M35" i="87"/>
  <c r="M53" i="87" s="1"/>
  <c r="L35" i="87"/>
  <c r="L55" i="87" s="1"/>
  <c r="K35" i="87"/>
  <c r="K56" i="87" s="1"/>
  <c r="J35" i="87"/>
  <c r="J52" i="87" s="1"/>
  <c r="I35" i="87"/>
  <c r="I53" i="87" s="1"/>
  <c r="V23" i="87"/>
  <c r="U23" i="87"/>
  <c r="T23" i="87"/>
  <c r="S23" i="87"/>
  <c r="R23" i="87"/>
  <c r="Q23" i="87"/>
  <c r="P23" i="87"/>
  <c r="O23" i="87"/>
  <c r="N23" i="87"/>
  <c r="M23" i="87"/>
  <c r="L23" i="87"/>
  <c r="K23" i="87"/>
  <c r="J23" i="87"/>
  <c r="V22" i="87"/>
  <c r="U22" i="87"/>
  <c r="T22" i="87"/>
  <c r="S22" i="87"/>
  <c r="R22" i="87"/>
  <c r="Q22" i="87"/>
  <c r="P22" i="87"/>
  <c r="O22" i="87"/>
  <c r="N22" i="87"/>
  <c r="M22" i="87"/>
  <c r="L22" i="87"/>
  <c r="K22" i="87"/>
  <c r="J22" i="87"/>
  <c r="V21" i="87"/>
  <c r="U21" i="87"/>
  <c r="T21" i="87"/>
  <c r="S21" i="87"/>
  <c r="R21" i="87"/>
  <c r="Q21" i="87"/>
  <c r="P21" i="87"/>
  <c r="O21" i="87"/>
  <c r="N21" i="87"/>
  <c r="M21" i="87"/>
  <c r="L21" i="87"/>
  <c r="K21" i="87"/>
  <c r="J21" i="87"/>
  <c r="V20" i="87"/>
  <c r="U20" i="87"/>
  <c r="T20" i="87"/>
  <c r="S20" i="87"/>
  <c r="R20" i="87"/>
  <c r="Q20" i="87"/>
  <c r="P20" i="87"/>
  <c r="O20" i="87"/>
  <c r="N20" i="87"/>
  <c r="M20" i="87"/>
  <c r="L20" i="87"/>
  <c r="K20" i="87"/>
  <c r="J20" i="87"/>
  <c r="V8" i="87"/>
  <c r="U8" i="87"/>
  <c r="T8" i="87"/>
  <c r="S8" i="87"/>
  <c r="R8" i="87"/>
  <c r="Q8" i="87"/>
  <c r="P8" i="87"/>
  <c r="O8" i="87"/>
  <c r="N8" i="87"/>
  <c r="M8" i="87"/>
  <c r="L8" i="87"/>
  <c r="K8" i="87"/>
  <c r="J8" i="87"/>
  <c r="I8" i="87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V35" i="34"/>
  <c r="U35" i="34"/>
  <c r="U53" i="34" s="1"/>
  <c r="T35" i="34"/>
  <c r="T55" i="34" s="1"/>
  <c r="S35" i="34"/>
  <c r="S56" i="34" s="1"/>
  <c r="R35" i="34"/>
  <c r="R52" i="34" s="1"/>
  <c r="Q35" i="34"/>
  <c r="Q53" i="34" s="1"/>
  <c r="P35" i="34"/>
  <c r="P55" i="34" s="1"/>
  <c r="O35" i="34"/>
  <c r="O56" i="34" s="1"/>
  <c r="N35" i="34"/>
  <c r="N52" i="34" s="1"/>
  <c r="M35" i="34"/>
  <c r="M53" i="34" s="1"/>
  <c r="L35" i="34"/>
  <c r="L55" i="34" s="1"/>
  <c r="K35" i="34"/>
  <c r="K56" i="34" s="1"/>
  <c r="J35" i="34"/>
  <c r="J52" i="34" s="1"/>
  <c r="I35" i="34"/>
  <c r="I53" i="34" s="1"/>
  <c r="H35" i="34"/>
  <c r="H55" i="34" s="1"/>
  <c r="G35" i="34"/>
  <c r="G56" i="34" s="1"/>
  <c r="F35" i="34"/>
  <c r="F52" i="34" s="1"/>
  <c r="E35" i="34"/>
  <c r="E53" i="34" s="1"/>
  <c r="D35" i="34"/>
  <c r="D55" i="34" s="1"/>
  <c r="C35" i="34"/>
  <c r="C56" i="34" s="1"/>
  <c r="B35" i="34"/>
  <c r="B52" i="34" s="1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C8" i="34"/>
  <c r="B8" i="34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V35" i="9"/>
  <c r="U35" i="9"/>
  <c r="U53" i="9" s="1"/>
  <c r="T35" i="9"/>
  <c r="T55" i="9" s="1"/>
  <c r="S35" i="9"/>
  <c r="S56" i="9" s="1"/>
  <c r="R35" i="9"/>
  <c r="R52" i="9" s="1"/>
  <c r="Q35" i="9"/>
  <c r="Q53" i="9" s="1"/>
  <c r="P35" i="9"/>
  <c r="P55" i="9" s="1"/>
  <c r="O35" i="9"/>
  <c r="O56" i="9" s="1"/>
  <c r="N35" i="9"/>
  <c r="N52" i="9" s="1"/>
  <c r="M35" i="9"/>
  <c r="M53" i="9" s="1"/>
  <c r="L35" i="9"/>
  <c r="L55" i="9" s="1"/>
  <c r="K35" i="9"/>
  <c r="K56" i="9" s="1"/>
  <c r="J35" i="9"/>
  <c r="J52" i="9" s="1"/>
  <c r="I35" i="9"/>
  <c r="I53" i="9" s="1"/>
  <c r="H35" i="9"/>
  <c r="H55" i="9" s="1"/>
  <c r="G35" i="9"/>
  <c r="G56" i="9" s="1"/>
  <c r="F35" i="9"/>
  <c r="F52" i="9" s="1"/>
  <c r="E35" i="9"/>
  <c r="E53" i="9" s="1"/>
  <c r="D35" i="9"/>
  <c r="D55" i="9" s="1"/>
  <c r="C35" i="9"/>
  <c r="C56" i="9" s="1"/>
  <c r="B35" i="9"/>
  <c r="B52" i="9" s="1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B8" i="9"/>
  <c r="V50" i="77"/>
  <c r="U50" i="77"/>
  <c r="T50" i="77"/>
  <c r="S50" i="77"/>
  <c r="R50" i="77"/>
  <c r="Q50" i="77"/>
  <c r="P50" i="77"/>
  <c r="O50" i="77"/>
  <c r="N50" i="77"/>
  <c r="M50" i="77"/>
  <c r="L50" i="77"/>
  <c r="K50" i="77"/>
  <c r="J50" i="77"/>
  <c r="V49" i="77"/>
  <c r="U49" i="77"/>
  <c r="T49" i="77"/>
  <c r="S49" i="77"/>
  <c r="R49" i="77"/>
  <c r="Q49" i="77"/>
  <c r="P49" i="77"/>
  <c r="O49" i="77"/>
  <c r="N49" i="77"/>
  <c r="M49" i="77"/>
  <c r="L49" i="77"/>
  <c r="K49" i="77"/>
  <c r="J49" i="77"/>
  <c r="V48" i="77"/>
  <c r="U48" i="77"/>
  <c r="T48" i="77"/>
  <c r="S48" i="77"/>
  <c r="R48" i="77"/>
  <c r="Q48" i="77"/>
  <c r="P48" i="77"/>
  <c r="O48" i="77"/>
  <c r="N48" i="77"/>
  <c r="M48" i="77"/>
  <c r="L48" i="77"/>
  <c r="K48" i="77"/>
  <c r="J48" i="77"/>
  <c r="V47" i="77"/>
  <c r="U47" i="77"/>
  <c r="T47" i="77"/>
  <c r="S47" i="77"/>
  <c r="R47" i="77"/>
  <c r="Q47" i="77"/>
  <c r="P47" i="77"/>
  <c r="O47" i="77"/>
  <c r="N47" i="77"/>
  <c r="M47" i="77"/>
  <c r="L47" i="77"/>
  <c r="K47" i="77"/>
  <c r="J47" i="77"/>
  <c r="V35" i="77"/>
  <c r="W46" i="77" s="1"/>
  <c r="U35" i="77"/>
  <c r="U53" i="77" s="1"/>
  <c r="T35" i="77"/>
  <c r="T55" i="77" s="1"/>
  <c r="S35" i="77"/>
  <c r="S56" i="77" s="1"/>
  <c r="R35" i="77"/>
  <c r="R52" i="77" s="1"/>
  <c r="Q35" i="77"/>
  <c r="Q53" i="77" s="1"/>
  <c r="P35" i="77"/>
  <c r="P55" i="77" s="1"/>
  <c r="O35" i="77"/>
  <c r="O56" i="77" s="1"/>
  <c r="N35" i="77"/>
  <c r="M35" i="77"/>
  <c r="M53" i="77" s="1"/>
  <c r="L35" i="77"/>
  <c r="L55" i="77" s="1"/>
  <c r="K35" i="77"/>
  <c r="K56" i="77" s="1"/>
  <c r="J35" i="77"/>
  <c r="J52" i="77" s="1"/>
  <c r="I35" i="77"/>
  <c r="I53" i="77" s="1"/>
  <c r="U23" i="77"/>
  <c r="T23" i="77"/>
  <c r="S23" i="77"/>
  <c r="R23" i="77"/>
  <c r="Q23" i="77"/>
  <c r="P23" i="77"/>
  <c r="O23" i="77"/>
  <c r="N23" i="77"/>
  <c r="M23" i="77"/>
  <c r="L23" i="77"/>
  <c r="K23" i="77"/>
  <c r="J23" i="77"/>
  <c r="V22" i="77"/>
  <c r="U22" i="77"/>
  <c r="T22" i="77"/>
  <c r="S22" i="77"/>
  <c r="R22" i="77"/>
  <c r="Q22" i="77"/>
  <c r="P22" i="77"/>
  <c r="O22" i="77"/>
  <c r="N22" i="77"/>
  <c r="M22" i="77"/>
  <c r="L22" i="77"/>
  <c r="K22" i="77"/>
  <c r="J22" i="77"/>
  <c r="V21" i="77"/>
  <c r="U21" i="77"/>
  <c r="T21" i="77"/>
  <c r="S21" i="77"/>
  <c r="R21" i="77"/>
  <c r="Q21" i="77"/>
  <c r="P21" i="77"/>
  <c r="O21" i="77"/>
  <c r="N21" i="77"/>
  <c r="M21" i="77"/>
  <c r="L21" i="77"/>
  <c r="K21" i="77"/>
  <c r="J21" i="77"/>
  <c r="V20" i="77"/>
  <c r="U20" i="77"/>
  <c r="T20" i="77"/>
  <c r="S20" i="77"/>
  <c r="R20" i="77"/>
  <c r="Q20" i="77"/>
  <c r="P20" i="77"/>
  <c r="O20" i="77"/>
  <c r="N20" i="77"/>
  <c r="M20" i="77"/>
  <c r="L20" i="77"/>
  <c r="K20" i="77"/>
  <c r="J20" i="77"/>
  <c r="U8" i="77"/>
  <c r="T8" i="77"/>
  <c r="T26" i="77" s="1"/>
  <c r="S8" i="77"/>
  <c r="R8" i="77"/>
  <c r="Q8" i="77"/>
  <c r="P8" i="77"/>
  <c r="O8" i="77"/>
  <c r="N8" i="77"/>
  <c r="M8" i="77"/>
  <c r="L8" i="77"/>
  <c r="K8" i="77"/>
  <c r="J8" i="77"/>
  <c r="I8" i="77"/>
  <c r="V50" i="52"/>
  <c r="U50" i="52"/>
  <c r="T50" i="52"/>
  <c r="S50" i="52"/>
  <c r="R50" i="52"/>
  <c r="Q50" i="52"/>
  <c r="P50" i="52"/>
  <c r="O50" i="52"/>
  <c r="N50" i="52"/>
  <c r="M50" i="52"/>
  <c r="L50" i="52"/>
  <c r="K50" i="52"/>
  <c r="J50" i="52"/>
  <c r="I50" i="52"/>
  <c r="H50" i="52"/>
  <c r="G50" i="52"/>
  <c r="F50" i="52"/>
  <c r="E50" i="52"/>
  <c r="D50" i="52"/>
  <c r="C50" i="52"/>
  <c r="V49" i="52"/>
  <c r="U49" i="52"/>
  <c r="T49" i="52"/>
  <c r="S49" i="52"/>
  <c r="R49" i="52"/>
  <c r="Q49" i="52"/>
  <c r="P49" i="52"/>
  <c r="O49" i="52"/>
  <c r="N49" i="52"/>
  <c r="M49" i="52"/>
  <c r="L49" i="52"/>
  <c r="K49" i="52"/>
  <c r="J49" i="52"/>
  <c r="I49" i="52"/>
  <c r="H49" i="52"/>
  <c r="G49" i="52"/>
  <c r="F49" i="52"/>
  <c r="E49" i="52"/>
  <c r="D49" i="52"/>
  <c r="C49" i="52"/>
  <c r="V48" i="52"/>
  <c r="U48" i="52"/>
  <c r="T48" i="52"/>
  <c r="S48" i="52"/>
  <c r="R48" i="52"/>
  <c r="Q48" i="52"/>
  <c r="P48" i="52"/>
  <c r="O48" i="52"/>
  <c r="N48" i="52"/>
  <c r="M48" i="52"/>
  <c r="L48" i="52"/>
  <c r="K48" i="52"/>
  <c r="J48" i="52"/>
  <c r="I48" i="52"/>
  <c r="H48" i="52"/>
  <c r="G48" i="52"/>
  <c r="F48" i="52"/>
  <c r="E48" i="52"/>
  <c r="D48" i="52"/>
  <c r="C48" i="52"/>
  <c r="V47" i="52"/>
  <c r="U47" i="52"/>
  <c r="T47" i="52"/>
  <c r="S47" i="52"/>
  <c r="R47" i="52"/>
  <c r="Q47" i="52"/>
  <c r="P47" i="52"/>
  <c r="O47" i="52"/>
  <c r="N47" i="52"/>
  <c r="M47" i="52"/>
  <c r="L47" i="52"/>
  <c r="K47" i="52"/>
  <c r="J47" i="52"/>
  <c r="I47" i="52"/>
  <c r="H47" i="52"/>
  <c r="G47" i="52"/>
  <c r="F47" i="52"/>
  <c r="E47" i="52"/>
  <c r="D47" i="52"/>
  <c r="C47" i="52"/>
  <c r="V35" i="52"/>
  <c r="U35" i="52"/>
  <c r="U53" i="52" s="1"/>
  <c r="T35" i="52"/>
  <c r="T55" i="52" s="1"/>
  <c r="S35" i="52"/>
  <c r="S56" i="52" s="1"/>
  <c r="R35" i="52"/>
  <c r="R52" i="52" s="1"/>
  <c r="Q35" i="52"/>
  <c r="Q53" i="52" s="1"/>
  <c r="P35" i="52"/>
  <c r="P55" i="52" s="1"/>
  <c r="O35" i="52"/>
  <c r="O56" i="52" s="1"/>
  <c r="N35" i="52"/>
  <c r="N52" i="52" s="1"/>
  <c r="M35" i="52"/>
  <c r="M53" i="52" s="1"/>
  <c r="L35" i="52"/>
  <c r="L55" i="52" s="1"/>
  <c r="K35" i="52"/>
  <c r="K56" i="52" s="1"/>
  <c r="J35" i="52"/>
  <c r="J52" i="52" s="1"/>
  <c r="I35" i="52"/>
  <c r="I53" i="52" s="1"/>
  <c r="H35" i="52"/>
  <c r="H55" i="52" s="1"/>
  <c r="G35" i="52"/>
  <c r="G56" i="52" s="1"/>
  <c r="F35" i="52"/>
  <c r="F52" i="52" s="1"/>
  <c r="E35" i="52"/>
  <c r="E53" i="52" s="1"/>
  <c r="D35" i="52"/>
  <c r="D55" i="52" s="1"/>
  <c r="C35" i="52"/>
  <c r="C56" i="52" s="1"/>
  <c r="B35" i="52"/>
  <c r="B52" i="52" s="1"/>
  <c r="V23" i="52"/>
  <c r="U23" i="52"/>
  <c r="T23" i="52"/>
  <c r="S23" i="52"/>
  <c r="R23" i="52"/>
  <c r="Q23" i="52"/>
  <c r="P23" i="52"/>
  <c r="O23" i="52"/>
  <c r="N23" i="52"/>
  <c r="M23" i="52"/>
  <c r="L23" i="52"/>
  <c r="K23" i="52"/>
  <c r="J23" i="52"/>
  <c r="I23" i="52"/>
  <c r="H23" i="52"/>
  <c r="G23" i="52"/>
  <c r="F23" i="52"/>
  <c r="E23" i="52"/>
  <c r="D23" i="52"/>
  <c r="C23" i="52"/>
  <c r="V22" i="52"/>
  <c r="U22" i="52"/>
  <c r="T22" i="52"/>
  <c r="S22" i="52"/>
  <c r="R22" i="52"/>
  <c r="Q22" i="52"/>
  <c r="P22" i="52"/>
  <c r="O22" i="52"/>
  <c r="N22" i="52"/>
  <c r="M22" i="52"/>
  <c r="L22" i="52"/>
  <c r="K22" i="52"/>
  <c r="J22" i="52"/>
  <c r="I22" i="52"/>
  <c r="H22" i="52"/>
  <c r="G22" i="52"/>
  <c r="F22" i="52"/>
  <c r="E22" i="52"/>
  <c r="D22" i="52"/>
  <c r="C22" i="52"/>
  <c r="V21" i="52"/>
  <c r="U21" i="52"/>
  <c r="T21" i="52"/>
  <c r="S21" i="52"/>
  <c r="R21" i="52"/>
  <c r="Q21" i="52"/>
  <c r="P21" i="52"/>
  <c r="O21" i="52"/>
  <c r="N21" i="52"/>
  <c r="M21" i="52"/>
  <c r="L21" i="52"/>
  <c r="K21" i="52"/>
  <c r="J21" i="52"/>
  <c r="I21" i="52"/>
  <c r="H21" i="52"/>
  <c r="G21" i="52"/>
  <c r="F21" i="52"/>
  <c r="E21" i="52"/>
  <c r="D21" i="52"/>
  <c r="C21" i="52"/>
  <c r="V20" i="52"/>
  <c r="U20" i="52"/>
  <c r="T20" i="52"/>
  <c r="S20" i="52"/>
  <c r="R20" i="52"/>
  <c r="Q20" i="52"/>
  <c r="P20" i="52"/>
  <c r="O20" i="52"/>
  <c r="N20" i="52"/>
  <c r="M20" i="52"/>
  <c r="L20" i="52"/>
  <c r="K20" i="52"/>
  <c r="J20" i="52"/>
  <c r="I20" i="52"/>
  <c r="H20" i="52"/>
  <c r="G20" i="52"/>
  <c r="F20" i="52"/>
  <c r="E20" i="52"/>
  <c r="D20" i="52"/>
  <c r="C20" i="52"/>
  <c r="V8" i="52"/>
  <c r="U8" i="52"/>
  <c r="T8" i="52"/>
  <c r="S8" i="52"/>
  <c r="R8" i="52"/>
  <c r="Q8" i="52"/>
  <c r="P8" i="52"/>
  <c r="O8" i="52"/>
  <c r="N8" i="52"/>
  <c r="M8" i="52"/>
  <c r="L8" i="52"/>
  <c r="K8" i="52"/>
  <c r="J8" i="52"/>
  <c r="I8" i="52"/>
  <c r="H8" i="52"/>
  <c r="G8" i="52"/>
  <c r="F8" i="52"/>
  <c r="E8" i="52"/>
  <c r="D8" i="52"/>
  <c r="C8" i="52"/>
  <c r="B8" i="52"/>
  <c r="V50" i="76"/>
  <c r="U50" i="76"/>
  <c r="T50" i="76"/>
  <c r="S50" i="76"/>
  <c r="R50" i="76"/>
  <c r="Q50" i="76"/>
  <c r="P50" i="76"/>
  <c r="O50" i="76"/>
  <c r="N50" i="76"/>
  <c r="M50" i="76"/>
  <c r="L50" i="76"/>
  <c r="K50" i="76"/>
  <c r="J50" i="76"/>
  <c r="I50" i="76"/>
  <c r="H50" i="76"/>
  <c r="G50" i="76"/>
  <c r="F50" i="76"/>
  <c r="E50" i="76"/>
  <c r="D50" i="76"/>
  <c r="C50" i="76"/>
  <c r="V49" i="76"/>
  <c r="U49" i="76"/>
  <c r="T49" i="76"/>
  <c r="S49" i="76"/>
  <c r="R49" i="76"/>
  <c r="Q49" i="76"/>
  <c r="P49" i="76"/>
  <c r="O49" i="76"/>
  <c r="N49" i="76"/>
  <c r="M49" i="76"/>
  <c r="L49" i="76"/>
  <c r="K49" i="76"/>
  <c r="J49" i="76"/>
  <c r="I49" i="76"/>
  <c r="H49" i="76"/>
  <c r="G49" i="76"/>
  <c r="F49" i="76"/>
  <c r="E49" i="76"/>
  <c r="D49" i="76"/>
  <c r="C49" i="76"/>
  <c r="V48" i="76"/>
  <c r="U48" i="76"/>
  <c r="T48" i="76"/>
  <c r="S48" i="76"/>
  <c r="R48" i="76"/>
  <c r="Q48" i="76"/>
  <c r="P48" i="76"/>
  <c r="O48" i="76"/>
  <c r="N48" i="76"/>
  <c r="M48" i="76"/>
  <c r="L48" i="76"/>
  <c r="K48" i="76"/>
  <c r="J48" i="76"/>
  <c r="I48" i="76"/>
  <c r="H48" i="76"/>
  <c r="G48" i="76"/>
  <c r="F48" i="76"/>
  <c r="E48" i="76"/>
  <c r="D48" i="76"/>
  <c r="C48" i="76"/>
  <c r="V47" i="76"/>
  <c r="U47" i="76"/>
  <c r="T47" i="76"/>
  <c r="S47" i="76"/>
  <c r="R47" i="76"/>
  <c r="Q47" i="76"/>
  <c r="P47" i="76"/>
  <c r="O47" i="76"/>
  <c r="N47" i="76"/>
  <c r="M47" i="76"/>
  <c r="L47" i="76"/>
  <c r="K47" i="76"/>
  <c r="J47" i="76"/>
  <c r="I47" i="76"/>
  <c r="H47" i="76"/>
  <c r="G47" i="76"/>
  <c r="F47" i="76"/>
  <c r="E47" i="76"/>
  <c r="D47" i="76"/>
  <c r="C47" i="76"/>
  <c r="V35" i="76"/>
  <c r="U35" i="76"/>
  <c r="U53" i="76" s="1"/>
  <c r="T35" i="76"/>
  <c r="T55" i="76" s="1"/>
  <c r="S35" i="76"/>
  <c r="S56" i="76" s="1"/>
  <c r="R35" i="76"/>
  <c r="R52" i="76" s="1"/>
  <c r="Q35" i="76"/>
  <c r="Q53" i="76" s="1"/>
  <c r="P35" i="76"/>
  <c r="P55" i="76" s="1"/>
  <c r="O35" i="76"/>
  <c r="O56" i="76" s="1"/>
  <c r="N35" i="76"/>
  <c r="N52" i="76" s="1"/>
  <c r="M35" i="76"/>
  <c r="M53" i="76" s="1"/>
  <c r="L35" i="76"/>
  <c r="L55" i="76" s="1"/>
  <c r="K35" i="76"/>
  <c r="K56" i="76" s="1"/>
  <c r="J35" i="76"/>
  <c r="J52" i="76" s="1"/>
  <c r="I35" i="76"/>
  <c r="I53" i="76" s="1"/>
  <c r="H35" i="76"/>
  <c r="H55" i="76" s="1"/>
  <c r="G35" i="76"/>
  <c r="G56" i="76" s="1"/>
  <c r="F35" i="76"/>
  <c r="F52" i="76" s="1"/>
  <c r="E35" i="76"/>
  <c r="E53" i="76" s="1"/>
  <c r="D35" i="76"/>
  <c r="D55" i="76" s="1"/>
  <c r="C35" i="76"/>
  <c r="C56" i="76" s="1"/>
  <c r="B35" i="76"/>
  <c r="B52" i="76" s="1"/>
  <c r="V23" i="76"/>
  <c r="U23" i="76"/>
  <c r="T23" i="76"/>
  <c r="S23" i="76"/>
  <c r="R23" i="76"/>
  <c r="Q23" i="76"/>
  <c r="P23" i="76"/>
  <c r="O23" i="76"/>
  <c r="N23" i="76"/>
  <c r="M23" i="76"/>
  <c r="L23" i="76"/>
  <c r="K23" i="76"/>
  <c r="J23" i="76"/>
  <c r="I23" i="76"/>
  <c r="H23" i="76"/>
  <c r="G23" i="76"/>
  <c r="F23" i="76"/>
  <c r="E23" i="76"/>
  <c r="D23" i="76"/>
  <c r="C23" i="76"/>
  <c r="V22" i="76"/>
  <c r="U22" i="76"/>
  <c r="T22" i="76"/>
  <c r="S22" i="76"/>
  <c r="R22" i="76"/>
  <c r="Q22" i="76"/>
  <c r="P22" i="76"/>
  <c r="O22" i="76"/>
  <c r="N22" i="76"/>
  <c r="M22" i="76"/>
  <c r="L22" i="76"/>
  <c r="K22" i="76"/>
  <c r="J22" i="76"/>
  <c r="I22" i="76"/>
  <c r="H22" i="76"/>
  <c r="G22" i="76"/>
  <c r="F22" i="76"/>
  <c r="E22" i="76"/>
  <c r="D22" i="76"/>
  <c r="C22" i="76"/>
  <c r="V21" i="76"/>
  <c r="U21" i="76"/>
  <c r="T21" i="76"/>
  <c r="S21" i="76"/>
  <c r="R21" i="76"/>
  <c r="Q21" i="76"/>
  <c r="P21" i="76"/>
  <c r="O21" i="76"/>
  <c r="N21" i="76"/>
  <c r="M21" i="76"/>
  <c r="L21" i="76"/>
  <c r="K21" i="76"/>
  <c r="J21" i="76"/>
  <c r="I21" i="76"/>
  <c r="H21" i="76"/>
  <c r="G21" i="76"/>
  <c r="F21" i="76"/>
  <c r="E21" i="76"/>
  <c r="D21" i="76"/>
  <c r="C21" i="76"/>
  <c r="V20" i="76"/>
  <c r="U20" i="76"/>
  <c r="T20" i="76"/>
  <c r="S20" i="76"/>
  <c r="R20" i="76"/>
  <c r="Q20" i="76"/>
  <c r="P20" i="76"/>
  <c r="O20" i="76"/>
  <c r="N20" i="76"/>
  <c r="M20" i="76"/>
  <c r="L20" i="76"/>
  <c r="K20" i="76"/>
  <c r="J20" i="76"/>
  <c r="I20" i="76"/>
  <c r="H20" i="76"/>
  <c r="G20" i="76"/>
  <c r="F20" i="76"/>
  <c r="E20" i="76"/>
  <c r="D20" i="76"/>
  <c r="C20" i="76"/>
  <c r="V8" i="76"/>
  <c r="U8" i="76"/>
  <c r="T8" i="76"/>
  <c r="S8" i="76"/>
  <c r="R8" i="76"/>
  <c r="Q8" i="76"/>
  <c r="P8" i="76"/>
  <c r="O8" i="76"/>
  <c r="N8" i="76"/>
  <c r="M8" i="76"/>
  <c r="L8" i="76"/>
  <c r="K8" i="76"/>
  <c r="J8" i="76"/>
  <c r="I8" i="76"/>
  <c r="H8" i="76"/>
  <c r="G8" i="76"/>
  <c r="F8" i="76"/>
  <c r="E8" i="76"/>
  <c r="D8" i="76"/>
  <c r="C8" i="76"/>
  <c r="B8" i="76"/>
  <c r="L50" i="75"/>
  <c r="K50" i="75"/>
  <c r="J50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V35" i="75"/>
  <c r="U35" i="75"/>
  <c r="T35" i="75"/>
  <c r="S35" i="75"/>
  <c r="S56" i="75" s="1"/>
  <c r="R53" i="75"/>
  <c r="P35" i="75"/>
  <c r="P56" i="75" s="1"/>
  <c r="O56" i="75"/>
  <c r="N52" i="75"/>
  <c r="M53" i="75"/>
  <c r="L35" i="75"/>
  <c r="K35" i="75"/>
  <c r="K56" i="75" s="1"/>
  <c r="J35" i="75"/>
  <c r="J53" i="75" s="1"/>
  <c r="I35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V50" i="74"/>
  <c r="U50" i="74"/>
  <c r="T50" i="74"/>
  <c r="S50" i="74"/>
  <c r="R50" i="74"/>
  <c r="Q50" i="74"/>
  <c r="P50" i="74"/>
  <c r="O50" i="74"/>
  <c r="N50" i="74"/>
  <c r="M50" i="74"/>
  <c r="L50" i="74"/>
  <c r="K50" i="74"/>
  <c r="J50" i="74"/>
  <c r="V49" i="74"/>
  <c r="U49" i="74"/>
  <c r="T49" i="74"/>
  <c r="S49" i="74"/>
  <c r="R49" i="74"/>
  <c r="Q49" i="74"/>
  <c r="P49" i="74"/>
  <c r="O49" i="74"/>
  <c r="N49" i="74"/>
  <c r="M49" i="74"/>
  <c r="L49" i="74"/>
  <c r="K49" i="74"/>
  <c r="J49" i="74"/>
  <c r="V48" i="74"/>
  <c r="U48" i="74"/>
  <c r="T48" i="74"/>
  <c r="S48" i="74"/>
  <c r="R48" i="74"/>
  <c r="Q48" i="74"/>
  <c r="P48" i="74"/>
  <c r="O48" i="74"/>
  <c r="N48" i="74"/>
  <c r="M48" i="74"/>
  <c r="L48" i="74"/>
  <c r="K48" i="74"/>
  <c r="J48" i="74"/>
  <c r="V47" i="74"/>
  <c r="U47" i="74"/>
  <c r="T47" i="74"/>
  <c r="S47" i="74"/>
  <c r="R47" i="74"/>
  <c r="Q47" i="74"/>
  <c r="P47" i="74"/>
  <c r="O47" i="74"/>
  <c r="N47" i="74"/>
  <c r="M47" i="74"/>
  <c r="L47" i="74"/>
  <c r="K47" i="74"/>
  <c r="J47" i="74"/>
  <c r="V35" i="74"/>
  <c r="W46" i="74" s="1"/>
  <c r="U35" i="74"/>
  <c r="T35" i="74"/>
  <c r="T56" i="74" s="1"/>
  <c r="S35" i="74"/>
  <c r="S56" i="74" s="1"/>
  <c r="R35" i="74"/>
  <c r="Q35" i="74"/>
  <c r="Q53" i="74" s="1"/>
  <c r="P35" i="74"/>
  <c r="P56" i="74" s="1"/>
  <c r="O35" i="74"/>
  <c r="O56" i="74" s="1"/>
  <c r="N35" i="74"/>
  <c r="M35" i="74"/>
  <c r="M53" i="74" s="1"/>
  <c r="L35" i="74"/>
  <c r="L52" i="74" s="1"/>
  <c r="K35" i="74"/>
  <c r="K56" i="74" s="1"/>
  <c r="J35" i="74"/>
  <c r="I35" i="74"/>
  <c r="I53" i="74" s="1"/>
  <c r="V23" i="74"/>
  <c r="U23" i="74"/>
  <c r="T23" i="74"/>
  <c r="S23" i="74"/>
  <c r="R23" i="74"/>
  <c r="Q23" i="74"/>
  <c r="P23" i="74"/>
  <c r="O23" i="74"/>
  <c r="N23" i="74"/>
  <c r="M23" i="74"/>
  <c r="L23" i="74"/>
  <c r="K23" i="74"/>
  <c r="J23" i="74"/>
  <c r="V22" i="74"/>
  <c r="U22" i="74"/>
  <c r="T22" i="74"/>
  <c r="S22" i="74"/>
  <c r="R22" i="74"/>
  <c r="Q22" i="74"/>
  <c r="P22" i="74"/>
  <c r="O22" i="74"/>
  <c r="N22" i="74"/>
  <c r="M22" i="74"/>
  <c r="L22" i="74"/>
  <c r="K22" i="74"/>
  <c r="J22" i="74"/>
  <c r="V21" i="74"/>
  <c r="U21" i="74"/>
  <c r="T21" i="74"/>
  <c r="S21" i="74"/>
  <c r="R21" i="74"/>
  <c r="Q21" i="74"/>
  <c r="P21" i="74"/>
  <c r="O21" i="74"/>
  <c r="N21" i="74"/>
  <c r="M21" i="74"/>
  <c r="L21" i="74"/>
  <c r="K21" i="74"/>
  <c r="J21" i="74"/>
  <c r="V20" i="74"/>
  <c r="U20" i="74"/>
  <c r="T20" i="74"/>
  <c r="S20" i="74"/>
  <c r="R20" i="74"/>
  <c r="Q20" i="74"/>
  <c r="P20" i="74"/>
  <c r="O20" i="74"/>
  <c r="N20" i="74"/>
  <c r="M20" i="74"/>
  <c r="L20" i="74"/>
  <c r="K20" i="74"/>
  <c r="J20" i="74"/>
  <c r="V8" i="74"/>
  <c r="U8" i="74"/>
  <c r="T8" i="74"/>
  <c r="S8" i="74"/>
  <c r="R8" i="74"/>
  <c r="Q8" i="74"/>
  <c r="P8" i="74"/>
  <c r="O8" i="74"/>
  <c r="N8" i="74"/>
  <c r="M8" i="74"/>
  <c r="L8" i="74"/>
  <c r="K8" i="74"/>
  <c r="J8" i="74"/>
  <c r="I8" i="74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V35" i="8"/>
  <c r="U35" i="8"/>
  <c r="U53" i="8" s="1"/>
  <c r="T35" i="8"/>
  <c r="T55" i="8" s="1"/>
  <c r="S35" i="8"/>
  <c r="S56" i="8" s="1"/>
  <c r="R35" i="8"/>
  <c r="R52" i="8" s="1"/>
  <c r="Q35" i="8"/>
  <c r="Q53" i="8" s="1"/>
  <c r="P35" i="8"/>
  <c r="P55" i="8" s="1"/>
  <c r="O35" i="8"/>
  <c r="O56" i="8" s="1"/>
  <c r="N35" i="8"/>
  <c r="N52" i="8" s="1"/>
  <c r="M35" i="8"/>
  <c r="M53" i="8" s="1"/>
  <c r="L35" i="8"/>
  <c r="L55" i="8" s="1"/>
  <c r="K35" i="8"/>
  <c r="K56" i="8" s="1"/>
  <c r="J35" i="8"/>
  <c r="J52" i="8" s="1"/>
  <c r="I35" i="8"/>
  <c r="I53" i="8" s="1"/>
  <c r="H35" i="8"/>
  <c r="H55" i="8" s="1"/>
  <c r="G35" i="8"/>
  <c r="G56" i="8" s="1"/>
  <c r="F35" i="8"/>
  <c r="F52" i="8" s="1"/>
  <c r="E35" i="8"/>
  <c r="E53" i="8" s="1"/>
  <c r="D35" i="8"/>
  <c r="D55" i="8" s="1"/>
  <c r="C35" i="8"/>
  <c r="C56" i="8" s="1"/>
  <c r="B35" i="8"/>
  <c r="B52" i="8" s="1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V50" i="88"/>
  <c r="U50" i="88"/>
  <c r="T50" i="88"/>
  <c r="S50" i="88"/>
  <c r="R50" i="88"/>
  <c r="Q50" i="88"/>
  <c r="P50" i="88"/>
  <c r="O50" i="88"/>
  <c r="N50" i="88"/>
  <c r="M50" i="88"/>
  <c r="L50" i="88"/>
  <c r="K50" i="88"/>
  <c r="J50" i="88"/>
  <c r="V49" i="88"/>
  <c r="U49" i="88"/>
  <c r="T49" i="88"/>
  <c r="S49" i="88"/>
  <c r="R49" i="88"/>
  <c r="Q49" i="88"/>
  <c r="P49" i="88"/>
  <c r="O49" i="88"/>
  <c r="N49" i="88"/>
  <c r="M49" i="88"/>
  <c r="L49" i="88"/>
  <c r="K49" i="88"/>
  <c r="J49" i="88"/>
  <c r="V48" i="88"/>
  <c r="U48" i="88"/>
  <c r="T48" i="88"/>
  <c r="S48" i="88"/>
  <c r="R48" i="88"/>
  <c r="Q48" i="88"/>
  <c r="P48" i="88"/>
  <c r="O48" i="88"/>
  <c r="N48" i="88"/>
  <c r="M48" i="88"/>
  <c r="L48" i="88"/>
  <c r="K48" i="88"/>
  <c r="J48" i="88"/>
  <c r="V47" i="88"/>
  <c r="U47" i="88"/>
  <c r="T47" i="88"/>
  <c r="S47" i="88"/>
  <c r="R47" i="88"/>
  <c r="Q47" i="88"/>
  <c r="P47" i="88"/>
  <c r="O47" i="88"/>
  <c r="N47" i="88"/>
  <c r="M47" i="88"/>
  <c r="L47" i="88"/>
  <c r="K47" i="88"/>
  <c r="J47" i="88"/>
  <c r="V35" i="88"/>
  <c r="U35" i="88"/>
  <c r="U53" i="88" s="1"/>
  <c r="T35" i="88"/>
  <c r="T55" i="88" s="1"/>
  <c r="S35" i="88"/>
  <c r="S56" i="88" s="1"/>
  <c r="R35" i="88"/>
  <c r="R52" i="88" s="1"/>
  <c r="Q35" i="88"/>
  <c r="Q53" i="88" s="1"/>
  <c r="P35" i="88"/>
  <c r="P55" i="88" s="1"/>
  <c r="O35" i="88"/>
  <c r="O56" i="88" s="1"/>
  <c r="N35" i="88"/>
  <c r="N52" i="88" s="1"/>
  <c r="M35" i="88"/>
  <c r="M53" i="88" s="1"/>
  <c r="L35" i="88"/>
  <c r="L55" i="88" s="1"/>
  <c r="K35" i="88"/>
  <c r="K56" i="88" s="1"/>
  <c r="J35" i="88"/>
  <c r="J52" i="88" s="1"/>
  <c r="I35" i="88"/>
  <c r="I53" i="88" s="1"/>
  <c r="V23" i="88"/>
  <c r="U23" i="88"/>
  <c r="T23" i="88"/>
  <c r="S23" i="88"/>
  <c r="R23" i="88"/>
  <c r="Q23" i="88"/>
  <c r="P23" i="88"/>
  <c r="O23" i="88"/>
  <c r="N23" i="88"/>
  <c r="M23" i="88"/>
  <c r="L23" i="88"/>
  <c r="K23" i="88"/>
  <c r="J23" i="88"/>
  <c r="V22" i="88"/>
  <c r="U22" i="88"/>
  <c r="T22" i="88"/>
  <c r="S22" i="88"/>
  <c r="R22" i="88"/>
  <c r="Q22" i="88"/>
  <c r="P22" i="88"/>
  <c r="O22" i="88"/>
  <c r="N22" i="88"/>
  <c r="M22" i="88"/>
  <c r="L22" i="88"/>
  <c r="K22" i="88"/>
  <c r="J22" i="88"/>
  <c r="V21" i="88"/>
  <c r="U21" i="88"/>
  <c r="T21" i="88"/>
  <c r="S21" i="88"/>
  <c r="R21" i="88"/>
  <c r="Q21" i="88"/>
  <c r="P21" i="88"/>
  <c r="O21" i="88"/>
  <c r="N21" i="88"/>
  <c r="M21" i="88"/>
  <c r="L21" i="88"/>
  <c r="K21" i="88"/>
  <c r="J21" i="88"/>
  <c r="V20" i="88"/>
  <c r="U20" i="88"/>
  <c r="T20" i="88"/>
  <c r="S20" i="88"/>
  <c r="R20" i="88"/>
  <c r="Q20" i="88"/>
  <c r="P20" i="88"/>
  <c r="O20" i="88"/>
  <c r="N20" i="88"/>
  <c r="M20" i="88"/>
  <c r="L20" i="88"/>
  <c r="K20" i="88"/>
  <c r="J20" i="88"/>
  <c r="V8" i="88"/>
  <c r="U8" i="88"/>
  <c r="T8" i="88"/>
  <c r="S8" i="88"/>
  <c r="R8" i="88"/>
  <c r="Q8" i="88"/>
  <c r="P8" i="88"/>
  <c r="O8" i="88"/>
  <c r="N8" i="88"/>
  <c r="M8" i="88"/>
  <c r="L8" i="88"/>
  <c r="K8" i="88"/>
  <c r="J8" i="88"/>
  <c r="I8" i="88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V35" i="10"/>
  <c r="U35" i="10"/>
  <c r="U53" i="10" s="1"/>
  <c r="T35" i="10"/>
  <c r="T55" i="10" s="1"/>
  <c r="S35" i="10"/>
  <c r="S56" i="10" s="1"/>
  <c r="R35" i="10"/>
  <c r="R52" i="10" s="1"/>
  <c r="Q35" i="10"/>
  <c r="Q53" i="10" s="1"/>
  <c r="P35" i="10"/>
  <c r="P55" i="10" s="1"/>
  <c r="O35" i="10"/>
  <c r="O56" i="10" s="1"/>
  <c r="N35" i="10"/>
  <c r="N52" i="10" s="1"/>
  <c r="M35" i="10"/>
  <c r="M53" i="10" s="1"/>
  <c r="L35" i="10"/>
  <c r="L55" i="10" s="1"/>
  <c r="K35" i="10"/>
  <c r="K56" i="10" s="1"/>
  <c r="J35" i="10"/>
  <c r="J52" i="10" s="1"/>
  <c r="I35" i="10"/>
  <c r="I53" i="10" s="1"/>
  <c r="H35" i="10"/>
  <c r="H55" i="10" s="1"/>
  <c r="G35" i="10"/>
  <c r="G56" i="10" s="1"/>
  <c r="F35" i="10"/>
  <c r="F52" i="10" s="1"/>
  <c r="E35" i="10"/>
  <c r="E53" i="10" s="1"/>
  <c r="D35" i="10"/>
  <c r="D55" i="10" s="1"/>
  <c r="C35" i="10"/>
  <c r="C56" i="10" s="1"/>
  <c r="B35" i="10"/>
  <c r="B52" i="10" s="1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B8" i="10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V35" i="17"/>
  <c r="U35" i="17"/>
  <c r="U53" i="17" s="1"/>
  <c r="T35" i="17"/>
  <c r="T55" i="17" s="1"/>
  <c r="S35" i="17"/>
  <c r="S56" i="17" s="1"/>
  <c r="R35" i="17"/>
  <c r="R52" i="17" s="1"/>
  <c r="Q35" i="17"/>
  <c r="Q53" i="17" s="1"/>
  <c r="P35" i="17"/>
  <c r="P55" i="17" s="1"/>
  <c r="O35" i="17"/>
  <c r="O56" i="17" s="1"/>
  <c r="N35" i="17"/>
  <c r="N52" i="17" s="1"/>
  <c r="M35" i="17"/>
  <c r="M53" i="17" s="1"/>
  <c r="L35" i="17"/>
  <c r="L55" i="17" s="1"/>
  <c r="K35" i="17"/>
  <c r="K56" i="17" s="1"/>
  <c r="J35" i="17"/>
  <c r="J52" i="17" s="1"/>
  <c r="I35" i="17"/>
  <c r="I53" i="17" s="1"/>
  <c r="H35" i="17"/>
  <c r="H55" i="17" s="1"/>
  <c r="G35" i="17"/>
  <c r="G56" i="17" s="1"/>
  <c r="F35" i="17"/>
  <c r="F52" i="17" s="1"/>
  <c r="E35" i="17"/>
  <c r="E53" i="17" s="1"/>
  <c r="D35" i="17"/>
  <c r="D55" i="17" s="1"/>
  <c r="C35" i="17"/>
  <c r="C56" i="17" s="1"/>
  <c r="B35" i="17"/>
  <c r="B52" i="17" s="1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B8" i="17"/>
  <c r="B22" i="57" s="1"/>
  <c r="V50" i="49"/>
  <c r="U50" i="49"/>
  <c r="T50" i="49"/>
  <c r="S50" i="49"/>
  <c r="R50" i="49"/>
  <c r="Q50" i="49"/>
  <c r="P50" i="49"/>
  <c r="O50" i="49"/>
  <c r="N50" i="49"/>
  <c r="M50" i="49"/>
  <c r="L50" i="49"/>
  <c r="K50" i="49"/>
  <c r="J50" i="49"/>
  <c r="I50" i="49"/>
  <c r="H50" i="49"/>
  <c r="G50" i="49"/>
  <c r="F50" i="49"/>
  <c r="E50" i="49"/>
  <c r="D50" i="49"/>
  <c r="C50" i="49"/>
  <c r="V49" i="49"/>
  <c r="U49" i="49"/>
  <c r="T49" i="49"/>
  <c r="S49" i="49"/>
  <c r="R49" i="49"/>
  <c r="Q49" i="49"/>
  <c r="P49" i="49"/>
  <c r="O49" i="49"/>
  <c r="N49" i="49"/>
  <c r="M49" i="49"/>
  <c r="L49" i="49"/>
  <c r="K49" i="49"/>
  <c r="J49" i="49"/>
  <c r="I49" i="49"/>
  <c r="H49" i="49"/>
  <c r="G49" i="49"/>
  <c r="F49" i="49"/>
  <c r="E49" i="49"/>
  <c r="D49" i="49"/>
  <c r="C49" i="49"/>
  <c r="V48" i="49"/>
  <c r="U48" i="49"/>
  <c r="T48" i="49"/>
  <c r="S48" i="49"/>
  <c r="R48" i="49"/>
  <c r="Q48" i="49"/>
  <c r="P48" i="49"/>
  <c r="O48" i="49"/>
  <c r="N48" i="49"/>
  <c r="M48" i="49"/>
  <c r="L48" i="49"/>
  <c r="K48" i="49"/>
  <c r="J48" i="49"/>
  <c r="I48" i="49"/>
  <c r="H48" i="49"/>
  <c r="G48" i="49"/>
  <c r="F48" i="49"/>
  <c r="E48" i="49"/>
  <c r="D48" i="49"/>
  <c r="C48" i="49"/>
  <c r="V47" i="49"/>
  <c r="U47" i="49"/>
  <c r="T47" i="49"/>
  <c r="S47" i="49"/>
  <c r="R47" i="49"/>
  <c r="Q47" i="49"/>
  <c r="P47" i="49"/>
  <c r="O47" i="49"/>
  <c r="N47" i="49"/>
  <c r="M47" i="49"/>
  <c r="L47" i="49"/>
  <c r="K47" i="49"/>
  <c r="J47" i="49"/>
  <c r="I47" i="49"/>
  <c r="H47" i="49"/>
  <c r="G47" i="49"/>
  <c r="F47" i="49"/>
  <c r="E47" i="49"/>
  <c r="D47" i="49"/>
  <c r="C47" i="49"/>
  <c r="V35" i="49"/>
  <c r="U35" i="49"/>
  <c r="U53" i="49" s="1"/>
  <c r="T35" i="49"/>
  <c r="T55" i="49" s="1"/>
  <c r="S35" i="49"/>
  <c r="S56" i="49" s="1"/>
  <c r="R35" i="49"/>
  <c r="R52" i="49" s="1"/>
  <c r="Q35" i="49"/>
  <c r="Q53" i="49" s="1"/>
  <c r="P35" i="49"/>
  <c r="P55" i="49" s="1"/>
  <c r="O35" i="49"/>
  <c r="O56" i="49" s="1"/>
  <c r="N35" i="49"/>
  <c r="N52" i="49" s="1"/>
  <c r="M35" i="49"/>
  <c r="M53" i="49" s="1"/>
  <c r="L35" i="49"/>
  <c r="L55" i="49" s="1"/>
  <c r="K35" i="49"/>
  <c r="K56" i="49" s="1"/>
  <c r="J35" i="49"/>
  <c r="J52" i="49" s="1"/>
  <c r="I35" i="49"/>
  <c r="I53" i="49" s="1"/>
  <c r="H35" i="49"/>
  <c r="H55" i="49" s="1"/>
  <c r="G35" i="49"/>
  <c r="G56" i="49" s="1"/>
  <c r="F35" i="49"/>
  <c r="F52" i="49" s="1"/>
  <c r="E35" i="49"/>
  <c r="E53" i="49" s="1"/>
  <c r="D35" i="49"/>
  <c r="D55" i="49" s="1"/>
  <c r="C35" i="49"/>
  <c r="C56" i="49" s="1"/>
  <c r="B35" i="49"/>
  <c r="B52" i="49" s="1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V8" i="49"/>
  <c r="U8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G8" i="49"/>
  <c r="F8" i="49"/>
  <c r="E8" i="49"/>
  <c r="D8" i="49"/>
  <c r="C8" i="49"/>
  <c r="B8" i="49"/>
  <c r="V50" i="42"/>
  <c r="U50" i="42"/>
  <c r="T50" i="42"/>
  <c r="S50" i="42"/>
  <c r="R50" i="42"/>
  <c r="Q50" i="42"/>
  <c r="P50" i="42"/>
  <c r="O50" i="42"/>
  <c r="N50" i="42"/>
  <c r="M50" i="42"/>
  <c r="L50" i="42"/>
  <c r="K50" i="42"/>
  <c r="J50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V48" i="42"/>
  <c r="U48" i="42"/>
  <c r="T48" i="42"/>
  <c r="S48" i="42"/>
  <c r="R48" i="42"/>
  <c r="Q48" i="42"/>
  <c r="P48" i="42"/>
  <c r="O48" i="42"/>
  <c r="N48" i="42"/>
  <c r="M48" i="42"/>
  <c r="L48" i="42"/>
  <c r="K48" i="42"/>
  <c r="J48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V35" i="42"/>
  <c r="U35" i="42"/>
  <c r="U53" i="42" s="1"/>
  <c r="T35" i="42"/>
  <c r="T55" i="42" s="1"/>
  <c r="S35" i="42"/>
  <c r="S56" i="42" s="1"/>
  <c r="R35" i="42"/>
  <c r="R52" i="42" s="1"/>
  <c r="Q35" i="42"/>
  <c r="Q53" i="42" s="1"/>
  <c r="P35" i="42"/>
  <c r="P55" i="42" s="1"/>
  <c r="O35" i="42"/>
  <c r="O56" i="42" s="1"/>
  <c r="N35" i="42"/>
  <c r="N52" i="42" s="1"/>
  <c r="M35" i="42"/>
  <c r="M53" i="42" s="1"/>
  <c r="L35" i="42"/>
  <c r="L55" i="42" s="1"/>
  <c r="K35" i="42"/>
  <c r="K56" i="42" s="1"/>
  <c r="J35" i="42"/>
  <c r="J52" i="42" s="1"/>
  <c r="I35" i="42"/>
  <c r="I53" i="42" s="1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V20" i="42"/>
  <c r="U20" i="42"/>
  <c r="T20" i="42"/>
  <c r="S20" i="42"/>
  <c r="R20" i="42"/>
  <c r="Q20" i="42"/>
  <c r="P20" i="42"/>
  <c r="O20" i="42"/>
  <c r="N20" i="42"/>
  <c r="M20" i="42"/>
  <c r="L20" i="42"/>
  <c r="K20" i="42"/>
  <c r="J20" i="42"/>
  <c r="V8" i="42"/>
  <c r="U8" i="42"/>
  <c r="T8" i="42"/>
  <c r="S8" i="42"/>
  <c r="R8" i="42"/>
  <c r="Q8" i="42"/>
  <c r="P8" i="42"/>
  <c r="O8" i="42"/>
  <c r="N8" i="42"/>
  <c r="M8" i="42"/>
  <c r="L8" i="42"/>
  <c r="K8" i="42"/>
  <c r="J8" i="42"/>
  <c r="I8" i="42"/>
  <c r="V50" i="51"/>
  <c r="U50" i="51"/>
  <c r="T50" i="51"/>
  <c r="S50" i="51"/>
  <c r="R50" i="51"/>
  <c r="Q50" i="51"/>
  <c r="P50" i="51"/>
  <c r="O50" i="51"/>
  <c r="N50" i="51"/>
  <c r="M50" i="51"/>
  <c r="L50" i="51"/>
  <c r="K50" i="51"/>
  <c r="J50" i="51"/>
  <c r="I50" i="51"/>
  <c r="H50" i="51"/>
  <c r="G50" i="51"/>
  <c r="F50" i="51"/>
  <c r="E50" i="51"/>
  <c r="D50" i="51"/>
  <c r="C50" i="51"/>
  <c r="V49" i="51"/>
  <c r="U49" i="51"/>
  <c r="T49" i="51"/>
  <c r="S49" i="51"/>
  <c r="R49" i="51"/>
  <c r="Q49" i="51"/>
  <c r="P49" i="51"/>
  <c r="O49" i="51"/>
  <c r="N49" i="51"/>
  <c r="M49" i="51"/>
  <c r="L49" i="51"/>
  <c r="K49" i="51"/>
  <c r="J49" i="51"/>
  <c r="I49" i="51"/>
  <c r="H49" i="51"/>
  <c r="G49" i="51"/>
  <c r="F49" i="51"/>
  <c r="E49" i="51"/>
  <c r="D49" i="51"/>
  <c r="C49" i="51"/>
  <c r="V48" i="51"/>
  <c r="U48" i="51"/>
  <c r="T48" i="51"/>
  <c r="S48" i="51"/>
  <c r="R48" i="51"/>
  <c r="Q48" i="51"/>
  <c r="P48" i="51"/>
  <c r="O48" i="51"/>
  <c r="N48" i="51"/>
  <c r="M48" i="51"/>
  <c r="L48" i="51"/>
  <c r="K48" i="51"/>
  <c r="J48" i="51"/>
  <c r="I48" i="51"/>
  <c r="H48" i="51"/>
  <c r="G48" i="51"/>
  <c r="F48" i="51"/>
  <c r="E48" i="51"/>
  <c r="D48" i="51"/>
  <c r="C48" i="51"/>
  <c r="V47" i="51"/>
  <c r="U47" i="51"/>
  <c r="T47" i="51"/>
  <c r="S47" i="51"/>
  <c r="R47" i="51"/>
  <c r="Q47" i="51"/>
  <c r="P47" i="51"/>
  <c r="O47" i="51"/>
  <c r="N47" i="51"/>
  <c r="M47" i="51"/>
  <c r="L47" i="51"/>
  <c r="K47" i="51"/>
  <c r="J47" i="51"/>
  <c r="I47" i="51"/>
  <c r="H47" i="51"/>
  <c r="G47" i="51"/>
  <c r="F47" i="51"/>
  <c r="E47" i="51"/>
  <c r="D47" i="51"/>
  <c r="C47" i="51"/>
  <c r="V35" i="51"/>
  <c r="U35" i="51"/>
  <c r="U53" i="51" s="1"/>
  <c r="T35" i="51"/>
  <c r="T55" i="51" s="1"/>
  <c r="S35" i="51"/>
  <c r="S56" i="51" s="1"/>
  <c r="R35" i="51"/>
  <c r="R52" i="51" s="1"/>
  <c r="Q35" i="51"/>
  <c r="Q53" i="51" s="1"/>
  <c r="P35" i="51"/>
  <c r="P55" i="51" s="1"/>
  <c r="O35" i="51"/>
  <c r="O56" i="51" s="1"/>
  <c r="N35" i="51"/>
  <c r="N52" i="51" s="1"/>
  <c r="M35" i="51"/>
  <c r="M53" i="51" s="1"/>
  <c r="L35" i="51"/>
  <c r="L55" i="51" s="1"/>
  <c r="K35" i="51"/>
  <c r="K56" i="51" s="1"/>
  <c r="J35" i="51"/>
  <c r="J52" i="51" s="1"/>
  <c r="I35" i="51"/>
  <c r="I53" i="51" s="1"/>
  <c r="H35" i="51"/>
  <c r="G35" i="51"/>
  <c r="G56" i="51" s="1"/>
  <c r="F35" i="51"/>
  <c r="F52" i="51" s="1"/>
  <c r="E35" i="51"/>
  <c r="E53" i="51" s="1"/>
  <c r="D35" i="51"/>
  <c r="D55" i="51" s="1"/>
  <c r="C35" i="51"/>
  <c r="C56" i="51" s="1"/>
  <c r="B35" i="51"/>
  <c r="B52" i="51" s="1"/>
  <c r="V23" i="51"/>
  <c r="U23" i="51"/>
  <c r="T23" i="51"/>
  <c r="S23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V22" i="51"/>
  <c r="U22" i="51"/>
  <c r="T22" i="51"/>
  <c r="S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V21" i="51"/>
  <c r="U21" i="51"/>
  <c r="T21" i="51"/>
  <c r="S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V20" i="51"/>
  <c r="U20" i="51"/>
  <c r="T20" i="51"/>
  <c r="S20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V8" i="51"/>
  <c r="U8" i="51"/>
  <c r="T8" i="51"/>
  <c r="S8" i="51"/>
  <c r="R8" i="51"/>
  <c r="Q8" i="51"/>
  <c r="P8" i="51"/>
  <c r="O8" i="51"/>
  <c r="N8" i="51"/>
  <c r="M8" i="51"/>
  <c r="L8" i="51"/>
  <c r="K8" i="51"/>
  <c r="J8" i="51"/>
  <c r="I8" i="51"/>
  <c r="H8" i="51"/>
  <c r="G8" i="51"/>
  <c r="F8" i="51"/>
  <c r="E8" i="51"/>
  <c r="D8" i="51"/>
  <c r="C8" i="51"/>
  <c r="B8" i="51"/>
  <c r="L50" i="73"/>
  <c r="K50" i="73"/>
  <c r="J50" i="73"/>
  <c r="V49" i="73"/>
  <c r="U49" i="73"/>
  <c r="T49" i="73"/>
  <c r="S49" i="73"/>
  <c r="R49" i="73"/>
  <c r="Q49" i="73"/>
  <c r="P49" i="73"/>
  <c r="O49" i="73"/>
  <c r="N49" i="73"/>
  <c r="M49" i="73"/>
  <c r="L49" i="73"/>
  <c r="K49" i="73"/>
  <c r="J49" i="73"/>
  <c r="V48" i="73"/>
  <c r="U48" i="73"/>
  <c r="T48" i="73"/>
  <c r="S48" i="73"/>
  <c r="R48" i="73"/>
  <c r="Q48" i="73"/>
  <c r="P48" i="73"/>
  <c r="O48" i="73"/>
  <c r="N48" i="73"/>
  <c r="M48" i="73"/>
  <c r="L48" i="73"/>
  <c r="K48" i="73"/>
  <c r="J48" i="73"/>
  <c r="V47" i="73"/>
  <c r="U47" i="73"/>
  <c r="T47" i="73"/>
  <c r="S47" i="73"/>
  <c r="R47" i="73"/>
  <c r="Q47" i="73"/>
  <c r="P47" i="73"/>
  <c r="O47" i="73"/>
  <c r="N47" i="73"/>
  <c r="M47" i="73"/>
  <c r="L47" i="73"/>
  <c r="K47" i="73"/>
  <c r="J47" i="73"/>
  <c r="V35" i="73"/>
  <c r="U35" i="73"/>
  <c r="U53" i="73" s="1"/>
  <c r="T35" i="73"/>
  <c r="T55" i="73" s="1"/>
  <c r="S35" i="73"/>
  <c r="S56" i="73" s="1"/>
  <c r="R35" i="73"/>
  <c r="R52" i="73" s="1"/>
  <c r="Q35" i="73"/>
  <c r="Q53" i="73" s="1"/>
  <c r="P35" i="73"/>
  <c r="P55" i="73" s="1"/>
  <c r="O35" i="73"/>
  <c r="O56" i="73" s="1"/>
  <c r="N35" i="73"/>
  <c r="N52" i="73" s="1"/>
  <c r="M35" i="73"/>
  <c r="M53" i="73" s="1"/>
  <c r="L35" i="73"/>
  <c r="L55" i="73" s="1"/>
  <c r="K35" i="73"/>
  <c r="K56" i="73" s="1"/>
  <c r="J35" i="73"/>
  <c r="J52" i="73" s="1"/>
  <c r="I35" i="73"/>
  <c r="I53" i="73" s="1"/>
  <c r="V23" i="73"/>
  <c r="U23" i="73"/>
  <c r="T23" i="73"/>
  <c r="S23" i="73"/>
  <c r="R23" i="73"/>
  <c r="Q23" i="73"/>
  <c r="P23" i="73"/>
  <c r="O23" i="73"/>
  <c r="N23" i="73"/>
  <c r="M23" i="73"/>
  <c r="L23" i="73"/>
  <c r="K23" i="73"/>
  <c r="J23" i="73"/>
  <c r="V22" i="73"/>
  <c r="U22" i="73"/>
  <c r="T22" i="73"/>
  <c r="S22" i="73"/>
  <c r="R22" i="73"/>
  <c r="Q22" i="73"/>
  <c r="P22" i="73"/>
  <c r="O22" i="73"/>
  <c r="N22" i="73"/>
  <c r="M22" i="73"/>
  <c r="L22" i="73"/>
  <c r="K22" i="73"/>
  <c r="J22" i="73"/>
  <c r="V21" i="73"/>
  <c r="U21" i="73"/>
  <c r="T21" i="73"/>
  <c r="S21" i="73"/>
  <c r="R21" i="73"/>
  <c r="Q21" i="73"/>
  <c r="P21" i="73"/>
  <c r="O21" i="73"/>
  <c r="N21" i="73"/>
  <c r="M21" i="73"/>
  <c r="L21" i="73"/>
  <c r="K21" i="73"/>
  <c r="J21" i="73"/>
  <c r="V20" i="73"/>
  <c r="U20" i="73"/>
  <c r="T20" i="73"/>
  <c r="S20" i="73"/>
  <c r="R20" i="73"/>
  <c r="Q20" i="73"/>
  <c r="P20" i="73"/>
  <c r="O20" i="73"/>
  <c r="N20" i="73"/>
  <c r="M20" i="73"/>
  <c r="L20" i="73"/>
  <c r="K20" i="73"/>
  <c r="J20" i="73"/>
  <c r="V8" i="73"/>
  <c r="U8" i="73"/>
  <c r="T8" i="73"/>
  <c r="S8" i="73"/>
  <c r="R8" i="73"/>
  <c r="Q8" i="73"/>
  <c r="P8" i="73"/>
  <c r="O8" i="73"/>
  <c r="N8" i="73"/>
  <c r="M8" i="73"/>
  <c r="L8" i="73"/>
  <c r="K8" i="73"/>
  <c r="J8" i="73"/>
  <c r="I8" i="73"/>
  <c r="V50" i="28"/>
  <c r="U50" i="28"/>
  <c r="T50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V35" i="28"/>
  <c r="U35" i="28"/>
  <c r="U53" i="28" s="1"/>
  <c r="T35" i="28"/>
  <c r="T55" i="28" s="1"/>
  <c r="S35" i="28"/>
  <c r="S56" i="28" s="1"/>
  <c r="R35" i="28"/>
  <c r="R52" i="28" s="1"/>
  <c r="Q35" i="28"/>
  <c r="Q53" i="28" s="1"/>
  <c r="P35" i="28"/>
  <c r="P55" i="28" s="1"/>
  <c r="O35" i="28"/>
  <c r="O56" i="28" s="1"/>
  <c r="N35" i="28"/>
  <c r="N52" i="28" s="1"/>
  <c r="M35" i="28"/>
  <c r="M53" i="28" s="1"/>
  <c r="L35" i="28"/>
  <c r="L55" i="28" s="1"/>
  <c r="K35" i="28"/>
  <c r="K56" i="28" s="1"/>
  <c r="J35" i="28"/>
  <c r="J52" i="28" s="1"/>
  <c r="I35" i="28"/>
  <c r="I53" i="28" s="1"/>
  <c r="H35" i="28"/>
  <c r="H55" i="28" s="1"/>
  <c r="G35" i="28"/>
  <c r="G56" i="28" s="1"/>
  <c r="F35" i="28"/>
  <c r="F52" i="28" s="1"/>
  <c r="E35" i="28"/>
  <c r="E53" i="28" s="1"/>
  <c r="D35" i="28"/>
  <c r="D55" i="28" s="1"/>
  <c r="C35" i="28"/>
  <c r="C56" i="28" s="1"/>
  <c r="B35" i="28"/>
  <c r="B52" i="28" s="1"/>
  <c r="V23" i="28"/>
  <c r="U23" i="28"/>
  <c r="T23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V8" i="28"/>
  <c r="U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B8" i="28"/>
  <c r="K50" i="104"/>
  <c r="J50" i="104"/>
  <c r="V49" i="104"/>
  <c r="U49" i="104"/>
  <c r="T49" i="104"/>
  <c r="S49" i="104"/>
  <c r="R49" i="104"/>
  <c r="Q49" i="104"/>
  <c r="P49" i="104"/>
  <c r="O49" i="104"/>
  <c r="N49" i="104"/>
  <c r="M49" i="104"/>
  <c r="L49" i="104"/>
  <c r="K49" i="104"/>
  <c r="J49" i="104"/>
  <c r="V48" i="104"/>
  <c r="U48" i="104"/>
  <c r="T48" i="104"/>
  <c r="S48" i="104"/>
  <c r="R48" i="104"/>
  <c r="Q48" i="104"/>
  <c r="P48" i="104"/>
  <c r="O48" i="104"/>
  <c r="N48" i="104"/>
  <c r="M48" i="104"/>
  <c r="L48" i="104"/>
  <c r="K48" i="104"/>
  <c r="J48" i="104"/>
  <c r="V47" i="104"/>
  <c r="U47" i="104"/>
  <c r="T47" i="104"/>
  <c r="S47" i="104"/>
  <c r="R47" i="104"/>
  <c r="Q47" i="104"/>
  <c r="P47" i="104"/>
  <c r="O47" i="104"/>
  <c r="N47" i="104"/>
  <c r="M47" i="104"/>
  <c r="L47" i="104"/>
  <c r="K47" i="104"/>
  <c r="J47" i="104"/>
  <c r="T55" i="104"/>
  <c r="S35" i="104"/>
  <c r="S56" i="104" s="1"/>
  <c r="R35" i="104"/>
  <c r="R52" i="104" s="1"/>
  <c r="Q35" i="104"/>
  <c r="Q53" i="104" s="1"/>
  <c r="P35" i="104"/>
  <c r="P55" i="104" s="1"/>
  <c r="O35" i="104"/>
  <c r="O56" i="104" s="1"/>
  <c r="N35" i="104"/>
  <c r="N52" i="104" s="1"/>
  <c r="M35" i="104"/>
  <c r="L35" i="104"/>
  <c r="L55" i="104" s="1"/>
  <c r="K35" i="104"/>
  <c r="K56" i="104" s="1"/>
  <c r="J35" i="104"/>
  <c r="J52" i="104" s="1"/>
  <c r="I35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V21" i="104"/>
  <c r="U21" i="104"/>
  <c r="T21" i="104"/>
  <c r="S21" i="104"/>
  <c r="R21" i="104"/>
  <c r="Q21" i="104"/>
  <c r="P21" i="104"/>
  <c r="O21" i="104"/>
  <c r="N21" i="104"/>
  <c r="M21" i="104"/>
  <c r="L21" i="104"/>
  <c r="K21" i="104"/>
  <c r="J21" i="104"/>
  <c r="V20" i="104"/>
  <c r="U20" i="104"/>
  <c r="T20" i="104"/>
  <c r="S20" i="104"/>
  <c r="R20" i="104"/>
  <c r="Q20" i="104"/>
  <c r="P20" i="104"/>
  <c r="O20" i="104"/>
  <c r="N20" i="104"/>
  <c r="M20" i="104"/>
  <c r="L20" i="104"/>
  <c r="K20" i="104"/>
  <c r="J20" i="104"/>
  <c r="V8" i="104"/>
  <c r="U8" i="104"/>
  <c r="T8" i="104"/>
  <c r="S8" i="104"/>
  <c r="R8" i="104"/>
  <c r="Q8" i="104"/>
  <c r="P8" i="104"/>
  <c r="O8" i="104"/>
  <c r="N8" i="104"/>
  <c r="M8" i="104"/>
  <c r="L8" i="104"/>
  <c r="K8" i="104"/>
  <c r="J8" i="104"/>
  <c r="I8" i="104"/>
  <c r="V49" i="103"/>
  <c r="U49" i="103"/>
  <c r="T49" i="103"/>
  <c r="S49" i="103"/>
  <c r="R49" i="103"/>
  <c r="Q49" i="103"/>
  <c r="P49" i="103"/>
  <c r="O49" i="103"/>
  <c r="N49" i="103"/>
  <c r="M49" i="103"/>
  <c r="L49" i="103"/>
  <c r="K49" i="103"/>
  <c r="J49" i="103"/>
  <c r="V48" i="103"/>
  <c r="U48" i="103"/>
  <c r="T48" i="103"/>
  <c r="S48" i="103"/>
  <c r="R48" i="103"/>
  <c r="Q48" i="103"/>
  <c r="P48" i="103"/>
  <c r="O48" i="103"/>
  <c r="N48" i="103"/>
  <c r="M48" i="103"/>
  <c r="L48" i="103"/>
  <c r="K48" i="103"/>
  <c r="J48" i="103"/>
  <c r="V47" i="103"/>
  <c r="U47" i="103"/>
  <c r="T47" i="103"/>
  <c r="S47" i="103"/>
  <c r="R47" i="103"/>
  <c r="Q47" i="103"/>
  <c r="P47" i="103"/>
  <c r="O47" i="103"/>
  <c r="N47" i="103"/>
  <c r="M47" i="103"/>
  <c r="L47" i="103"/>
  <c r="K47" i="103"/>
  <c r="J47" i="103"/>
  <c r="U53" i="103"/>
  <c r="T35" i="103"/>
  <c r="T55" i="103" s="1"/>
  <c r="S35" i="103"/>
  <c r="S56" i="103" s="1"/>
  <c r="R35" i="103"/>
  <c r="R52" i="103" s="1"/>
  <c r="Q35" i="103"/>
  <c r="Q53" i="103" s="1"/>
  <c r="P35" i="103"/>
  <c r="P55" i="103" s="1"/>
  <c r="O35" i="103"/>
  <c r="O56" i="103" s="1"/>
  <c r="N35" i="103"/>
  <c r="N52" i="103" s="1"/>
  <c r="M35" i="103"/>
  <c r="M53" i="103" s="1"/>
  <c r="L35" i="103"/>
  <c r="L55" i="103" s="1"/>
  <c r="K35" i="103"/>
  <c r="K56" i="103" s="1"/>
  <c r="J35" i="103"/>
  <c r="J52" i="103" s="1"/>
  <c r="I35" i="103"/>
  <c r="I53" i="103" s="1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V21" i="103"/>
  <c r="U21" i="103"/>
  <c r="T21" i="103"/>
  <c r="S21" i="103"/>
  <c r="R21" i="103"/>
  <c r="Q21" i="103"/>
  <c r="P21" i="103"/>
  <c r="O21" i="103"/>
  <c r="N21" i="103"/>
  <c r="M21" i="103"/>
  <c r="L21" i="103"/>
  <c r="K21" i="103"/>
  <c r="J21" i="103"/>
  <c r="V20" i="103"/>
  <c r="U20" i="103"/>
  <c r="T20" i="103"/>
  <c r="S20" i="103"/>
  <c r="R20" i="103"/>
  <c r="Q20" i="103"/>
  <c r="P20" i="103"/>
  <c r="O20" i="103"/>
  <c r="N20" i="103"/>
  <c r="M20" i="103"/>
  <c r="L20" i="103"/>
  <c r="K20" i="103"/>
  <c r="J20" i="103"/>
  <c r="V8" i="103"/>
  <c r="U8" i="103"/>
  <c r="T8" i="103"/>
  <c r="S8" i="103"/>
  <c r="R8" i="103"/>
  <c r="Q8" i="103"/>
  <c r="P8" i="103"/>
  <c r="O8" i="103"/>
  <c r="N8" i="103"/>
  <c r="M8" i="103"/>
  <c r="L8" i="103"/>
  <c r="K8" i="103"/>
  <c r="J8" i="103"/>
  <c r="I8" i="103"/>
  <c r="V50" i="72"/>
  <c r="U50" i="72"/>
  <c r="T50" i="72"/>
  <c r="S50" i="72"/>
  <c r="R50" i="72"/>
  <c r="Q50" i="72"/>
  <c r="P50" i="72"/>
  <c r="O50" i="72"/>
  <c r="N50" i="72"/>
  <c r="M50" i="72"/>
  <c r="L50" i="72"/>
  <c r="K50" i="72"/>
  <c r="J50" i="72"/>
  <c r="V49" i="72"/>
  <c r="U49" i="72"/>
  <c r="T49" i="72"/>
  <c r="S49" i="72"/>
  <c r="R49" i="72"/>
  <c r="Q49" i="72"/>
  <c r="P49" i="72"/>
  <c r="O49" i="72"/>
  <c r="N49" i="72"/>
  <c r="M49" i="72"/>
  <c r="L49" i="72"/>
  <c r="K49" i="72"/>
  <c r="J49" i="72"/>
  <c r="V48" i="72"/>
  <c r="U48" i="72"/>
  <c r="T48" i="72"/>
  <c r="S48" i="72"/>
  <c r="R48" i="72"/>
  <c r="Q48" i="72"/>
  <c r="P48" i="72"/>
  <c r="O48" i="72"/>
  <c r="N48" i="72"/>
  <c r="M48" i="72"/>
  <c r="L48" i="72"/>
  <c r="K48" i="72"/>
  <c r="J48" i="72"/>
  <c r="V47" i="72"/>
  <c r="U47" i="72"/>
  <c r="T47" i="72"/>
  <c r="S47" i="72"/>
  <c r="R47" i="72"/>
  <c r="Q47" i="72"/>
  <c r="P47" i="72"/>
  <c r="O47" i="72"/>
  <c r="N47" i="72"/>
  <c r="M47" i="72"/>
  <c r="L47" i="72"/>
  <c r="K47" i="72"/>
  <c r="J47" i="72"/>
  <c r="V35" i="72"/>
  <c r="U35" i="72"/>
  <c r="U53" i="72" s="1"/>
  <c r="T35" i="72"/>
  <c r="T55" i="72" s="1"/>
  <c r="S35" i="72"/>
  <c r="S56" i="72" s="1"/>
  <c r="R35" i="72"/>
  <c r="R52" i="72" s="1"/>
  <c r="Q35" i="72"/>
  <c r="Q53" i="72" s="1"/>
  <c r="P35" i="72"/>
  <c r="P55" i="72" s="1"/>
  <c r="O35" i="72"/>
  <c r="O56" i="72" s="1"/>
  <c r="N35" i="72"/>
  <c r="N52" i="72" s="1"/>
  <c r="M35" i="72"/>
  <c r="M53" i="72" s="1"/>
  <c r="L35" i="72"/>
  <c r="L55" i="72" s="1"/>
  <c r="K35" i="72"/>
  <c r="K56" i="72" s="1"/>
  <c r="J35" i="72"/>
  <c r="J52" i="72" s="1"/>
  <c r="I35" i="72"/>
  <c r="I53" i="72" s="1"/>
  <c r="V23" i="72"/>
  <c r="U23" i="72"/>
  <c r="T23" i="72"/>
  <c r="S23" i="72"/>
  <c r="R23" i="72"/>
  <c r="Q23" i="72"/>
  <c r="P23" i="72"/>
  <c r="O23" i="72"/>
  <c r="N23" i="72"/>
  <c r="M23" i="72"/>
  <c r="L23" i="72"/>
  <c r="K23" i="72"/>
  <c r="J23" i="72"/>
  <c r="V22" i="72"/>
  <c r="U22" i="72"/>
  <c r="T22" i="72"/>
  <c r="S22" i="72"/>
  <c r="R22" i="72"/>
  <c r="Q22" i="72"/>
  <c r="P22" i="72"/>
  <c r="O22" i="72"/>
  <c r="N22" i="72"/>
  <c r="M22" i="72"/>
  <c r="L22" i="72"/>
  <c r="K22" i="72"/>
  <c r="J22" i="72"/>
  <c r="V21" i="72"/>
  <c r="U21" i="72"/>
  <c r="T21" i="72"/>
  <c r="S21" i="72"/>
  <c r="R21" i="72"/>
  <c r="Q21" i="72"/>
  <c r="P21" i="72"/>
  <c r="O21" i="72"/>
  <c r="N21" i="72"/>
  <c r="M21" i="72"/>
  <c r="L21" i="72"/>
  <c r="K21" i="72"/>
  <c r="J21" i="72"/>
  <c r="V20" i="72"/>
  <c r="U20" i="72"/>
  <c r="T20" i="72"/>
  <c r="S20" i="72"/>
  <c r="R20" i="72"/>
  <c r="Q20" i="72"/>
  <c r="P20" i="72"/>
  <c r="O20" i="72"/>
  <c r="N20" i="72"/>
  <c r="M20" i="72"/>
  <c r="L20" i="72"/>
  <c r="K20" i="72"/>
  <c r="J20" i="72"/>
  <c r="V8" i="72"/>
  <c r="U8" i="72"/>
  <c r="T8" i="72"/>
  <c r="S8" i="72"/>
  <c r="R8" i="72"/>
  <c r="Q8" i="72"/>
  <c r="P8" i="72"/>
  <c r="O8" i="72"/>
  <c r="N8" i="72"/>
  <c r="M8" i="72"/>
  <c r="L8" i="72"/>
  <c r="K8" i="72"/>
  <c r="J8" i="72"/>
  <c r="I8" i="72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V35" i="16"/>
  <c r="U35" i="16"/>
  <c r="U53" i="16" s="1"/>
  <c r="T35" i="16"/>
  <c r="T55" i="16" s="1"/>
  <c r="S35" i="16"/>
  <c r="S56" i="16" s="1"/>
  <c r="R35" i="16"/>
  <c r="R52" i="16" s="1"/>
  <c r="Q35" i="16"/>
  <c r="Q53" i="16" s="1"/>
  <c r="P35" i="16"/>
  <c r="P55" i="16" s="1"/>
  <c r="O35" i="16"/>
  <c r="O56" i="16" s="1"/>
  <c r="N35" i="16"/>
  <c r="N52" i="16" s="1"/>
  <c r="M35" i="16"/>
  <c r="M53" i="16" s="1"/>
  <c r="L35" i="16"/>
  <c r="L55" i="16" s="1"/>
  <c r="K35" i="16"/>
  <c r="K56" i="16" s="1"/>
  <c r="J35" i="16"/>
  <c r="J52" i="16" s="1"/>
  <c r="I35" i="16"/>
  <c r="I53" i="16" s="1"/>
  <c r="H35" i="16"/>
  <c r="H55" i="16" s="1"/>
  <c r="G35" i="16"/>
  <c r="G56" i="16" s="1"/>
  <c r="F35" i="16"/>
  <c r="F52" i="16" s="1"/>
  <c r="E35" i="16"/>
  <c r="E53" i="16" s="1"/>
  <c r="D35" i="16"/>
  <c r="D55" i="16" s="1"/>
  <c r="C35" i="16"/>
  <c r="C56" i="16" s="1"/>
  <c r="B35" i="16"/>
  <c r="B52" i="16" s="1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B18" i="57" s="1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V35" i="14"/>
  <c r="U35" i="14"/>
  <c r="U53" i="14" s="1"/>
  <c r="T35" i="14"/>
  <c r="S35" i="14"/>
  <c r="S56" i="14" s="1"/>
  <c r="R35" i="14"/>
  <c r="R52" i="14" s="1"/>
  <c r="Q35" i="14"/>
  <c r="Q53" i="14" s="1"/>
  <c r="P35" i="14"/>
  <c r="O35" i="14"/>
  <c r="O56" i="14" s="1"/>
  <c r="N35" i="14"/>
  <c r="N52" i="14" s="1"/>
  <c r="M35" i="14"/>
  <c r="M53" i="14" s="1"/>
  <c r="L35" i="14"/>
  <c r="L46" i="14" s="1"/>
  <c r="K35" i="14"/>
  <c r="K56" i="14" s="1"/>
  <c r="J35" i="14"/>
  <c r="J52" i="14" s="1"/>
  <c r="I35" i="14"/>
  <c r="I53" i="14" s="1"/>
  <c r="H35" i="14"/>
  <c r="G35" i="14"/>
  <c r="G56" i="14" s="1"/>
  <c r="F35" i="14"/>
  <c r="F52" i="14" s="1"/>
  <c r="E35" i="14"/>
  <c r="E53" i="14" s="1"/>
  <c r="D35" i="14"/>
  <c r="D56" i="14" s="1"/>
  <c r="C35" i="14"/>
  <c r="C56" i="14" s="1"/>
  <c r="B35" i="14"/>
  <c r="B52" i="14" s="1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B17" i="57" s="1"/>
  <c r="V50" i="71"/>
  <c r="U50" i="71"/>
  <c r="T50" i="71"/>
  <c r="S50" i="71"/>
  <c r="R50" i="71"/>
  <c r="Q50" i="71"/>
  <c r="P50" i="71"/>
  <c r="O50" i="71"/>
  <c r="N50" i="71"/>
  <c r="M50" i="71"/>
  <c r="L50" i="71"/>
  <c r="K50" i="71"/>
  <c r="J50" i="71"/>
  <c r="V49" i="71"/>
  <c r="U49" i="71"/>
  <c r="T49" i="71"/>
  <c r="S49" i="71"/>
  <c r="R49" i="71"/>
  <c r="Q49" i="71"/>
  <c r="P49" i="71"/>
  <c r="O49" i="71"/>
  <c r="N49" i="71"/>
  <c r="M49" i="71"/>
  <c r="L49" i="71"/>
  <c r="K49" i="71"/>
  <c r="J49" i="71"/>
  <c r="V48" i="71"/>
  <c r="U48" i="71"/>
  <c r="T48" i="71"/>
  <c r="S48" i="71"/>
  <c r="R48" i="71"/>
  <c r="Q48" i="71"/>
  <c r="P48" i="71"/>
  <c r="O48" i="71"/>
  <c r="N48" i="71"/>
  <c r="M48" i="71"/>
  <c r="L48" i="71"/>
  <c r="K48" i="71"/>
  <c r="J48" i="71"/>
  <c r="V47" i="71"/>
  <c r="U47" i="71"/>
  <c r="T47" i="71"/>
  <c r="S47" i="71"/>
  <c r="R47" i="71"/>
  <c r="Q47" i="71"/>
  <c r="P47" i="71"/>
  <c r="O47" i="71"/>
  <c r="N47" i="71"/>
  <c r="M47" i="71"/>
  <c r="L47" i="71"/>
  <c r="K47" i="71"/>
  <c r="J47" i="71"/>
  <c r="V35" i="71"/>
  <c r="U35" i="71"/>
  <c r="U53" i="71" s="1"/>
  <c r="T35" i="71"/>
  <c r="T55" i="71" s="1"/>
  <c r="S35" i="71"/>
  <c r="S56" i="71" s="1"/>
  <c r="R35" i="71"/>
  <c r="Q35" i="71"/>
  <c r="Q53" i="71" s="1"/>
  <c r="P35" i="71"/>
  <c r="P55" i="71" s="1"/>
  <c r="O35" i="71"/>
  <c r="O56" i="71" s="1"/>
  <c r="N35" i="71"/>
  <c r="M35" i="71"/>
  <c r="M53" i="71" s="1"/>
  <c r="L35" i="71"/>
  <c r="L55" i="71" s="1"/>
  <c r="K35" i="71"/>
  <c r="K56" i="71" s="1"/>
  <c r="J35" i="71"/>
  <c r="I35" i="71"/>
  <c r="I53" i="71" s="1"/>
  <c r="V23" i="71"/>
  <c r="U23" i="71"/>
  <c r="T23" i="71"/>
  <c r="S23" i="71"/>
  <c r="R23" i="71"/>
  <c r="Q23" i="71"/>
  <c r="P23" i="71"/>
  <c r="O23" i="71"/>
  <c r="N23" i="71"/>
  <c r="M23" i="71"/>
  <c r="L23" i="71"/>
  <c r="K23" i="71"/>
  <c r="J23" i="71"/>
  <c r="V22" i="71"/>
  <c r="U22" i="71"/>
  <c r="T22" i="71"/>
  <c r="S22" i="71"/>
  <c r="R22" i="71"/>
  <c r="Q22" i="71"/>
  <c r="P22" i="71"/>
  <c r="O22" i="71"/>
  <c r="N22" i="71"/>
  <c r="M22" i="71"/>
  <c r="L22" i="71"/>
  <c r="K22" i="71"/>
  <c r="J22" i="71"/>
  <c r="V21" i="71"/>
  <c r="U21" i="71"/>
  <c r="T21" i="71"/>
  <c r="S21" i="71"/>
  <c r="R21" i="71"/>
  <c r="Q21" i="71"/>
  <c r="P21" i="71"/>
  <c r="O21" i="71"/>
  <c r="N21" i="71"/>
  <c r="M21" i="71"/>
  <c r="L21" i="71"/>
  <c r="K21" i="71"/>
  <c r="J21" i="71"/>
  <c r="V20" i="71"/>
  <c r="U20" i="71"/>
  <c r="T20" i="71"/>
  <c r="S20" i="71"/>
  <c r="R20" i="71"/>
  <c r="Q20" i="71"/>
  <c r="P20" i="71"/>
  <c r="O20" i="71"/>
  <c r="N20" i="71"/>
  <c r="M20" i="71"/>
  <c r="L20" i="71"/>
  <c r="K20" i="71"/>
  <c r="J20" i="71"/>
  <c r="V8" i="71"/>
  <c r="U8" i="71"/>
  <c r="T8" i="71"/>
  <c r="S8" i="71"/>
  <c r="R8" i="71"/>
  <c r="Q8" i="71"/>
  <c r="P8" i="71"/>
  <c r="O8" i="71"/>
  <c r="N8" i="71"/>
  <c r="M8" i="71"/>
  <c r="L8" i="71"/>
  <c r="K8" i="71"/>
  <c r="J8" i="71"/>
  <c r="I8" i="71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V35" i="4"/>
  <c r="U35" i="4"/>
  <c r="U53" i="4" s="1"/>
  <c r="T35" i="4"/>
  <c r="T55" i="4" s="1"/>
  <c r="S35" i="4"/>
  <c r="S56" i="4" s="1"/>
  <c r="R35" i="4"/>
  <c r="R52" i="4" s="1"/>
  <c r="Q35" i="4"/>
  <c r="Q53" i="4" s="1"/>
  <c r="P35" i="4"/>
  <c r="P55" i="4" s="1"/>
  <c r="O35" i="4"/>
  <c r="O56" i="4" s="1"/>
  <c r="N35" i="4"/>
  <c r="N52" i="4" s="1"/>
  <c r="M35" i="4"/>
  <c r="M53" i="4" s="1"/>
  <c r="L35" i="4"/>
  <c r="L55" i="4" s="1"/>
  <c r="K35" i="4"/>
  <c r="K56" i="4" s="1"/>
  <c r="J35" i="4"/>
  <c r="J52" i="4" s="1"/>
  <c r="I35" i="4"/>
  <c r="I53" i="4" s="1"/>
  <c r="H35" i="4"/>
  <c r="H55" i="4" s="1"/>
  <c r="G35" i="4"/>
  <c r="G56" i="4" s="1"/>
  <c r="F35" i="4"/>
  <c r="F52" i="4" s="1"/>
  <c r="E35" i="4"/>
  <c r="E53" i="4" s="1"/>
  <c r="D35" i="4"/>
  <c r="D55" i="4" s="1"/>
  <c r="C35" i="4"/>
  <c r="C56" i="4" s="1"/>
  <c r="B35" i="4"/>
  <c r="B52" i="4" s="1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B7" i="57" s="1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V35" i="5"/>
  <c r="W46" i="5" s="1"/>
  <c r="U35" i="5"/>
  <c r="T35" i="5"/>
  <c r="T56" i="5" s="1"/>
  <c r="S35" i="5"/>
  <c r="S56" i="5" s="1"/>
  <c r="R35" i="5"/>
  <c r="R55" i="5" s="1"/>
  <c r="Q35" i="5"/>
  <c r="Q53" i="5" s="1"/>
  <c r="P35" i="5"/>
  <c r="P56" i="5" s="1"/>
  <c r="O35" i="5"/>
  <c r="N35" i="5"/>
  <c r="M35" i="5"/>
  <c r="M53" i="5" s="1"/>
  <c r="L35" i="5"/>
  <c r="L56" i="5" s="1"/>
  <c r="K35" i="5"/>
  <c r="J35" i="5"/>
  <c r="J55" i="5" s="1"/>
  <c r="I35" i="5"/>
  <c r="I53" i="5" s="1"/>
  <c r="H35" i="5"/>
  <c r="H56" i="5" s="1"/>
  <c r="G35" i="5"/>
  <c r="F35" i="5"/>
  <c r="E35" i="5"/>
  <c r="E53" i="5" s="1"/>
  <c r="D35" i="5"/>
  <c r="D56" i="5" s="1"/>
  <c r="C35" i="5"/>
  <c r="C56" i="5" s="1"/>
  <c r="B35" i="5"/>
  <c r="B55" i="5" s="1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V8" i="5"/>
  <c r="U8" i="5"/>
  <c r="T8" i="5"/>
  <c r="S8" i="5"/>
  <c r="R8" i="5"/>
  <c r="Q8" i="5"/>
  <c r="P8" i="5"/>
  <c r="O8" i="5"/>
  <c r="N8" i="5"/>
  <c r="M8" i="5"/>
  <c r="L8" i="5"/>
  <c r="K8" i="5"/>
  <c r="K28" i="5" s="1"/>
  <c r="J8" i="5"/>
  <c r="I8" i="5"/>
  <c r="H8" i="5"/>
  <c r="G8" i="5"/>
  <c r="F8" i="5"/>
  <c r="E8" i="5"/>
  <c r="D8" i="5"/>
  <c r="C8" i="5"/>
  <c r="B8" i="5"/>
  <c r="R50" i="70"/>
  <c r="Q50" i="70"/>
  <c r="P50" i="70"/>
  <c r="O50" i="70"/>
  <c r="N50" i="70"/>
  <c r="M50" i="70"/>
  <c r="L50" i="70"/>
  <c r="K50" i="70"/>
  <c r="J50" i="70"/>
  <c r="V49" i="70"/>
  <c r="U49" i="70"/>
  <c r="T49" i="70"/>
  <c r="S49" i="70"/>
  <c r="R49" i="70"/>
  <c r="Q49" i="70"/>
  <c r="P49" i="70"/>
  <c r="O49" i="70"/>
  <c r="N49" i="70"/>
  <c r="M49" i="70"/>
  <c r="L49" i="70"/>
  <c r="K49" i="70"/>
  <c r="J49" i="70"/>
  <c r="V48" i="70"/>
  <c r="U48" i="70"/>
  <c r="T48" i="70"/>
  <c r="S48" i="70"/>
  <c r="R48" i="70"/>
  <c r="Q48" i="70"/>
  <c r="P48" i="70"/>
  <c r="O48" i="70"/>
  <c r="N48" i="70"/>
  <c r="M48" i="70"/>
  <c r="L48" i="70"/>
  <c r="K48" i="70"/>
  <c r="J48" i="70"/>
  <c r="V47" i="70"/>
  <c r="U47" i="70"/>
  <c r="T47" i="70"/>
  <c r="S47" i="70"/>
  <c r="R47" i="70"/>
  <c r="Q47" i="70"/>
  <c r="P47" i="70"/>
  <c r="O47" i="70"/>
  <c r="N47" i="70"/>
  <c r="M47" i="70"/>
  <c r="L47" i="70"/>
  <c r="K47" i="70"/>
  <c r="J47" i="70"/>
  <c r="V52" i="70"/>
  <c r="U53" i="70"/>
  <c r="T55" i="70"/>
  <c r="S56" i="70"/>
  <c r="R35" i="70"/>
  <c r="R52" i="70" s="1"/>
  <c r="Q35" i="70"/>
  <c r="Q53" i="70" s="1"/>
  <c r="P35" i="70"/>
  <c r="P55" i="70" s="1"/>
  <c r="O35" i="70"/>
  <c r="O56" i="70" s="1"/>
  <c r="N35" i="70"/>
  <c r="N52" i="70" s="1"/>
  <c r="M35" i="70"/>
  <c r="M53" i="70" s="1"/>
  <c r="L35" i="70"/>
  <c r="L55" i="70" s="1"/>
  <c r="K35" i="70"/>
  <c r="K56" i="70" s="1"/>
  <c r="J35" i="70"/>
  <c r="J52" i="70" s="1"/>
  <c r="I35" i="70"/>
  <c r="I53" i="70" s="1"/>
  <c r="V23" i="70"/>
  <c r="U23" i="70"/>
  <c r="T23" i="70"/>
  <c r="S23" i="70"/>
  <c r="R23" i="70"/>
  <c r="Q23" i="70"/>
  <c r="P23" i="70"/>
  <c r="O23" i="70"/>
  <c r="N23" i="70"/>
  <c r="M23" i="70"/>
  <c r="L23" i="70"/>
  <c r="K23" i="70"/>
  <c r="J23" i="70"/>
  <c r="V22" i="70"/>
  <c r="U22" i="70"/>
  <c r="T22" i="70"/>
  <c r="S22" i="70"/>
  <c r="R22" i="70"/>
  <c r="Q22" i="70"/>
  <c r="P22" i="70"/>
  <c r="O22" i="70"/>
  <c r="N22" i="70"/>
  <c r="M22" i="70"/>
  <c r="L22" i="70"/>
  <c r="K22" i="70"/>
  <c r="J22" i="70"/>
  <c r="V21" i="70"/>
  <c r="U21" i="70"/>
  <c r="T21" i="70"/>
  <c r="S21" i="70"/>
  <c r="R21" i="70"/>
  <c r="Q21" i="70"/>
  <c r="P21" i="70"/>
  <c r="O21" i="70"/>
  <c r="N21" i="70"/>
  <c r="M21" i="70"/>
  <c r="L21" i="70"/>
  <c r="K21" i="70"/>
  <c r="J21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V8" i="70"/>
  <c r="U8" i="70"/>
  <c r="T8" i="70"/>
  <c r="S8" i="70"/>
  <c r="R8" i="70"/>
  <c r="Q8" i="70"/>
  <c r="P8" i="70"/>
  <c r="O8" i="70"/>
  <c r="N8" i="70"/>
  <c r="M8" i="70"/>
  <c r="L8" i="70"/>
  <c r="K8" i="70"/>
  <c r="J8" i="70"/>
  <c r="I8" i="70"/>
  <c r="V50" i="102"/>
  <c r="U50" i="102"/>
  <c r="T50" i="102"/>
  <c r="S50" i="102"/>
  <c r="R50" i="102"/>
  <c r="Q50" i="102"/>
  <c r="P50" i="102"/>
  <c r="O50" i="102"/>
  <c r="N50" i="102"/>
  <c r="M50" i="102"/>
  <c r="L50" i="102"/>
  <c r="K50" i="102"/>
  <c r="J50" i="102"/>
  <c r="V49" i="102"/>
  <c r="U49" i="102"/>
  <c r="T49" i="102"/>
  <c r="S49" i="102"/>
  <c r="R49" i="102"/>
  <c r="Q49" i="102"/>
  <c r="P49" i="102"/>
  <c r="O49" i="102"/>
  <c r="N49" i="102"/>
  <c r="M49" i="102"/>
  <c r="L49" i="102"/>
  <c r="K49" i="102"/>
  <c r="J49" i="102"/>
  <c r="V48" i="102"/>
  <c r="U48" i="102"/>
  <c r="T48" i="102"/>
  <c r="S48" i="102"/>
  <c r="R48" i="102"/>
  <c r="Q48" i="102"/>
  <c r="P48" i="102"/>
  <c r="O48" i="102"/>
  <c r="N48" i="102"/>
  <c r="M48" i="102"/>
  <c r="L48" i="102"/>
  <c r="K48" i="102"/>
  <c r="J48" i="102"/>
  <c r="V47" i="102"/>
  <c r="U47" i="102"/>
  <c r="T47" i="102"/>
  <c r="S47" i="102"/>
  <c r="R47" i="102"/>
  <c r="Q47" i="102"/>
  <c r="P47" i="102"/>
  <c r="O47" i="102"/>
  <c r="N47" i="102"/>
  <c r="M47" i="102"/>
  <c r="L47" i="102"/>
  <c r="K47" i="102"/>
  <c r="J47" i="102"/>
  <c r="V35" i="102"/>
  <c r="U35" i="102"/>
  <c r="U56" i="102" s="1"/>
  <c r="T35" i="102"/>
  <c r="T55" i="102" s="1"/>
  <c r="S35" i="102"/>
  <c r="R35" i="102"/>
  <c r="R52" i="102" s="1"/>
  <c r="Q35" i="102"/>
  <c r="Q56" i="102" s="1"/>
  <c r="P35" i="102"/>
  <c r="O35" i="102"/>
  <c r="N35" i="102"/>
  <c r="M35" i="102"/>
  <c r="L35" i="102"/>
  <c r="K35" i="102"/>
  <c r="K53" i="102" s="1"/>
  <c r="J35" i="102"/>
  <c r="J52" i="102" s="1"/>
  <c r="I35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V21" i="102"/>
  <c r="U21" i="102"/>
  <c r="T21" i="102"/>
  <c r="S21" i="102"/>
  <c r="R21" i="102"/>
  <c r="Q21" i="102"/>
  <c r="P21" i="102"/>
  <c r="O21" i="102"/>
  <c r="N21" i="102"/>
  <c r="M21" i="102"/>
  <c r="L21" i="102"/>
  <c r="K21" i="102"/>
  <c r="J21" i="102"/>
  <c r="V20" i="102"/>
  <c r="U20" i="102"/>
  <c r="T20" i="102"/>
  <c r="S20" i="102"/>
  <c r="R20" i="102"/>
  <c r="Q20" i="102"/>
  <c r="P20" i="102"/>
  <c r="O20" i="102"/>
  <c r="N20" i="102"/>
  <c r="M20" i="102"/>
  <c r="L20" i="102"/>
  <c r="K20" i="102"/>
  <c r="J20" i="102"/>
  <c r="V8" i="102"/>
  <c r="U8" i="102"/>
  <c r="T8" i="102"/>
  <c r="S8" i="102"/>
  <c r="R8" i="102"/>
  <c r="Q8" i="102"/>
  <c r="P8" i="102"/>
  <c r="O8" i="102"/>
  <c r="N8" i="102"/>
  <c r="M8" i="102"/>
  <c r="L8" i="102"/>
  <c r="K8" i="102"/>
  <c r="J8" i="102"/>
  <c r="I8" i="102"/>
  <c r="V49" i="101"/>
  <c r="U49" i="101"/>
  <c r="T49" i="101"/>
  <c r="S49" i="101"/>
  <c r="R49" i="101"/>
  <c r="Q49" i="101"/>
  <c r="P49" i="101"/>
  <c r="O49" i="101"/>
  <c r="N49" i="101"/>
  <c r="M49" i="101"/>
  <c r="L49" i="101"/>
  <c r="K49" i="101"/>
  <c r="J49" i="101"/>
  <c r="V48" i="101"/>
  <c r="U48" i="101"/>
  <c r="T48" i="101"/>
  <c r="S48" i="101"/>
  <c r="R48" i="101"/>
  <c r="Q48" i="101"/>
  <c r="P48" i="101"/>
  <c r="O48" i="101"/>
  <c r="N48" i="101"/>
  <c r="M48" i="101"/>
  <c r="L48" i="101"/>
  <c r="K48" i="101"/>
  <c r="J48" i="101"/>
  <c r="V47" i="101"/>
  <c r="U47" i="101"/>
  <c r="T47" i="101"/>
  <c r="S47" i="101"/>
  <c r="R47" i="101"/>
  <c r="Q47" i="101"/>
  <c r="P47" i="101"/>
  <c r="O47" i="101"/>
  <c r="N47" i="101"/>
  <c r="M47" i="101"/>
  <c r="L47" i="101"/>
  <c r="K47" i="101"/>
  <c r="J47" i="101"/>
  <c r="V35" i="101"/>
  <c r="U35" i="101"/>
  <c r="U53" i="101" s="1"/>
  <c r="T35" i="101"/>
  <c r="T55" i="101" s="1"/>
  <c r="S35" i="101"/>
  <c r="S56" i="101" s="1"/>
  <c r="R35" i="101"/>
  <c r="R52" i="101" s="1"/>
  <c r="Q35" i="101"/>
  <c r="Q53" i="101" s="1"/>
  <c r="P35" i="101"/>
  <c r="P55" i="101" s="1"/>
  <c r="O35" i="101"/>
  <c r="O56" i="101" s="1"/>
  <c r="N35" i="101"/>
  <c r="N52" i="101" s="1"/>
  <c r="M35" i="101"/>
  <c r="M53" i="101" s="1"/>
  <c r="L35" i="101"/>
  <c r="L55" i="101" s="1"/>
  <c r="K35" i="101"/>
  <c r="K56" i="101" s="1"/>
  <c r="J35" i="101"/>
  <c r="J52" i="101" s="1"/>
  <c r="I35" i="101"/>
  <c r="I53" i="101" s="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V21" i="101"/>
  <c r="U21" i="101"/>
  <c r="T21" i="101"/>
  <c r="S21" i="101"/>
  <c r="R21" i="101"/>
  <c r="Q21" i="101"/>
  <c r="P21" i="101"/>
  <c r="O21" i="101"/>
  <c r="N21" i="101"/>
  <c r="M21" i="101"/>
  <c r="L21" i="101"/>
  <c r="K21" i="101"/>
  <c r="J21" i="101"/>
  <c r="V20" i="101"/>
  <c r="U20" i="101"/>
  <c r="T20" i="101"/>
  <c r="S20" i="101"/>
  <c r="R20" i="101"/>
  <c r="Q20" i="101"/>
  <c r="P20" i="101"/>
  <c r="O20" i="101"/>
  <c r="N20" i="101"/>
  <c r="M20" i="101"/>
  <c r="L20" i="101"/>
  <c r="K20" i="101"/>
  <c r="J20" i="101"/>
  <c r="V8" i="101"/>
  <c r="U8" i="101"/>
  <c r="T8" i="101"/>
  <c r="S8" i="101"/>
  <c r="R8" i="101"/>
  <c r="Q8" i="101"/>
  <c r="P8" i="101"/>
  <c r="O8" i="101"/>
  <c r="N8" i="101"/>
  <c r="M8" i="101"/>
  <c r="L8" i="101"/>
  <c r="K8" i="101"/>
  <c r="J8" i="101"/>
  <c r="I8" i="101"/>
  <c r="S50" i="69"/>
  <c r="R50" i="69"/>
  <c r="Q50" i="69"/>
  <c r="P50" i="69"/>
  <c r="O50" i="69"/>
  <c r="N50" i="69"/>
  <c r="M50" i="69"/>
  <c r="L50" i="69"/>
  <c r="K50" i="69"/>
  <c r="J50" i="69"/>
  <c r="V49" i="69"/>
  <c r="U49" i="69"/>
  <c r="T49" i="69"/>
  <c r="S49" i="69"/>
  <c r="R49" i="69"/>
  <c r="Q49" i="69"/>
  <c r="P49" i="69"/>
  <c r="O49" i="69"/>
  <c r="N49" i="69"/>
  <c r="M49" i="69"/>
  <c r="L49" i="69"/>
  <c r="K49" i="69"/>
  <c r="J49" i="69"/>
  <c r="V48" i="69"/>
  <c r="U48" i="69"/>
  <c r="T48" i="69"/>
  <c r="S48" i="69"/>
  <c r="R48" i="69"/>
  <c r="Q48" i="69"/>
  <c r="P48" i="69"/>
  <c r="O48" i="69"/>
  <c r="N48" i="69"/>
  <c r="M48" i="69"/>
  <c r="L48" i="69"/>
  <c r="K48" i="69"/>
  <c r="J48" i="69"/>
  <c r="V47" i="69"/>
  <c r="U47" i="69"/>
  <c r="T47" i="69"/>
  <c r="S47" i="69"/>
  <c r="R47" i="69"/>
  <c r="Q47" i="69"/>
  <c r="P47" i="69"/>
  <c r="O47" i="69"/>
  <c r="N47" i="69"/>
  <c r="M47" i="69"/>
  <c r="L47" i="69"/>
  <c r="K47" i="69"/>
  <c r="J47" i="69"/>
  <c r="U35" i="69"/>
  <c r="U53" i="69" s="1"/>
  <c r="T55" i="69"/>
  <c r="S35" i="69"/>
  <c r="S56" i="69" s="1"/>
  <c r="R35" i="69"/>
  <c r="R52" i="69" s="1"/>
  <c r="Q35" i="69"/>
  <c r="Q53" i="69" s="1"/>
  <c r="P35" i="69"/>
  <c r="P55" i="69" s="1"/>
  <c r="O35" i="69"/>
  <c r="O56" i="69" s="1"/>
  <c r="N35" i="69"/>
  <c r="N52" i="69" s="1"/>
  <c r="M35" i="69"/>
  <c r="M53" i="69" s="1"/>
  <c r="L35" i="69"/>
  <c r="L55" i="69" s="1"/>
  <c r="K35" i="69"/>
  <c r="K56" i="69" s="1"/>
  <c r="J35" i="69"/>
  <c r="J52" i="69" s="1"/>
  <c r="I35" i="69"/>
  <c r="I53" i="69" s="1"/>
  <c r="V23" i="69"/>
  <c r="U23" i="69"/>
  <c r="T23" i="69"/>
  <c r="S23" i="69"/>
  <c r="R23" i="69"/>
  <c r="Q23" i="69"/>
  <c r="P23" i="69"/>
  <c r="O23" i="69"/>
  <c r="N23" i="69"/>
  <c r="M23" i="69"/>
  <c r="L23" i="69"/>
  <c r="K23" i="69"/>
  <c r="J23" i="69"/>
  <c r="V22" i="69"/>
  <c r="U22" i="69"/>
  <c r="T22" i="69"/>
  <c r="S22" i="69"/>
  <c r="R22" i="69"/>
  <c r="Q22" i="69"/>
  <c r="P22" i="69"/>
  <c r="O22" i="69"/>
  <c r="N22" i="69"/>
  <c r="M22" i="69"/>
  <c r="L22" i="69"/>
  <c r="K22" i="69"/>
  <c r="J22" i="69"/>
  <c r="V21" i="69"/>
  <c r="U21" i="69"/>
  <c r="T21" i="69"/>
  <c r="S21" i="69"/>
  <c r="R21" i="69"/>
  <c r="Q21" i="69"/>
  <c r="P21" i="69"/>
  <c r="O21" i="69"/>
  <c r="N21" i="69"/>
  <c r="M21" i="69"/>
  <c r="L21" i="69"/>
  <c r="K21" i="69"/>
  <c r="J21" i="69"/>
  <c r="V20" i="69"/>
  <c r="U20" i="69"/>
  <c r="T20" i="69"/>
  <c r="S20" i="69"/>
  <c r="R20" i="69"/>
  <c r="Q20" i="69"/>
  <c r="P20" i="69"/>
  <c r="O20" i="69"/>
  <c r="N20" i="69"/>
  <c r="M20" i="69"/>
  <c r="L20" i="69"/>
  <c r="K20" i="69"/>
  <c r="J20" i="69"/>
  <c r="V8" i="69"/>
  <c r="U8" i="69"/>
  <c r="T8" i="69"/>
  <c r="S8" i="69"/>
  <c r="R8" i="69"/>
  <c r="Q8" i="69"/>
  <c r="P8" i="69"/>
  <c r="O8" i="69"/>
  <c r="N8" i="69"/>
  <c r="M8" i="69"/>
  <c r="L8" i="69"/>
  <c r="K8" i="69"/>
  <c r="J8" i="69"/>
  <c r="I8" i="69"/>
  <c r="V50" i="68"/>
  <c r="U50" i="68"/>
  <c r="T50" i="68"/>
  <c r="S50" i="68"/>
  <c r="R50" i="68"/>
  <c r="Q50" i="68"/>
  <c r="P50" i="68"/>
  <c r="O50" i="68"/>
  <c r="N50" i="68"/>
  <c r="M50" i="68"/>
  <c r="L50" i="68"/>
  <c r="K50" i="68"/>
  <c r="J50" i="68"/>
  <c r="V49" i="68"/>
  <c r="U49" i="68"/>
  <c r="T49" i="68"/>
  <c r="S49" i="68"/>
  <c r="R49" i="68"/>
  <c r="Q49" i="68"/>
  <c r="P49" i="68"/>
  <c r="O49" i="68"/>
  <c r="N49" i="68"/>
  <c r="M49" i="68"/>
  <c r="L49" i="68"/>
  <c r="K49" i="68"/>
  <c r="J49" i="68"/>
  <c r="V48" i="68"/>
  <c r="U48" i="68"/>
  <c r="T48" i="68"/>
  <c r="S48" i="68"/>
  <c r="R48" i="68"/>
  <c r="Q48" i="68"/>
  <c r="P48" i="68"/>
  <c r="O48" i="68"/>
  <c r="N48" i="68"/>
  <c r="M48" i="68"/>
  <c r="L48" i="68"/>
  <c r="K48" i="68"/>
  <c r="J48" i="68"/>
  <c r="V47" i="68"/>
  <c r="U47" i="68"/>
  <c r="T47" i="68"/>
  <c r="S47" i="68"/>
  <c r="R47" i="68"/>
  <c r="Q47" i="68"/>
  <c r="P47" i="68"/>
  <c r="O47" i="68"/>
  <c r="N47" i="68"/>
  <c r="M47" i="68"/>
  <c r="L47" i="68"/>
  <c r="K47" i="68"/>
  <c r="J47" i="68"/>
  <c r="V35" i="68"/>
  <c r="U35" i="68"/>
  <c r="T35" i="68"/>
  <c r="S35" i="68"/>
  <c r="S56" i="68" s="1"/>
  <c r="R35" i="68"/>
  <c r="R52" i="68" s="1"/>
  <c r="Q35" i="68"/>
  <c r="P35" i="68"/>
  <c r="O35" i="68"/>
  <c r="O56" i="68" s="1"/>
  <c r="N35" i="68"/>
  <c r="N52" i="68" s="1"/>
  <c r="M35" i="68"/>
  <c r="L35" i="68"/>
  <c r="K35" i="68"/>
  <c r="K56" i="68" s="1"/>
  <c r="J35" i="68"/>
  <c r="J52" i="68" s="1"/>
  <c r="I35" i="68"/>
  <c r="V23" i="68"/>
  <c r="U23" i="68"/>
  <c r="T23" i="68"/>
  <c r="S23" i="68"/>
  <c r="R23" i="68"/>
  <c r="Q23" i="68"/>
  <c r="P23" i="68"/>
  <c r="O23" i="68"/>
  <c r="N23" i="68"/>
  <c r="M23" i="68"/>
  <c r="L23" i="68"/>
  <c r="K23" i="68"/>
  <c r="J23" i="68"/>
  <c r="V22" i="68"/>
  <c r="U22" i="68"/>
  <c r="T22" i="68"/>
  <c r="S22" i="68"/>
  <c r="R22" i="68"/>
  <c r="Q22" i="68"/>
  <c r="P22" i="68"/>
  <c r="O22" i="68"/>
  <c r="N22" i="68"/>
  <c r="M22" i="68"/>
  <c r="L22" i="68"/>
  <c r="K22" i="68"/>
  <c r="J22" i="68"/>
  <c r="V21" i="68"/>
  <c r="U21" i="68"/>
  <c r="T21" i="68"/>
  <c r="S21" i="68"/>
  <c r="R21" i="68"/>
  <c r="Q21" i="68"/>
  <c r="P21" i="68"/>
  <c r="O21" i="68"/>
  <c r="N21" i="68"/>
  <c r="M21" i="68"/>
  <c r="L21" i="68"/>
  <c r="K21" i="68"/>
  <c r="J21" i="68"/>
  <c r="V20" i="68"/>
  <c r="U20" i="68"/>
  <c r="T20" i="68"/>
  <c r="S20" i="68"/>
  <c r="R20" i="68"/>
  <c r="Q20" i="68"/>
  <c r="P20" i="68"/>
  <c r="O20" i="68"/>
  <c r="N20" i="68"/>
  <c r="M20" i="68"/>
  <c r="L20" i="68"/>
  <c r="K20" i="68"/>
  <c r="J20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Q50" i="100"/>
  <c r="P50" i="100"/>
  <c r="O50" i="100"/>
  <c r="N50" i="100"/>
  <c r="M50" i="100"/>
  <c r="L50" i="100"/>
  <c r="K50" i="100"/>
  <c r="J50" i="100"/>
  <c r="V49" i="100"/>
  <c r="U49" i="100"/>
  <c r="T49" i="100"/>
  <c r="S49" i="100"/>
  <c r="R49" i="100"/>
  <c r="Q49" i="100"/>
  <c r="P49" i="100"/>
  <c r="O49" i="100"/>
  <c r="N49" i="100"/>
  <c r="M49" i="100"/>
  <c r="L49" i="100"/>
  <c r="K49" i="100"/>
  <c r="J49" i="100"/>
  <c r="V48" i="100"/>
  <c r="U48" i="100"/>
  <c r="T48" i="100"/>
  <c r="S48" i="100"/>
  <c r="R48" i="100"/>
  <c r="Q48" i="100"/>
  <c r="P48" i="100"/>
  <c r="O48" i="100"/>
  <c r="N48" i="100"/>
  <c r="M48" i="100"/>
  <c r="L48" i="100"/>
  <c r="K48" i="100"/>
  <c r="J48" i="100"/>
  <c r="V47" i="100"/>
  <c r="U47" i="100"/>
  <c r="T47" i="100"/>
  <c r="S47" i="100"/>
  <c r="R47" i="100"/>
  <c r="Q47" i="100"/>
  <c r="P47" i="100"/>
  <c r="O47" i="100"/>
  <c r="N47" i="100"/>
  <c r="M47" i="100"/>
  <c r="L47" i="100"/>
  <c r="K47" i="100"/>
  <c r="J47" i="100"/>
  <c r="U35" i="100"/>
  <c r="U53" i="100" s="1"/>
  <c r="T35" i="100"/>
  <c r="T55" i="100" s="1"/>
  <c r="S35" i="100"/>
  <c r="S56" i="100" s="1"/>
  <c r="Q35" i="100"/>
  <c r="Q53" i="100" s="1"/>
  <c r="P35" i="100"/>
  <c r="P55" i="100" s="1"/>
  <c r="O35" i="100"/>
  <c r="O56" i="100" s="1"/>
  <c r="N35" i="100"/>
  <c r="M35" i="100"/>
  <c r="M53" i="100" s="1"/>
  <c r="L35" i="100"/>
  <c r="L55" i="100" s="1"/>
  <c r="K35" i="100"/>
  <c r="K56" i="100" s="1"/>
  <c r="J35" i="100"/>
  <c r="I35" i="100"/>
  <c r="I53" i="100" s="1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V21" i="100"/>
  <c r="U21" i="100"/>
  <c r="T21" i="100"/>
  <c r="S21" i="100"/>
  <c r="R21" i="100"/>
  <c r="Q21" i="100"/>
  <c r="P21" i="100"/>
  <c r="O21" i="100"/>
  <c r="N21" i="100"/>
  <c r="M21" i="100"/>
  <c r="L21" i="100"/>
  <c r="K21" i="100"/>
  <c r="J21" i="100"/>
  <c r="V20" i="100"/>
  <c r="U20" i="100"/>
  <c r="T20" i="100"/>
  <c r="S20" i="100"/>
  <c r="R20" i="100"/>
  <c r="Q20" i="100"/>
  <c r="P20" i="100"/>
  <c r="O20" i="100"/>
  <c r="N20" i="100"/>
  <c r="M20" i="100"/>
  <c r="L20" i="100"/>
  <c r="K20" i="100"/>
  <c r="J20" i="100"/>
  <c r="V8" i="100"/>
  <c r="U8" i="100"/>
  <c r="T8" i="100"/>
  <c r="S8" i="100"/>
  <c r="R8" i="100"/>
  <c r="Q8" i="100"/>
  <c r="P8" i="100"/>
  <c r="O8" i="100"/>
  <c r="N8" i="100"/>
  <c r="M8" i="100"/>
  <c r="L8" i="100"/>
  <c r="K8" i="100"/>
  <c r="J8" i="100"/>
  <c r="I8" i="100"/>
  <c r="V50" i="99"/>
  <c r="U50" i="99"/>
  <c r="T50" i="99"/>
  <c r="S50" i="99"/>
  <c r="R50" i="99"/>
  <c r="Q50" i="99"/>
  <c r="P50" i="99"/>
  <c r="O50" i="99"/>
  <c r="N50" i="99"/>
  <c r="M50" i="99"/>
  <c r="L50" i="99"/>
  <c r="K50" i="99"/>
  <c r="J50" i="99"/>
  <c r="V49" i="99"/>
  <c r="U49" i="99"/>
  <c r="T49" i="99"/>
  <c r="S49" i="99"/>
  <c r="R49" i="99"/>
  <c r="Q49" i="99"/>
  <c r="P49" i="99"/>
  <c r="O49" i="99"/>
  <c r="N49" i="99"/>
  <c r="M49" i="99"/>
  <c r="L49" i="99"/>
  <c r="K49" i="99"/>
  <c r="J49" i="99"/>
  <c r="V48" i="99"/>
  <c r="U48" i="99"/>
  <c r="T48" i="99"/>
  <c r="S48" i="99"/>
  <c r="R48" i="99"/>
  <c r="Q48" i="99"/>
  <c r="P48" i="99"/>
  <c r="O48" i="99"/>
  <c r="N48" i="99"/>
  <c r="M48" i="99"/>
  <c r="L48" i="99"/>
  <c r="K48" i="99"/>
  <c r="J48" i="99"/>
  <c r="V47" i="99"/>
  <c r="U47" i="99"/>
  <c r="T47" i="99"/>
  <c r="S47" i="99"/>
  <c r="R47" i="99"/>
  <c r="Q47" i="99"/>
  <c r="P47" i="99"/>
  <c r="O47" i="99"/>
  <c r="N47" i="99"/>
  <c r="M47" i="99"/>
  <c r="L47" i="99"/>
  <c r="K47" i="99"/>
  <c r="J47" i="99"/>
  <c r="V35" i="99"/>
  <c r="U35" i="99"/>
  <c r="U53" i="99" s="1"/>
  <c r="T35" i="99"/>
  <c r="T55" i="99" s="1"/>
  <c r="S35" i="99"/>
  <c r="S56" i="99" s="1"/>
  <c r="R35" i="99"/>
  <c r="Q35" i="99"/>
  <c r="Q53" i="99" s="1"/>
  <c r="P35" i="99"/>
  <c r="P55" i="99" s="1"/>
  <c r="O35" i="99"/>
  <c r="O56" i="99" s="1"/>
  <c r="N35" i="99"/>
  <c r="N52" i="99" s="1"/>
  <c r="M35" i="99"/>
  <c r="M53" i="99" s="1"/>
  <c r="L35" i="99"/>
  <c r="K35" i="99"/>
  <c r="K56" i="99" s="1"/>
  <c r="J35" i="99"/>
  <c r="J52" i="99" s="1"/>
  <c r="I35" i="99"/>
  <c r="I53" i="99" s="1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V21" i="99"/>
  <c r="U21" i="99"/>
  <c r="T21" i="99"/>
  <c r="S21" i="99"/>
  <c r="R21" i="99"/>
  <c r="Q21" i="99"/>
  <c r="P21" i="99"/>
  <c r="O21" i="99"/>
  <c r="N21" i="99"/>
  <c r="M21" i="99"/>
  <c r="L21" i="99"/>
  <c r="K21" i="99"/>
  <c r="J21" i="99"/>
  <c r="V20" i="99"/>
  <c r="U20" i="99"/>
  <c r="T20" i="99"/>
  <c r="S20" i="99"/>
  <c r="R20" i="99"/>
  <c r="Q20" i="99"/>
  <c r="P20" i="99"/>
  <c r="O20" i="99"/>
  <c r="N20" i="99"/>
  <c r="M20" i="99"/>
  <c r="L20" i="99"/>
  <c r="K20" i="99"/>
  <c r="J20" i="99"/>
  <c r="V8" i="99"/>
  <c r="U8" i="99"/>
  <c r="T8" i="99"/>
  <c r="S8" i="99"/>
  <c r="R8" i="99"/>
  <c r="Q8" i="99"/>
  <c r="P8" i="99"/>
  <c r="O8" i="99"/>
  <c r="N8" i="99"/>
  <c r="M8" i="99"/>
  <c r="L8" i="99"/>
  <c r="K8" i="99"/>
  <c r="J8" i="99"/>
  <c r="I8" i="99"/>
  <c r="V50" i="98"/>
  <c r="U50" i="98"/>
  <c r="T50" i="98"/>
  <c r="S50" i="98"/>
  <c r="R50" i="98"/>
  <c r="Q50" i="98"/>
  <c r="P50" i="98"/>
  <c r="O50" i="98"/>
  <c r="N50" i="98"/>
  <c r="M50" i="98"/>
  <c r="L50" i="98"/>
  <c r="K50" i="98"/>
  <c r="J50" i="98"/>
  <c r="V49" i="98"/>
  <c r="U49" i="98"/>
  <c r="T49" i="98"/>
  <c r="S49" i="98"/>
  <c r="R49" i="98"/>
  <c r="Q49" i="98"/>
  <c r="P49" i="98"/>
  <c r="O49" i="98"/>
  <c r="N49" i="98"/>
  <c r="M49" i="98"/>
  <c r="L49" i="98"/>
  <c r="K49" i="98"/>
  <c r="J49" i="98"/>
  <c r="V48" i="98"/>
  <c r="U48" i="98"/>
  <c r="T48" i="98"/>
  <c r="S48" i="98"/>
  <c r="R48" i="98"/>
  <c r="Q48" i="98"/>
  <c r="P48" i="98"/>
  <c r="O48" i="98"/>
  <c r="N48" i="98"/>
  <c r="M48" i="98"/>
  <c r="L48" i="98"/>
  <c r="K48" i="98"/>
  <c r="J48" i="98"/>
  <c r="V47" i="98"/>
  <c r="U47" i="98"/>
  <c r="T47" i="98"/>
  <c r="S47" i="98"/>
  <c r="R47" i="98"/>
  <c r="Q47" i="98"/>
  <c r="P47" i="98"/>
  <c r="O47" i="98"/>
  <c r="N47" i="98"/>
  <c r="M47" i="98"/>
  <c r="L47" i="98"/>
  <c r="K47" i="98"/>
  <c r="J47" i="98"/>
  <c r="V35" i="98"/>
  <c r="U35" i="98"/>
  <c r="U53" i="98" s="1"/>
  <c r="T35" i="98"/>
  <c r="T56" i="98" s="1"/>
  <c r="S35" i="98"/>
  <c r="S56" i="98" s="1"/>
  <c r="R35" i="98"/>
  <c r="Q35" i="98"/>
  <c r="Q53" i="98" s="1"/>
  <c r="P35" i="98"/>
  <c r="P56" i="98" s="1"/>
  <c r="O35" i="98"/>
  <c r="O56" i="98" s="1"/>
  <c r="N35" i="98"/>
  <c r="N52" i="98" s="1"/>
  <c r="M35" i="98"/>
  <c r="M53" i="98" s="1"/>
  <c r="L35" i="98"/>
  <c r="K35" i="98"/>
  <c r="K56" i="98" s="1"/>
  <c r="J35" i="98"/>
  <c r="I35" i="98"/>
  <c r="I53" i="98" s="1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V21" i="98"/>
  <c r="U21" i="98"/>
  <c r="T21" i="98"/>
  <c r="S21" i="98"/>
  <c r="R21" i="98"/>
  <c r="Q21" i="98"/>
  <c r="P21" i="98"/>
  <c r="O21" i="98"/>
  <c r="N21" i="98"/>
  <c r="M21" i="98"/>
  <c r="L21" i="98"/>
  <c r="K21" i="98"/>
  <c r="J21" i="98"/>
  <c r="V20" i="98"/>
  <c r="U20" i="98"/>
  <c r="T20" i="98"/>
  <c r="S20" i="98"/>
  <c r="R20" i="98"/>
  <c r="Q20" i="98"/>
  <c r="P20" i="98"/>
  <c r="O20" i="98"/>
  <c r="N20" i="98"/>
  <c r="M20" i="98"/>
  <c r="L20" i="98"/>
  <c r="K20" i="98"/>
  <c r="J20" i="98"/>
  <c r="V8" i="98"/>
  <c r="U8" i="98"/>
  <c r="T8" i="98"/>
  <c r="S8" i="98"/>
  <c r="R8" i="98"/>
  <c r="Q8" i="98"/>
  <c r="P8" i="98"/>
  <c r="O8" i="98"/>
  <c r="N8" i="98"/>
  <c r="M8" i="98"/>
  <c r="L8" i="98"/>
  <c r="K8" i="98"/>
  <c r="J8" i="98"/>
  <c r="I8" i="98"/>
  <c r="V50" i="90"/>
  <c r="U50" i="90"/>
  <c r="T50" i="90"/>
  <c r="S50" i="90"/>
  <c r="R50" i="90"/>
  <c r="Q50" i="90"/>
  <c r="P50" i="90"/>
  <c r="O50" i="90"/>
  <c r="N50" i="90"/>
  <c r="M50" i="90"/>
  <c r="L50" i="90"/>
  <c r="K50" i="90"/>
  <c r="J50" i="90"/>
  <c r="V49" i="90"/>
  <c r="U49" i="90"/>
  <c r="T49" i="90"/>
  <c r="S49" i="90"/>
  <c r="R49" i="90"/>
  <c r="Q49" i="90"/>
  <c r="P49" i="90"/>
  <c r="O49" i="90"/>
  <c r="N49" i="90"/>
  <c r="M49" i="90"/>
  <c r="L49" i="90"/>
  <c r="K49" i="90"/>
  <c r="J49" i="90"/>
  <c r="V48" i="90"/>
  <c r="U48" i="90"/>
  <c r="T48" i="90"/>
  <c r="S48" i="90"/>
  <c r="R48" i="90"/>
  <c r="Q48" i="90"/>
  <c r="P48" i="90"/>
  <c r="O48" i="90"/>
  <c r="N48" i="90"/>
  <c r="M48" i="90"/>
  <c r="L48" i="90"/>
  <c r="K48" i="90"/>
  <c r="J48" i="90"/>
  <c r="V47" i="90"/>
  <c r="U47" i="90"/>
  <c r="T47" i="90"/>
  <c r="S47" i="90"/>
  <c r="R47" i="90"/>
  <c r="Q47" i="90"/>
  <c r="P47" i="90"/>
  <c r="O47" i="90"/>
  <c r="N47" i="90"/>
  <c r="M47" i="90"/>
  <c r="L47" i="90"/>
  <c r="K47" i="90"/>
  <c r="J47" i="90"/>
  <c r="V35" i="90"/>
  <c r="U35" i="90"/>
  <c r="U53" i="90" s="1"/>
  <c r="T35" i="90"/>
  <c r="T55" i="90" s="1"/>
  <c r="S35" i="90"/>
  <c r="S56" i="90" s="1"/>
  <c r="R35" i="90"/>
  <c r="R52" i="90" s="1"/>
  <c r="Q35" i="90"/>
  <c r="Q53" i="90" s="1"/>
  <c r="P35" i="90"/>
  <c r="P55" i="90" s="1"/>
  <c r="O35" i="90"/>
  <c r="O56" i="90" s="1"/>
  <c r="N35" i="90"/>
  <c r="N52" i="90" s="1"/>
  <c r="M35" i="90"/>
  <c r="M53" i="90" s="1"/>
  <c r="L35" i="90"/>
  <c r="L55" i="90" s="1"/>
  <c r="K35" i="90"/>
  <c r="K56" i="90" s="1"/>
  <c r="J35" i="90"/>
  <c r="J52" i="90" s="1"/>
  <c r="I35" i="90"/>
  <c r="I53" i="90" s="1"/>
  <c r="V23" i="90"/>
  <c r="U23" i="90"/>
  <c r="T23" i="90"/>
  <c r="S23" i="90"/>
  <c r="R23" i="90"/>
  <c r="Q23" i="90"/>
  <c r="P23" i="90"/>
  <c r="O23" i="90"/>
  <c r="N23" i="90"/>
  <c r="M23" i="90"/>
  <c r="L23" i="90"/>
  <c r="K23" i="90"/>
  <c r="J23" i="90"/>
  <c r="V22" i="90"/>
  <c r="U22" i="90"/>
  <c r="T22" i="90"/>
  <c r="S22" i="90"/>
  <c r="R22" i="90"/>
  <c r="Q22" i="90"/>
  <c r="P22" i="90"/>
  <c r="O22" i="90"/>
  <c r="N22" i="90"/>
  <c r="M22" i="90"/>
  <c r="L22" i="90"/>
  <c r="K22" i="90"/>
  <c r="J22" i="90"/>
  <c r="V21" i="90"/>
  <c r="U21" i="90"/>
  <c r="T21" i="90"/>
  <c r="S21" i="90"/>
  <c r="R21" i="90"/>
  <c r="Q21" i="90"/>
  <c r="P21" i="90"/>
  <c r="O21" i="90"/>
  <c r="N21" i="90"/>
  <c r="M21" i="90"/>
  <c r="L21" i="90"/>
  <c r="K21" i="90"/>
  <c r="J21" i="90"/>
  <c r="V20" i="90"/>
  <c r="U20" i="90"/>
  <c r="T20" i="90"/>
  <c r="S20" i="90"/>
  <c r="R20" i="90"/>
  <c r="Q20" i="90"/>
  <c r="P20" i="90"/>
  <c r="O20" i="90"/>
  <c r="N20" i="90"/>
  <c r="M20" i="90"/>
  <c r="L20" i="90"/>
  <c r="K20" i="90"/>
  <c r="J20" i="90"/>
  <c r="V8" i="90"/>
  <c r="U8" i="90"/>
  <c r="T8" i="90"/>
  <c r="S8" i="90"/>
  <c r="R8" i="90"/>
  <c r="Q8" i="90"/>
  <c r="P8" i="90"/>
  <c r="O8" i="90"/>
  <c r="N8" i="90"/>
  <c r="M8" i="90"/>
  <c r="L8" i="90"/>
  <c r="K8" i="90"/>
  <c r="J8" i="90"/>
  <c r="I8" i="90"/>
  <c r="V50" i="27"/>
  <c r="U50" i="27"/>
  <c r="T50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V35" i="27"/>
  <c r="W46" i="27" s="1"/>
  <c r="U35" i="27"/>
  <c r="U53" i="27" s="1"/>
  <c r="T35" i="27"/>
  <c r="T55" i="27" s="1"/>
  <c r="S35" i="27"/>
  <c r="S56" i="27" s="1"/>
  <c r="R35" i="27"/>
  <c r="R52" i="27" s="1"/>
  <c r="Q35" i="27"/>
  <c r="Q53" i="27" s="1"/>
  <c r="P35" i="27"/>
  <c r="P55" i="27" s="1"/>
  <c r="O35" i="27"/>
  <c r="O56" i="27" s="1"/>
  <c r="N35" i="27"/>
  <c r="N52" i="27" s="1"/>
  <c r="M35" i="27"/>
  <c r="M53" i="27" s="1"/>
  <c r="L35" i="27"/>
  <c r="L55" i="27" s="1"/>
  <c r="K35" i="27"/>
  <c r="K56" i="27" s="1"/>
  <c r="J35" i="27"/>
  <c r="I35" i="27"/>
  <c r="I53" i="27" s="1"/>
  <c r="H35" i="27"/>
  <c r="H55" i="27" s="1"/>
  <c r="G35" i="27"/>
  <c r="G56" i="27" s="1"/>
  <c r="F35" i="27"/>
  <c r="F52" i="27" s="1"/>
  <c r="E35" i="27"/>
  <c r="E53" i="27" s="1"/>
  <c r="D35" i="27"/>
  <c r="D55" i="27" s="1"/>
  <c r="C35" i="27"/>
  <c r="C56" i="27" s="1"/>
  <c r="B35" i="27"/>
  <c r="B52" i="27" s="1"/>
  <c r="V23" i="27"/>
  <c r="U23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V8" i="27"/>
  <c r="U8" i="27"/>
  <c r="T8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B8" i="27"/>
  <c r="V50" i="47"/>
  <c r="U50" i="47"/>
  <c r="T50" i="47"/>
  <c r="S50" i="47"/>
  <c r="R50" i="47"/>
  <c r="Q50" i="47"/>
  <c r="P50" i="47"/>
  <c r="O50" i="47"/>
  <c r="N50" i="47"/>
  <c r="M50" i="47"/>
  <c r="L50" i="47"/>
  <c r="K50" i="47"/>
  <c r="J50" i="47"/>
  <c r="I50" i="47"/>
  <c r="H50" i="47"/>
  <c r="G50" i="47"/>
  <c r="F50" i="47"/>
  <c r="E50" i="47"/>
  <c r="D50" i="47"/>
  <c r="C50" i="47"/>
  <c r="V49" i="47"/>
  <c r="U49" i="47"/>
  <c r="T49" i="47"/>
  <c r="S49" i="47"/>
  <c r="R49" i="47"/>
  <c r="Q49" i="47"/>
  <c r="P49" i="47"/>
  <c r="O49" i="47"/>
  <c r="N49" i="47"/>
  <c r="M49" i="47"/>
  <c r="L49" i="47"/>
  <c r="K49" i="47"/>
  <c r="J49" i="47"/>
  <c r="I49" i="47"/>
  <c r="H49" i="47"/>
  <c r="G49" i="47"/>
  <c r="F49" i="47"/>
  <c r="E49" i="47"/>
  <c r="D49" i="47"/>
  <c r="C49" i="47"/>
  <c r="V48" i="47"/>
  <c r="U48" i="47"/>
  <c r="T48" i="47"/>
  <c r="S48" i="47"/>
  <c r="R48" i="47"/>
  <c r="Q48" i="47"/>
  <c r="P48" i="47"/>
  <c r="O48" i="47"/>
  <c r="N48" i="47"/>
  <c r="M48" i="47"/>
  <c r="L48" i="47"/>
  <c r="K48" i="47"/>
  <c r="J48" i="47"/>
  <c r="I48" i="47"/>
  <c r="H48" i="47"/>
  <c r="G48" i="47"/>
  <c r="F48" i="47"/>
  <c r="E48" i="47"/>
  <c r="D48" i="47"/>
  <c r="C48" i="47"/>
  <c r="V47" i="47"/>
  <c r="U47" i="47"/>
  <c r="T47" i="47"/>
  <c r="S47" i="47"/>
  <c r="R47" i="47"/>
  <c r="Q47" i="47"/>
  <c r="P47" i="47"/>
  <c r="O47" i="47"/>
  <c r="N47" i="47"/>
  <c r="M47" i="47"/>
  <c r="L47" i="47"/>
  <c r="K47" i="47"/>
  <c r="J47" i="47"/>
  <c r="I47" i="47"/>
  <c r="H47" i="47"/>
  <c r="G47" i="47"/>
  <c r="F47" i="47"/>
  <c r="E47" i="47"/>
  <c r="D47" i="47"/>
  <c r="C47" i="47"/>
  <c r="V35" i="47"/>
  <c r="U35" i="47"/>
  <c r="U53" i="47" s="1"/>
  <c r="T35" i="47"/>
  <c r="T55" i="47" s="1"/>
  <c r="S35" i="47"/>
  <c r="S56" i="47" s="1"/>
  <c r="R35" i="47"/>
  <c r="R52" i="47" s="1"/>
  <c r="Q35" i="47"/>
  <c r="Q53" i="47" s="1"/>
  <c r="P35" i="47"/>
  <c r="P55" i="47" s="1"/>
  <c r="O35" i="47"/>
  <c r="O56" i="47" s="1"/>
  <c r="N35" i="47"/>
  <c r="N52" i="47" s="1"/>
  <c r="M35" i="47"/>
  <c r="M53" i="47" s="1"/>
  <c r="L35" i="47"/>
  <c r="L55" i="47" s="1"/>
  <c r="K35" i="47"/>
  <c r="K56" i="47" s="1"/>
  <c r="J35" i="47"/>
  <c r="J52" i="47" s="1"/>
  <c r="I35" i="47"/>
  <c r="I53" i="47" s="1"/>
  <c r="H35" i="47"/>
  <c r="H55" i="47" s="1"/>
  <c r="G35" i="47"/>
  <c r="G56" i="47" s="1"/>
  <c r="F35" i="47"/>
  <c r="F52" i="47" s="1"/>
  <c r="E35" i="47"/>
  <c r="E53" i="47" s="1"/>
  <c r="D35" i="47"/>
  <c r="D55" i="47" s="1"/>
  <c r="C35" i="47"/>
  <c r="C56" i="47" s="1"/>
  <c r="B35" i="47"/>
  <c r="B52" i="47" s="1"/>
  <c r="V23" i="47"/>
  <c r="U23" i="47"/>
  <c r="T23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C23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C22" i="47"/>
  <c r="V21" i="47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C21" i="47"/>
  <c r="V20" i="47"/>
  <c r="U20" i="47"/>
  <c r="T20" i="47"/>
  <c r="S20" i="47"/>
  <c r="R20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E20" i="47"/>
  <c r="D20" i="47"/>
  <c r="C20" i="47"/>
  <c r="V8" i="47"/>
  <c r="U8" i="47"/>
  <c r="T8" i="47"/>
  <c r="S8" i="47"/>
  <c r="R8" i="47"/>
  <c r="Q8" i="47"/>
  <c r="P8" i="47"/>
  <c r="O8" i="47"/>
  <c r="N8" i="47"/>
  <c r="M8" i="47"/>
  <c r="L8" i="47"/>
  <c r="K8" i="47"/>
  <c r="J8" i="47"/>
  <c r="I8" i="47"/>
  <c r="H8" i="47"/>
  <c r="G8" i="47"/>
  <c r="F8" i="47"/>
  <c r="E8" i="47"/>
  <c r="D8" i="47"/>
  <c r="C8" i="47"/>
  <c r="B8" i="4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V35" i="7"/>
  <c r="U35" i="7"/>
  <c r="U53" i="7" s="1"/>
  <c r="T35" i="7"/>
  <c r="S35" i="7"/>
  <c r="S56" i="7" s="1"/>
  <c r="R35" i="7"/>
  <c r="R52" i="7" s="1"/>
  <c r="Q35" i="7"/>
  <c r="Q53" i="7" s="1"/>
  <c r="P35" i="7"/>
  <c r="O35" i="7"/>
  <c r="O56" i="7" s="1"/>
  <c r="N35" i="7"/>
  <c r="N52" i="7" s="1"/>
  <c r="M35" i="7"/>
  <c r="M53" i="7" s="1"/>
  <c r="L35" i="7"/>
  <c r="L56" i="7" s="1"/>
  <c r="K35" i="7"/>
  <c r="K56" i="7" s="1"/>
  <c r="J35" i="7"/>
  <c r="J52" i="7" s="1"/>
  <c r="I35" i="7"/>
  <c r="I53" i="7" s="1"/>
  <c r="H35" i="7"/>
  <c r="G35" i="7"/>
  <c r="G56" i="7" s="1"/>
  <c r="F35" i="7"/>
  <c r="F52" i="7" s="1"/>
  <c r="E35" i="7"/>
  <c r="E53" i="7" s="1"/>
  <c r="D35" i="7"/>
  <c r="C35" i="7"/>
  <c r="C56" i="7" s="1"/>
  <c r="B35" i="7"/>
  <c r="B52" i="7" s="1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T8" i="7"/>
  <c r="S8" i="7"/>
  <c r="B12" i="59" s="1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B5" i="57" s="1"/>
  <c r="V50" i="97"/>
  <c r="U50" i="97"/>
  <c r="T50" i="97"/>
  <c r="S50" i="97"/>
  <c r="R50" i="97"/>
  <c r="Q50" i="97"/>
  <c r="P50" i="97"/>
  <c r="O50" i="97"/>
  <c r="N50" i="97"/>
  <c r="M50" i="97"/>
  <c r="L50" i="97"/>
  <c r="K50" i="97"/>
  <c r="J50" i="97"/>
  <c r="V49" i="97"/>
  <c r="U49" i="97"/>
  <c r="T49" i="97"/>
  <c r="S49" i="97"/>
  <c r="R49" i="97"/>
  <c r="Q49" i="97"/>
  <c r="P49" i="97"/>
  <c r="O49" i="97"/>
  <c r="N49" i="97"/>
  <c r="M49" i="97"/>
  <c r="L49" i="97"/>
  <c r="K49" i="97"/>
  <c r="J49" i="97"/>
  <c r="V48" i="97"/>
  <c r="U48" i="97"/>
  <c r="T48" i="97"/>
  <c r="S48" i="97"/>
  <c r="R48" i="97"/>
  <c r="Q48" i="97"/>
  <c r="P48" i="97"/>
  <c r="O48" i="97"/>
  <c r="N48" i="97"/>
  <c r="M48" i="97"/>
  <c r="L48" i="97"/>
  <c r="K48" i="97"/>
  <c r="J48" i="97"/>
  <c r="V47" i="97"/>
  <c r="U47" i="97"/>
  <c r="T47" i="97"/>
  <c r="S47" i="97"/>
  <c r="R47" i="97"/>
  <c r="Q47" i="97"/>
  <c r="P47" i="97"/>
  <c r="O47" i="97"/>
  <c r="N47" i="97"/>
  <c r="M47" i="97"/>
  <c r="L47" i="97"/>
  <c r="K47" i="97"/>
  <c r="J47" i="97"/>
  <c r="V35" i="97"/>
  <c r="W46" i="97" s="1"/>
  <c r="U35" i="97"/>
  <c r="U53" i="97" s="1"/>
  <c r="T35" i="97"/>
  <c r="S35" i="97"/>
  <c r="S56" i="97" s="1"/>
  <c r="R35" i="97"/>
  <c r="Q35" i="97"/>
  <c r="Q53" i="97" s="1"/>
  <c r="P35" i="97"/>
  <c r="O35" i="97"/>
  <c r="O56" i="97" s="1"/>
  <c r="N35" i="97"/>
  <c r="M35" i="97"/>
  <c r="M53" i="97" s="1"/>
  <c r="L35" i="97"/>
  <c r="K35" i="97"/>
  <c r="K56" i="97" s="1"/>
  <c r="J35" i="97"/>
  <c r="I35" i="97"/>
  <c r="I53" i="97" s="1"/>
  <c r="V23" i="97"/>
  <c r="U23" i="97"/>
  <c r="T23" i="97"/>
  <c r="S23" i="97"/>
  <c r="R23" i="97"/>
  <c r="Q23" i="97"/>
  <c r="P23" i="97"/>
  <c r="O23" i="97"/>
  <c r="N23" i="97"/>
  <c r="M23" i="97"/>
  <c r="L23" i="97"/>
  <c r="K23" i="97"/>
  <c r="J23" i="97"/>
  <c r="V22" i="97"/>
  <c r="U22" i="97"/>
  <c r="T22" i="97"/>
  <c r="S22" i="97"/>
  <c r="R22" i="97"/>
  <c r="Q22" i="97"/>
  <c r="P22" i="97"/>
  <c r="O22" i="97"/>
  <c r="N22" i="97"/>
  <c r="M22" i="97"/>
  <c r="L22" i="97"/>
  <c r="K22" i="97"/>
  <c r="J22" i="97"/>
  <c r="V21" i="97"/>
  <c r="U21" i="97"/>
  <c r="T21" i="97"/>
  <c r="S21" i="97"/>
  <c r="R21" i="97"/>
  <c r="Q21" i="97"/>
  <c r="P21" i="97"/>
  <c r="O21" i="97"/>
  <c r="N21" i="97"/>
  <c r="M21" i="97"/>
  <c r="L21" i="97"/>
  <c r="K21" i="97"/>
  <c r="J21" i="97"/>
  <c r="V20" i="97"/>
  <c r="U20" i="97"/>
  <c r="T20" i="97"/>
  <c r="S20" i="97"/>
  <c r="R20" i="97"/>
  <c r="Q20" i="97"/>
  <c r="P20" i="97"/>
  <c r="O20" i="97"/>
  <c r="N20" i="97"/>
  <c r="M20" i="97"/>
  <c r="L20" i="97"/>
  <c r="K20" i="97"/>
  <c r="J20" i="97"/>
  <c r="V8" i="97"/>
  <c r="U8" i="97"/>
  <c r="T8" i="97"/>
  <c r="S8" i="97"/>
  <c r="R8" i="97"/>
  <c r="Q8" i="97"/>
  <c r="P8" i="97"/>
  <c r="O8" i="97"/>
  <c r="N8" i="97"/>
  <c r="M8" i="97"/>
  <c r="L8" i="97"/>
  <c r="K8" i="97"/>
  <c r="J8" i="97"/>
  <c r="I8" i="97"/>
  <c r="U50" i="81"/>
  <c r="T50" i="81"/>
  <c r="S50" i="81"/>
  <c r="R50" i="81"/>
  <c r="Q50" i="81"/>
  <c r="P50" i="81"/>
  <c r="O50" i="81"/>
  <c r="N50" i="81"/>
  <c r="M50" i="81"/>
  <c r="L50" i="81"/>
  <c r="K50" i="81"/>
  <c r="J50" i="81"/>
  <c r="V49" i="81"/>
  <c r="U49" i="81"/>
  <c r="T49" i="81"/>
  <c r="S49" i="81"/>
  <c r="R49" i="81"/>
  <c r="Q49" i="81"/>
  <c r="P49" i="81"/>
  <c r="O49" i="81"/>
  <c r="N49" i="81"/>
  <c r="M49" i="81"/>
  <c r="V48" i="81"/>
  <c r="U48" i="81"/>
  <c r="T48" i="81"/>
  <c r="P48" i="81"/>
  <c r="O48" i="81"/>
  <c r="V47" i="81"/>
  <c r="U47" i="81"/>
  <c r="T47" i="81"/>
  <c r="S47" i="81"/>
  <c r="R47" i="81"/>
  <c r="Q47" i="81"/>
  <c r="P47" i="81"/>
  <c r="O47" i="81"/>
  <c r="N47" i="81"/>
  <c r="M47" i="81"/>
  <c r="L47" i="81"/>
  <c r="K47" i="81"/>
  <c r="J47" i="81"/>
  <c r="U35" i="81"/>
  <c r="T35" i="81"/>
  <c r="S35" i="81"/>
  <c r="S56" i="81" s="1"/>
  <c r="R35" i="81"/>
  <c r="R52" i="81" s="1"/>
  <c r="Q35" i="81"/>
  <c r="Q53" i="81" s="1"/>
  <c r="P35" i="81"/>
  <c r="O35" i="81"/>
  <c r="O56" i="81" s="1"/>
  <c r="N35" i="81"/>
  <c r="N52" i="81" s="1"/>
  <c r="M35" i="81"/>
  <c r="L35" i="81"/>
  <c r="K35" i="81"/>
  <c r="J35" i="81"/>
  <c r="J52" i="81" s="1"/>
  <c r="I35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V21" i="81"/>
  <c r="U21" i="81"/>
  <c r="T21" i="81"/>
  <c r="S21" i="81"/>
  <c r="R21" i="81"/>
  <c r="Q21" i="81"/>
  <c r="P21" i="81"/>
  <c r="O21" i="81"/>
  <c r="N21" i="81"/>
  <c r="M21" i="81"/>
  <c r="L21" i="81"/>
  <c r="K21" i="81"/>
  <c r="J21" i="81"/>
  <c r="V20" i="81"/>
  <c r="U20" i="81"/>
  <c r="T20" i="81"/>
  <c r="S20" i="81"/>
  <c r="R20" i="81"/>
  <c r="Q20" i="81"/>
  <c r="P20" i="81"/>
  <c r="O20" i="81"/>
  <c r="N20" i="81"/>
  <c r="M20" i="81"/>
  <c r="L20" i="81"/>
  <c r="K20" i="81"/>
  <c r="J20" i="81"/>
  <c r="U28" i="81"/>
  <c r="T29" i="81"/>
  <c r="S25" i="81"/>
  <c r="Q28" i="81"/>
  <c r="P8" i="81"/>
  <c r="O25" i="81"/>
  <c r="N8" i="81"/>
  <c r="M28" i="81"/>
  <c r="L29" i="81"/>
  <c r="K8" i="81"/>
  <c r="J53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V35" i="23"/>
  <c r="V55" i="23" s="1"/>
  <c r="U35" i="23"/>
  <c r="T35" i="23"/>
  <c r="T56" i="23" s="1"/>
  <c r="S35" i="23"/>
  <c r="S56" i="23" s="1"/>
  <c r="R35" i="23"/>
  <c r="R52" i="23" s="1"/>
  <c r="Q35" i="23"/>
  <c r="Q53" i="23" s="1"/>
  <c r="P35" i="23"/>
  <c r="O35" i="23"/>
  <c r="O56" i="23" s="1"/>
  <c r="N35" i="23"/>
  <c r="N52" i="23" s="1"/>
  <c r="M35" i="23"/>
  <c r="M53" i="23" s="1"/>
  <c r="L35" i="23"/>
  <c r="K35" i="23"/>
  <c r="K56" i="23" s="1"/>
  <c r="J35" i="23"/>
  <c r="J52" i="23" s="1"/>
  <c r="I35" i="23"/>
  <c r="I53" i="23" s="1"/>
  <c r="H35" i="23"/>
  <c r="G35" i="23"/>
  <c r="G56" i="23" s="1"/>
  <c r="F35" i="23"/>
  <c r="F52" i="23" s="1"/>
  <c r="E35" i="23"/>
  <c r="D35" i="23"/>
  <c r="C35" i="23"/>
  <c r="C56" i="23" s="1"/>
  <c r="B35" i="23"/>
  <c r="B52" i="23" s="1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V49" i="48"/>
  <c r="U49" i="48"/>
  <c r="T49" i="48"/>
  <c r="S49" i="48"/>
  <c r="R49" i="48"/>
  <c r="Q49" i="48"/>
  <c r="P49" i="48"/>
  <c r="O49" i="48"/>
  <c r="N49" i="48"/>
  <c r="M49" i="48"/>
  <c r="L49" i="48"/>
  <c r="K49" i="48"/>
  <c r="J49" i="48"/>
  <c r="I49" i="48"/>
  <c r="H49" i="48"/>
  <c r="G49" i="48"/>
  <c r="F49" i="48"/>
  <c r="E49" i="48"/>
  <c r="D49" i="48"/>
  <c r="C49" i="48"/>
  <c r="V48" i="48"/>
  <c r="U48" i="48"/>
  <c r="T48" i="48"/>
  <c r="S48" i="48"/>
  <c r="R48" i="48"/>
  <c r="Q48" i="48"/>
  <c r="P48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C48" i="48"/>
  <c r="V47" i="48"/>
  <c r="U47" i="48"/>
  <c r="T47" i="48"/>
  <c r="S47" i="48"/>
  <c r="R47" i="48"/>
  <c r="Q47" i="48"/>
  <c r="P47" i="48"/>
  <c r="O47" i="48"/>
  <c r="N47" i="48"/>
  <c r="M47" i="48"/>
  <c r="L47" i="48"/>
  <c r="K47" i="48"/>
  <c r="J47" i="48"/>
  <c r="I47" i="48"/>
  <c r="H47" i="48"/>
  <c r="G47" i="48"/>
  <c r="F47" i="48"/>
  <c r="E47" i="48"/>
  <c r="D47" i="48"/>
  <c r="C47" i="48"/>
  <c r="V35" i="48"/>
  <c r="U35" i="48"/>
  <c r="U53" i="48" s="1"/>
  <c r="T35" i="48"/>
  <c r="S35" i="48"/>
  <c r="S56" i="48" s="1"/>
  <c r="R35" i="48"/>
  <c r="R52" i="48" s="1"/>
  <c r="Q35" i="48"/>
  <c r="Q53" i="48" s="1"/>
  <c r="P35" i="48"/>
  <c r="O35" i="48"/>
  <c r="O56" i="48" s="1"/>
  <c r="N35" i="48"/>
  <c r="N52" i="48" s="1"/>
  <c r="M35" i="48"/>
  <c r="M53" i="48" s="1"/>
  <c r="L35" i="48"/>
  <c r="L55" i="48" s="1"/>
  <c r="K35" i="48"/>
  <c r="K56" i="48" s="1"/>
  <c r="J35" i="48"/>
  <c r="J52" i="48" s="1"/>
  <c r="I35" i="48"/>
  <c r="I53" i="48" s="1"/>
  <c r="H35" i="48"/>
  <c r="G35" i="48"/>
  <c r="G56" i="48" s="1"/>
  <c r="F35" i="48"/>
  <c r="F52" i="48" s="1"/>
  <c r="E35" i="48"/>
  <c r="E53" i="48" s="1"/>
  <c r="D35" i="48"/>
  <c r="C35" i="48"/>
  <c r="C56" i="48" s="1"/>
  <c r="B35" i="48"/>
  <c r="B52" i="48" s="1"/>
  <c r="V23" i="48"/>
  <c r="U23" i="48"/>
  <c r="T23" i="48"/>
  <c r="S23" i="48"/>
  <c r="R23" i="48"/>
  <c r="Q23" i="48"/>
  <c r="P23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V22" i="48"/>
  <c r="U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D22" i="48"/>
  <c r="C22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V20" i="48"/>
  <c r="U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D20" i="48"/>
  <c r="C20" i="48"/>
  <c r="V8" i="48"/>
  <c r="U8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D8" i="48"/>
  <c r="C8" i="48"/>
  <c r="B8" i="48"/>
  <c r="V50" i="64"/>
  <c r="U50" i="64"/>
  <c r="T50" i="64"/>
  <c r="S50" i="64"/>
  <c r="R50" i="64"/>
  <c r="Q50" i="64"/>
  <c r="P50" i="64"/>
  <c r="O50" i="64"/>
  <c r="N50" i="64"/>
  <c r="M50" i="64"/>
  <c r="L50" i="64"/>
  <c r="K50" i="64"/>
  <c r="J50" i="64"/>
  <c r="I50" i="64"/>
  <c r="H50" i="64"/>
  <c r="G50" i="64"/>
  <c r="F50" i="64"/>
  <c r="E50" i="64"/>
  <c r="D50" i="64"/>
  <c r="C50" i="64"/>
  <c r="V49" i="64"/>
  <c r="U49" i="64"/>
  <c r="T49" i="64"/>
  <c r="S49" i="64"/>
  <c r="R49" i="64"/>
  <c r="Q49" i="64"/>
  <c r="P49" i="64"/>
  <c r="O49" i="64"/>
  <c r="N49" i="64"/>
  <c r="M49" i="64"/>
  <c r="L49" i="64"/>
  <c r="K49" i="64"/>
  <c r="J49" i="64"/>
  <c r="I49" i="64"/>
  <c r="H49" i="64"/>
  <c r="G49" i="64"/>
  <c r="F49" i="64"/>
  <c r="E49" i="64"/>
  <c r="D49" i="64"/>
  <c r="C49" i="64"/>
  <c r="V48" i="64"/>
  <c r="U48" i="64"/>
  <c r="T48" i="64"/>
  <c r="S48" i="64"/>
  <c r="R48" i="64"/>
  <c r="Q48" i="64"/>
  <c r="P48" i="64"/>
  <c r="O48" i="64"/>
  <c r="N48" i="64"/>
  <c r="M48" i="64"/>
  <c r="L48" i="64"/>
  <c r="K48" i="64"/>
  <c r="J48" i="64"/>
  <c r="I48" i="64"/>
  <c r="H48" i="64"/>
  <c r="G48" i="64"/>
  <c r="F48" i="64"/>
  <c r="E48" i="64"/>
  <c r="D48" i="64"/>
  <c r="C48" i="64"/>
  <c r="V47" i="64"/>
  <c r="U47" i="64"/>
  <c r="T47" i="64"/>
  <c r="S47" i="64"/>
  <c r="R47" i="64"/>
  <c r="Q47" i="64"/>
  <c r="P47" i="64"/>
  <c r="O47" i="64"/>
  <c r="N47" i="64"/>
  <c r="M47" i="64"/>
  <c r="L47" i="64"/>
  <c r="K47" i="64"/>
  <c r="J47" i="64"/>
  <c r="I47" i="64"/>
  <c r="H47" i="64"/>
  <c r="G47" i="64"/>
  <c r="F47" i="64"/>
  <c r="E47" i="64"/>
  <c r="D47" i="64"/>
  <c r="C47" i="64"/>
  <c r="V35" i="64"/>
  <c r="U35" i="64"/>
  <c r="U53" i="64" s="1"/>
  <c r="T35" i="64"/>
  <c r="T55" i="64" s="1"/>
  <c r="S35" i="64"/>
  <c r="S56" i="64" s="1"/>
  <c r="R35" i="64"/>
  <c r="R52" i="64" s="1"/>
  <c r="Q35" i="64"/>
  <c r="Q53" i="64" s="1"/>
  <c r="P35" i="64"/>
  <c r="P55" i="64" s="1"/>
  <c r="O35" i="64"/>
  <c r="O56" i="64" s="1"/>
  <c r="N35" i="64"/>
  <c r="N52" i="64" s="1"/>
  <c r="M35" i="64"/>
  <c r="M53" i="64" s="1"/>
  <c r="L35" i="64"/>
  <c r="K35" i="64"/>
  <c r="K56" i="64" s="1"/>
  <c r="J35" i="64"/>
  <c r="J52" i="64" s="1"/>
  <c r="I35" i="64"/>
  <c r="I53" i="64" s="1"/>
  <c r="H35" i="64"/>
  <c r="H55" i="64" s="1"/>
  <c r="G35" i="64"/>
  <c r="G56" i="64" s="1"/>
  <c r="F35" i="64"/>
  <c r="F52" i="64" s="1"/>
  <c r="E35" i="64"/>
  <c r="E53" i="64" s="1"/>
  <c r="D35" i="64"/>
  <c r="D55" i="64" s="1"/>
  <c r="C35" i="64"/>
  <c r="C56" i="64" s="1"/>
  <c r="B35" i="64"/>
  <c r="B52" i="64" s="1"/>
  <c r="V23" i="64"/>
  <c r="U23" i="64"/>
  <c r="T23" i="64"/>
  <c r="S23" i="64"/>
  <c r="R23" i="64"/>
  <c r="Q23" i="64"/>
  <c r="P23" i="64"/>
  <c r="O23" i="64"/>
  <c r="N23" i="64"/>
  <c r="M23" i="64"/>
  <c r="L23" i="64"/>
  <c r="K23" i="64"/>
  <c r="J23" i="64"/>
  <c r="I23" i="64"/>
  <c r="H23" i="64"/>
  <c r="G23" i="64"/>
  <c r="F23" i="64"/>
  <c r="E23" i="64"/>
  <c r="D23" i="64"/>
  <c r="C23" i="64"/>
  <c r="V22" i="64"/>
  <c r="U22" i="64"/>
  <c r="T22" i="64"/>
  <c r="S22" i="64"/>
  <c r="R22" i="64"/>
  <c r="Q22" i="64"/>
  <c r="P22" i="64"/>
  <c r="O22" i="64"/>
  <c r="N22" i="64"/>
  <c r="M22" i="64"/>
  <c r="L22" i="64"/>
  <c r="K22" i="64"/>
  <c r="J22" i="64"/>
  <c r="I22" i="64"/>
  <c r="H22" i="64"/>
  <c r="G22" i="64"/>
  <c r="F22" i="64"/>
  <c r="E22" i="64"/>
  <c r="D22" i="64"/>
  <c r="C22" i="64"/>
  <c r="V21" i="64"/>
  <c r="U21" i="64"/>
  <c r="T21" i="64"/>
  <c r="S21" i="64"/>
  <c r="R21" i="64"/>
  <c r="Q21" i="64"/>
  <c r="P21" i="64"/>
  <c r="O21" i="64"/>
  <c r="N21" i="64"/>
  <c r="M21" i="64"/>
  <c r="L21" i="64"/>
  <c r="K21" i="64"/>
  <c r="J21" i="64"/>
  <c r="I21" i="64"/>
  <c r="H21" i="64"/>
  <c r="G21" i="64"/>
  <c r="F21" i="64"/>
  <c r="E21" i="64"/>
  <c r="D21" i="64"/>
  <c r="C21" i="64"/>
  <c r="V20" i="64"/>
  <c r="U20" i="64"/>
  <c r="T20" i="64"/>
  <c r="S20" i="64"/>
  <c r="R20" i="64"/>
  <c r="Q20" i="64"/>
  <c r="P20" i="64"/>
  <c r="O20" i="64"/>
  <c r="N20" i="64"/>
  <c r="M20" i="64"/>
  <c r="L20" i="64"/>
  <c r="K20" i="64"/>
  <c r="J20" i="64"/>
  <c r="I20" i="64"/>
  <c r="H20" i="64"/>
  <c r="G20" i="64"/>
  <c r="F20" i="64"/>
  <c r="E20" i="64"/>
  <c r="D20" i="64"/>
  <c r="C20" i="64"/>
  <c r="V8" i="64"/>
  <c r="U8" i="64"/>
  <c r="T8" i="64"/>
  <c r="S8" i="64"/>
  <c r="R8" i="64"/>
  <c r="Q8" i="64"/>
  <c r="Q25" i="64" s="1"/>
  <c r="P8" i="64"/>
  <c r="O8" i="64"/>
  <c r="N8" i="64"/>
  <c r="M8" i="64"/>
  <c r="L8" i="64"/>
  <c r="K8" i="64"/>
  <c r="J8" i="64"/>
  <c r="I8" i="64"/>
  <c r="H8" i="64"/>
  <c r="G8" i="64"/>
  <c r="F8" i="64"/>
  <c r="E8" i="64"/>
  <c r="D8" i="64"/>
  <c r="C8" i="64"/>
  <c r="B8" i="64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V49" i="96"/>
  <c r="U49" i="96"/>
  <c r="T49" i="96"/>
  <c r="S49" i="96"/>
  <c r="R49" i="96"/>
  <c r="Q49" i="96"/>
  <c r="P49" i="96"/>
  <c r="O49" i="96"/>
  <c r="N49" i="96"/>
  <c r="M49" i="96"/>
  <c r="L49" i="96"/>
  <c r="K49" i="96"/>
  <c r="J49" i="96"/>
  <c r="V48" i="96"/>
  <c r="U48" i="96"/>
  <c r="T48" i="96"/>
  <c r="S48" i="96"/>
  <c r="R48" i="96"/>
  <c r="Q48" i="96"/>
  <c r="P48" i="96"/>
  <c r="O48" i="96"/>
  <c r="N48" i="96"/>
  <c r="M48" i="96"/>
  <c r="L48" i="96"/>
  <c r="K48" i="96"/>
  <c r="J48" i="96"/>
  <c r="V47" i="96"/>
  <c r="U47" i="96"/>
  <c r="T47" i="96"/>
  <c r="S47" i="96"/>
  <c r="R47" i="96"/>
  <c r="Q47" i="96"/>
  <c r="P47" i="96"/>
  <c r="O47" i="96"/>
  <c r="N47" i="96"/>
  <c r="M47" i="96"/>
  <c r="L47" i="96"/>
  <c r="K47" i="96"/>
  <c r="J47" i="96"/>
  <c r="V35" i="96"/>
  <c r="U35" i="96"/>
  <c r="U53" i="96" s="1"/>
  <c r="T35" i="96"/>
  <c r="T55" i="96" s="1"/>
  <c r="S35" i="96"/>
  <c r="S56" i="96" s="1"/>
  <c r="R35" i="96"/>
  <c r="R52" i="96" s="1"/>
  <c r="Q35" i="96"/>
  <c r="Q53" i="96" s="1"/>
  <c r="P35" i="96"/>
  <c r="P55" i="96" s="1"/>
  <c r="O35" i="96"/>
  <c r="O56" i="96" s="1"/>
  <c r="N35" i="96"/>
  <c r="N52" i="96" s="1"/>
  <c r="M35" i="96"/>
  <c r="M53" i="96" s="1"/>
  <c r="L35" i="96"/>
  <c r="L55" i="96" s="1"/>
  <c r="K35" i="96"/>
  <c r="K56" i="96" s="1"/>
  <c r="J35" i="96"/>
  <c r="J52" i="96" s="1"/>
  <c r="I35" i="96"/>
  <c r="I53" i="96" s="1"/>
  <c r="V23" i="96"/>
  <c r="U23" i="96"/>
  <c r="T23" i="96"/>
  <c r="S23" i="96"/>
  <c r="R23" i="96"/>
  <c r="Q23" i="96"/>
  <c r="P23" i="96"/>
  <c r="O23" i="96"/>
  <c r="N23" i="96"/>
  <c r="M23" i="96"/>
  <c r="L23" i="96"/>
  <c r="K23" i="96"/>
  <c r="J23" i="96"/>
  <c r="V22" i="96"/>
  <c r="U22" i="96"/>
  <c r="T22" i="96"/>
  <c r="S22" i="96"/>
  <c r="R22" i="96"/>
  <c r="Q22" i="96"/>
  <c r="P22" i="96"/>
  <c r="O22" i="96"/>
  <c r="N22" i="96"/>
  <c r="M22" i="96"/>
  <c r="L22" i="96"/>
  <c r="K22" i="96"/>
  <c r="J22" i="96"/>
  <c r="V21" i="96"/>
  <c r="U21" i="96"/>
  <c r="T21" i="96"/>
  <c r="S21" i="96"/>
  <c r="R21" i="96"/>
  <c r="Q21" i="96"/>
  <c r="P21" i="96"/>
  <c r="O21" i="96"/>
  <c r="N21" i="96"/>
  <c r="M21" i="96"/>
  <c r="L21" i="96"/>
  <c r="K21" i="96"/>
  <c r="J21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V8" i="96"/>
  <c r="U8" i="96"/>
  <c r="T8" i="96"/>
  <c r="S8" i="96"/>
  <c r="R8" i="96"/>
  <c r="Q8" i="96"/>
  <c r="P8" i="96"/>
  <c r="O8" i="96"/>
  <c r="N8" i="96"/>
  <c r="M8" i="96"/>
  <c r="L8" i="96"/>
  <c r="K8" i="96"/>
  <c r="J8" i="96"/>
  <c r="I8" i="96"/>
  <c r="V50" i="67"/>
  <c r="U50" i="67"/>
  <c r="T50" i="67"/>
  <c r="S50" i="67"/>
  <c r="R50" i="67"/>
  <c r="Q50" i="67"/>
  <c r="P50" i="67"/>
  <c r="O50" i="67"/>
  <c r="N50" i="67"/>
  <c r="M50" i="67"/>
  <c r="L50" i="67"/>
  <c r="K50" i="67"/>
  <c r="J50" i="67"/>
  <c r="V49" i="67"/>
  <c r="U49" i="67"/>
  <c r="T49" i="67"/>
  <c r="S49" i="67"/>
  <c r="R49" i="67"/>
  <c r="Q49" i="67"/>
  <c r="P49" i="67"/>
  <c r="O49" i="67"/>
  <c r="N49" i="67"/>
  <c r="M49" i="67"/>
  <c r="L49" i="67"/>
  <c r="K49" i="67"/>
  <c r="J49" i="67"/>
  <c r="V48" i="67"/>
  <c r="U48" i="67"/>
  <c r="T48" i="67"/>
  <c r="S48" i="67"/>
  <c r="R48" i="67"/>
  <c r="Q48" i="67"/>
  <c r="P48" i="67"/>
  <c r="O48" i="67"/>
  <c r="N48" i="67"/>
  <c r="M48" i="67"/>
  <c r="L48" i="67"/>
  <c r="K48" i="67"/>
  <c r="J48" i="67"/>
  <c r="V47" i="67"/>
  <c r="U47" i="67"/>
  <c r="T47" i="67"/>
  <c r="S47" i="67"/>
  <c r="R47" i="67"/>
  <c r="Q47" i="67"/>
  <c r="P47" i="67"/>
  <c r="O47" i="67"/>
  <c r="N47" i="67"/>
  <c r="M47" i="67"/>
  <c r="L47" i="67"/>
  <c r="K47" i="67"/>
  <c r="J47" i="67"/>
  <c r="V35" i="67"/>
  <c r="U35" i="67"/>
  <c r="U52" i="67" s="1"/>
  <c r="T35" i="67"/>
  <c r="T53" i="67" s="1"/>
  <c r="S35" i="67"/>
  <c r="R35" i="67"/>
  <c r="R56" i="67" s="1"/>
  <c r="Q35" i="67"/>
  <c r="Q52" i="67" s="1"/>
  <c r="P35" i="67"/>
  <c r="P53" i="67" s="1"/>
  <c r="O35" i="67"/>
  <c r="N35" i="67"/>
  <c r="N56" i="67" s="1"/>
  <c r="M35" i="67"/>
  <c r="M52" i="67" s="1"/>
  <c r="L35" i="67"/>
  <c r="L53" i="67" s="1"/>
  <c r="K35" i="67"/>
  <c r="J35" i="67"/>
  <c r="J56" i="67" s="1"/>
  <c r="I35" i="67"/>
  <c r="I52" i="67" s="1"/>
  <c r="V23" i="67"/>
  <c r="U23" i="67"/>
  <c r="T23" i="67"/>
  <c r="S23" i="67"/>
  <c r="R23" i="67"/>
  <c r="Q23" i="67"/>
  <c r="P23" i="67"/>
  <c r="O23" i="67"/>
  <c r="N23" i="67"/>
  <c r="M23" i="67"/>
  <c r="L23" i="67"/>
  <c r="K23" i="67"/>
  <c r="J23" i="67"/>
  <c r="V22" i="67"/>
  <c r="U22" i="67"/>
  <c r="T22" i="67"/>
  <c r="S22" i="67"/>
  <c r="R22" i="67"/>
  <c r="Q22" i="67"/>
  <c r="P22" i="67"/>
  <c r="O22" i="67"/>
  <c r="N22" i="67"/>
  <c r="M22" i="67"/>
  <c r="L22" i="67"/>
  <c r="K22" i="67"/>
  <c r="J22" i="67"/>
  <c r="V21" i="67"/>
  <c r="U21" i="67"/>
  <c r="T21" i="67"/>
  <c r="S21" i="67"/>
  <c r="R21" i="67"/>
  <c r="Q21" i="67"/>
  <c r="P21" i="67"/>
  <c r="O21" i="67"/>
  <c r="N21" i="67"/>
  <c r="M21" i="67"/>
  <c r="L21" i="67"/>
  <c r="K21" i="67"/>
  <c r="J21" i="67"/>
  <c r="V20" i="67"/>
  <c r="U20" i="67"/>
  <c r="T20" i="67"/>
  <c r="S20" i="67"/>
  <c r="R20" i="67"/>
  <c r="Q20" i="67"/>
  <c r="P20" i="67"/>
  <c r="O20" i="67"/>
  <c r="N20" i="67"/>
  <c r="M20" i="67"/>
  <c r="L20" i="67"/>
  <c r="K20" i="67"/>
  <c r="J20" i="67"/>
  <c r="V8" i="67"/>
  <c r="V25" i="67" s="1"/>
  <c r="U8" i="67"/>
  <c r="T8" i="67"/>
  <c r="S8" i="67"/>
  <c r="R8" i="67"/>
  <c r="Q8" i="67"/>
  <c r="P8" i="67"/>
  <c r="O8" i="67"/>
  <c r="N8" i="67"/>
  <c r="M8" i="67"/>
  <c r="L8" i="67"/>
  <c r="K8" i="67"/>
  <c r="J8" i="67"/>
  <c r="I8" i="67"/>
  <c r="I8" i="57" s="1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35" i="19"/>
  <c r="W46" i="19" s="1"/>
  <c r="U35" i="19"/>
  <c r="T35" i="19"/>
  <c r="S35" i="19"/>
  <c r="S56" i="19" s="1"/>
  <c r="R35" i="19"/>
  <c r="Q35" i="19"/>
  <c r="Q53" i="19" s="1"/>
  <c r="P35" i="19"/>
  <c r="P56" i="19" s="1"/>
  <c r="O35" i="19"/>
  <c r="O56" i="19" s="1"/>
  <c r="N35" i="19"/>
  <c r="M35" i="19"/>
  <c r="M53" i="19" s="1"/>
  <c r="L35" i="19"/>
  <c r="K35" i="19"/>
  <c r="K56" i="19" s="1"/>
  <c r="J35" i="19"/>
  <c r="J55" i="19" s="1"/>
  <c r="I35" i="19"/>
  <c r="I53" i="19" s="1"/>
  <c r="H35" i="19"/>
  <c r="H52" i="19" s="1"/>
  <c r="G35" i="19"/>
  <c r="G56" i="19" s="1"/>
  <c r="F35" i="19"/>
  <c r="E35" i="19"/>
  <c r="E53" i="19" s="1"/>
  <c r="D35" i="19"/>
  <c r="C35" i="19"/>
  <c r="C56" i="19" s="1"/>
  <c r="B35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B8" i="19"/>
  <c r="V50" i="33"/>
  <c r="U50" i="33"/>
  <c r="T50" i="33"/>
  <c r="S50" i="33"/>
  <c r="R50" i="33"/>
  <c r="Q50" i="33"/>
  <c r="P50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V49" i="33"/>
  <c r="U49" i="33"/>
  <c r="T49" i="33"/>
  <c r="S49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V35" i="33"/>
  <c r="W46" i="33" s="1"/>
  <c r="U35" i="33"/>
  <c r="T35" i="33"/>
  <c r="T56" i="33" s="1"/>
  <c r="S35" i="33"/>
  <c r="S56" i="33" s="1"/>
  <c r="R35" i="33"/>
  <c r="Q35" i="33"/>
  <c r="Q53" i="33" s="1"/>
  <c r="P35" i="33"/>
  <c r="P56" i="33" s="1"/>
  <c r="O35" i="33"/>
  <c r="O56" i="33" s="1"/>
  <c r="N35" i="33"/>
  <c r="M35" i="33"/>
  <c r="M53" i="33" s="1"/>
  <c r="L35" i="33"/>
  <c r="L52" i="33" s="1"/>
  <c r="K35" i="33"/>
  <c r="K56" i="33" s="1"/>
  <c r="J35" i="33"/>
  <c r="J55" i="33" s="1"/>
  <c r="I35" i="33"/>
  <c r="I53" i="33" s="1"/>
  <c r="H35" i="33"/>
  <c r="H56" i="33" s="1"/>
  <c r="G35" i="33"/>
  <c r="G56" i="33" s="1"/>
  <c r="F35" i="33"/>
  <c r="E35" i="33"/>
  <c r="E53" i="33" s="1"/>
  <c r="D35" i="33"/>
  <c r="D52" i="33" s="1"/>
  <c r="C35" i="33"/>
  <c r="C56" i="33" s="1"/>
  <c r="B35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V8" i="33"/>
  <c r="U8" i="33"/>
  <c r="T8" i="33"/>
  <c r="S8" i="33"/>
  <c r="R8" i="33"/>
  <c r="Q8" i="33"/>
  <c r="P8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B8" i="33"/>
  <c r="F53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V35" i="22"/>
  <c r="U35" i="22"/>
  <c r="U53" i="22" s="1"/>
  <c r="T35" i="22"/>
  <c r="T55" i="22" s="1"/>
  <c r="S35" i="22"/>
  <c r="S56" i="22" s="1"/>
  <c r="R35" i="22"/>
  <c r="R52" i="22" s="1"/>
  <c r="Q35" i="22"/>
  <c r="Q53" i="22" s="1"/>
  <c r="P35" i="22"/>
  <c r="P55" i="22" s="1"/>
  <c r="O35" i="22"/>
  <c r="O56" i="22" s="1"/>
  <c r="N35" i="22"/>
  <c r="N52" i="22" s="1"/>
  <c r="M35" i="22"/>
  <c r="M53" i="22" s="1"/>
  <c r="L35" i="22"/>
  <c r="L55" i="22" s="1"/>
  <c r="K35" i="22"/>
  <c r="K56" i="22" s="1"/>
  <c r="J35" i="22"/>
  <c r="J52" i="22" s="1"/>
  <c r="I35" i="22"/>
  <c r="I53" i="22" s="1"/>
  <c r="H35" i="22"/>
  <c r="H55" i="22" s="1"/>
  <c r="G35" i="22"/>
  <c r="G56" i="22" s="1"/>
  <c r="F35" i="22"/>
  <c r="F52" i="22" s="1"/>
  <c r="E35" i="22"/>
  <c r="E53" i="22" s="1"/>
  <c r="D35" i="22"/>
  <c r="D55" i="22" s="1"/>
  <c r="C35" i="22"/>
  <c r="C56" i="22" s="1"/>
  <c r="B35" i="22"/>
  <c r="B52" i="22" s="1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V50" i="36"/>
  <c r="U50" i="36"/>
  <c r="T50" i="36"/>
  <c r="S50" i="36"/>
  <c r="R50" i="36"/>
  <c r="Q50" i="36"/>
  <c r="P50" i="36"/>
  <c r="O50" i="36"/>
  <c r="N50" i="36"/>
  <c r="M50" i="36"/>
  <c r="L50" i="36"/>
  <c r="K50" i="36"/>
  <c r="J50" i="36"/>
  <c r="I50" i="36"/>
  <c r="H50" i="36"/>
  <c r="G50" i="36"/>
  <c r="F50" i="36"/>
  <c r="E50" i="36"/>
  <c r="D50" i="36"/>
  <c r="C50" i="36"/>
  <c r="V49" i="36"/>
  <c r="U49" i="36"/>
  <c r="T49" i="36"/>
  <c r="S49" i="36"/>
  <c r="R49" i="36"/>
  <c r="Q49" i="36"/>
  <c r="P49" i="36"/>
  <c r="O49" i="36"/>
  <c r="N49" i="36"/>
  <c r="M49" i="36"/>
  <c r="L49" i="36"/>
  <c r="K49" i="36"/>
  <c r="J49" i="36"/>
  <c r="I49" i="36"/>
  <c r="H49" i="36"/>
  <c r="G49" i="36"/>
  <c r="F49" i="36"/>
  <c r="E49" i="36"/>
  <c r="D49" i="36"/>
  <c r="C49" i="36"/>
  <c r="V48" i="36"/>
  <c r="U48" i="36"/>
  <c r="T48" i="36"/>
  <c r="S48" i="36"/>
  <c r="R48" i="36"/>
  <c r="Q48" i="36"/>
  <c r="P48" i="36"/>
  <c r="O48" i="36"/>
  <c r="N48" i="36"/>
  <c r="M48" i="36"/>
  <c r="L48" i="36"/>
  <c r="K48" i="36"/>
  <c r="J48" i="36"/>
  <c r="I48" i="36"/>
  <c r="H48" i="36"/>
  <c r="G48" i="36"/>
  <c r="F48" i="36"/>
  <c r="E48" i="36"/>
  <c r="D48" i="36"/>
  <c r="C48" i="36"/>
  <c r="V47" i="36"/>
  <c r="U47" i="36"/>
  <c r="T47" i="36"/>
  <c r="S47" i="36"/>
  <c r="R47" i="36"/>
  <c r="Q47" i="36"/>
  <c r="P47" i="36"/>
  <c r="O47" i="36"/>
  <c r="N47" i="36"/>
  <c r="M47" i="36"/>
  <c r="L47" i="36"/>
  <c r="K47" i="36"/>
  <c r="J47" i="36"/>
  <c r="I47" i="36"/>
  <c r="H47" i="36"/>
  <c r="G47" i="36"/>
  <c r="F47" i="36"/>
  <c r="E47" i="36"/>
  <c r="D47" i="36"/>
  <c r="C47" i="36"/>
  <c r="V35" i="36"/>
  <c r="U35" i="36"/>
  <c r="U53" i="36" s="1"/>
  <c r="T35" i="36"/>
  <c r="T55" i="36" s="1"/>
  <c r="S35" i="36"/>
  <c r="S56" i="36" s="1"/>
  <c r="R35" i="36"/>
  <c r="R52" i="36" s="1"/>
  <c r="Q35" i="36"/>
  <c r="Q53" i="36" s="1"/>
  <c r="P35" i="36"/>
  <c r="P55" i="36" s="1"/>
  <c r="O35" i="36"/>
  <c r="O56" i="36" s="1"/>
  <c r="N35" i="36"/>
  <c r="N52" i="36" s="1"/>
  <c r="M35" i="36"/>
  <c r="M53" i="36" s="1"/>
  <c r="L35" i="36"/>
  <c r="L55" i="36" s="1"/>
  <c r="K35" i="36"/>
  <c r="K56" i="36" s="1"/>
  <c r="J35" i="36"/>
  <c r="J52" i="36" s="1"/>
  <c r="I35" i="36"/>
  <c r="I53" i="36" s="1"/>
  <c r="H35" i="36"/>
  <c r="H55" i="36" s="1"/>
  <c r="G35" i="36"/>
  <c r="G56" i="36" s="1"/>
  <c r="F35" i="36"/>
  <c r="F52" i="36" s="1"/>
  <c r="E35" i="36"/>
  <c r="E53" i="36" s="1"/>
  <c r="D35" i="36"/>
  <c r="D55" i="36" s="1"/>
  <c r="C35" i="36"/>
  <c r="C56" i="36" s="1"/>
  <c r="B35" i="36"/>
  <c r="B52" i="36" s="1"/>
  <c r="V23" i="36"/>
  <c r="U23" i="36"/>
  <c r="T23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V21" i="36"/>
  <c r="U21" i="36"/>
  <c r="T21" i="36"/>
  <c r="S21" i="36"/>
  <c r="R21" i="36"/>
  <c r="Q21" i="36"/>
  <c r="P21" i="36"/>
  <c r="O21" i="36"/>
  <c r="N21" i="36"/>
  <c r="M21" i="36"/>
  <c r="L21" i="36"/>
  <c r="K21" i="36"/>
  <c r="J21" i="36"/>
  <c r="I21" i="36"/>
  <c r="H21" i="36"/>
  <c r="G21" i="36"/>
  <c r="F21" i="36"/>
  <c r="E21" i="36"/>
  <c r="D21" i="36"/>
  <c r="C21" i="36"/>
  <c r="V20" i="36"/>
  <c r="U20" i="36"/>
  <c r="T20" i="36"/>
  <c r="S20" i="36"/>
  <c r="R20" i="36"/>
  <c r="Q20" i="36"/>
  <c r="P20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C20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8" i="36"/>
  <c r="B73" i="59" l="1"/>
  <c r="B69" i="59"/>
  <c r="B68" i="59"/>
  <c r="B64" i="59"/>
  <c r="B60" i="59"/>
  <c r="B54" i="59"/>
  <c r="B47" i="59"/>
  <c r="B42" i="59"/>
  <c r="B37" i="59"/>
  <c r="B33" i="59"/>
  <c r="B30" i="59"/>
  <c r="B14" i="59"/>
  <c r="B4" i="59"/>
  <c r="F4" i="59"/>
  <c r="B59" i="59"/>
  <c r="B51" i="59"/>
  <c r="B38" i="59"/>
  <c r="B35" i="59"/>
  <c r="B6" i="59"/>
  <c r="F8" i="59"/>
  <c r="B63" i="59"/>
  <c r="B49" i="59"/>
  <c r="B45" i="59"/>
  <c r="F3" i="59"/>
  <c r="B21" i="59"/>
  <c r="B8" i="59"/>
  <c r="T81" i="114"/>
  <c r="B72" i="59"/>
  <c r="B53" i="59"/>
  <c r="B52" i="59"/>
  <c r="B48" i="59"/>
  <c r="B44" i="59"/>
  <c r="B29" i="59"/>
  <c r="B28" i="59"/>
  <c r="B22" i="59"/>
  <c r="B16" i="59"/>
  <c r="B15" i="59"/>
  <c r="B13" i="59"/>
  <c r="B9" i="59"/>
  <c r="F9" i="59"/>
  <c r="F7" i="59"/>
  <c r="B71" i="59"/>
  <c r="B70" i="59"/>
  <c r="B67" i="59"/>
  <c r="B66" i="59"/>
  <c r="B65" i="59"/>
  <c r="B62" i="59"/>
  <c r="B61" i="59"/>
  <c r="B58" i="59"/>
  <c r="B57" i="59"/>
  <c r="B56" i="59"/>
  <c r="B55" i="59"/>
  <c r="B50" i="59"/>
  <c r="B46" i="59"/>
  <c r="B43" i="59"/>
  <c r="B41" i="59"/>
  <c r="B40" i="59"/>
  <c r="B39" i="59"/>
  <c r="B36" i="59"/>
  <c r="B34" i="59"/>
  <c r="B31" i="59"/>
  <c r="B27" i="59"/>
  <c r="B26" i="59"/>
  <c r="B25" i="59"/>
  <c r="B24" i="59"/>
  <c r="B23" i="59"/>
  <c r="B20" i="59"/>
  <c r="B19" i="59"/>
  <c r="B18" i="59"/>
  <c r="B17" i="59"/>
  <c r="B11" i="59"/>
  <c r="B7" i="59"/>
  <c r="B5" i="59"/>
  <c r="F6" i="59"/>
  <c r="F12" i="59"/>
  <c r="F13" i="59"/>
  <c r="F5" i="59"/>
  <c r="T87" i="114"/>
  <c r="T31" i="114"/>
  <c r="T12" i="114"/>
  <c r="T28" i="114"/>
  <c r="T78" i="114"/>
  <c r="T20" i="114"/>
  <c r="T11" i="114"/>
  <c r="T22" i="114"/>
  <c r="T4" i="114"/>
  <c r="T59" i="114"/>
  <c r="T53" i="114"/>
  <c r="T48" i="114"/>
  <c r="G25" i="36"/>
  <c r="F82" i="114"/>
  <c r="G63" i="57"/>
  <c r="G67" i="57" s="1"/>
  <c r="M28" i="22"/>
  <c r="L20" i="114"/>
  <c r="M44" i="57"/>
  <c r="J25" i="33"/>
  <c r="I78" i="114"/>
  <c r="J77" i="57"/>
  <c r="J28" i="68"/>
  <c r="I36" i="114"/>
  <c r="J13" i="57"/>
  <c r="N19" i="68"/>
  <c r="M19" i="56" s="1"/>
  <c r="M36" i="114"/>
  <c r="N13" i="57"/>
  <c r="R28" i="68"/>
  <c r="Q36" i="114"/>
  <c r="R13" i="57"/>
  <c r="U36" i="114"/>
  <c r="W19" i="68"/>
  <c r="V19" i="56" s="1"/>
  <c r="V36" i="114"/>
  <c r="V13" i="57"/>
  <c r="I23" i="114"/>
  <c r="J14" i="57"/>
  <c r="M23" i="114"/>
  <c r="N14" i="57"/>
  <c r="Q23" i="114"/>
  <c r="R14" i="57"/>
  <c r="U23" i="114"/>
  <c r="V23" i="114"/>
  <c r="W19" i="69"/>
  <c r="V5" i="56" s="1"/>
  <c r="V14" i="57"/>
  <c r="I45" i="114"/>
  <c r="J60" i="57"/>
  <c r="M45" i="114"/>
  <c r="N60" i="57"/>
  <c r="Q45" i="114"/>
  <c r="R60" i="57"/>
  <c r="U45" i="114"/>
  <c r="W19" i="101"/>
  <c r="V67" i="56" s="1"/>
  <c r="V45" i="114"/>
  <c r="V60" i="57"/>
  <c r="J44" i="114"/>
  <c r="K49" i="57"/>
  <c r="N44" i="114"/>
  <c r="O49" i="57"/>
  <c r="S29" i="102"/>
  <c r="R44" i="114"/>
  <c r="S49" i="57"/>
  <c r="K25" i="70"/>
  <c r="J63" i="114"/>
  <c r="K15" i="57"/>
  <c r="O25" i="70"/>
  <c r="N63" i="114"/>
  <c r="O15" i="57"/>
  <c r="S25" i="70"/>
  <c r="R63" i="114"/>
  <c r="S15" i="57"/>
  <c r="D29" i="5"/>
  <c r="C87" i="114"/>
  <c r="D96" i="57"/>
  <c r="H29" i="5"/>
  <c r="G87" i="114"/>
  <c r="H96" i="57"/>
  <c r="L29" i="5"/>
  <c r="K87" i="114"/>
  <c r="L96" i="57"/>
  <c r="P29" i="5"/>
  <c r="O87" i="114"/>
  <c r="P96" i="57"/>
  <c r="T29" i="5"/>
  <c r="S87" i="114"/>
  <c r="T96" i="57"/>
  <c r="D29" i="4"/>
  <c r="C77" i="114"/>
  <c r="D7" i="57"/>
  <c r="H29" i="4"/>
  <c r="G77" i="114"/>
  <c r="H7" i="57"/>
  <c r="H40" i="57" s="1"/>
  <c r="L29" i="4"/>
  <c r="K77" i="114"/>
  <c r="L7" i="57"/>
  <c r="I28" i="71"/>
  <c r="C24" i="59"/>
  <c r="I16" i="57"/>
  <c r="M28" i="71"/>
  <c r="L43" i="114"/>
  <c r="M16" i="57"/>
  <c r="Q28" i="71"/>
  <c r="P43" i="114"/>
  <c r="Q16" i="57"/>
  <c r="U28" i="71"/>
  <c r="T43" i="114"/>
  <c r="U16" i="57"/>
  <c r="E11" i="114"/>
  <c r="F17" i="57"/>
  <c r="I11" i="114"/>
  <c r="J17" i="57"/>
  <c r="D29" i="16"/>
  <c r="C7" i="114"/>
  <c r="D18" i="57"/>
  <c r="H29" i="16"/>
  <c r="G7" i="114"/>
  <c r="H18" i="57"/>
  <c r="L29" i="16"/>
  <c r="K7" i="114"/>
  <c r="L18" i="57"/>
  <c r="I28" i="72"/>
  <c r="C27" i="59"/>
  <c r="I19" i="57"/>
  <c r="M28" i="72"/>
  <c r="L42" i="114"/>
  <c r="M19" i="57"/>
  <c r="Q28" i="72"/>
  <c r="P42" i="114"/>
  <c r="Q19" i="57"/>
  <c r="U28" i="72"/>
  <c r="T42" i="114"/>
  <c r="U19" i="57"/>
  <c r="I28" i="103"/>
  <c r="C28" i="59"/>
  <c r="I50" i="57"/>
  <c r="M28" i="103"/>
  <c r="L60" i="114"/>
  <c r="M50" i="57"/>
  <c r="Q28" i="103"/>
  <c r="P60" i="114"/>
  <c r="Q50" i="57"/>
  <c r="U28" i="103"/>
  <c r="T60" i="114"/>
  <c r="U50" i="57"/>
  <c r="I64" i="114"/>
  <c r="J51" i="57"/>
  <c r="M64" i="114"/>
  <c r="N51" i="57"/>
  <c r="Q64" i="114"/>
  <c r="R51" i="57"/>
  <c r="U64" i="114"/>
  <c r="W19" i="104"/>
  <c r="V71" i="56" s="1"/>
  <c r="V64" i="114"/>
  <c r="V51" i="57"/>
  <c r="C30" i="59"/>
  <c r="B81" i="57"/>
  <c r="E48" i="114"/>
  <c r="F81" i="57"/>
  <c r="I48" i="114"/>
  <c r="J81" i="57"/>
  <c r="M48" i="114"/>
  <c r="N81" i="57"/>
  <c r="Q48" i="114"/>
  <c r="R81" i="57"/>
  <c r="U48" i="114"/>
  <c r="V48" i="114"/>
  <c r="K25" i="73"/>
  <c r="J46" i="114"/>
  <c r="K20" i="57"/>
  <c r="O25" i="73"/>
  <c r="N46" i="114"/>
  <c r="O20" i="57"/>
  <c r="S25" i="73"/>
  <c r="R46" i="114"/>
  <c r="S20" i="57"/>
  <c r="C33" i="59"/>
  <c r="B83" i="57"/>
  <c r="E37" i="114"/>
  <c r="F83" i="57"/>
  <c r="I37" i="114"/>
  <c r="J83" i="57"/>
  <c r="M37" i="114"/>
  <c r="N83" i="57"/>
  <c r="Q37" i="114"/>
  <c r="R83" i="57"/>
  <c r="U37" i="114"/>
  <c r="V37" i="114"/>
  <c r="W19" i="51"/>
  <c r="V52" i="56" s="1"/>
  <c r="V83" i="57"/>
  <c r="K25" i="42"/>
  <c r="J18" i="114"/>
  <c r="K21" i="57"/>
  <c r="O25" i="42"/>
  <c r="N18" i="114"/>
  <c r="O21" i="57"/>
  <c r="S25" i="42"/>
  <c r="R18" i="114"/>
  <c r="S21" i="57"/>
  <c r="C25" i="49"/>
  <c r="B25" i="114"/>
  <c r="C71" i="57"/>
  <c r="G25" i="49"/>
  <c r="F25" i="114"/>
  <c r="G71" i="57"/>
  <c r="K25" i="49"/>
  <c r="J25" i="114"/>
  <c r="K71" i="57"/>
  <c r="O25" i="49"/>
  <c r="N25" i="114"/>
  <c r="O71" i="57"/>
  <c r="S25" i="49"/>
  <c r="R25" i="114"/>
  <c r="S71" i="57"/>
  <c r="V52" i="49"/>
  <c r="W46" i="49"/>
  <c r="E28" i="17"/>
  <c r="D14" i="114"/>
  <c r="E22" i="57"/>
  <c r="H14" i="114"/>
  <c r="I22" i="57"/>
  <c r="C25" i="10"/>
  <c r="B16" i="114"/>
  <c r="C84" i="57"/>
  <c r="G25" i="10"/>
  <c r="F16" i="114"/>
  <c r="G84" i="57"/>
  <c r="K25" i="10"/>
  <c r="J16" i="114"/>
  <c r="K84" i="57"/>
  <c r="O25" i="10"/>
  <c r="N16" i="114"/>
  <c r="O84" i="57"/>
  <c r="S25" i="10"/>
  <c r="R16" i="114"/>
  <c r="S84" i="57"/>
  <c r="L29" i="88"/>
  <c r="K58" i="114"/>
  <c r="L72" i="57"/>
  <c r="P29" i="88"/>
  <c r="O58" i="114"/>
  <c r="P72" i="57"/>
  <c r="T29" i="88"/>
  <c r="S58" i="114"/>
  <c r="T72" i="57"/>
  <c r="V52" i="88"/>
  <c r="W46" i="88"/>
  <c r="E28" i="8"/>
  <c r="D79" i="114"/>
  <c r="E42" i="57"/>
  <c r="I28" i="8"/>
  <c r="H79" i="114"/>
  <c r="I42" i="57"/>
  <c r="M28" i="8"/>
  <c r="L79" i="114"/>
  <c r="M42" i="57"/>
  <c r="Q28" i="8"/>
  <c r="P79" i="114"/>
  <c r="Q42" i="57"/>
  <c r="T79" i="114"/>
  <c r="J25" i="74"/>
  <c r="I62" i="114"/>
  <c r="J23" i="57"/>
  <c r="M62" i="114"/>
  <c r="N23" i="57"/>
  <c r="R29" i="74"/>
  <c r="Q62" i="114"/>
  <c r="R23" i="57"/>
  <c r="V29" i="74"/>
  <c r="U62" i="114"/>
  <c r="W19" i="74"/>
  <c r="V32" i="56" s="1"/>
  <c r="V62" i="114"/>
  <c r="V23" i="57"/>
  <c r="I56" i="114"/>
  <c r="J24" i="57"/>
  <c r="M56" i="114"/>
  <c r="N24" i="57"/>
  <c r="Q56" i="114"/>
  <c r="R24" i="57"/>
  <c r="U56" i="114"/>
  <c r="W19" i="75"/>
  <c r="V30" i="56" s="1"/>
  <c r="V56" i="114"/>
  <c r="V24" i="57"/>
  <c r="C41" i="59"/>
  <c r="B25" i="57"/>
  <c r="E59" i="114"/>
  <c r="F25" i="57"/>
  <c r="I59" i="114"/>
  <c r="J25" i="57"/>
  <c r="M59" i="114"/>
  <c r="N25" i="57"/>
  <c r="Q59" i="114"/>
  <c r="R25" i="57"/>
  <c r="U59" i="114"/>
  <c r="V59" i="114"/>
  <c r="D29" i="52"/>
  <c r="C47" i="114"/>
  <c r="D86" i="57"/>
  <c r="H29" i="52"/>
  <c r="G47" i="114"/>
  <c r="H86" i="57"/>
  <c r="L29" i="52"/>
  <c r="K47" i="114"/>
  <c r="L86" i="57"/>
  <c r="P29" i="52"/>
  <c r="O47" i="114"/>
  <c r="P86" i="57"/>
  <c r="T29" i="52"/>
  <c r="S47" i="114"/>
  <c r="T86" i="57"/>
  <c r="C43" i="59"/>
  <c r="I26" i="57"/>
  <c r="M28" i="77"/>
  <c r="L69" i="114"/>
  <c r="M26" i="57"/>
  <c r="Q28" i="77"/>
  <c r="P69" i="114"/>
  <c r="Q26" i="57"/>
  <c r="U28" i="77"/>
  <c r="T69" i="114"/>
  <c r="U26" i="57"/>
  <c r="U69" i="114"/>
  <c r="R55" i="77"/>
  <c r="E28" i="9"/>
  <c r="D10" i="114"/>
  <c r="E52" i="57"/>
  <c r="I28" i="9"/>
  <c r="H10" i="114"/>
  <c r="I52" i="57"/>
  <c r="M28" i="9"/>
  <c r="L10" i="114"/>
  <c r="M52" i="57"/>
  <c r="Q28" i="9"/>
  <c r="P10" i="114"/>
  <c r="Q52" i="57"/>
  <c r="T10" i="114"/>
  <c r="C25" i="34"/>
  <c r="B83" i="114"/>
  <c r="C69" i="57"/>
  <c r="G25" i="34"/>
  <c r="F83" i="114"/>
  <c r="G69" i="57"/>
  <c r="K25" i="34"/>
  <c r="J83" i="114"/>
  <c r="K69" i="57"/>
  <c r="O25" i="34"/>
  <c r="N83" i="114"/>
  <c r="O69" i="57"/>
  <c r="S25" i="34"/>
  <c r="R83" i="114"/>
  <c r="S69" i="57"/>
  <c r="L29" i="87"/>
  <c r="K51" i="114"/>
  <c r="L64" i="57"/>
  <c r="P29" i="87"/>
  <c r="O51" i="114"/>
  <c r="P64" i="57"/>
  <c r="T29" i="87"/>
  <c r="S51" i="114"/>
  <c r="T64" i="57"/>
  <c r="V52" i="87"/>
  <c r="W46" i="87"/>
  <c r="E28" i="20"/>
  <c r="D17" i="114"/>
  <c r="E27" i="57"/>
  <c r="I28" i="20"/>
  <c r="H17" i="114"/>
  <c r="I27" i="57"/>
  <c r="M28" i="20"/>
  <c r="L17" i="114"/>
  <c r="M27" i="57"/>
  <c r="Q28" i="20"/>
  <c r="P17" i="114"/>
  <c r="Q27" i="57"/>
  <c r="T17" i="114"/>
  <c r="C25" i="53"/>
  <c r="B27" i="114"/>
  <c r="C87" i="57"/>
  <c r="G25" i="53"/>
  <c r="F27" i="114"/>
  <c r="G87" i="57"/>
  <c r="K25" i="53"/>
  <c r="J27" i="114"/>
  <c r="K87" i="57"/>
  <c r="O25" i="53"/>
  <c r="N27" i="114"/>
  <c r="O87" i="57"/>
  <c r="S25" i="53"/>
  <c r="R27" i="114"/>
  <c r="S87" i="57"/>
  <c r="V52" i="53"/>
  <c r="W46" i="53"/>
  <c r="L29" i="105"/>
  <c r="K66" i="114"/>
  <c r="L53" i="57"/>
  <c r="P29" i="105"/>
  <c r="O66" i="114"/>
  <c r="P53" i="57"/>
  <c r="T29" i="105"/>
  <c r="S66" i="114"/>
  <c r="T53" i="57"/>
  <c r="V52" i="105"/>
  <c r="W46" i="105"/>
  <c r="I28" i="85"/>
  <c r="C49" i="59"/>
  <c r="I65" i="57"/>
  <c r="M28" i="85"/>
  <c r="L38" i="114"/>
  <c r="M65" i="57"/>
  <c r="Q28" i="85"/>
  <c r="P38" i="114"/>
  <c r="Q65" i="57"/>
  <c r="U28" i="85"/>
  <c r="T38" i="114"/>
  <c r="U65" i="57"/>
  <c r="V52" i="85"/>
  <c r="W46" i="85"/>
  <c r="C25" i="43"/>
  <c r="B30" i="114"/>
  <c r="C28" i="57"/>
  <c r="G25" i="43"/>
  <c r="F30" i="114"/>
  <c r="G28" i="57"/>
  <c r="K25" i="43"/>
  <c r="J30" i="114"/>
  <c r="K28" i="57"/>
  <c r="O25" i="43"/>
  <c r="N30" i="114"/>
  <c r="O28" i="57"/>
  <c r="S25" i="43"/>
  <c r="R30" i="114"/>
  <c r="S28" i="57"/>
  <c r="V52" i="43"/>
  <c r="W46" i="43"/>
  <c r="K25" i="106"/>
  <c r="J68" i="114"/>
  <c r="K73" i="57"/>
  <c r="O25" i="106"/>
  <c r="N68" i="114"/>
  <c r="O73" i="57"/>
  <c r="R68" i="114"/>
  <c r="S73" i="57"/>
  <c r="D29" i="60"/>
  <c r="C81" i="114"/>
  <c r="D58" i="57"/>
  <c r="D61" i="57" s="1"/>
  <c r="H29" i="60"/>
  <c r="G81" i="114"/>
  <c r="H58" i="57"/>
  <c r="L29" i="60"/>
  <c r="K81" i="114"/>
  <c r="L58" i="57"/>
  <c r="P29" i="60"/>
  <c r="O81" i="114"/>
  <c r="P58" i="57"/>
  <c r="T29" i="60"/>
  <c r="S81" i="114"/>
  <c r="T58" i="57"/>
  <c r="E86" i="114"/>
  <c r="I86" i="114"/>
  <c r="K25" i="107"/>
  <c r="J50" i="114"/>
  <c r="K54" i="57"/>
  <c r="O25" i="107"/>
  <c r="N50" i="114"/>
  <c r="O54" i="57"/>
  <c r="S25" i="107"/>
  <c r="R50" i="114"/>
  <c r="S54" i="57"/>
  <c r="J59" i="82"/>
  <c r="I74" i="114"/>
  <c r="J55" i="57"/>
  <c r="N59" i="82"/>
  <c r="M74" i="114"/>
  <c r="N55" i="57"/>
  <c r="R59" i="82"/>
  <c r="Q74" i="114"/>
  <c r="R55" i="57"/>
  <c r="V59" i="82"/>
  <c r="U74" i="114"/>
  <c r="W19" i="82"/>
  <c r="V73" i="56" s="1"/>
  <c r="V74" i="114"/>
  <c r="V55" i="57"/>
  <c r="C54" i="59"/>
  <c r="B88" i="57"/>
  <c r="E29" i="114"/>
  <c r="F88" i="57"/>
  <c r="I29" i="114"/>
  <c r="J88" i="57"/>
  <c r="M29" i="114"/>
  <c r="N88" i="57"/>
  <c r="Q29" i="114"/>
  <c r="R88" i="57"/>
  <c r="U29" i="114"/>
  <c r="W19" i="54"/>
  <c r="V43" i="56" s="1"/>
  <c r="V29" i="114"/>
  <c r="V88" i="57"/>
  <c r="K25" i="83"/>
  <c r="J24" i="114"/>
  <c r="K29" i="57"/>
  <c r="O25" i="83"/>
  <c r="N24" i="114"/>
  <c r="O29" i="57"/>
  <c r="S25" i="83"/>
  <c r="R24" i="114"/>
  <c r="S29" i="57"/>
  <c r="K25" i="78"/>
  <c r="J35" i="114"/>
  <c r="K30" i="57"/>
  <c r="O25" i="78"/>
  <c r="N35" i="114"/>
  <c r="O30" i="57"/>
  <c r="S25" i="78"/>
  <c r="R35" i="114"/>
  <c r="S30" i="57"/>
  <c r="K25" i="84"/>
  <c r="J49" i="114"/>
  <c r="K31" i="57"/>
  <c r="O25" i="84"/>
  <c r="N49" i="114"/>
  <c r="O31" i="57"/>
  <c r="S25" i="84"/>
  <c r="R49" i="114"/>
  <c r="S31" i="57"/>
  <c r="K25" i="65"/>
  <c r="J73" i="114"/>
  <c r="K32" i="57"/>
  <c r="O25" i="65"/>
  <c r="N73" i="114"/>
  <c r="O32" i="57"/>
  <c r="S25" i="65"/>
  <c r="R73" i="114"/>
  <c r="S32" i="57"/>
  <c r="D29" i="50"/>
  <c r="C41" i="114"/>
  <c r="D74" i="57"/>
  <c r="H29" i="50"/>
  <c r="G41" i="114"/>
  <c r="H74" i="57"/>
  <c r="L29" i="50"/>
  <c r="K41" i="114"/>
  <c r="L74" i="57"/>
  <c r="P29" i="50"/>
  <c r="O41" i="114"/>
  <c r="P74" i="57"/>
  <c r="T29" i="50"/>
  <c r="S41" i="114"/>
  <c r="T74" i="57"/>
  <c r="C60" i="59"/>
  <c r="B89" i="57"/>
  <c r="E28" i="114"/>
  <c r="F89" i="57"/>
  <c r="I28" i="114"/>
  <c r="J89" i="57"/>
  <c r="M28" i="114"/>
  <c r="N89" i="57"/>
  <c r="Q28" i="114"/>
  <c r="R89" i="57"/>
  <c r="U28" i="114"/>
  <c r="V28" i="114"/>
  <c r="K25" i="79"/>
  <c r="J54" i="114"/>
  <c r="K33" i="57"/>
  <c r="O25" i="79"/>
  <c r="N54" i="114"/>
  <c r="O33" i="57"/>
  <c r="S25" i="79"/>
  <c r="R54" i="114"/>
  <c r="S33" i="57"/>
  <c r="L29" i="80"/>
  <c r="K65" i="114"/>
  <c r="L34" i="57"/>
  <c r="P29" i="80"/>
  <c r="O65" i="114"/>
  <c r="P34" i="57"/>
  <c r="T29" i="80"/>
  <c r="S65" i="114"/>
  <c r="T34" i="57"/>
  <c r="C25" i="35"/>
  <c r="B32" i="114"/>
  <c r="C66" i="57"/>
  <c r="G25" i="35"/>
  <c r="F32" i="114"/>
  <c r="G66" i="57"/>
  <c r="K25" i="35"/>
  <c r="J32" i="114"/>
  <c r="K66" i="57"/>
  <c r="O25" i="35"/>
  <c r="N32" i="114"/>
  <c r="O66" i="57"/>
  <c r="S25" i="35"/>
  <c r="R32" i="114"/>
  <c r="S66" i="57"/>
  <c r="E28" i="21"/>
  <c r="D80" i="114"/>
  <c r="E43" i="57"/>
  <c r="I28" i="21"/>
  <c r="H80" i="114"/>
  <c r="I43" i="57"/>
  <c r="M28" i="21"/>
  <c r="L80" i="114"/>
  <c r="M43" i="57"/>
  <c r="Q28" i="21"/>
  <c r="P80" i="114"/>
  <c r="Q43" i="57"/>
  <c r="T80" i="114"/>
  <c r="B25" i="30"/>
  <c r="C64" i="59"/>
  <c r="B85" i="57"/>
  <c r="F25" i="30"/>
  <c r="E12" i="114"/>
  <c r="F85" i="57"/>
  <c r="J25" i="30"/>
  <c r="I12" i="114"/>
  <c r="J85" i="57"/>
  <c r="N25" i="30"/>
  <c r="M12" i="114"/>
  <c r="N85" i="57"/>
  <c r="R25" i="30"/>
  <c r="Q12" i="114"/>
  <c r="R85" i="57"/>
  <c r="U12" i="114"/>
  <c r="V12" i="114"/>
  <c r="D28" i="44"/>
  <c r="C15" i="114"/>
  <c r="D35" i="57"/>
  <c r="H28" i="44"/>
  <c r="G15" i="114"/>
  <c r="H35" i="57"/>
  <c r="L28" i="44"/>
  <c r="K15" i="114"/>
  <c r="L35" i="57"/>
  <c r="P28" i="44"/>
  <c r="O15" i="114"/>
  <c r="P35" i="57"/>
  <c r="T28" i="44"/>
  <c r="S15" i="114"/>
  <c r="T35" i="57"/>
  <c r="B59" i="45"/>
  <c r="C66" i="59"/>
  <c r="B36" i="57"/>
  <c r="F59" i="45"/>
  <c r="G61" i="45" s="1"/>
  <c r="E26" i="114"/>
  <c r="F36" i="57"/>
  <c r="J59" i="45"/>
  <c r="I26" i="114"/>
  <c r="J36" i="57"/>
  <c r="N59" i="45"/>
  <c r="M26" i="114"/>
  <c r="N36" i="57"/>
  <c r="R59" i="45"/>
  <c r="Q26" i="114"/>
  <c r="R36" i="57"/>
  <c r="V59" i="45"/>
  <c r="U26" i="114"/>
  <c r="V26" i="114"/>
  <c r="W19" i="45"/>
  <c r="V24" i="56" s="1"/>
  <c r="V36" i="57"/>
  <c r="D29" i="46"/>
  <c r="C19" i="114"/>
  <c r="D37" i="57"/>
  <c r="H29" i="46"/>
  <c r="G19" i="114"/>
  <c r="H37" i="57"/>
  <c r="L29" i="46"/>
  <c r="K19" i="114"/>
  <c r="L37" i="57"/>
  <c r="P29" i="46"/>
  <c r="O19" i="114"/>
  <c r="P37" i="57"/>
  <c r="T29" i="46"/>
  <c r="S19" i="114"/>
  <c r="T37" i="57"/>
  <c r="C68" i="59"/>
  <c r="B90" i="57"/>
  <c r="E31" i="114"/>
  <c r="F90" i="57"/>
  <c r="I31" i="114"/>
  <c r="J90" i="57"/>
  <c r="M31" i="114"/>
  <c r="N90" i="57"/>
  <c r="Q31" i="114"/>
  <c r="R90" i="57"/>
  <c r="U31" i="114"/>
  <c r="V31" i="114"/>
  <c r="D29" i="55"/>
  <c r="C40" i="114"/>
  <c r="D91" i="57"/>
  <c r="H29" i="55"/>
  <c r="G40" i="114"/>
  <c r="H91" i="57"/>
  <c r="L29" i="55"/>
  <c r="K40" i="114"/>
  <c r="L91" i="57"/>
  <c r="P29" i="55"/>
  <c r="O40" i="114"/>
  <c r="P91" i="57"/>
  <c r="T29" i="55"/>
  <c r="S40" i="114"/>
  <c r="T91" i="57"/>
  <c r="I28" i="89"/>
  <c r="C70" i="59"/>
  <c r="I38" i="57"/>
  <c r="M28" i="89"/>
  <c r="L39" i="114"/>
  <c r="M38" i="57"/>
  <c r="Q28" i="89"/>
  <c r="P39" i="114"/>
  <c r="Q38" i="57"/>
  <c r="U28" i="89"/>
  <c r="T39" i="114"/>
  <c r="U38" i="57"/>
  <c r="B28" i="1"/>
  <c r="C71" i="59"/>
  <c r="B39" i="57"/>
  <c r="E5" i="114"/>
  <c r="F39" i="57"/>
  <c r="I5" i="114"/>
  <c r="J39" i="57"/>
  <c r="N28" i="1"/>
  <c r="M5" i="114"/>
  <c r="N39" i="57"/>
  <c r="R28" i="1"/>
  <c r="Q5" i="114"/>
  <c r="R39" i="57"/>
  <c r="U5" i="114"/>
  <c r="V5" i="114"/>
  <c r="D29" i="24"/>
  <c r="C53" i="114"/>
  <c r="D56" i="57"/>
  <c r="H29" i="24"/>
  <c r="G53" i="114"/>
  <c r="H56" i="57"/>
  <c r="L29" i="24"/>
  <c r="K53" i="114"/>
  <c r="L56" i="57"/>
  <c r="P29" i="24"/>
  <c r="O53" i="114"/>
  <c r="P56" i="57"/>
  <c r="T29" i="24"/>
  <c r="S53" i="114"/>
  <c r="T56" i="57"/>
  <c r="I28" i="95"/>
  <c r="C73" i="59"/>
  <c r="I92" i="57"/>
  <c r="M28" i="95"/>
  <c r="L34" i="114"/>
  <c r="M92" i="57"/>
  <c r="Q28" i="95"/>
  <c r="P34" i="114"/>
  <c r="Q92" i="57"/>
  <c r="U28" i="95"/>
  <c r="T34" i="114"/>
  <c r="U92" i="57"/>
  <c r="O25" i="36"/>
  <c r="N82" i="114"/>
  <c r="O63" i="57"/>
  <c r="I28" i="22"/>
  <c r="H20" i="114"/>
  <c r="I44" i="57"/>
  <c r="F29" i="33"/>
  <c r="E78" i="114"/>
  <c r="F77" i="57"/>
  <c r="U78" i="114"/>
  <c r="V78" i="114"/>
  <c r="L29" i="19"/>
  <c r="K9" i="114"/>
  <c r="L78" i="57"/>
  <c r="I28" i="96"/>
  <c r="C6" i="59"/>
  <c r="I70" i="57"/>
  <c r="U28" i="96"/>
  <c r="T70" i="114"/>
  <c r="U70" i="57"/>
  <c r="C7" i="59"/>
  <c r="B9" i="57"/>
  <c r="I22" i="114"/>
  <c r="J9" i="57"/>
  <c r="O25" i="48"/>
  <c r="N55" i="114"/>
  <c r="O59" i="57"/>
  <c r="V52" i="48"/>
  <c r="W46" i="48"/>
  <c r="D8" i="114"/>
  <c r="E45" i="57"/>
  <c r="L8" i="114"/>
  <c r="M45" i="57"/>
  <c r="P29" i="97"/>
  <c r="O61" i="114"/>
  <c r="P10" i="57"/>
  <c r="G25" i="47"/>
  <c r="F21" i="114"/>
  <c r="G46" i="57"/>
  <c r="V52" i="47"/>
  <c r="W46" i="47"/>
  <c r="M28" i="27"/>
  <c r="L13" i="114"/>
  <c r="M80" i="57"/>
  <c r="I72" i="114"/>
  <c r="J47" i="57"/>
  <c r="U72" i="114"/>
  <c r="W19" i="90"/>
  <c r="V72" i="56" s="1"/>
  <c r="V72" i="114"/>
  <c r="V47" i="57"/>
  <c r="M52" i="114"/>
  <c r="N48" i="57"/>
  <c r="V28" i="98"/>
  <c r="U52" i="114"/>
  <c r="W19" i="98"/>
  <c r="V68" i="56" s="1"/>
  <c r="V52" i="114"/>
  <c r="V48" i="57"/>
  <c r="M28" i="99"/>
  <c r="L57" i="114"/>
  <c r="M11" i="57"/>
  <c r="U28" i="99"/>
  <c r="T57" i="114"/>
  <c r="U11" i="57"/>
  <c r="I28" i="100"/>
  <c r="C18" i="59"/>
  <c r="I12" i="57"/>
  <c r="M28" i="100"/>
  <c r="L67" i="114"/>
  <c r="M12" i="57"/>
  <c r="Q28" i="100"/>
  <c r="P67" i="114"/>
  <c r="Q12" i="57"/>
  <c r="U28" i="100"/>
  <c r="T67" i="114"/>
  <c r="U12" i="57"/>
  <c r="D29" i="36"/>
  <c r="C82" i="114"/>
  <c r="D63" i="57"/>
  <c r="P29" i="36"/>
  <c r="O82" i="114"/>
  <c r="P63" i="57"/>
  <c r="C3" i="59"/>
  <c r="B44" i="57"/>
  <c r="E20" i="114"/>
  <c r="F44" i="57"/>
  <c r="I20" i="114"/>
  <c r="J44" i="57"/>
  <c r="M20" i="114"/>
  <c r="N44" i="57"/>
  <c r="Q20" i="114"/>
  <c r="R44" i="57"/>
  <c r="U20" i="114"/>
  <c r="V20" i="114"/>
  <c r="C25" i="33"/>
  <c r="B78" i="114"/>
  <c r="C77" i="57"/>
  <c r="G25" i="33"/>
  <c r="F78" i="114"/>
  <c r="G77" i="57"/>
  <c r="K25" i="33"/>
  <c r="J78" i="114"/>
  <c r="K77" i="57"/>
  <c r="O25" i="33"/>
  <c r="N78" i="114"/>
  <c r="O77" i="57"/>
  <c r="S25" i="33"/>
  <c r="R78" i="114"/>
  <c r="S77" i="57"/>
  <c r="E26" i="19"/>
  <c r="D9" i="114"/>
  <c r="E78" i="57"/>
  <c r="H9" i="114"/>
  <c r="I78" i="57"/>
  <c r="L9" i="114"/>
  <c r="M78" i="57"/>
  <c r="Q29" i="19"/>
  <c r="P9" i="114"/>
  <c r="Q78" i="57"/>
  <c r="T9" i="114"/>
  <c r="J25" i="67"/>
  <c r="I33" i="114"/>
  <c r="J8" i="57"/>
  <c r="I70" i="114"/>
  <c r="J70" i="57"/>
  <c r="M70" i="114"/>
  <c r="N70" i="57"/>
  <c r="Q70" i="114"/>
  <c r="R70" i="57"/>
  <c r="U70" i="114"/>
  <c r="W19" i="96"/>
  <c r="V59" i="56" s="1"/>
  <c r="V70" i="114"/>
  <c r="V70" i="57"/>
  <c r="C25" i="64"/>
  <c r="B22" i="114"/>
  <c r="C9" i="57"/>
  <c r="G25" i="64"/>
  <c r="F22" i="114"/>
  <c r="G9" i="57"/>
  <c r="K25" i="64"/>
  <c r="J22" i="114"/>
  <c r="K9" i="57"/>
  <c r="O25" i="64"/>
  <c r="N22" i="114"/>
  <c r="O9" i="57"/>
  <c r="S25" i="64"/>
  <c r="R22" i="114"/>
  <c r="S9" i="57"/>
  <c r="D26" i="48"/>
  <c r="C55" i="114"/>
  <c r="D59" i="57"/>
  <c r="G55" i="114"/>
  <c r="H59" i="57"/>
  <c r="K55" i="114"/>
  <c r="L59" i="57"/>
  <c r="P26" i="48"/>
  <c r="O55" i="114"/>
  <c r="P59" i="57"/>
  <c r="T26" i="48"/>
  <c r="S55" i="114"/>
  <c r="T59" i="57"/>
  <c r="B28" i="23"/>
  <c r="C9" i="59"/>
  <c r="B45" i="57"/>
  <c r="E8" i="114"/>
  <c r="F45" i="57"/>
  <c r="J28" i="23"/>
  <c r="I8" i="114"/>
  <c r="J45" i="57"/>
  <c r="M8" i="114"/>
  <c r="N45" i="57"/>
  <c r="R28" i="23"/>
  <c r="Q8" i="114"/>
  <c r="R45" i="57"/>
  <c r="U8" i="114"/>
  <c r="V8" i="114"/>
  <c r="J71" i="114"/>
  <c r="K79" i="57"/>
  <c r="C10" i="59"/>
  <c r="K71" i="114"/>
  <c r="I29" i="97"/>
  <c r="C11" i="59"/>
  <c r="I10" i="57"/>
  <c r="L61" i="114"/>
  <c r="M10" i="57"/>
  <c r="Q29" i="97"/>
  <c r="P61" i="114"/>
  <c r="Q10" i="57"/>
  <c r="T61" i="114"/>
  <c r="U10" i="57"/>
  <c r="E4" i="114"/>
  <c r="F5" i="57"/>
  <c r="I4" i="114"/>
  <c r="J5" i="57"/>
  <c r="D29" i="47"/>
  <c r="C21" i="114"/>
  <c r="D46" i="57"/>
  <c r="H29" i="47"/>
  <c r="G21" i="114"/>
  <c r="H46" i="57"/>
  <c r="L29" i="47"/>
  <c r="K21" i="114"/>
  <c r="L46" i="57"/>
  <c r="P29" i="47"/>
  <c r="O21" i="114"/>
  <c r="P46" i="57"/>
  <c r="T29" i="47"/>
  <c r="S21" i="114"/>
  <c r="T46" i="57"/>
  <c r="C14" i="59"/>
  <c r="B80" i="57"/>
  <c r="E13" i="114"/>
  <c r="F80" i="57"/>
  <c r="I13" i="114"/>
  <c r="J80" i="57"/>
  <c r="M13" i="114"/>
  <c r="N80" i="57"/>
  <c r="Q13" i="114"/>
  <c r="R80" i="57"/>
  <c r="U13" i="114"/>
  <c r="V13" i="114"/>
  <c r="K25" i="90"/>
  <c r="J72" i="114"/>
  <c r="K47" i="57"/>
  <c r="O25" i="90"/>
  <c r="N72" i="114"/>
  <c r="O47" i="57"/>
  <c r="S25" i="90"/>
  <c r="R72" i="114"/>
  <c r="S47" i="57"/>
  <c r="K25" i="98"/>
  <c r="J52" i="114"/>
  <c r="K48" i="57"/>
  <c r="O25" i="98"/>
  <c r="N52" i="114"/>
  <c r="O48" i="57"/>
  <c r="S25" i="98"/>
  <c r="R52" i="114"/>
  <c r="S48" i="57"/>
  <c r="I57" i="114"/>
  <c r="J11" i="57"/>
  <c r="M57" i="114"/>
  <c r="N11" i="57"/>
  <c r="Q57" i="114"/>
  <c r="R11" i="57"/>
  <c r="U57" i="114"/>
  <c r="W19" i="99"/>
  <c r="V37" i="56" s="1"/>
  <c r="V57" i="114"/>
  <c r="V11" i="57"/>
  <c r="J59" i="100"/>
  <c r="I67" i="114"/>
  <c r="J12" i="57"/>
  <c r="N59" i="100"/>
  <c r="M67" i="114"/>
  <c r="N12" i="57"/>
  <c r="R59" i="100"/>
  <c r="Q67" i="114"/>
  <c r="R12" i="57"/>
  <c r="U67" i="114"/>
  <c r="W19" i="100"/>
  <c r="V42" i="56" s="1"/>
  <c r="V67" i="114"/>
  <c r="V12" i="57"/>
  <c r="K25" i="68"/>
  <c r="J36" i="114"/>
  <c r="K13" i="57"/>
  <c r="O25" i="68"/>
  <c r="N36" i="114"/>
  <c r="O13" i="57"/>
  <c r="S25" i="68"/>
  <c r="R36" i="114"/>
  <c r="S13" i="57"/>
  <c r="K25" i="69"/>
  <c r="J23" i="114"/>
  <c r="K14" i="57"/>
  <c r="O25" i="69"/>
  <c r="N23" i="114"/>
  <c r="O14" i="57"/>
  <c r="S25" i="69"/>
  <c r="R23" i="114"/>
  <c r="S14" i="57"/>
  <c r="K25" i="101"/>
  <c r="J45" i="114"/>
  <c r="K60" i="57"/>
  <c r="O25" i="101"/>
  <c r="N45" i="114"/>
  <c r="O60" i="57"/>
  <c r="S25" i="101"/>
  <c r="R45" i="114"/>
  <c r="S60" i="57"/>
  <c r="L25" i="102"/>
  <c r="K44" i="114"/>
  <c r="L49" i="57"/>
  <c r="O44" i="114"/>
  <c r="P49" i="57"/>
  <c r="T28" i="102"/>
  <c r="S44" i="114"/>
  <c r="T49" i="57"/>
  <c r="V56" i="102"/>
  <c r="W46" i="102"/>
  <c r="L29" i="70"/>
  <c r="K63" i="114"/>
  <c r="L15" i="57"/>
  <c r="P29" i="70"/>
  <c r="O63" i="114"/>
  <c r="P15" i="57"/>
  <c r="T29" i="70"/>
  <c r="S63" i="114"/>
  <c r="T15" i="57"/>
  <c r="E26" i="5"/>
  <c r="D87" i="114"/>
  <c r="E96" i="57"/>
  <c r="H87" i="114"/>
  <c r="I96" i="57"/>
  <c r="M26" i="5"/>
  <c r="L87" i="114"/>
  <c r="M96" i="57"/>
  <c r="Q29" i="5"/>
  <c r="P87" i="114"/>
  <c r="Q96" i="57"/>
  <c r="E28" i="4"/>
  <c r="D77" i="114"/>
  <c r="E7" i="57"/>
  <c r="I28" i="4"/>
  <c r="H77" i="114"/>
  <c r="I7" i="57"/>
  <c r="I43" i="114"/>
  <c r="J16" i="57"/>
  <c r="M43" i="114"/>
  <c r="N16" i="57"/>
  <c r="Q43" i="114"/>
  <c r="R16" i="57"/>
  <c r="U43" i="114"/>
  <c r="W19" i="71"/>
  <c r="V15" i="56" s="1"/>
  <c r="V43" i="114"/>
  <c r="V16" i="57"/>
  <c r="C25" i="14"/>
  <c r="B11" i="114"/>
  <c r="C17" i="57"/>
  <c r="G25" i="14"/>
  <c r="F11" i="114"/>
  <c r="G17" i="57"/>
  <c r="K25" i="14"/>
  <c r="J11" i="114"/>
  <c r="K17" i="57"/>
  <c r="E28" i="16"/>
  <c r="D7" i="114"/>
  <c r="E18" i="57"/>
  <c r="I28" i="16"/>
  <c r="H7" i="114"/>
  <c r="I18" i="57"/>
  <c r="I42" i="114"/>
  <c r="J19" i="57"/>
  <c r="M42" i="114"/>
  <c r="N19" i="57"/>
  <c r="Q42" i="114"/>
  <c r="R19" i="57"/>
  <c r="U42" i="114"/>
  <c r="V42" i="114"/>
  <c r="W19" i="72"/>
  <c r="V35" i="56" s="1"/>
  <c r="V19" i="57"/>
  <c r="I60" i="114"/>
  <c r="J50" i="57"/>
  <c r="M60" i="114"/>
  <c r="N50" i="57"/>
  <c r="Q60" i="114"/>
  <c r="R50" i="57"/>
  <c r="U60" i="114"/>
  <c r="W19" i="103"/>
  <c r="V70" i="56" s="1"/>
  <c r="V60" i="114"/>
  <c r="V50" i="57"/>
  <c r="K25" i="104"/>
  <c r="J64" i="114"/>
  <c r="K51" i="57"/>
  <c r="O25" i="104"/>
  <c r="N64" i="114"/>
  <c r="O51" i="57"/>
  <c r="S25" i="104"/>
  <c r="R64" i="114"/>
  <c r="S51" i="57"/>
  <c r="C25" i="28"/>
  <c r="B48" i="114"/>
  <c r="C81" i="57"/>
  <c r="G25" i="28"/>
  <c r="F48" i="114"/>
  <c r="G81" i="57"/>
  <c r="K25" i="28"/>
  <c r="J48" i="114"/>
  <c r="K81" i="57"/>
  <c r="O25" i="28"/>
  <c r="N48" i="114"/>
  <c r="O81" i="57"/>
  <c r="S25" i="28"/>
  <c r="R48" i="114"/>
  <c r="S81" i="57"/>
  <c r="L29" i="73"/>
  <c r="K46" i="114"/>
  <c r="L20" i="57"/>
  <c r="P29" i="73"/>
  <c r="O46" i="114"/>
  <c r="P20" i="57"/>
  <c r="T29" i="73"/>
  <c r="S46" i="114"/>
  <c r="T20" i="57"/>
  <c r="V52" i="73"/>
  <c r="W46" i="73"/>
  <c r="C25" i="51"/>
  <c r="B37" i="114"/>
  <c r="C83" i="57"/>
  <c r="G25" i="51"/>
  <c r="F37" i="114"/>
  <c r="G83" i="57"/>
  <c r="K25" i="51"/>
  <c r="J37" i="114"/>
  <c r="K83" i="57"/>
  <c r="O25" i="51"/>
  <c r="N37" i="114"/>
  <c r="O83" i="57"/>
  <c r="S25" i="51"/>
  <c r="R37" i="114"/>
  <c r="S83" i="57"/>
  <c r="V52" i="51"/>
  <c r="W46" i="51"/>
  <c r="L29" i="42"/>
  <c r="K18" i="114"/>
  <c r="L21" i="57"/>
  <c r="P29" i="42"/>
  <c r="O18" i="114"/>
  <c r="P21" i="57"/>
  <c r="T29" i="42"/>
  <c r="S18" i="114"/>
  <c r="T21" i="57"/>
  <c r="V52" i="42"/>
  <c r="W46" i="42"/>
  <c r="D29" i="49"/>
  <c r="C25" i="114"/>
  <c r="D71" i="57"/>
  <c r="H29" i="49"/>
  <c r="G25" i="114"/>
  <c r="H71" i="57"/>
  <c r="L29" i="49"/>
  <c r="K25" i="114"/>
  <c r="L71" i="57"/>
  <c r="P29" i="49"/>
  <c r="O25" i="114"/>
  <c r="P71" i="57"/>
  <c r="T29" i="49"/>
  <c r="S25" i="114"/>
  <c r="T71" i="57"/>
  <c r="E14" i="114"/>
  <c r="F22" i="57"/>
  <c r="I14" i="114"/>
  <c r="J22" i="57"/>
  <c r="D29" i="10"/>
  <c r="C16" i="114"/>
  <c r="D84" i="57"/>
  <c r="H29" i="10"/>
  <c r="G16" i="114"/>
  <c r="H84" i="57"/>
  <c r="L29" i="10"/>
  <c r="K16" i="114"/>
  <c r="L84" i="57"/>
  <c r="P29" i="10"/>
  <c r="O16" i="114"/>
  <c r="P84" i="57"/>
  <c r="T29" i="10"/>
  <c r="S16" i="114"/>
  <c r="T84" i="57"/>
  <c r="I28" i="88"/>
  <c r="C38" i="59"/>
  <c r="I72" i="57"/>
  <c r="M28" i="88"/>
  <c r="L58" i="114"/>
  <c r="M72" i="57"/>
  <c r="Q28" i="88"/>
  <c r="P58" i="114"/>
  <c r="Q72" i="57"/>
  <c r="U28" i="88"/>
  <c r="T58" i="114"/>
  <c r="U72" i="57"/>
  <c r="G7" i="59"/>
  <c r="B42" i="57"/>
  <c r="E79" i="114"/>
  <c r="F42" i="57"/>
  <c r="I79" i="114"/>
  <c r="J42" i="57"/>
  <c r="M79" i="114"/>
  <c r="N42" i="57"/>
  <c r="Q79" i="114"/>
  <c r="R42" i="57"/>
  <c r="U79" i="114"/>
  <c r="V79" i="114"/>
  <c r="K26" i="74"/>
  <c r="J62" i="114"/>
  <c r="K23" i="57"/>
  <c r="N62" i="114"/>
  <c r="O23" i="57"/>
  <c r="S28" i="74"/>
  <c r="R62" i="114"/>
  <c r="S23" i="57"/>
  <c r="K28" i="75"/>
  <c r="J56" i="114"/>
  <c r="K24" i="57"/>
  <c r="O26" i="75"/>
  <c r="N56" i="114"/>
  <c r="O24" i="57"/>
  <c r="S25" i="75"/>
  <c r="R56" i="114"/>
  <c r="S24" i="57"/>
  <c r="V52" i="75"/>
  <c r="W46" i="75"/>
  <c r="C25" i="76"/>
  <c r="B59" i="114"/>
  <c r="C25" i="57"/>
  <c r="G25" i="76"/>
  <c r="F59" i="114"/>
  <c r="G25" i="57"/>
  <c r="K25" i="76"/>
  <c r="J59" i="114"/>
  <c r="K25" i="57"/>
  <c r="O25" i="76"/>
  <c r="N59" i="114"/>
  <c r="O25" i="57"/>
  <c r="S25" i="76"/>
  <c r="R59" i="114"/>
  <c r="S25" i="57"/>
  <c r="E28" i="52"/>
  <c r="D47" i="114"/>
  <c r="E86" i="57"/>
  <c r="I28" i="52"/>
  <c r="H47" i="114"/>
  <c r="I86" i="57"/>
  <c r="M28" i="52"/>
  <c r="L47" i="114"/>
  <c r="M86" i="57"/>
  <c r="Q28" i="52"/>
  <c r="P47" i="114"/>
  <c r="Q86" i="57"/>
  <c r="U28" i="52"/>
  <c r="T47" i="114"/>
  <c r="U86" i="57"/>
  <c r="I69" i="114"/>
  <c r="J26" i="57"/>
  <c r="M69" i="114"/>
  <c r="N26" i="57"/>
  <c r="Q69" i="114"/>
  <c r="R26" i="57"/>
  <c r="C44" i="59"/>
  <c r="B52" i="57"/>
  <c r="E10" i="114"/>
  <c r="F52" i="57"/>
  <c r="I10" i="114"/>
  <c r="J52" i="57"/>
  <c r="M10" i="114"/>
  <c r="N52" i="57"/>
  <c r="Q10" i="114"/>
  <c r="R52" i="57"/>
  <c r="U10" i="114"/>
  <c r="V10" i="114"/>
  <c r="D29" i="34"/>
  <c r="C83" i="114"/>
  <c r="D69" i="57"/>
  <c r="D75" i="57" s="1"/>
  <c r="H29" i="34"/>
  <c r="G83" i="114"/>
  <c r="H69" i="57"/>
  <c r="H75" i="57" s="1"/>
  <c r="L29" i="34"/>
  <c r="K83" i="114"/>
  <c r="L69" i="57"/>
  <c r="P29" i="34"/>
  <c r="O83" i="114"/>
  <c r="P69" i="57"/>
  <c r="T29" i="34"/>
  <c r="S83" i="114"/>
  <c r="T69" i="57"/>
  <c r="C45" i="59"/>
  <c r="I64" i="57"/>
  <c r="M28" i="87"/>
  <c r="L51" i="114"/>
  <c r="M64" i="57"/>
  <c r="P51" i="114"/>
  <c r="Q64" i="57"/>
  <c r="T51" i="114"/>
  <c r="U64" i="57"/>
  <c r="C46" i="59"/>
  <c r="B27" i="57"/>
  <c r="E17" i="114"/>
  <c r="F27" i="57"/>
  <c r="I17" i="114"/>
  <c r="J27" i="57"/>
  <c r="M17" i="114"/>
  <c r="N27" i="57"/>
  <c r="Q17" i="114"/>
  <c r="R27" i="57"/>
  <c r="U17" i="114"/>
  <c r="V17" i="114"/>
  <c r="D29" i="53"/>
  <c r="C27" i="114"/>
  <c r="D87" i="57"/>
  <c r="H29" i="53"/>
  <c r="G27" i="114"/>
  <c r="H87" i="57"/>
  <c r="L29" i="53"/>
  <c r="K27" i="114"/>
  <c r="L87" i="57"/>
  <c r="P29" i="53"/>
  <c r="O27" i="114"/>
  <c r="P87" i="57"/>
  <c r="T29" i="53"/>
  <c r="S27" i="114"/>
  <c r="T87" i="57"/>
  <c r="C48" i="59"/>
  <c r="I53" i="57"/>
  <c r="M28" i="105"/>
  <c r="L66" i="114"/>
  <c r="M53" i="57"/>
  <c r="P66" i="114"/>
  <c r="Q53" i="57"/>
  <c r="T66" i="114"/>
  <c r="U53" i="57"/>
  <c r="I38" i="114"/>
  <c r="J65" i="57"/>
  <c r="M38" i="114"/>
  <c r="N65" i="57"/>
  <c r="Q38" i="114"/>
  <c r="R65" i="57"/>
  <c r="U38" i="114"/>
  <c r="W19" i="85"/>
  <c r="V58" i="56" s="1"/>
  <c r="V38" i="114"/>
  <c r="V65" i="57"/>
  <c r="D29" i="43"/>
  <c r="C30" i="114"/>
  <c r="D28" i="57"/>
  <c r="H29" i="43"/>
  <c r="G30" i="114"/>
  <c r="H28" i="57"/>
  <c r="L29" i="43"/>
  <c r="K30" i="114"/>
  <c r="L28" i="57"/>
  <c r="P29" i="43"/>
  <c r="O30" i="114"/>
  <c r="P28" i="57"/>
  <c r="T29" i="43"/>
  <c r="S30" i="114"/>
  <c r="T28" i="57"/>
  <c r="B55" i="43"/>
  <c r="K68" i="114"/>
  <c r="L73" i="57"/>
  <c r="P29" i="106"/>
  <c r="O68" i="114"/>
  <c r="P73" i="57"/>
  <c r="T29" i="106"/>
  <c r="S68" i="114"/>
  <c r="T73" i="57"/>
  <c r="V52" i="106"/>
  <c r="W46" i="106"/>
  <c r="E28" i="60"/>
  <c r="D81" i="114"/>
  <c r="E58" i="57"/>
  <c r="E61" i="57" s="1"/>
  <c r="I28" i="60"/>
  <c r="H81" i="114"/>
  <c r="I58" i="57"/>
  <c r="M28" i="60"/>
  <c r="L81" i="114"/>
  <c r="M58" i="57"/>
  <c r="Q28" i="60"/>
  <c r="P81" i="114"/>
  <c r="Q58" i="57"/>
  <c r="C25" i="62"/>
  <c r="B86" i="114"/>
  <c r="G25" i="62"/>
  <c r="F86" i="114"/>
  <c r="K25" i="62"/>
  <c r="J86" i="114"/>
  <c r="K50" i="114"/>
  <c r="L54" i="57"/>
  <c r="P29" i="107"/>
  <c r="O50" i="114"/>
  <c r="P54" i="57"/>
  <c r="S50" i="114"/>
  <c r="T54" i="57"/>
  <c r="V52" i="107"/>
  <c r="W46" i="107"/>
  <c r="J74" i="114"/>
  <c r="K55" i="57"/>
  <c r="N74" i="114"/>
  <c r="O55" i="57"/>
  <c r="R74" i="114"/>
  <c r="S55" i="57"/>
  <c r="C25" i="54"/>
  <c r="B29" i="114"/>
  <c r="C88" i="57"/>
  <c r="G25" i="54"/>
  <c r="F29" i="114"/>
  <c r="G88" i="57"/>
  <c r="K25" i="54"/>
  <c r="J29" i="114"/>
  <c r="K88" i="57"/>
  <c r="O25" i="54"/>
  <c r="N29" i="114"/>
  <c r="O88" i="57"/>
  <c r="S25" i="54"/>
  <c r="R29" i="114"/>
  <c r="S88" i="57"/>
  <c r="V52" i="54"/>
  <c r="W46" i="54"/>
  <c r="L29" i="83"/>
  <c r="K24" i="114"/>
  <c r="L29" i="57"/>
  <c r="P29" i="83"/>
  <c r="O24" i="114"/>
  <c r="P29" i="57"/>
  <c r="T29" i="83"/>
  <c r="S24" i="114"/>
  <c r="T29" i="57"/>
  <c r="V52" i="83"/>
  <c r="W46" i="83"/>
  <c r="L29" i="78"/>
  <c r="K35" i="114"/>
  <c r="L30" i="57"/>
  <c r="P29" i="78"/>
  <c r="O35" i="114"/>
  <c r="P30" i="57"/>
  <c r="T29" i="78"/>
  <c r="S35" i="114"/>
  <c r="T30" i="57"/>
  <c r="V52" i="78"/>
  <c r="W46" i="78"/>
  <c r="L29" i="84"/>
  <c r="K49" i="114"/>
  <c r="L31" i="57"/>
  <c r="P29" i="84"/>
  <c r="O49" i="114"/>
  <c r="P31" i="57"/>
  <c r="T29" i="84"/>
  <c r="S49" i="114"/>
  <c r="T31" i="57"/>
  <c r="V52" i="84"/>
  <c r="W46" i="84"/>
  <c r="L29" i="65"/>
  <c r="K73" i="114"/>
  <c r="L32" i="57"/>
  <c r="P29" i="65"/>
  <c r="O73" i="114"/>
  <c r="P32" i="57"/>
  <c r="T29" i="65"/>
  <c r="S73" i="114"/>
  <c r="T32" i="57"/>
  <c r="V52" i="65"/>
  <c r="W46" i="65"/>
  <c r="E28" i="50"/>
  <c r="D41" i="114"/>
  <c r="E74" i="57"/>
  <c r="I28" i="50"/>
  <c r="H41" i="114"/>
  <c r="I74" i="57"/>
  <c r="M28" i="50"/>
  <c r="L41" i="114"/>
  <c r="M74" i="57"/>
  <c r="Q28" i="50"/>
  <c r="P41" i="114"/>
  <c r="Q74" i="57"/>
  <c r="U28" i="50"/>
  <c r="T41" i="114"/>
  <c r="U74" i="57"/>
  <c r="B28" i="114"/>
  <c r="C89" i="57"/>
  <c r="G25" i="32"/>
  <c r="F28" i="114"/>
  <c r="G89" i="57"/>
  <c r="K25" i="32"/>
  <c r="J28" i="114"/>
  <c r="K89" i="57"/>
  <c r="O25" i="32"/>
  <c r="N28" i="114"/>
  <c r="O89" i="57"/>
  <c r="R28" i="114"/>
  <c r="S89" i="57"/>
  <c r="L29" i="79"/>
  <c r="K54" i="114"/>
  <c r="L33" i="57"/>
  <c r="P29" i="79"/>
  <c r="O54" i="114"/>
  <c r="P33" i="57"/>
  <c r="T29" i="79"/>
  <c r="S54" i="114"/>
  <c r="T33" i="57"/>
  <c r="V52" i="79"/>
  <c r="W46" i="79"/>
  <c r="I28" i="80"/>
  <c r="C62" i="59"/>
  <c r="I34" i="57"/>
  <c r="M28" i="80"/>
  <c r="L65" i="114"/>
  <c r="M34" i="57"/>
  <c r="Q28" i="80"/>
  <c r="P65" i="114"/>
  <c r="Q34" i="57"/>
  <c r="U28" i="80"/>
  <c r="T65" i="114"/>
  <c r="U34" i="57"/>
  <c r="U65" i="114"/>
  <c r="D29" i="35"/>
  <c r="C32" i="114"/>
  <c r="D66" i="57"/>
  <c r="H29" i="35"/>
  <c r="G32" i="114"/>
  <c r="H66" i="57"/>
  <c r="L29" i="35"/>
  <c r="K32" i="114"/>
  <c r="L66" i="57"/>
  <c r="P29" i="35"/>
  <c r="O32" i="114"/>
  <c r="P66" i="57"/>
  <c r="T29" i="35"/>
  <c r="S32" i="114"/>
  <c r="T66" i="57"/>
  <c r="B59" i="21"/>
  <c r="G9" i="59"/>
  <c r="B43" i="57"/>
  <c r="F59" i="21"/>
  <c r="E80" i="114"/>
  <c r="F43" i="57"/>
  <c r="F57" i="57" s="1"/>
  <c r="J59" i="21"/>
  <c r="I80" i="114"/>
  <c r="J43" i="57"/>
  <c r="N59" i="21"/>
  <c r="M80" i="114"/>
  <c r="N43" i="57"/>
  <c r="R59" i="21"/>
  <c r="Q80" i="114"/>
  <c r="R43" i="57"/>
  <c r="U80" i="114"/>
  <c r="V80" i="114"/>
  <c r="C29" i="30"/>
  <c r="B12" i="114"/>
  <c r="C85" i="57"/>
  <c r="G29" i="30"/>
  <c r="F12" i="114"/>
  <c r="G85" i="57"/>
  <c r="K29" i="30"/>
  <c r="J12" i="114"/>
  <c r="K85" i="57"/>
  <c r="O29" i="30"/>
  <c r="N12" i="114"/>
  <c r="O85" i="57"/>
  <c r="S29" i="30"/>
  <c r="R12" i="114"/>
  <c r="S85" i="57"/>
  <c r="E59" i="44"/>
  <c r="D15" i="114"/>
  <c r="E35" i="57"/>
  <c r="H15" i="114"/>
  <c r="I35" i="57"/>
  <c r="M59" i="44"/>
  <c r="L15" i="114"/>
  <c r="M35" i="57"/>
  <c r="Q59" i="44"/>
  <c r="P15" i="114"/>
  <c r="Q35" i="57"/>
  <c r="U59" i="44"/>
  <c r="U35" i="115" s="1"/>
  <c r="T15" i="114"/>
  <c r="U35" i="57"/>
  <c r="C25" i="45"/>
  <c r="B26" i="114"/>
  <c r="C36" i="57"/>
  <c r="G25" i="45"/>
  <c r="F26" i="114"/>
  <c r="G36" i="57"/>
  <c r="K25" i="45"/>
  <c r="J26" i="114"/>
  <c r="K36" i="57"/>
  <c r="O25" i="45"/>
  <c r="N26" i="114"/>
  <c r="O36" i="57"/>
  <c r="S25" i="45"/>
  <c r="R26" i="114"/>
  <c r="S36" i="57"/>
  <c r="V52" i="45"/>
  <c r="W46" i="45"/>
  <c r="E28" i="46"/>
  <c r="D19" i="114"/>
  <c r="E37" i="57"/>
  <c r="I28" i="46"/>
  <c r="H19" i="114"/>
  <c r="I37" i="57"/>
  <c r="M28" i="46"/>
  <c r="L19" i="114"/>
  <c r="M37" i="57"/>
  <c r="Q28" i="46"/>
  <c r="P19" i="114"/>
  <c r="Q37" i="57"/>
  <c r="U28" i="46"/>
  <c r="T19" i="114"/>
  <c r="U37" i="57"/>
  <c r="C25" i="31"/>
  <c r="B31" i="114"/>
  <c r="C90" i="57"/>
  <c r="G25" i="31"/>
  <c r="F31" i="114"/>
  <c r="G90" i="57"/>
  <c r="K25" i="31"/>
  <c r="J31" i="114"/>
  <c r="K90" i="57"/>
  <c r="O25" i="31"/>
  <c r="N31" i="114"/>
  <c r="O90" i="57"/>
  <c r="S25" i="31"/>
  <c r="R31" i="114"/>
  <c r="S90" i="57"/>
  <c r="E28" i="55"/>
  <c r="D40" i="114"/>
  <c r="E91" i="57"/>
  <c r="I28" i="55"/>
  <c r="H40" i="114"/>
  <c r="I91" i="57"/>
  <c r="M28" i="55"/>
  <c r="L40" i="114"/>
  <c r="M91" i="57"/>
  <c r="Q28" i="55"/>
  <c r="P40" i="114"/>
  <c r="Q91" i="57"/>
  <c r="U28" i="55"/>
  <c r="T40" i="114"/>
  <c r="U91" i="57"/>
  <c r="I39" i="114"/>
  <c r="J38" i="57"/>
  <c r="M39" i="114"/>
  <c r="N38" i="57"/>
  <c r="Q39" i="114"/>
  <c r="R38" i="57"/>
  <c r="U39" i="114"/>
  <c r="W19" i="89"/>
  <c r="V54" i="56" s="1"/>
  <c r="V39" i="114"/>
  <c r="V38" i="57"/>
  <c r="C25" i="1"/>
  <c r="B5" i="114"/>
  <c r="C39" i="57"/>
  <c r="F5" i="114"/>
  <c r="G39" i="57"/>
  <c r="K25" i="1"/>
  <c r="J5" i="114"/>
  <c r="K39" i="57"/>
  <c r="O25" i="1"/>
  <c r="N5" i="114"/>
  <c r="O39" i="57"/>
  <c r="R5" i="114"/>
  <c r="S39" i="57"/>
  <c r="E28" i="24"/>
  <c r="D53" i="114"/>
  <c r="E56" i="57"/>
  <c r="I28" i="24"/>
  <c r="H53" i="114"/>
  <c r="I56" i="57"/>
  <c r="M28" i="24"/>
  <c r="L53" i="114"/>
  <c r="M56" i="57"/>
  <c r="Q28" i="24"/>
  <c r="P53" i="114"/>
  <c r="Q56" i="57"/>
  <c r="I34" i="114"/>
  <c r="J92" i="57"/>
  <c r="M34" i="114"/>
  <c r="N92" i="57"/>
  <c r="R59" i="95"/>
  <c r="Q34" i="114"/>
  <c r="R92" i="57"/>
  <c r="V59" i="95"/>
  <c r="U34" i="114"/>
  <c r="W19" i="95"/>
  <c r="V53" i="56" s="1"/>
  <c r="V34" i="114"/>
  <c r="V92" i="57"/>
  <c r="C25" i="36"/>
  <c r="B82" i="114"/>
  <c r="C63" i="57"/>
  <c r="C67" i="57" s="1"/>
  <c r="S25" i="36"/>
  <c r="R82" i="114"/>
  <c r="S63" i="57"/>
  <c r="E28" i="22"/>
  <c r="D20" i="114"/>
  <c r="E44" i="57"/>
  <c r="Q28" i="22"/>
  <c r="P20" i="114"/>
  <c r="Q44" i="57"/>
  <c r="B28" i="33"/>
  <c r="G4" i="59"/>
  <c r="B77" i="57"/>
  <c r="R29" i="33"/>
  <c r="Q78" i="114"/>
  <c r="R77" i="57"/>
  <c r="H29" i="19"/>
  <c r="G9" i="114"/>
  <c r="H78" i="57"/>
  <c r="T29" i="19"/>
  <c r="S9" i="114"/>
  <c r="T78" i="57"/>
  <c r="M28" i="96"/>
  <c r="L70" i="114"/>
  <c r="M70" i="57"/>
  <c r="M22" i="114"/>
  <c r="N9" i="57"/>
  <c r="F55" i="114"/>
  <c r="G59" i="57"/>
  <c r="S25" i="48"/>
  <c r="R55" i="114"/>
  <c r="S59" i="57"/>
  <c r="P8" i="114"/>
  <c r="Q45" i="57"/>
  <c r="T29" i="97"/>
  <c r="S61" i="114"/>
  <c r="T10" i="57"/>
  <c r="H4" i="114"/>
  <c r="I5" i="57"/>
  <c r="C25" i="47"/>
  <c r="B21" i="114"/>
  <c r="C46" i="57"/>
  <c r="O25" i="47"/>
  <c r="N21" i="114"/>
  <c r="O46" i="57"/>
  <c r="E28" i="27"/>
  <c r="D13" i="114"/>
  <c r="E80" i="57"/>
  <c r="U80" i="57"/>
  <c r="T13" i="114"/>
  <c r="Q72" i="114"/>
  <c r="R47" i="57"/>
  <c r="J29" i="98"/>
  <c r="I52" i="114"/>
  <c r="J48" i="57"/>
  <c r="R28" i="98"/>
  <c r="Q52" i="114"/>
  <c r="R48" i="57"/>
  <c r="Q28" i="99"/>
  <c r="P57" i="114"/>
  <c r="Q11" i="57"/>
  <c r="H29" i="36"/>
  <c r="G82" i="114"/>
  <c r="H63" i="57"/>
  <c r="L29" i="36"/>
  <c r="K82" i="114"/>
  <c r="L63" i="57"/>
  <c r="T29" i="36"/>
  <c r="S82" i="114"/>
  <c r="T63" i="57"/>
  <c r="E28" i="36"/>
  <c r="D82" i="114"/>
  <c r="E63" i="57"/>
  <c r="E67" i="57" s="1"/>
  <c r="I28" i="36"/>
  <c r="H82" i="114"/>
  <c r="I63" i="57"/>
  <c r="M28" i="36"/>
  <c r="L82" i="114"/>
  <c r="M63" i="57"/>
  <c r="Q28" i="36"/>
  <c r="P82" i="114"/>
  <c r="Q63" i="57"/>
  <c r="T82" i="114"/>
  <c r="C25" i="22"/>
  <c r="B20" i="114"/>
  <c r="C44" i="57"/>
  <c r="G25" i="22"/>
  <c r="F20" i="114"/>
  <c r="G44" i="57"/>
  <c r="K25" i="22"/>
  <c r="J20" i="114"/>
  <c r="K44" i="57"/>
  <c r="O25" i="22"/>
  <c r="N20" i="114"/>
  <c r="O44" i="57"/>
  <c r="S25" i="22"/>
  <c r="R20" i="114"/>
  <c r="S44" i="57"/>
  <c r="D29" i="33"/>
  <c r="C78" i="114"/>
  <c r="D77" i="57"/>
  <c r="H29" i="33"/>
  <c r="G78" i="114"/>
  <c r="H77" i="57"/>
  <c r="L29" i="33"/>
  <c r="K78" i="114"/>
  <c r="L77" i="57"/>
  <c r="P29" i="33"/>
  <c r="O78" i="114"/>
  <c r="P77" i="57"/>
  <c r="T29" i="33"/>
  <c r="S78" i="114"/>
  <c r="T77" i="57"/>
  <c r="B28" i="19"/>
  <c r="C4" i="59"/>
  <c r="B78" i="57"/>
  <c r="F29" i="19"/>
  <c r="E9" i="114"/>
  <c r="F78" i="57"/>
  <c r="J25" i="19"/>
  <c r="I9" i="114"/>
  <c r="J78" i="57"/>
  <c r="M9" i="114"/>
  <c r="N78" i="57"/>
  <c r="R29" i="19"/>
  <c r="Q9" i="114"/>
  <c r="R78" i="57"/>
  <c r="U9" i="114"/>
  <c r="V9" i="114"/>
  <c r="K29" i="67"/>
  <c r="J33" i="114"/>
  <c r="K8" i="57"/>
  <c r="K25" i="96"/>
  <c r="J70" i="114"/>
  <c r="K70" i="57"/>
  <c r="O25" i="96"/>
  <c r="N70" i="114"/>
  <c r="O70" i="57"/>
  <c r="S25" i="96"/>
  <c r="R70" i="114"/>
  <c r="S70" i="57"/>
  <c r="D29" i="64"/>
  <c r="C22" i="114"/>
  <c r="D9" i="57"/>
  <c r="H29" i="64"/>
  <c r="G22" i="114"/>
  <c r="H9" i="57"/>
  <c r="L29" i="64"/>
  <c r="K22" i="114"/>
  <c r="L9" i="57"/>
  <c r="P29" i="64"/>
  <c r="O22" i="114"/>
  <c r="P9" i="57"/>
  <c r="T29" i="64"/>
  <c r="S22" i="114"/>
  <c r="T9" i="57"/>
  <c r="E28" i="48"/>
  <c r="D55" i="114"/>
  <c r="E59" i="57"/>
  <c r="I28" i="48"/>
  <c r="H55" i="114"/>
  <c r="I59" i="57"/>
  <c r="M28" i="48"/>
  <c r="L55" i="114"/>
  <c r="M59" i="57"/>
  <c r="P55" i="114"/>
  <c r="Q59" i="57"/>
  <c r="U28" i="48"/>
  <c r="T55" i="114"/>
  <c r="U59" i="57"/>
  <c r="B8" i="114"/>
  <c r="C45" i="57"/>
  <c r="G25" i="23"/>
  <c r="F8" i="114"/>
  <c r="G45" i="57"/>
  <c r="J8" i="114"/>
  <c r="K45" i="57"/>
  <c r="O25" i="23"/>
  <c r="N8" i="114"/>
  <c r="O45" i="57"/>
  <c r="R8" i="114"/>
  <c r="S45" i="57"/>
  <c r="O71" i="114"/>
  <c r="P79" i="57"/>
  <c r="P71" i="114"/>
  <c r="I61" i="114"/>
  <c r="J10" i="57"/>
  <c r="M61" i="114"/>
  <c r="N10" i="57"/>
  <c r="Q61" i="114"/>
  <c r="R10" i="57"/>
  <c r="U61" i="114"/>
  <c r="W19" i="97"/>
  <c r="V48" i="56" s="1"/>
  <c r="V61" i="114"/>
  <c r="V10" i="57"/>
  <c r="C25" i="7"/>
  <c r="B4" i="114"/>
  <c r="C5" i="57"/>
  <c r="G25" i="7"/>
  <c r="F4" i="114"/>
  <c r="G5" i="57"/>
  <c r="K25" i="7"/>
  <c r="J4" i="114"/>
  <c r="K5" i="57"/>
  <c r="E28" i="47"/>
  <c r="D21" i="114"/>
  <c r="E46" i="57"/>
  <c r="I28" i="47"/>
  <c r="H21" i="114"/>
  <c r="I46" i="57"/>
  <c r="M28" i="47"/>
  <c r="L21" i="114"/>
  <c r="M46" i="57"/>
  <c r="Q28" i="47"/>
  <c r="P21" i="114"/>
  <c r="Q46" i="57"/>
  <c r="U28" i="47"/>
  <c r="T21" i="114"/>
  <c r="U46" i="57"/>
  <c r="C25" i="27"/>
  <c r="B13" i="114"/>
  <c r="C80" i="57"/>
  <c r="G25" i="27"/>
  <c r="F13" i="114"/>
  <c r="G80" i="57"/>
  <c r="K25" i="27"/>
  <c r="J13" i="114"/>
  <c r="K80" i="57"/>
  <c r="O25" i="27"/>
  <c r="N13" i="114"/>
  <c r="O80" i="57"/>
  <c r="S25" i="27"/>
  <c r="R13" i="114"/>
  <c r="S80" i="57"/>
  <c r="L29" i="90"/>
  <c r="K72" i="114"/>
  <c r="L47" i="57"/>
  <c r="P29" i="90"/>
  <c r="O72" i="114"/>
  <c r="P47" i="57"/>
  <c r="T29" i="90"/>
  <c r="S72" i="114"/>
  <c r="T47" i="57"/>
  <c r="V52" i="90"/>
  <c r="W46" i="90"/>
  <c r="L29" i="98"/>
  <c r="K52" i="114"/>
  <c r="L48" i="57"/>
  <c r="P29" i="98"/>
  <c r="O52" i="114"/>
  <c r="P48" i="57"/>
  <c r="S52" i="114"/>
  <c r="T48" i="57"/>
  <c r="V52" i="98"/>
  <c r="W46" i="98"/>
  <c r="K25" i="99"/>
  <c r="J57" i="114"/>
  <c r="K11" i="57"/>
  <c r="O25" i="99"/>
  <c r="N57" i="114"/>
  <c r="O11" i="57"/>
  <c r="S25" i="99"/>
  <c r="R57" i="114"/>
  <c r="S11" i="57"/>
  <c r="K25" i="100"/>
  <c r="J67" i="114"/>
  <c r="K12" i="57"/>
  <c r="O25" i="100"/>
  <c r="N67" i="114"/>
  <c r="O12" i="57"/>
  <c r="S25" i="100"/>
  <c r="R67" i="114"/>
  <c r="S12" i="57"/>
  <c r="V52" i="100"/>
  <c r="W46" i="100"/>
  <c r="P52" i="100"/>
  <c r="K36" i="114"/>
  <c r="L13" i="57"/>
  <c r="O36" i="114"/>
  <c r="P13" i="57"/>
  <c r="T26" i="68"/>
  <c r="S36" i="114"/>
  <c r="T13" i="57"/>
  <c r="V52" i="68"/>
  <c r="W46" i="68"/>
  <c r="L29" i="69"/>
  <c r="K23" i="114"/>
  <c r="L14" i="57"/>
  <c r="P29" i="69"/>
  <c r="O23" i="114"/>
  <c r="P14" i="57"/>
  <c r="T29" i="69"/>
  <c r="S23" i="114"/>
  <c r="T14" i="57"/>
  <c r="V52" i="69"/>
  <c r="W46" i="69"/>
  <c r="L29" i="101"/>
  <c r="K45" i="114"/>
  <c r="L60" i="57"/>
  <c r="P29" i="101"/>
  <c r="O45" i="114"/>
  <c r="P60" i="57"/>
  <c r="T29" i="101"/>
  <c r="S45" i="114"/>
  <c r="T60" i="57"/>
  <c r="V52" i="101"/>
  <c r="W46" i="101"/>
  <c r="I25" i="102"/>
  <c r="C22" i="59"/>
  <c r="I49" i="57"/>
  <c r="M25" i="102"/>
  <c r="L44" i="114"/>
  <c r="M49" i="57"/>
  <c r="Q25" i="102"/>
  <c r="P44" i="114"/>
  <c r="Q49" i="57"/>
  <c r="U25" i="102"/>
  <c r="T44" i="114"/>
  <c r="U49" i="57"/>
  <c r="I28" i="70"/>
  <c r="C23" i="59"/>
  <c r="I15" i="57"/>
  <c r="M28" i="70"/>
  <c r="L63" i="114"/>
  <c r="M15" i="57"/>
  <c r="Q28" i="70"/>
  <c r="P63" i="114"/>
  <c r="Q15" i="57"/>
  <c r="U28" i="70"/>
  <c r="T63" i="114"/>
  <c r="U15" i="57"/>
  <c r="B29" i="5"/>
  <c r="G13" i="59"/>
  <c r="G5" i="59"/>
  <c r="B96" i="57"/>
  <c r="F28" i="5"/>
  <c r="E87" i="114"/>
  <c r="F96" i="57"/>
  <c r="I87" i="114"/>
  <c r="J96" i="57"/>
  <c r="M87" i="114"/>
  <c r="N96" i="57"/>
  <c r="R29" i="5"/>
  <c r="Q87" i="114"/>
  <c r="R96" i="57"/>
  <c r="U87" i="114"/>
  <c r="V87" i="114"/>
  <c r="E77" i="114"/>
  <c r="F7" i="57"/>
  <c r="I77" i="114"/>
  <c r="J7" i="57"/>
  <c r="K25" i="71"/>
  <c r="J43" i="114"/>
  <c r="K16" i="57"/>
  <c r="O25" i="71"/>
  <c r="N43" i="114"/>
  <c r="O16" i="57"/>
  <c r="S25" i="71"/>
  <c r="R43" i="114"/>
  <c r="S16" i="57"/>
  <c r="D25" i="14"/>
  <c r="C11" i="114"/>
  <c r="D17" i="57"/>
  <c r="H29" i="14"/>
  <c r="G11" i="114"/>
  <c r="H17" i="57"/>
  <c r="K11" i="114"/>
  <c r="L17" i="57"/>
  <c r="E7" i="114"/>
  <c r="F18" i="57"/>
  <c r="I7" i="114"/>
  <c r="J18" i="57"/>
  <c r="K25" i="72"/>
  <c r="J42" i="114"/>
  <c r="K19" i="57"/>
  <c r="O25" i="72"/>
  <c r="N42" i="114"/>
  <c r="O19" i="57"/>
  <c r="S25" i="72"/>
  <c r="R42" i="114"/>
  <c r="S19" i="57"/>
  <c r="K25" i="103"/>
  <c r="J60" i="114"/>
  <c r="K50" i="57"/>
  <c r="O25" i="103"/>
  <c r="N60" i="114"/>
  <c r="O50" i="57"/>
  <c r="S25" i="103"/>
  <c r="R60" i="114"/>
  <c r="S50" i="57"/>
  <c r="L29" i="104"/>
  <c r="K64" i="114"/>
  <c r="L51" i="57"/>
  <c r="P29" i="104"/>
  <c r="O64" i="114"/>
  <c r="P51" i="57"/>
  <c r="T29" i="104"/>
  <c r="S64" i="114"/>
  <c r="T51" i="57"/>
  <c r="V52" i="104"/>
  <c r="W46" i="104"/>
  <c r="D29" i="28"/>
  <c r="C48" i="114"/>
  <c r="D81" i="57"/>
  <c r="H29" i="28"/>
  <c r="G48" i="114"/>
  <c r="H81" i="57"/>
  <c r="L29" i="28"/>
  <c r="K48" i="114"/>
  <c r="L81" i="57"/>
  <c r="P29" i="28"/>
  <c r="O48" i="114"/>
  <c r="P81" i="57"/>
  <c r="T29" i="28"/>
  <c r="S48" i="114"/>
  <c r="T81" i="57"/>
  <c r="I28" i="73"/>
  <c r="C31" i="59"/>
  <c r="I20" i="57"/>
  <c r="M28" i="73"/>
  <c r="L46" i="114"/>
  <c r="M20" i="57"/>
  <c r="Q28" i="73"/>
  <c r="P46" i="114"/>
  <c r="Q20" i="57"/>
  <c r="U28" i="73"/>
  <c r="T46" i="114"/>
  <c r="U20" i="57"/>
  <c r="D29" i="51"/>
  <c r="C37" i="114"/>
  <c r="D83" i="57"/>
  <c r="H29" i="51"/>
  <c r="G37" i="114"/>
  <c r="H83" i="57"/>
  <c r="L29" i="51"/>
  <c r="K37" i="114"/>
  <c r="L83" i="57"/>
  <c r="P29" i="51"/>
  <c r="O37" i="114"/>
  <c r="P83" i="57"/>
  <c r="T29" i="51"/>
  <c r="S37" i="114"/>
  <c r="T83" i="57"/>
  <c r="I28" i="42"/>
  <c r="C34" i="59"/>
  <c r="I21" i="57"/>
  <c r="M28" i="42"/>
  <c r="L18" i="114"/>
  <c r="M21" i="57"/>
  <c r="Q28" i="42"/>
  <c r="P18" i="114"/>
  <c r="Q21" i="57"/>
  <c r="U28" i="42"/>
  <c r="T18" i="114"/>
  <c r="U21" i="57"/>
  <c r="U52" i="42"/>
  <c r="E28" i="49"/>
  <c r="D25" i="114"/>
  <c r="E71" i="57"/>
  <c r="I28" i="49"/>
  <c r="H25" i="114"/>
  <c r="I71" i="57"/>
  <c r="M28" i="49"/>
  <c r="L25" i="114"/>
  <c r="M71" i="57"/>
  <c r="Q28" i="49"/>
  <c r="P25" i="114"/>
  <c r="Q71" i="57"/>
  <c r="U28" i="49"/>
  <c r="T25" i="114"/>
  <c r="U71" i="57"/>
  <c r="C25" i="17"/>
  <c r="B14" i="114"/>
  <c r="C22" i="57"/>
  <c r="G25" i="17"/>
  <c r="F14" i="114"/>
  <c r="G22" i="57"/>
  <c r="K25" i="17"/>
  <c r="J14" i="114"/>
  <c r="K22" i="57"/>
  <c r="E28" i="10"/>
  <c r="D16" i="114"/>
  <c r="E84" i="57"/>
  <c r="I28" i="10"/>
  <c r="H16" i="114"/>
  <c r="I84" i="57"/>
  <c r="M28" i="10"/>
  <c r="L16" i="114"/>
  <c r="M84" i="57"/>
  <c r="Q28" i="10"/>
  <c r="P16" i="114"/>
  <c r="Q84" i="57"/>
  <c r="T16" i="114"/>
  <c r="I58" i="114"/>
  <c r="J72" i="57"/>
  <c r="M58" i="114"/>
  <c r="N72" i="57"/>
  <c r="Q58" i="114"/>
  <c r="R72" i="57"/>
  <c r="U58" i="114"/>
  <c r="W19" i="88"/>
  <c r="V57" i="56" s="1"/>
  <c r="V58" i="114"/>
  <c r="V72" i="57"/>
  <c r="C25" i="8"/>
  <c r="B79" i="114"/>
  <c r="C42" i="57"/>
  <c r="G25" i="8"/>
  <c r="F79" i="114"/>
  <c r="G42" i="57"/>
  <c r="K25" i="8"/>
  <c r="J79" i="114"/>
  <c r="K42" i="57"/>
  <c r="O25" i="8"/>
  <c r="N79" i="114"/>
  <c r="O42" i="57"/>
  <c r="S25" i="8"/>
  <c r="R79" i="114"/>
  <c r="S42" i="57"/>
  <c r="L29" i="74"/>
  <c r="K62" i="114"/>
  <c r="L23" i="57"/>
  <c r="P29" i="74"/>
  <c r="O62" i="114"/>
  <c r="P23" i="57"/>
  <c r="T29" i="74"/>
  <c r="S62" i="114"/>
  <c r="T23" i="57"/>
  <c r="K56" i="114"/>
  <c r="L24" i="57"/>
  <c r="O56" i="114"/>
  <c r="P24" i="57"/>
  <c r="S56" i="114"/>
  <c r="T24" i="57"/>
  <c r="D29" i="76"/>
  <c r="C59" i="114"/>
  <c r="D25" i="57"/>
  <c r="H29" i="76"/>
  <c r="G59" i="114"/>
  <c r="H25" i="57"/>
  <c r="L29" i="76"/>
  <c r="K59" i="114"/>
  <c r="L25" i="57"/>
  <c r="P29" i="76"/>
  <c r="O59" i="114"/>
  <c r="P25" i="57"/>
  <c r="T29" i="76"/>
  <c r="S59" i="114"/>
  <c r="T25" i="57"/>
  <c r="C42" i="59"/>
  <c r="B86" i="57"/>
  <c r="E47" i="114"/>
  <c r="F86" i="57"/>
  <c r="I47" i="114"/>
  <c r="J86" i="57"/>
  <c r="M47" i="114"/>
  <c r="N86" i="57"/>
  <c r="Q47" i="114"/>
  <c r="R86" i="57"/>
  <c r="U47" i="114"/>
  <c r="W19" i="52"/>
  <c r="V45" i="56" s="1"/>
  <c r="V47" i="114"/>
  <c r="V86" i="57"/>
  <c r="K25" i="77"/>
  <c r="J69" i="114"/>
  <c r="K26" i="57"/>
  <c r="O25" i="77"/>
  <c r="N69" i="114"/>
  <c r="O26" i="57"/>
  <c r="S25" i="77"/>
  <c r="R69" i="114"/>
  <c r="S26" i="57"/>
  <c r="C25" i="9"/>
  <c r="B10" i="114"/>
  <c r="C52" i="57"/>
  <c r="G25" i="9"/>
  <c r="F10" i="114"/>
  <c r="G52" i="57"/>
  <c r="K25" i="9"/>
  <c r="J10" i="114"/>
  <c r="K52" i="57"/>
  <c r="O25" i="9"/>
  <c r="N10" i="114"/>
  <c r="O52" i="57"/>
  <c r="S25" i="9"/>
  <c r="R10" i="114"/>
  <c r="S52" i="57"/>
  <c r="E28" i="34"/>
  <c r="D83" i="114"/>
  <c r="E69" i="57"/>
  <c r="E75" i="57" s="1"/>
  <c r="I28" i="34"/>
  <c r="H83" i="114"/>
  <c r="I69" i="57"/>
  <c r="M28" i="34"/>
  <c r="L83" i="114"/>
  <c r="M69" i="57"/>
  <c r="Q28" i="34"/>
  <c r="P83" i="114"/>
  <c r="Q69" i="57"/>
  <c r="T83" i="114"/>
  <c r="I51" i="114"/>
  <c r="J64" i="57"/>
  <c r="M51" i="114"/>
  <c r="N64" i="57"/>
  <c r="Q51" i="114"/>
  <c r="R64" i="57"/>
  <c r="U51" i="114"/>
  <c r="W19" i="87"/>
  <c r="V44" i="56" s="1"/>
  <c r="V51" i="114"/>
  <c r="V64" i="57"/>
  <c r="C25" i="20"/>
  <c r="B17" i="114"/>
  <c r="C27" i="57"/>
  <c r="G25" i="20"/>
  <c r="F17" i="114"/>
  <c r="G27" i="57"/>
  <c r="K25" i="20"/>
  <c r="J17" i="114"/>
  <c r="K27" i="57"/>
  <c r="O25" i="20"/>
  <c r="N17" i="114"/>
  <c r="O27" i="57"/>
  <c r="S25" i="20"/>
  <c r="R17" i="114"/>
  <c r="S27" i="57"/>
  <c r="E28" i="53"/>
  <c r="D27" i="114"/>
  <c r="E87" i="57"/>
  <c r="I28" i="53"/>
  <c r="H27" i="114"/>
  <c r="I87" i="57"/>
  <c r="M28" i="53"/>
  <c r="L27" i="114"/>
  <c r="M87" i="57"/>
  <c r="Q28" i="53"/>
  <c r="P27" i="114"/>
  <c r="Q87" i="57"/>
  <c r="U28" i="53"/>
  <c r="T27" i="114"/>
  <c r="U87" i="57"/>
  <c r="I66" i="114"/>
  <c r="J53" i="57"/>
  <c r="M66" i="114"/>
  <c r="N53" i="57"/>
  <c r="Q66" i="114"/>
  <c r="R53" i="57"/>
  <c r="U66" i="114"/>
  <c r="W19" i="105"/>
  <c r="V66" i="56" s="1"/>
  <c r="V66" i="114"/>
  <c r="V53" i="57"/>
  <c r="K25" i="85"/>
  <c r="J38" i="114"/>
  <c r="K65" i="57"/>
  <c r="N38" i="114"/>
  <c r="O65" i="57"/>
  <c r="R38" i="114"/>
  <c r="S65" i="57"/>
  <c r="E28" i="43"/>
  <c r="D30" i="114"/>
  <c r="E28" i="57"/>
  <c r="I28" i="43"/>
  <c r="H30" i="114"/>
  <c r="I28" i="57"/>
  <c r="M28" i="43"/>
  <c r="L30" i="114"/>
  <c r="M28" i="57"/>
  <c r="Q28" i="43"/>
  <c r="P30" i="114"/>
  <c r="Q28" i="57"/>
  <c r="U28" i="43"/>
  <c r="T30" i="114"/>
  <c r="U28" i="57"/>
  <c r="I28" i="106"/>
  <c r="C51" i="59"/>
  <c r="I73" i="57"/>
  <c r="M28" i="106"/>
  <c r="L68" i="114"/>
  <c r="M73" i="57"/>
  <c r="Q28" i="106"/>
  <c r="P68" i="114"/>
  <c r="Q73" i="57"/>
  <c r="U28" i="106"/>
  <c r="T68" i="114"/>
  <c r="U73" i="57"/>
  <c r="E81" i="114"/>
  <c r="F58" i="57"/>
  <c r="F61" i="57" s="1"/>
  <c r="I81" i="114"/>
  <c r="J58" i="57"/>
  <c r="M81" i="114"/>
  <c r="N58" i="57"/>
  <c r="Q81" i="114"/>
  <c r="R58" i="57"/>
  <c r="U81" i="114"/>
  <c r="V81" i="114"/>
  <c r="D29" i="62"/>
  <c r="C86" i="114"/>
  <c r="H29" i="62"/>
  <c r="G86" i="114"/>
  <c r="L29" i="62"/>
  <c r="K86" i="114"/>
  <c r="I28" i="107"/>
  <c r="C52" i="59"/>
  <c r="I54" i="57"/>
  <c r="M28" i="107"/>
  <c r="L50" i="114"/>
  <c r="M54" i="57"/>
  <c r="Q28" i="107"/>
  <c r="P50" i="114"/>
  <c r="Q54" i="57"/>
  <c r="U28" i="107"/>
  <c r="T50" i="114"/>
  <c r="U54" i="57"/>
  <c r="N53" i="107"/>
  <c r="L29" i="82"/>
  <c r="K74" i="114"/>
  <c r="L55" i="57"/>
  <c r="P29" i="82"/>
  <c r="O74" i="114"/>
  <c r="P55" i="57"/>
  <c r="T29" i="82"/>
  <c r="S74" i="114"/>
  <c r="T55" i="57"/>
  <c r="P52" i="82"/>
  <c r="D29" i="54"/>
  <c r="C29" i="114"/>
  <c r="D88" i="57"/>
  <c r="H29" i="54"/>
  <c r="G29" i="114"/>
  <c r="H88" i="57"/>
  <c r="L29" i="54"/>
  <c r="K29" i="114"/>
  <c r="L88" i="57"/>
  <c r="P29" i="54"/>
  <c r="O29" i="114"/>
  <c r="P88" i="57"/>
  <c r="T29" i="54"/>
  <c r="S29" i="114"/>
  <c r="T88" i="57"/>
  <c r="C55" i="59"/>
  <c r="I29" i="57"/>
  <c r="M28" i="83"/>
  <c r="L24" i="114"/>
  <c r="M29" i="57"/>
  <c r="Q28" i="83"/>
  <c r="P24" i="114"/>
  <c r="Q29" i="57"/>
  <c r="U28" i="83"/>
  <c r="T24" i="114"/>
  <c r="U29" i="57"/>
  <c r="I28" i="78"/>
  <c r="C56" i="59"/>
  <c r="I30" i="57"/>
  <c r="M28" i="78"/>
  <c r="L35" i="114"/>
  <c r="M30" i="57"/>
  <c r="Q28" i="78"/>
  <c r="P35" i="114"/>
  <c r="Q30" i="57"/>
  <c r="U28" i="78"/>
  <c r="T35" i="114"/>
  <c r="U30" i="57"/>
  <c r="I28" i="84"/>
  <c r="C57" i="59"/>
  <c r="I31" i="57"/>
  <c r="M28" i="84"/>
  <c r="L49" i="114"/>
  <c r="M31" i="57"/>
  <c r="Q28" i="84"/>
  <c r="P49" i="114"/>
  <c r="Q31" i="57"/>
  <c r="U28" i="84"/>
  <c r="T49" i="114"/>
  <c r="U31" i="57"/>
  <c r="I28" i="65"/>
  <c r="C58" i="59"/>
  <c r="I32" i="57"/>
  <c r="M28" i="65"/>
  <c r="L73" i="114"/>
  <c r="M32" i="57"/>
  <c r="Q28" i="65"/>
  <c r="P73" i="114"/>
  <c r="Q32" i="57"/>
  <c r="U28" i="65"/>
  <c r="T73" i="114"/>
  <c r="U32" i="57"/>
  <c r="B59" i="50"/>
  <c r="C59" i="59"/>
  <c r="B74" i="57"/>
  <c r="F59" i="50"/>
  <c r="E41" i="114"/>
  <c r="F74" i="57"/>
  <c r="J59" i="50"/>
  <c r="I41" i="114"/>
  <c r="J74" i="57"/>
  <c r="N59" i="50"/>
  <c r="M41" i="114"/>
  <c r="N74" i="57"/>
  <c r="R59" i="50"/>
  <c r="Q41" i="114"/>
  <c r="R74" i="57"/>
  <c r="V59" i="50"/>
  <c r="U41" i="114"/>
  <c r="V41" i="114"/>
  <c r="W19" i="50"/>
  <c r="V61" i="56" s="1"/>
  <c r="V74" i="57"/>
  <c r="D29" i="32"/>
  <c r="C28" i="114"/>
  <c r="D89" i="57"/>
  <c r="H29" i="32"/>
  <c r="G28" i="114"/>
  <c r="H89" i="57"/>
  <c r="L29" i="32"/>
  <c r="K28" i="114"/>
  <c r="L89" i="57"/>
  <c r="P29" i="32"/>
  <c r="O28" i="114"/>
  <c r="P89" i="57"/>
  <c r="T29" i="32"/>
  <c r="S28" i="114"/>
  <c r="T89" i="57"/>
  <c r="I28" i="79"/>
  <c r="C61" i="59"/>
  <c r="I33" i="57"/>
  <c r="M28" i="79"/>
  <c r="L54" i="114"/>
  <c r="M33" i="57"/>
  <c r="Q28" i="79"/>
  <c r="P54" i="114"/>
  <c r="Q33" i="57"/>
  <c r="U28" i="79"/>
  <c r="T54" i="114"/>
  <c r="U33" i="57"/>
  <c r="I65" i="114"/>
  <c r="J34" i="57"/>
  <c r="M65" i="114"/>
  <c r="N34" i="57"/>
  <c r="Q65" i="114"/>
  <c r="R34" i="57"/>
  <c r="V52" i="80"/>
  <c r="W46" i="80"/>
  <c r="E28" i="35"/>
  <c r="D32" i="114"/>
  <c r="E66" i="57"/>
  <c r="I28" i="35"/>
  <c r="H32" i="114"/>
  <c r="I66" i="57"/>
  <c r="M28" i="35"/>
  <c r="L32" i="114"/>
  <c r="M66" i="57"/>
  <c r="Q28" i="35"/>
  <c r="P32" i="114"/>
  <c r="Q66" i="57"/>
  <c r="T32" i="114"/>
  <c r="C25" i="21"/>
  <c r="B80" i="114"/>
  <c r="C43" i="57"/>
  <c r="G25" i="21"/>
  <c r="F80" i="114"/>
  <c r="G43" i="57"/>
  <c r="K25" i="21"/>
  <c r="J80" i="114"/>
  <c r="K43" i="57"/>
  <c r="O25" i="21"/>
  <c r="N80" i="114"/>
  <c r="O43" i="57"/>
  <c r="S25" i="21"/>
  <c r="R80" i="114"/>
  <c r="S43" i="57"/>
  <c r="R28" i="21"/>
  <c r="D28" i="30"/>
  <c r="C12" i="114"/>
  <c r="D85" i="57"/>
  <c r="H29" i="30"/>
  <c r="G12" i="114"/>
  <c r="H85" i="57"/>
  <c r="L28" i="30"/>
  <c r="K12" i="114"/>
  <c r="L85" i="57"/>
  <c r="P29" i="30"/>
  <c r="O12" i="114"/>
  <c r="P85" i="57"/>
  <c r="S12" i="114"/>
  <c r="T85" i="57"/>
  <c r="B25" i="44"/>
  <c r="C65" i="59"/>
  <c r="B35" i="57"/>
  <c r="F25" i="44"/>
  <c r="E15" i="114"/>
  <c r="F35" i="57"/>
  <c r="J25" i="44"/>
  <c r="I15" i="114"/>
  <c r="J35" i="57"/>
  <c r="N25" i="44"/>
  <c r="M15" i="114"/>
  <c r="N35" i="57"/>
  <c r="R25" i="44"/>
  <c r="Q15" i="114"/>
  <c r="R35" i="57"/>
  <c r="V25" i="44"/>
  <c r="U15" i="114"/>
  <c r="V15" i="114"/>
  <c r="W19" i="44"/>
  <c r="V28" i="56" s="1"/>
  <c r="V35" i="57"/>
  <c r="D29" i="45"/>
  <c r="C26" i="114"/>
  <c r="D36" i="57"/>
  <c r="H29" i="45"/>
  <c r="G26" i="114"/>
  <c r="H36" i="57"/>
  <c r="L29" i="45"/>
  <c r="K26" i="114"/>
  <c r="L36" i="57"/>
  <c r="P29" i="45"/>
  <c r="O26" i="114"/>
  <c r="P36" i="57"/>
  <c r="T29" i="45"/>
  <c r="S26" i="114"/>
  <c r="T36" i="57"/>
  <c r="C67" i="59"/>
  <c r="B37" i="57"/>
  <c r="E19" i="114"/>
  <c r="F37" i="57"/>
  <c r="I19" i="114"/>
  <c r="J37" i="57"/>
  <c r="M19" i="114"/>
  <c r="N37" i="57"/>
  <c r="Q19" i="114"/>
  <c r="R37" i="57"/>
  <c r="U19" i="114"/>
  <c r="W19" i="46"/>
  <c r="V12" i="56" s="1"/>
  <c r="V19" i="114"/>
  <c r="V37" i="57"/>
  <c r="D29" i="31"/>
  <c r="C31" i="114"/>
  <c r="D90" i="57"/>
  <c r="H29" i="31"/>
  <c r="G31" i="114"/>
  <c r="H90" i="57"/>
  <c r="L29" i="31"/>
  <c r="K31" i="114"/>
  <c r="L90" i="57"/>
  <c r="P29" i="31"/>
  <c r="O31" i="114"/>
  <c r="P90" i="57"/>
  <c r="T29" i="31"/>
  <c r="S31" i="114"/>
  <c r="T90" i="57"/>
  <c r="C69" i="59"/>
  <c r="B91" i="57"/>
  <c r="E40" i="114"/>
  <c r="F91" i="57"/>
  <c r="I40" i="114"/>
  <c r="J91" i="57"/>
  <c r="M40" i="114"/>
  <c r="N91" i="57"/>
  <c r="Q40" i="114"/>
  <c r="R91" i="57"/>
  <c r="U40" i="114"/>
  <c r="W19" i="55"/>
  <c r="V49" i="56" s="1"/>
  <c r="V40" i="114"/>
  <c r="V91" i="57"/>
  <c r="K25" i="89"/>
  <c r="J39" i="114"/>
  <c r="K38" i="57"/>
  <c r="O25" i="89"/>
  <c r="N39" i="114"/>
  <c r="O38" i="57"/>
  <c r="S25" i="89"/>
  <c r="R39" i="114"/>
  <c r="S38" i="57"/>
  <c r="D29" i="1"/>
  <c r="C5" i="114"/>
  <c r="D39" i="57"/>
  <c r="H29" i="1"/>
  <c r="G5" i="114"/>
  <c r="H39" i="57"/>
  <c r="L29" i="1"/>
  <c r="K5" i="114"/>
  <c r="L39" i="57"/>
  <c r="P29" i="1"/>
  <c r="O5" i="114"/>
  <c r="P39" i="57"/>
  <c r="T29" i="1"/>
  <c r="S5" i="114"/>
  <c r="T39" i="57"/>
  <c r="C72" i="59"/>
  <c r="B56" i="57"/>
  <c r="E53" i="114"/>
  <c r="F56" i="57"/>
  <c r="I53" i="114"/>
  <c r="J56" i="57"/>
  <c r="M53" i="114"/>
  <c r="N56" i="57"/>
  <c r="Q53" i="114"/>
  <c r="R56" i="57"/>
  <c r="U53" i="114"/>
  <c r="V53" i="114"/>
  <c r="K25" i="95"/>
  <c r="J34" i="114"/>
  <c r="K92" i="57"/>
  <c r="O25" i="95"/>
  <c r="N34" i="114"/>
  <c r="O92" i="57"/>
  <c r="S25" i="95"/>
  <c r="R34" i="114"/>
  <c r="S92" i="57"/>
  <c r="K25" i="36"/>
  <c r="J82" i="114"/>
  <c r="K63" i="57"/>
  <c r="M78" i="114"/>
  <c r="N77" i="57"/>
  <c r="D29" i="19"/>
  <c r="C9" i="114"/>
  <c r="D78" i="57"/>
  <c r="P29" i="19"/>
  <c r="O9" i="114"/>
  <c r="P78" i="57"/>
  <c r="Q28" i="96"/>
  <c r="P70" i="114"/>
  <c r="Q70" i="57"/>
  <c r="E22" i="114"/>
  <c r="F9" i="57"/>
  <c r="Q22" i="114"/>
  <c r="R9" i="57"/>
  <c r="U22" i="114"/>
  <c r="V22" i="114"/>
  <c r="C25" i="48"/>
  <c r="B55" i="114"/>
  <c r="C59" i="57"/>
  <c r="K25" i="48"/>
  <c r="J55" i="114"/>
  <c r="K59" i="57"/>
  <c r="I29" i="23"/>
  <c r="H8" i="114"/>
  <c r="I45" i="57"/>
  <c r="U45" i="57"/>
  <c r="T8" i="114"/>
  <c r="M71" i="114"/>
  <c r="N79" i="57"/>
  <c r="N71" i="114"/>
  <c r="L29" i="97"/>
  <c r="K61" i="114"/>
  <c r="L10" i="57"/>
  <c r="E29" i="7"/>
  <c r="D4" i="114"/>
  <c r="E5" i="57"/>
  <c r="E97" i="57" s="1"/>
  <c r="J21" i="114"/>
  <c r="K46" i="57"/>
  <c r="S25" i="47"/>
  <c r="R21" i="114"/>
  <c r="S46" i="57"/>
  <c r="I28" i="27"/>
  <c r="H13" i="114"/>
  <c r="I80" i="57"/>
  <c r="Q28" i="27"/>
  <c r="P13" i="114"/>
  <c r="Q80" i="57"/>
  <c r="M72" i="114"/>
  <c r="N47" i="57"/>
  <c r="I28" i="99"/>
  <c r="C17" i="59"/>
  <c r="I11" i="57"/>
  <c r="G3" i="59"/>
  <c r="B63" i="57"/>
  <c r="E82" i="114"/>
  <c r="F63" i="57"/>
  <c r="I82" i="114"/>
  <c r="J63" i="57"/>
  <c r="M82" i="114"/>
  <c r="N63" i="57"/>
  <c r="Q82" i="114"/>
  <c r="R63" i="57"/>
  <c r="U82" i="114"/>
  <c r="V82" i="114"/>
  <c r="D29" i="22"/>
  <c r="C20" i="114"/>
  <c r="D44" i="57"/>
  <c r="H29" i="22"/>
  <c r="G20" i="114"/>
  <c r="H44" i="57"/>
  <c r="L29" i="22"/>
  <c r="K20" i="114"/>
  <c r="L44" i="57"/>
  <c r="P29" i="22"/>
  <c r="O20" i="114"/>
  <c r="P44" i="57"/>
  <c r="T29" i="22"/>
  <c r="S20" i="114"/>
  <c r="T44" i="57"/>
  <c r="E25" i="33"/>
  <c r="D78" i="114"/>
  <c r="E77" i="57"/>
  <c r="H78" i="114"/>
  <c r="I77" i="57"/>
  <c r="L78" i="114"/>
  <c r="M77" i="57"/>
  <c r="Q29" i="33"/>
  <c r="P78" i="114"/>
  <c r="Q77" i="57"/>
  <c r="C25" i="19"/>
  <c r="B9" i="114"/>
  <c r="C78" i="57"/>
  <c r="G25" i="19"/>
  <c r="F9" i="114"/>
  <c r="G78" i="57"/>
  <c r="K25" i="19"/>
  <c r="J9" i="114"/>
  <c r="K78" i="57"/>
  <c r="O25" i="19"/>
  <c r="N9" i="114"/>
  <c r="O78" i="57"/>
  <c r="S25" i="19"/>
  <c r="R9" i="114"/>
  <c r="S78" i="57"/>
  <c r="L29" i="67"/>
  <c r="K33" i="114"/>
  <c r="L8" i="57"/>
  <c r="L29" i="96"/>
  <c r="K70" i="114"/>
  <c r="L70" i="57"/>
  <c r="P29" i="96"/>
  <c r="O70" i="114"/>
  <c r="P70" i="57"/>
  <c r="T29" i="96"/>
  <c r="S70" i="114"/>
  <c r="T70" i="57"/>
  <c r="V52" i="96"/>
  <c r="W46" i="96"/>
  <c r="E28" i="64"/>
  <c r="D22" i="114"/>
  <c r="E9" i="57"/>
  <c r="I28" i="64"/>
  <c r="H22" i="114"/>
  <c r="I9" i="57"/>
  <c r="M28" i="64"/>
  <c r="L22" i="114"/>
  <c r="M9" i="57"/>
  <c r="Q28" i="64"/>
  <c r="P22" i="114"/>
  <c r="Q9" i="57"/>
  <c r="C8" i="59"/>
  <c r="B59" i="57"/>
  <c r="E55" i="114"/>
  <c r="F59" i="57"/>
  <c r="I55" i="114"/>
  <c r="J59" i="57"/>
  <c r="M55" i="114"/>
  <c r="N59" i="57"/>
  <c r="Q55" i="114"/>
  <c r="R59" i="57"/>
  <c r="U55" i="114"/>
  <c r="W19" i="48"/>
  <c r="V47" i="56" s="1"/>
  <c r="V55" i="114"/>
  <c r="V59" i="57"/>
  <c r="D29" i="23"/>
  <c r="C8" i="114"/>
  <c r="D45" i="57"/>
  <c r="H29" i="23"/>
  <c r="G8" i="114"/>
  <c r="H45" i="57"/>
  <c r="L29" i="23"/>
  <c r="K8" i="114"/>
  <c r="L45" i="57"/>
  <c r="P29" i="23"/>
  <c r="O8" i="114"/>
  <c r="P45" i="57"/>
  <c r="T29" i="23"/>
  <c r="S8" i="114"/>
  <c r="T45" i="57"/>
  <c r="V52" i="81"/>
  <c r="W46" i="81"/>
  <c r="K29" i="97"/>
  <c r="J61" i="114"/>
  <c r="K10" i="57"/>
  <c r="O26" i="97"/>
  <c r="N61" i="114"/>
  <c r="O10" i="57"/>
  <c r="S29" i="97"/>
  <c r="R61" i="114"/>
  <c r="S10" i="57"/>
  <c r="D29" i="7"/>
  <c r="C4" i="114"/>
  <c r="D5" i="57"/>
  <c r="H29" i="7"/>
  <c r="G4" i="114"/>
  <c r="H5" i="57"/>
  <c r="H97" i="57" s="1"/>
  <c r="L29" i="7"/>
  <c r="K4" i="114"/>
  <c r="L5" i="57"/>
  <c r="C13" i="59"/>
  <c r="B46" i="57"/>
  <c r="E21" i="114"/>
  <c r="F46" i="57"/>
  <c r="I21" i="114"/>
  <c r="J46" i="57"/>
  <c r="M21" i="114"/>
  <c r="N46" i="57"/>
  <c r="Q21" i="114"/>
  <c r="R46" i="57"/>
  <c r="U21" i="114"/>
  <c r="V21" i="114"/>
  <c r="W19" i="47"/>
  <c r="V41" i="56" s="1"/>
  <c r="V46" i="57"/>
  <c r="D29" i="27"/>
  <c r="C13" i="114"/>
  <c r="D80" i="57"/>
  <c r="H29" i="27"/>
  <c r="G13" i="114"/>
  <c r="H80" i="57"/>
  <c r="L29" i="27"/>
  <c r="K13" i="114"/>
  <c r="L80" i="57"/>
  <c r="P29" i="27"/>
  <c r="O13" i="114"/>
  <c r="P80" i="57"/>
  <c r="T29" i="27"/>
  <c r="S13" i="114"/>
  <c r="T80" i="57"/>
  <c r="I28" i="90"/>
  <c r="C15" i="59"/>
  <c r="I47" i="57"/>
  <c r="M28" i="90"/>
  <c r="L72" i="114"/>
  <c r="M47" i="57"/>
  <c r="Q28" i="90"/>
  <c r="P72" i="114"/>
  <c r="Q47" i="57"/>
  <c r="U28" i="90"/>
  <c r="T72" i="114"/>
  <c r="U47" i="57"/>
  <c r="I29" i="98"/>
  <c r="C16" i="59"/>
  <c r="I48" i="57"/>
  <c r="L52" i="114"/>
  <c r="M48" i="57"/>
  <c r="Q25" i="98"/>
  <c r="P52" i="114"/>
  <c r="Q48" i="57"/>
  <c r="U29" i="98"/>
  <c r="T52" i="114"/>
  <c r="U48" i="57"/>
  <c r="U55" i="98"/>
  <c r="K57" i="114"/>
  <c r="L11" i="57"/>
  <c r="O57" i="114"/>
  <c r="P11" i="57"/>
  <c r="S57" i="114"/>
  <c r="T11" i="57"/>
  <c r="V52" i="99"/>
  <c r="W46" i="99"/>
  <c r="L29" i="100"/>
  <c r="K67" i="114"/>
  <c r="L12" i="57"/>
  <c r="P29" i="100"/>
  <c r="O67" i="114"/>
  <c r="P12" i="57"/>
  <c r="T29" i="100"/>
  <c r="S67" i="114"/>
  <c r="T12" i="57"/>
  <c r="I29" i="68"/>
  <c r="C19" i="59"/>
  <c r="I13" i="57"/>
  <c r="M25" i="68"/>
  <c r="L36" i="114"/>
  <c r="M13" i="57"/>
  <c r="Q25" i="68"/>
  <c r="P36" i="114"/>
  <c r="Q13" i="57"/>
  <c r="U25" i="68"/>
  <c r="T36" i="114"/>
  <c r="U13" i="57"/>
  <c r="I28" i="69"/>
  <c r="C20" i="59"/>
  <c r="I14" i="57"/>
  <c r="M28" i="69"/>
  <c r="L23" i="114"/>
  <c r="M14" i="57"/>
  <c r="Q28" i="69"/>
  <c r="P23" i="114"/>
  <c r="Q14" i="57"/>
  <c r="U28" i="69"/>
  <c r="T23" i="114"/>
  <c r="U14" i="57"/>
  <c r="I28" i="101"/>
  <c r="C21" i="59"/>
  <c r="I60" i="57"/>
  <c r="M28" i="101"/>
  <c r="L45" i="114"/>
  <c r="M60" i="57"/>
  <c r="Q28" i="101"/>
  <c r="P45" i="114"/>
  <c r="Q60" i="57"/>
  <c r="U28" i="101"/>
  <c r="T45" i="114"/>
  <c r="U60" i="57"/>
  <c r="I44" i="114"/>
  <c r="J49" i="57"/>
  <c r="M44" i="114"/>
  <c r="N49" i="57"/>
  <c r="Q44" i="114"/>
  <c r="R49" i="57"/>
  <c r="V26" i="102"/>
  <c r="U44" i="114"/>
  <c r="W19" i="102"/>
  <c r="V60" i="56" s="1"/>
  <c r="V44" i="114"/>
  <c r="V49" i="57"/>
  <c r="I63" i="114"/>
  <c r="J15" i="57"/>
  <c r="M63" i="114"/>
  <c r="N15" i="57"/>
  <c r="Q63" i="114"/>
  <c r="R15" i="57"/>
  <c r="U63" i="114"/>
  <c r="W19" i="70"/>
  <c r="V29" i="56" s="1"/>
  <c r="V63" i="114"/>
  <c r="V15" i="57"/>
  <c r="C25" i="5"/>
  <c r="B87" i="114"/>
  <c r="C96" i="57"/>
  <c r="G25" i="5"/>
  <c r="F87" i="114"/>
  <c r="G96" i="57"/>
  <c r="K25" i="5"/>
  <c r="J87" i="114"/>
  <c r="K96" i="57"/>
  <c r="O25" i="5"/>
  <c r="N87" i="114"/>
  <c r="O96" i="57"/>
  <c r="S25" i="5"/>
  <c r="R87" i="114"/>
  <c r="S96" i="57"/>
  <c r="J25" i="5"/>
  <c r="C25" i="4"/>
  <c r="B77" i="114"/>
  <c r="C7" i="57"/>
  <c r="G25" i="4"/>
  <c r="F77" i="114"/>
  <c r="G7" i="57"/>
  <c r="G40" i="57" s="1"/>
  <c r="K25" i="4"/>
  <c r="J77" i="114"/>
  <c r="K7" i="57"/>
  <c r="L29" i="71"/>
  <c r="K43" i="114"/>
  <c r="L16" i="57"/>
  <c r="P29" i="71"/>
  <c r="O43" i="114"/>
  <c r="P16" i="57"/>
  <c r="T29" i="71"/>
  <c r="S43" i="114"/>
  <c r="T16" i="57"/>
  <c r="V52" i="71"/>
  <c r="W46" i="71"/>
  <c r="E25" i="14"/>
  <c r="D11" i="114"/>
  <c r="E17" i="57"/>
  <c r="I25" i="14"/>
  <c r="H11" i="114"/>
  <c r="I17" i="57"/>
  <c r="C25" i="16"/>
  <c r="B7" i="114"/>
  <c r="C18" i="57"/>
  <c r="G25" i="16"/>
  <c r="F7" i="114"/>
  <c r="G18" i="57"/>
  <c r="K25" i="16"/>
  <c r="J7" i="114"/>
  <c r="K18" i="57"/>
  <c r="L29" i="72"/>
  <c r="K42" i="114"/>
  <c r="L19" i="57"/>
  <c r="P29" i="72"/>
  <c r="O42" i="114"/>
  <c r="P19" i="57"/>
  <c r="T29" i="72"/>
  <c r="S42" i="114"/>
  <c r="T19" i="57"/>
  <c r="V52" i="72"/>
  <c r="W46" i="72"/>
  <c r="L29" i="103"/>
  <c r="K60" i="114"/>
  <c r="L50" i="57"/>
  <c r="P29" i="103"/>
  <c r="O60" i="114"/>
  <c r="P50" i="57"/>
  <c r="T29" i="103"/>
  <c r="S60" i="114"/>
  <c r="T50" i="57"/>
  <c r="V52" i="103"/>
  <c r="W46" i="103"/>
  <c r="I28" i="104"/>
  <c r="C29" i="59"/>
  <c r="I51" i="57"/>
  <c r="M28" i="104"/>
  <c r="L64" i="114"/>
  <c r="M51" i="57"/>
  <c r="Q28" i="104"/>
  <c r="P64" i="114"/>
  <c r="Q51" i="57"/>
  <c r="U28" i="104"/>
  <c r="T64" i="114"/>
  <c r="U51" i="57"/>
  <c r="E28" i="28"/>
  <c r="D48" i="114"/>
  <c r="E81" i="57"/>
  <c r="I28" i="28"/>
  <c r="H48" i="114"/>
  <c r="I81" i="57"/>
  <c r="M28" i="28"/>
  <c r="L48" i="114"/>
  <c r="M81" i="57"/>
  <c r="Q28" i="28"/>
  <c r="P48" i="114"/>
  <c r="Q81" i="57"/>
  <c r="I46" i="114"/>
  <c r="J20" i="57"/>
  <c r="M46" i="114"/>
  <c r="N20" i="57"/>
  <c r="Q46" i="114"/>
  <c r="R20" i="57"/>
  <c r="U46" i="114"/>
  <c r="W19" i="73"/>
  <c r="V23" i="56" s="1"/>
  <c r="V46" i="114"/>
  <c r="V20" i="57"/>
  <c r="E28" i="51"/>
  <c r="D37" i="114"/>
  <c r="E83" i="57"/>
  <c r="I28" i="51"/>
  <c r="H37" i="114"/>
  <c r="I83" i="57"/>
  <c r="M28" i="51"/>
  <c r="L37" i="114"/>
  <c r="M83" i="57"/>
  <c r="Q28" i="51"/>
  <c r="P37" i="114"/>
  <c r="Q83" i="57"/>
  <c r="U28" i="51"/>
  <c r="T37" i="114"/>
  <c r="U83" i="57"/>
  <c r="I18" i="114"/>
  <c r="J21" i="57"/>
  <c r="M18" i="114"/>
  <c r="N21" i="57"/>
  <c r="Q18" i="114"/>
  <c r="R21" i="57"/>
  <c r="U18" i="114"/>
  <c r="W19" i="42"/>
  <c r="V6" i="56" s="1"/>
  <c r="V18" i="114"/>
  <c r="V21" i="57"/>
  <c r="C35" i="59"/>
  <c r="B71" i="57"/>
  <c r="E25" i="114"/>
  <c r="F71" i="57"/>
  <c r="I25" i="114"/>
  <c r="J71" i="57"/>
  <c r="M25" i="114"/>
  <c r="N71" i="57"/>
  <c r="Q25" i="114"/>
  <c r="R71" i="57"/>
  <c r="U25" i="114"/>
  <c r="W19" i="49"/>
  <c r="V50" i="56" s="1"/>
  <c r="V25" i="114"/>
  <c r="V71" i="57"/>
  <c r="D29" i="17"/>
  <c r="C14" i="114"/>
  <c r="D22" i="57"/>
  <c r="H29" i="17"/>
  <c r="G14" i="114"/>
  <c r="H22" i="57"/>
  <c r="L29" i="17"/>
  <c r="K14" i="114"/>
  <c r="L22" i="57"/>
  <c r="C37" i="59"/>
  <c r="B84" i="57"/>
  <c r="E16" i="114"/>
  <c r="F84" i="57"/>
  <c r="I16" i="114"/>
  <c r="J84" i="57"/>
  <c r="M16" i="114"/>
  <c r="N84" i="57"/>
  <c r="Q16" i="114"/>
  <c r="R84" i="57"/>
  <c r="U16" i="114"/>
  <c r="V16" i="114"/>
  <c r="K25" i="88"/>
  <c r="J58" i="114"/>
  <c r="K72" i="57"/>
  <c r="O25" i="88"/>
  <c r="N58" i="114"/>
  <c r="O72" i="57"/>
  <c r="S25" i="88"/>
  <c r="R58" i="114"/>
  <c r="S72" i="57"/>
  <c r="D29" i="8"/>
  <c r="C79" i="114"/>
  <c r="D42" i="57"/>
  <c r="H29" i="8"/>
  <c r="G79" i="114"/>
  <c r="H42" i="57"/>
  <c r="L29" i="8"/>
  <c r="K79" i="114"/>
  <c r="L42" i="57"/>
  <c r="P29" i="8"/>
  <c r="O79" i="114"/>
  <c r="P42" i="57"/>
  <c r="T29" i="8"/>
  <c r="S79" i="114"/>
  <c r="T42" i="57"/>
  <c r="C39" i="59"/>
  <c r="I23" i="57"/>
  <c r="L62" i="114"/>
  <c r="M23" i="57"/>
  <c r="Q29" i="74"/>
  <c r="P62" i="114"/>
  <c r="Q23" i="57"/>
  <c r="U26" i="74"/>
  <c r="T62" i="114"/>
  <c r="U23" i="57"/>
  <c r="C40" i="59"/>
  <c r="I24" i="57"/>
  <c r="L56" i="114"/>
  <c r="M24" i="57"/>
  <c r="Q29" i="75"/>
  <c r="P56" i="114"/>
  <c r="Q24" i="57"/>
  <c r="T56" i="114"/>
  <c r="U24" i="57"/>
  <c r="E28" i="76"/>
  <c r="D59" i="114"/>
  <c r="E25" i="57"/>
  <c r="I28" i="76"/>
  <c r="H59" i="114"/>
  <c r="I25" i="57"/>
  <c r="M28" i="76"/>
  <c r="L59" i="114"/>
  <c r="M25" i="57"/>
  <c r="Q28" i="76"/>
  <c r="P59" i="114"/>
  <c r="Q25" i="57"/>
  <c r="C25" i="52"/>
  <c r="B47" i="114"/>
  <c r="C86" i="57"/>
  <c r="G25" i="52"/>
  <c r="F47" i="114"/>
  <c r="G86" i="57"/>
  <c r="K25" i="52"/>
  <c r="J47" i="114"/>
  <c r="K86" i="57"/>
  <c r="O25" i="52"/>
  <c r="N47" i="114"/>
  <c r="O86" i="57"/>
  <c r="S25" i="52"/>
  <c r="R47" i="114"/>
  <c r="S86" i="57"/>
  <c r="V52" i="52"/>
  <c r="W46" i="52"/>
  <c r="L26" i="77"/>
  <c r="K69" i="114"/>
  <c r="L26" i="57"/>
  <c r="O69" i="114"/>
  <c r="P26" i="57"/>
  <c r="S69" i="114"/>
  <c r="T26" i="57"/>
  <c r="J55" i="77"/>
  <c r="D29" i="9"/>
  <c r="C10" i="114"/>
  <c r="D52" i="57"/>
  <c r="H29" i="9"/>
  <c r="G10" i="114"/>
  <c r="H52" i="57"/>
  <c r="L29" i="9"/>
  <c r="K10" i="114"/>
  <c r="L52" i="57"/>
  <c r="P29" i="9"/>
  <c r="O10" i="114"/>
  <c r="P52" i="57"/>
  <c r="T29" i="9"/>
  <c r="S10" i="114"/>
  <c r="T52" i="57"/>
  <c r="G8" i="59"/>
  <c r="B69" i="57"/>
  <c r="E83" i="114"/>
  <c r="F69" i="57"/>
  <c r="F75" i="57" s="1"/>
  <c r="I83" i="114"/>
  <c r="J69" i="57"/>
  <c r="M83" i="114"/>
  <c r="N69" i="57"/>
  <c r="N75" i="57" s="1"/>
  <c r="Q83" i="114"/>
  <c r="R69" i="57"/>
  <c r="U83" i="114"/>
  <c r="V83" i="114"/>
  <c r="K25" i="87"/>
  <c r="J51" i="114"/>
  <c r="K64" i="57"/>
  <c r="O25" i="87"/>
  <c r="N51" i="114"/>
  <c r="O64" i="57"/>
  <c r="S25" i="87"/>
  <c r="R51" i="114"/>
  <c r="S64" i="57"/>
  <c r="D29" i="20"/>
  <c r="C17" i="114"/>
  <c r="D27" i="57"/>
  <c r="H29" i="20"/>
  <c r="G17" i="114"/>
  <c r="H27" i="57"/>
  <c r="L29" i="20"/>
  <c r="K17" i="114"/>
  <c r="L27" i="57"/>
  <c r="P29" i="20"/>
  <c r="O17" i="114"/>
  <c r="P27" i="57"/>
  <c r="T29" i="20"/>
  <c r="S17" i="114"/>
  <c r="T27" i="57"/>
  <c r="C47" i="59"/>
  <c r="B87" i="57"/>
  <c r="E27" i="114"/>
  <c r="F87" i="57"/>
  <c r="I27" i="114"/>
  <c r="J87" i="57"/>
  <c r="M27" i="114"/>
  <c r="N87" i="57"/>
  <c r="Q27" i="114"/>
  <c r="R87" i="57"/>
  <c r="U27" i="114"/>
  <c r="W19" i="53"/>
  <c r="V7" i="56" s="1"/>
  <c r="V27" i="114"/>
  <c r="V87" i="57"/>
  <c r="K25" i="105"/>
  <c r="J66" i="114"/>
  <c r="K53" i="57"/>
  <c r="O25" i="105"/>
  <c r="N66" i="114"/>
  <c r="O53" i="57"/>
  <c r="S25" i="105"/>
  <c r="R66" i="114"/>
  <c r="S53" i="57"/>
  <c r="L29" i="85"/>
  <c r="K38" i="114"/>
  <c r="L65" i="57"/>
  <c r="P29" i="85"/>
  <c r="O38" i="114"/>
  <c r="P65" i="57"/>
  <c r="T29" i="85"/>
  <c r="S38" i="114"/>
  <c r="T65" i="57"/>
  <c r="C50" i="59"/>
  <c r="B28" i="57"/>
  <c r="E30" i="114"/>
  <c r="F28" i="57"/>
  <c r="I30" i="114"/>
  <c r="J28" i="57"/>
  <c r="M30" i="114"/>
  <c r="N28" i="57"/>
  <c r="Q30" i="114"/>
  <c r="R28" i="57"/>
  <c r="U30" i="114"/>
  <c r="V30" i="114"/>
  <c r="W19" i="43"/>
  <c r="V17" i="56" s="1"/>
  <c r="V28" i="57"/>
  <c r="I68" i="114"/>
  <c r="J73" i="57"/>
  <c r="M68" i="114"/>
  <c r="N73" i="57"/>
  <c r="Q68" i="114"/>
  <c r="R73" i="57"/>
  <c r="U68" i="114"/>
  <c r="V68" i="114"/>
  <c r="W19" i="106"/>
  <c r="V65" i="56" s="1"/>
  <c r="V73" i="57"/>
  <c r="C25" i="60"/>
  <c r="B81" i="114"/>
  <c r="C58" i="57"/>
  <c r="C61" i="57" s="1"/>
  <c r="G25" i="60"/>
  <c r="F81" i="114"/>
  <c r="G58" i="57"/>
  <c r="K25" i="60"/>
  <c r="J81" i="114"/>
  <c r="K58" i="57"/>
  <c r="K61" i="57" s="1"/>
  <c r="O25" i="60"/>
  <c r="N81" i="114"/>
  <c r="O58" i="57"/>
  <c r="S25" i="60"/>
  <c r="R81" i="114"/>
  <c r="S58" i="57"/>
  <c r="E28" i="62"/>
  <c r="D86" i="114"/>
  <c r="I28" i="62"/>
  <c r="H86" i="114"/>
  <c r="I50" i="114"/>
  <c r="J54" i="57"/>
  <c r="M50" i="114"/>
  <c r="N54" i="57"/>
  <c r="Q50" i="114"/>
  <c r="R54" i="57"/>
  <c r="U50" i="114"/>
  <c r="W19" i="107"/>
  <c r="V63" i="56" s="1"/>
  <c r="V50" i="114"/>
  <c r="V54" i="57"/>
  <c r="I28" i="82"/>
  <c r="C53" i="59"/>
  <c r="I55" i="57"/>
  <c r="M28" i="82"/>
  <c r="L74" i="114"/>
  <c r="M55" i="57"/>
  <c r="Q28" i="82"/>
  <c r="P74" i="114"/>
  <c r="Q55" i="57"/>
  <c r="U28" i="82"/>
  <c r="T74" i="114"/>
  <c r="U55" i="57"/>
  <c r="E28" i="54"/>
  <c r="D29" i="114"/>
  <c r="E88" i="57"/>
  <c r="I28" i="54"/>
  <c r="H29" i="114"/>
  <c r="I88" i="57"/>
  <c r="M28" i="54"/>
  <c r="L29" i="114"/>
  <c r="M88" i="57"/>
  <c r="Q28" i="54"/>
  <c r="P29" i="114"/>
  <c r="Q88" i="57"/>
  <c r="U28" i="54"/>
  <c r="T29" i="114"/>
  <c r="U88" i="57"/>
  <c r="I24" i="114"/>
  <c r="J29" i="57"/>
  <c r="M24" i="114"/>
  <c r="N29" i="57"/>
  <c r="Q24" i="114"/>
  <c r="R29" i="57"/>
  <c r="U24" i="114"/>
  <c r="V24" i="114"/>
  <c r="W19" i="83"/>
  <c r="V16" i="56" s="1"/>
  <c r="V29" i="57"/>
  <c r="I35" i="114"/>
  <c r="J30" i="57"/>
  <c r="M35" i="114"/>
  <c r="N30" i="57"/>
  <c r="Q35" i="114"/>
  <c r="R30" i="57"/>
  <c r="U35" i="114"/>
  <c r="W19" i="78"/>
  <c r="V22" i="56" s="1"/>
  <c r="V35" i="114"/>
  <c r="V30" i="57"/>
  <c r="I49" i="114"/>
  <c r="J31" i="57"/>
  <c r="M49" i="114"/>
  <c r="N31" i="57"/>
  <c r="Q49" i="114"/>
  <c r="R31" i="57"/>
  <c r="U49" i="114"/>
  <c r="V49" i="114"/>
  <c r="W19" i="84"/>
  <c r="V40" i="56" s="1"/>
  <c r="V31" i="57"/>
  <c r="I73" i="114"/>
  <c r="J32" i="57"/>
  <c r="M73" i="114"/>
  <c r="N32" i="57"/>
  <c r="Q73" i="114"/>
  <c r="R32" i="57"/>
  <c r="U73" i="114"/>
  <c r="W19" i="65"/>
  <c r="V74" i="56" s="1"/>
  <c r="V73" i="114"/>
  <c r="V32" i="57"/>
  <c r="C25" i="50"/>
  <c r="B41" i="114"/>
  <c r="C74" i="57"/>
  <c r="G25" i="50"/>
  <c r="F41" i="114"/>
  <c r="G74" i="57"/>
  <c r="K25" i="50"/>
  <c r="J41" i="114"/>
  <c r="K74" i="57"/>
  <c r="O25" i="50"/>
  <c r="N41" i="114"/>
  <c r="O74" i="57"/>
  <c r="S25" i="50"/>
  <c r="R41" i="114"/>
  <c r="S74" i="57"/>
  <c r="V52" i="50"/>
  <c r="W46" i="50"/>
  <c r="E28" i="32"/>
  <c r="D28" i="114"/>
  <c r="E89" i="57"/>
  <c r="I28" i="32"/>
  <c r="H28" i="114"/>
  <c r="I89" i="57"/>
  <c r="M28" i="32"/>
  <c r="L28" i="114"/>
  <c r="M89" i="57"/>
  <c r="Q28" i="32"/>
  <c r="P28" i="114"/>
  <c r="Q89" i="57"/>
  <c r="I54" i="114"/>
  <c r="J33" i="57"/>
  <c r="M54" i="114"/>
  <c r="N33" i="57"/>
  <c r="Q54" i="114"/>
  <c r="R33" i="57"/>
  <c r="U54" i="114"/>
  <c r="W19" i="79"/>
  <c r="V26" i="56" s="1"/>
  <c r="V54" i="114"/>
  <c r="V33" i="57"/>
  <c r="K25" i="80"/>
  <c r="J65" i="114"/>
  <c r="K34" i="57"/>
  <c r="O25" i="80"/>
  <c r="N65" i="114"/>
  <c r="O34" i="57"/>
  <c r="S25" i="80"/>
  <c r="R65" i="114"/>
  <c r="S34" i="57"/>
  <c r="C63" i="59"/>
  <c r="B66" i="57"/>
  <c r="E32" i="114"/>
  <c r="F66" i="57"/>
  <c r="I32" i="114"/>
  <c r="J66" i="57"/>
  <c r="M32" i="114"/>
  <c r="N66" i="57"/>
  <c r="Q32" i="114"/>
  <c r="R66" i="57"/>
  <c r="U32" i="114"/>
  <c r="V32" i="114"/>
  <c r="D29" i="21"/>
  <c r="C80" i="114"/>
  <c r="D43" i="57"/>
  <c r="H29" i="21"/>
  <c r="G80" i="114"/>
  <c r="H43" i="57"/>
  <c r="H57" i="57" s="1"/>
  <c r="L29" i="21"/>
  <c r="K80" i="114"/>
  <c r="L43" i="57"/>
  <c r="P29" i="21"/>
  <c r="O80" i="114"/>
  <c r="P43" i="57"/>
  <c r="P57" i="57" s="1"/>
  <c r="T29" i="21"/>
  <c r="S80" i="114"/>
  <c r="T43" i="57"/>
  <c r="E59" i="30"/>
  <c r="D12" i="114"/>
  <c r="E85" i="57"/>
  <c r="I59" i="30"/>
  <c r="H12" i="114"/>
  <c r="I85" i="57"/>
  <c r="M59" i="30"/>
  <c r="L12" i="114"/>
  <c r="M85" i="57"/>
  <c r="Q59" i="30"/>
  <c r="P12" i="114"/>
  <c r="Q85" i="57"/>
  <c r="C29" i="44"/>
  <c r="B15" i="114"/>
  <c r="C35" i="57"/>
  <c r="G29" i="44"/>
  <c r="F15" i="114"/>
  <c r="G35" i="57"/>
  <c r="K29" i="44"/>
  <c r="J15" i="114"/>
  <c r="K35" i="57"/>
  <c r="O29" i="44"/>
  <c r="N15" i="114"/>
  <c r="O35" i="57"/>
  <c r="S29" i="44"/>
  <c r="R15" i="114"/>
  <c r="S35" i="57"/>
  <c r="V56" i="44"/>
  <c r="W46" i="44"/>
  <c r="E28" i="45"/>
  <c r="D26" i="114"/>
  <c r="E36" i="57"/>
  <c r="I28" i="45"/>
  <c r="H26" i="114"/>
  <c r="I36" i="57"/>
  <c r="M28" i="45"/>
  <c r="L26" i="114"/>
  <c r="M36" i="57"/>
  <c r="Q28" i="45"/>
  <c r="P26" i="114"/>
  <c r="Q36" i="57"/>
  <c r="U28" i="45"/>
  <c r="T26" i="114"/>
  <c r="U36" i="57"/>
  <c r="C25" i="46"/>
  <c r="B19" i="114"/>
  <c r="C37" i="57"/>
  <c r="G25" i="46"/>
  <c r="F19" i="114"/>
  <c r="G37" i="57"/>
  <c r="K25" i="46"/>
  <c r="J19" i="114"/>
  <c r="K37" i="57"/>
  <c r="O25" i="46"/>
  <c r="N19" i="114"/>
  <c r="O37" i="57"/>
  <c r="S25" i="46"/>
  <c r="R19" i="114"/>
  <c r="S37" i="57"/>
  <c r="E28" i="31"/>
  <c r="D31" i="114"/>
  <c r="E90" i="57"/>
  <c r="I28" i="31"/>
  <c r="H31" i="114"/>
  <c r="I90" i="57"/>
  <c r="M28" i="31"/>
  <c r="L31" i="114"/>
  <c r="M90" i="57"/>
  <c r="Q28" i="31"/>
  <c r="P31" i="114"/>
  <c r="Q90" i="57"/>
  <c r="C25" i="55"/>
  <c r="B40" i="114"/>
  <c r="C91" i="57"/>
  <c r="G25" i="55"/>
  <c r="F40" i="114"/>
  <c r="G91" i="57"/>
  <c r="K25" i="55"/>
  <c r="J40" i="114"/>
  <c r="K91" i="57"/>
  <c r="O25" i="55"/>
  <c r="N40" i="114"/>
  <c r="O91" i="57"/>
  <c r="S25" i="55"/>
  <c r="R40" i="114"/>
  <c r="S91" i="57"/>
  <c r="V52" i="55"/>
  <c r="W46" i="55"/>
  <c r="L29" i="89"/>
  <c r="K39" i="114"/>
  <c r="L38" i="57"/>
  <c r="P29" i="89"/>
  <c r="O39" i="114"/>
  <c r="P38" i="57"/>
  <c r="T29" i="89"/>
  <c r="S39" i="114"/>
  <c r="T38" i="57"/>
  <c r="V52" i="89"/>
  <c r="W46" i="89"/>
  <c r="E28" i="1"/>
  <c r="D5" i="114"/>
  <c r="E39" i="57"/>
  <c r="I28" i="1"/>
  <c r="H5" i="114"/>
  <c r="I39" i="57"/>
  <c r="M28" i="1"/>
  <c r="L5" i="114"/>
  <c r="M39" i="57"/>
  <c r="Q28" i="1"/>
  <c r="P5" i="114"/>
  <c r="Q39" i="57"/>
  <c r="T5" i="114"/>
  <c r="C25" i="24"/>
  <c r="B53" i="114"/>
  <c r="C56" i="57"/>
  <c r="G25" i="24"/>
  <c r="F53" i="114"/>
  <c r="G56" i="57"/>
  <c r="K25" i="24"/>
  <c r="J53" i="114"/>
  <c r="K56" i="57"/>
  <c r="O25" i="24"/>
  <c r="N53" i="114"/>
  <c r="O56" i="57"/>
  <c r="S25" i="24"/>
  <c r="R53" i="114"/>
  <c r="S56" i="57"/>
  <c r="L29" i="95"/>
  <c r="K34" i="114"/>
  <c r="L92" i="57"/>
  <c r="P29" i="95"/>
  <c r="O34" i="114"/>
  <c r="P92" i="57"/>
  <c r="T29" i="95"/>
  <c r="S34" i="114"/>
  <c r="T92" i="57"/>
  <c r="V52" i="95"/>
  <c r="W46" i="95"/>
  <c r="M28" i="17"/>
  <c r="C36" i="59"/>
  <c r="L14" i="114"/>
  <c r="M22" i="57"/>
  <c r="Q28" i="17"/>
  <c r="P14" i="114"/>
  <c r="Q22" i="57"/>
  <c r="T14" i="114"/>
  <c r="M14" i="114"/>
  <c r="N22" i="57"/>
  <c r="Q14" i="114"/>
  <c r="R22" i="57"/>
  <c r="U14" i="114"/>
  <c r="V14" i="114"/>
  <c r="O25" i="17"/>
  <c r="N14" i="114"/>
  <c r="O22" i="57"/>
  <c r="S25" i="17"/>
  <c r="R14" i="114"/>
  <c r="S22" i="57"/>
  <c r="P29" i="17"/>
  <c r="O14" i="114"/>
  <c r="P22" i="57"/>
  <c r="T29" i="17"/>
  <c r="S14" i="114"/>
  <c r="T22" i="57"/>
  <c r="P29" i="16"/>
  <c r="O7" i="114"/>
  <c r="P18" i="57"/>
  <c r="T29" i="16"/>
  <c r="S7" i="114"/>
  <c r="T18" i="57"/>
  <c r="M28" i="16"/>
  <c r="C26" i="59"/>
  <c r="L7" i="114"/>
  <c r="M18" i="57"/>
  <c r="Q28" i="16"/>
  <c r="P7" i="114"/>
  <c r="Q18" i="57"/>
  <c r="T7" i="114"/>
  <c r="M7" i="114"/>
  <c r="N18" i="57"/>
  <c r="Q7" i="114"/>
  <c r="R18" i="57"/>
  <c r="U7" i="114"/>
  <c r="V7" i="114"/>
  <c r="O25" i="16"/>
  <c r="N7" i="114"/>
  <c r="O18" i="57"/>
  <c r="S25" i="16"/>
  <c r="R7" i="114"/>
  <c r="S18" i="57"/>
  <c r="P46" i="14"/>
  <c r="T46" i="14"/>
  <c r="U11" i="114"/>
  <c r="V11" i="114"/>
  <c r="O25" i="14"/>
  <c r="N11" i="114"/>
  <c r="O17" i="57"/>
  <c r="S25" i="14"/>
  <c r="R11" i="114"/>
  <c r="S17" i="57"/>
  <c r="M11" i="114"/>
  <c r="N17" i="57"/>
  <c r="O11" i="114"/>
  <c r="P17" i="57"/>
  <c r="T29" i="14"/>
  <c r="S11" i="114"/>
  <c r="T17" i="57"/>
  <c r="Q11" i="114"/>
  <c r="R17" i="57"/>
  <c r="M25" i="14"/>
  <c r="C25" i="59"/>
  <c r="L11" i="114"/>
  <c r="M17" i="57"/>
  <c r="Q29" i="14"/>
  <c r="P11" i="114"/>
  <c r="Q17" i="57"/>
  <c r="V56" i="67"/>
  <c r="W46" i="67"/>
  <c r="R25" i="67"/>
  <c r="Q33" i="114"/>
  <c r="R8" i="57"/>
  <c r="T29" i="67"/>
  <c r="S33" i="114"/>
  <c r="T8" i="57"/>
  <c r="C5" i="59"/>
  <c r="L33" i="114"/>
  <c r="M8" i="57"/>
  <c r="P33" i="114"/>
  <c r="Q8" i="57"/>
  <c r="T33" i="114"/>
  <c r="U8" i="57"/>
  <c r="N25" i="67"/>
  <c r="M33" i="114"/>
  <c r="N8" i="57"/>
  <c r="O29" i="67"/>
  <c r="N33" i="114"/>
  <c r="O8" i="57"/>
  <c r="S29" i="67"/>
  <c r="R33" i="114"/>
  <c r="S8" i="57"/>
  <c r="U33" i="114"/>
  <c r="V33" i="114"/>
  <c r="W19" i="67"/>
  <c r="V20" i="56" s="1"/>
  <c r="V8" i="57"/>
  <c r="P29" i="67"/>
  <c r="O33" i="114"/>
  <c r="P8" i="57"/>
  <c r="P29" i="4"/>
  <c r="O77" i="114"/>
  <c r="P7" i="57"/>
  <c r="T29" i="4"/>
  <c r="S77" i="114"/>
  <c r="T7" i="57"/>
  <c r="M28" i="4"/>
  <c r="G6" i="59"/>
  <c r="L77" i="114"/>
  <c r="M7" i="57"/>
  <c r="P77" i="114"/>
  <c r="Q7" i="57"/>
  <c r="T77" i="114"/>
  <c r="M77" i="114"/>
  <c r="N7" i="57"/>
  <c r="Q77" i="114"/>
  <c r="R7" i="57"/>
  <c r="U77" i="114"/>
  <c r="V77" i="114"/>
  <c r="O25" i="4"/>
  <c r="N77" i="114"/>
  <c r="O7" i="57"/>
  <c r="S25" i="4"/>
  <c r="R77" i="114"/>
  <c r="S7" i="57"/>
  <c r="C12" i="59"/>
  <c r="L4" i="114"/>
  <c r="M5" i="57"/>
  <c r="M97" i="57" s="1"/>
  <c r="P4" i="114"/>
  <c r="Q5" i="57"/>
  <c r="Q97" i="57" s="1"/>
  <c r="M4" i="114"/>
  <c r="N5" i="57"/>
  <c r="Q4" i="114"/>
  <c r="R5" i="57"/>
  <c r="R97" i="57" s="1"/>
  <c r="V4" i="114"/>
  <c r="U4" i="114"/>
  <c r="S25" i="7"/>
  <c r="R4" i="114"/>
  <c r="S5" i="57"/>
  <c r="S97" i="57" s="1"/>
  <c r="O25" i="7"/>
  <c r="N4" i="114"/>
  <c r="O5" i="57"/>
  <c r="O97" i="57" s="1"/>
  <c r="P29" i="7"/>
  <c r="O4" i="114"/>
  <c r="P5" i="57"/>
  <c r="T29" i="7"/>
  <c r="S4" i="114"/>
  <c r="T5" i="57"/>
  <c r="M86" i="114"/>
  <c r="Q86" i="114"/>
  <c r="W19" i="62"/>
  <c r="V87" i="56" s="1"/>
  <c r="U86" i="114"/>
  <c r="V86" i="114"/>
  <c r="O25" i="62"/>
  <c r="N86" i="114"/>
  <c r="S25" i="62"/>
  <c r="R86" i="114"/>
  <c r="P29" i="62"/>
  <c r="O86" i="114"/>
  <c r="T29" i="62"/>
  <c r="S86" i="114"/>
  <c r="M28" i="62"/>
  <c r="G12" i="59"/>
  <c r="L86" i="114"/>
  <c r="Q28" i="62"/>
  <c r="P86" i="114"/>
  <c r="U28" i="62"/>
  <c r="T86" i="114"/>
  <c r="U26" i="5"/>
  <c r="U96" i="57"/>
  <c r="V28" i="5"/>
  <c r="W19" i="5"/>
  <c r="V86" i="56" s="1"/>
  <c r="V96" i="57"/>
  <c r="V52" i="31"/>
  <c r="W46" i="31"/>
  <c r="W19" i="31"/>
  <c r="V56" i="56" s="1"/>
  <c r="V90" i="57"/>
  <c r="U28" i="31"/>
  <c r="U90" i="57"/>
  <c r="V56" i="30"/>
  <c r="W46" i="30"/>
  <c r="V25" i="30"/>
  <c r="W19" i="30"/>
  <c r="V39" i="56" s="1"/>
  <c r="V85" i="57"/>
  <c r="U59" i="30"/>
  <c r="U85" i="115" s="1"/>
  <c r="U85" i="57"/>
  <c r="V52" i="32"/>
  <c r="W46" i="32"/>
  <c r="W19" i="32"/>
  <c r="V33" i="56" s="1"/>
  <c r="V89" i="57"/>
  <c r="U28" i="32"/>
  <c r="U89" i="57"/>
  <c r="V52" i="10"/>
  <c r="W46" i="10"/>
  <c r="U28" i="10"/>
  <c r="U84" i="57"/>
  <c r="W19" i="10"/>
  <c r="V34" i="56" s="1"/>
  <c r="V84" i="57"/>
  <c r="V52" i="28"/>
  <c r="W46" i="28"/>
  <c r="W19" i="28"/>
  <c r="V55" i="56" s="1"/>
  <c r="V81" i="57"/>
  <c r="U28" i="28"/>
  <c r="U81" i="57"/>
  <c r="W19" i="27"/>
  <c r="V64" i="56" s="1"/>
  <c r="V80" i="57"/>
  <c r="U26" i="19"/>
  <c r="U78" i="57"/>
  <c r="V28" i="19"/>
  <c r="W19" i="19"/>
  <c r="V4" i="56" s="1"/>
  <c r="V78" i="57"/>
  <c r="V28" i="33"/>
  <c r="W19" i="33"/>
  <c r="V78" i="56" s="1"/>
  <c r="V77" i="57"/>
  <c r="U26" i="33"/>
  <c r="U77" i="57"/>
  <c r="V52" i="34"/>
  <c r="W46" i="34"/>
  <c r="U28" i="34"/>
  <c r="U69" i="57"/>
  <c r="W19" i="34"/>
  <c r="V80" i="56" s="1"/>
  <c r="V69" i="57"/>
  <c r="V75" i="57" s="1"/>
  <c r="V52" i="35"/>
  <c r="W46" i="35"/>
  <c r="U28" i="35"/>
  <c r="U66" i="57"/>
  <c r="W19" i="35"/>
  <c r="V36" i="56" s="1"/>
  <c r="V66" i="57"/>
  <c r="V52" i="36"/>
  <c r="W46" i="36"/>
  <c r="U28" i="36"/>
  <c r="U63" i="57"/>
  <c r="W19" i="36"/>
  <c r="V79" i="56" s="1"/>
  <c r="V63" i="57"/>
  <c r="V52" i="60"/>
  <c r="W46" i="60"/>
  <c r="U28" i="60"/>
  <c r="U58" i="57"/>
  <c r="U61" i="57" s="1"/>
  <c r="W19" i="60"/>
  <c r="V81" i="56" s="1"/>
  <c r="V58" i="57"/>
  <c r="V52" i="24"/>
  <c r="W46" i="24"/>
  <c r="U28" i="24"/>
  <c r="U56" i="57"/>
  <c r="W19" i="24"/>
  <c r="V69" i="56" s="1"/>
  <c r="V56" i="57"/>
  <c r="V52" i="9"/>
  <c r="W46" i="9"/>
  <c r="U28" i="9"/>
  <c r="U52" i="57"/>
  <c r="W19" i="9"/>
  <c r="V62" i="56" s="1"/>
  <c r="V52" i="57"/>
  <c r="V52" i="23"/>
  <c r="W46" i="23"/>
  <c r="W19" i="23"/>
  <c r="V25" i="56" s="1"/>
  <c r="V45" i="57"/>
  <c r="V52" i="22"/>
  <c r="W46" i="22"/>
  <c r="U28" i="22"/>
  <c r="U44" i="57"/>
  <c r="W19" i="22"/>
  <c r="V46" i="56" s="1"/>
  <c r="V44" i="57"/>
  <c r="V52" i="21"/>
  <c r="W46" i="21"/>
  <c r="V59" i="21"/>
  <c r="W19" i="21"/>
  <c r="V83" i="56" s="1"/>
  <c r="V43" i="57"/>
  <c r="U28" i="21"/>
  <c r="U43" i="57"/>
  <c r="V52" i="8"/>
  <c r="W46" i="8"/>
  <c r="U28" i="8"/>
  <c r="U42" i="57"/>
  <c r="W19" i="8"/>
  <c r="V82" i="56" s="1"/>
  <c r="V42" i="57"/>
  <c r="V52" i="1"/>
  <c r="W46" i="1"/>
  <c r="W19" i="1"/>
  <c r="V8" i="56" s="1"/>
  <c r="V39" i="57"/>
  <c r="U28" i="1"/>
  <c r="U39" i="57"/>
  <c r="V52" i="20"/>
  <c r="W46" i="20"/>
  <c r="W19" i="20"/>
  <c r="V14" i="56" s="1"/>
  <c r="V27" i="57"/>
  <c r="U28" i="20"/>
  <c r="U27" i="57"/>
  <c r="V52" i="76"/>
  <c r="W46" i="76"/>
  <c r="W19" i="76"/>
  <c r="V9" i="56" s="1"/>
  <c r="V25" i="57"/>
  <c r="U28" i="76"/>
  <c r="U25" i="57"/>
  <c r="V52" i="17"/>
  <c r="W46" i="17"/>
  <c r="U28" i="17"/>
  <c r="U22" i="57"/>
  <c r="W19" i="17"/>
  <c r="V21" i="56" s="1"/>
  <c r="V22" i="57"/>
  <c r="V52" i="16"/>
  <c r="W46" i="16"/>
  <c r="U28" i="16"/>
  <c r="U18" i="57"/>
  <c r="W19" i="16"/>
  <c r="V13" i="56" s="1"/>
  <c r="V18" i="57"/>
  <c r="V52" i="14"/>
  <c r="W46" i="14"/>
  <c r="W19" i="14"/>
  <c r="V11" i="56" s="1"/>
  <c r="V17" i="57"/>
  <c r="U25" i="14"/>
  <c r="U17" i="57"/>
  <c r="V52" i="64"/>
  <c r="W46" i="64"/>
  <c r="W19" i="64"/>
  <c r="V10" i="56" s="1"/>
  <c r="V9" i="57"/>
  <c r="U28" i="64"/>
  <c r="U9" i="57"/>
  <c r="V52" i="4"/>
  <c r="W46" i="4"/>
  <c r="U28" i="4"/>
  <c r="U7" i="57"/>
  <c r="W19" i="4"/>
  <c r="V77" i="56" s="1"/>
  <c r="V7" i="57"/>
  <c r="V52" i="7"/>
  <c r="W46" i="7"/>
  <c r="U29" i="7"/>
  <c r="U5" i="57"/>
  <c r="W19" i="7"/>
  <c r="V18" i="56" s="1"/>
  <c r="V5" i="57"/>
  <c r="V97" i="57" s="1"/>
  <c r="V52" i="62"/>
  <c r="W46" i="62"/>
  <c r="G28" i="23"/>
  <c r="I59" i="67"/>
  <c r="M59" i="67"/>
  <c r="Q59" i="67"/>
  <c r="U59" i="67"/>
  <c r="U8" i="115" s="1"/>
  <c r="P55" i="67"/>
  <c r="S55" i="97"/>
  <c r="U25" i="99"/>
  <c r="B28" i="21"/>
  <c r="N53" i="45"/>
  <c r="H25" i="19"/>
  <c r="L46" i="23"/>
  <c r="P46" i="23"/>
  <c r="K53" i="23"/>
  <c r="L26" i="27"/>
  <c r="J56" i="102"/>
  <c r="N46" i="5"/>
  <c r="V59" i="104"/>
  <c r="J19" i="74"/>
  <c r="I32" i="56" s="1"/>
  <c r="T46" i="75"/>
  <c r="B59" i="9"/>
  <c r="F59" i="9"/>
  <c r="J59" i="9"/>
  <c r="N59" i="9"/>
  <c r="R59" i="9"/>
  <c r="V59" i="9"/>
  <c r="N53" i="53"/>
  <c r="P26" i="106"/>
  <c r="N59" i="107"/>
  <c r="V59" i="107"/>
  <c r="J59" i="83"/>
  <c r="N59" i="83"/>
  <c r="R59" i="83"/>
  <c r="V59" i="83"/>
  <c r="J59" i="78"/>
  <c r="N59" i="78"/>
  <c r="R59" i="78"/>
  <c r="V59" i="78"/>
  <c r="J59" i="65"/>
  <c r="N59" i="65"/>
  <c r="R59" i="65"/>
  <c r="V59" i="65"/>
  <c r="J55" i="65"/>
  <c r="V52" i="30"/>
  <c r="N28" i="45"/>
  <c r="Q25" i="99"/>
  <c r="U28" i="102"/>
  <c r="B59" i="4"/>
  <c r="F59" i="4"/>
  <c r="J59" i="4"/>
  <c r="N59" i="4"/>
  <c r="R59" i="4"/>
  <c r="V59" i="4"/>
  <c r="K53" i="14"/>
  <c r="K26" i="104"/>
  <c r="V55" i="75"/>
  <c r="L52" i="77"/>
  <c r="J59" i="87"/>
  <c r="N59" i="87"/>
  <c r="R59" i="87"/>
  <c r="V59" i="87"/>
  <c r="U25" i="65"/>
  <c r="L25" i="21"/>
  <c r="U55" i="21"/>
  <c r="V59" i="80"/>
  <c r="R53" i="80"/>
  <c r="K26" i="80"/>
  <c r="J59" i="79"/>
  <c r="N59" i="79"/>
  <c r="R59" i="79"/>
  <c r="V59" i="79"/>
  <c r="P52" i="106"/>
  <c r="J59" i="106"/>
  <c r="N59" i="106"/>
  <c r="R59" i="106"/>
  <c r="V59" i="106"/>
  <c r="O53" i="106"/>
  <c r="O28" i="106"/>
  <c r="P59" i="106"/>
  <c r="J59" i="85"/>
  <c r="N59" i="85"/>
  <c r="R59" i="85"/>
  <c r="V59" i="85"/>
  <c r="P52" i="85"/>
  <c r="Q25" i="85"/>
  <c r="S53" i="105"/>
  <c r="O28" i="105"/>
  <c r="J55" i="87"/>
  <c r="S53" i="87"/>
  <c r="O28" i="87"/>
  <c r="S53" i="77"/>
  <c r="O28" i="77"/>
  <c r="T56" i="75"/>
  <c r="S53" i="74"/>
  <c r="P28" i="74"/>
  <c r="V28" i="74"/>
  <c r="T25" i="74"/>
  <c r="P26" i="74"/>
  <c r="K26" i="107"/>
  <c r="B59" i="36"/>
  <c r="F59" i="36"/>
  <c r="J59" i="36"/>
  <c r="N59" i="36"/>
  <c r="R59" i="36"/>
  <c r="V59" i="36"/>
  <c r="V53" i="22"/>
  <c r="T52" i="33"/>
  <c r="H28" i="19"/>
  <c r="J59" i="96"/>
  <c r="N59" i="96"/>
  <c r="R59" i="96"/>
  <c r="V59" i="96"/>
  <c r="I25" i="64"/>
  <c r="H25" i="23"/>
  <c r="D46" i="23"/>
  <c r="B53" i="23"/>
  <c r="F55" i="23"/>
  <c r="L46" i="97"/>
  <c r="O52" i="97"/>
  <c r="K28" i="7"/>
  <c r="O28" i="47"/>
  <c r="L59" i="27"/>
  <c r="I56" i="102"/>
  <c r="I55" i="102"/>
  <c r="M56" i="102"/>
  <c r="M53" i="102"/>
  <c r="O52" i="22"/>
  <c r="O19" i="81"/>
  <c r="N38" i="56" s="1"/>
  <c r="N19" i="81"/>
  <c r="M38" i="56" s="1"/>
  <c r="M55" i="97"/>
  <c r="L56" i="33"/>
  <c r="C26" i="19"/>
  <c r="S53" i="19"/>
  <c r="S26" i="67"/>
  <c r="R55" i="48"/>
  <c r="U19" i="23"/>
  <c r="T25" i="56" s="1"/>
  <c r="K25" i="81"/>
  <c r="K19" i="81"/>
  <c r="J38" i="56" s="1"/>
  <c r="L19" i="81"/>
  <c r="K38" i="56" s="1"/>
  <c r="K59" i="81"/>
  <c r="N46" i="97"/>
  <c r="R46" i="97"/>
  <c r="F19" i="47"/>
  <c r="E41" i="56" s="1"/>
  <c r="J19" i="47"/>
  <c r="I41" i="56" s="1"/>
  <c r="S53" i="47"/>
  <c r="S28" i="27"/>
  <c r="L55" i="99"/>
  <c r="L52" i="99"/>
  <c r="V28" i="68"/>
  <c r="V19" i="68"/>
  <c r="U19" i="56" s="1"/>
  <c r="I29" i="5"/>
  <c r="J19" i="5"/>
  <c r="I86" i="56" s="1"/>
  <c r="D56" i="33"/>
  <c r="K26" i="22"/>
  <c r="R53" i="22"/>
  <c r="S26" i="19"/>
  <c r="T46" i="19"/>
  <c r="K55" i="19"/>
  <c r="V28" i="67"/>
  <c r="B59" i="64"/>
  <c r="F59" i="64"/>
  <c r="J59" i="64"/>
  <c r="N59" i="64"/>
  <c r="R59" i="64"/>
  <c r="V59" i="64"/>
  <c r="B59" i="48"/>
  <c r="F59" i="48"/>
  <c r="J59" i="48"/>
  <c r="N59" i="48"/>
  <c r="R59" i="48"/>
  <c r="V59" i="48"/>
  <c r="F19" i="23"/>
  <c r="E25" i="56" s="1"/>
  <c r="K52" i="23"/>
  <c r="R53" i="23"/>
  <c r="P29" i="81"/>
  <c r="P19" i="81"/>
  <c r="O38" i="56" s="1"/>
  <c r="Q19" i="81"/>
  <c r="P38" i="56" s="1"/>
  <c r="M19" i="97"/>
  <c r="L48" i="56" s="1"/>
  <c r="U19" i="97"/>
  <c r="T48" i="56" s="1"/>
  <c r="I52" i="97"/>
  <c r="B59" i="7"/>
  <c r="F59" i="7"/>
  <c r="J59" i="7"/>
  <c r="N59" i="7"/>
  <c r="R59" i="7"/>
  <c r="V59" i="7"/>
  <c r="D26" i="47"/>
  <c r="N55" i="47"/>
  <c r="Q25" i="100"/>
  <c r="N28" i="68"/>
  <c r="V59" i="100"/>
  <c r="Q29" i="68"/>
  <c r="L46" i="68"/>
  <c r="T46" i="68"/>
  <c r="V25" i="5"/>
  <c r="R28" i="5"/>
  <c r="P52" i="71"/>
  <c r="B53" i="14"/>
  <c r="K26" i="103"/>
  <c r="T25" i="104"/>
  <c r="L25" i="74"/>
  <c r="S52" i="74"/>
  <c r="K26" i="75"/>
  <c r="M55" i="75"/>
  <c r="B59" i="52"/>
  <c r="F59" i="52"/>
  <c r="J59" i="52"/>
  <c r="K61" i="52" s="1"/>
  <c r="N59" i="52"/>
  <c r="R59" i="52"/>
  <c r="V59" i="52"/>
  <c r="U25" i="77"/>
  <c r="Q26" i="77"/>
  <c r="T53" i="77"/>
  <c r="O55" i="77"/>
  <c r="S28" i="87"/>
  <c r="N55" i="87"/>
  <c r="I55" i="53"/>
  <c r="L52" i="105"/>
  <c r="L59" i="105"/>
  <c r="U25" i="85"/>
  <c r="T52" i="85"/>
  <c r="P59" i="85"/>
  <c r="S28" i="43"/>
  <c r="U25" i="106"/>
  <c r="B59" i="60"/>
  <c r="F59" i="60"/>
  <c r="J59" i="60"/>
  <c r="N59" i="60"/>
  <c r="R59" i="60"/>
  <c r="V59" i="60"/>
  <c r="S26" i="107"/>
  <c r="R53" i="107"/>
  <c r="V59" i="84"/>
  <c r="V53" i="84"/>
  <c r="R55" i="32"/>
  <c r="P25" i="80"/>
  <c r="S26" i="80"/>
  <c r="V53" i="80"/>
  <c r="N28" i="21"/>
  <c r="M53" i="30"/>
  <c r="N26" i="44"/>
  <c r="B59" i="24"/>
  <c r="F59" i="24"/>
  <c r="J59" i="24"/>
  <c r="N59" i="24"/>
  <c r="R59" i="24"/>
  <c r="V59" i="24"/>
  <c r="V25" i="95"/>
  <c r="J59" i="70"/>
  <c r="N59" i="70"/>
  <c r="R59" i="70"/>
  <c r="G26" i="5"/>
  <c r="K29" i="5"/>
  <c r="G28" i="4"/>
  <c r="J59" i="71"/>
  <c r="N59" i="71"/>
  <c r="R59" i="71"/>
  <c r="V59" i="71"/>
  <c r="S59" i="74"/>
  <c r="S23" i="115" s="1"/>
  <c r="S28" i="75"/>
  <c r="S53" i="75"/>
  <c r="S59" i="75"/>
  <c r="S24" i="115" s="1"/>
  <c r="G26" i="52"/>
  <c r="K53" i="77"/>
  <c r="S53" i="9"/>
  <c r="R55" i="87"/>
  <c r="J59" i="105"/>
  <c r="N59" i="105"/>
  <c r="R59" i="105"/>
  <c r="V59" i="105"/>
  <c r="J55" i="105"/>
  <c r="T59" i="85"/>
  <c r="T65" i="115" s="1"/>
  <c r="V28" i="107"/>
  <c r="V53" i="107"/>
  <c r="U25" i="82"/>
  <c r="G53" i="54"/>
  <c r="P25" i="84"/>
  <c r="U25" i="50"/>
  <c r="H26" i="32"/>
  <c r="K59" i="80"/>
  <c r="F55" i="30"/>
  <c r="C28" i="46"/>
  <c r="J59" i="89"/>
  <c r="N59" i="89"/>
  <c r="R59" i="89"/>
  <c r="V59" i="89"/>
  <c r="L26" i="100"/>
  <c r="K19" i="5"/>
  <c r="J86" i="56" s="1"/>
  <c r="B28" i="5"/>
  <c r="F55" i="14"/>
  <c r="B59" i="8"/>
  <c r="F59" i="8"/>
  <c r="J59" i="8"/>
  <c r="N59" i="8"/>
  <c r="R59" i="8"/>
  <c r="V59" i="8"/>
  <c r="U19" i="74"/>
  <c r="T32" i="56" s="1"/>
  <c r="V25" i="74"/>
  <c r="T26" i="74"/>
  <c r="T46" i="74"/>
  <c r="K53" i="74"/>
  <c r="S55" i="74"/>
  <c r="J19" i="75"/>
  <c r="I30" i="56" s="1"/>
  <c r="R19" i="75"/>
  <c r="Q30" i="56" s="1"/>
  <c r="S26" i="75"/>
  <c r="K52" i="75"/>
  <c r="V53" i="75"/>
  <c r="B59" i="76"/>
  <c r="F59" i="76"/>
  <c r="J59" i="76"/>
  <c r="N59" i="76"/>
  <c r="R59" i="76"/>
  <c r="V59" i="76"/>
  <c r="R28" i="52"/>
  <c r="I25" i="77"/>
  <c r="I26" i="77"/>
  <c r="P52" i="77"/>
  <c r="O53" i="77"/>
  <c r="L52" i="87"/>
  <c r="L59" i="87"/>
  <c r="M25" i="105"/>
  <c r="S28" i="105"/>
  <c r="N55" i="105"/>
  <c r="L26" i="85"/>
  <c r="L52" i="85"/>
  <c r="V55" i="85"/>
  <c r="B59" i="43"/>
  <c r="F59" i="43"/>
  <c r="J59" i="43"/>
  <c r="N59" i="43"/>
  <c r="R59" i="43"/>
  <c r="V59" i="43"/>
  <c r="G53" i="43"/>
  <c r="I25" i="106"/>
  <c r="K28" i="106"/>
  <c r="K53" i="106"/>
  <c r="N55" i="106"/>
  <c r="B59" i="62"/>
  <c r="F59" i="62"/>
  <c r="J59" i="62"/>
  <c r="N59" i="62"/>
  <c r="R59" i="62"/>
  <c r="V59" i="62"/>
  <c r="W61" i="62" s="1"/>
  <c r="K59" i="107"/>
  <c r="H26" i="54"/>
  <c r="R55" i="54"/>
  <c r="T52" i="65"/>
  <c r="N53" i="80"/>
  <c r="G26" i="21"/>
  <c r="F52" i="30"/>
  <c r="V55" i="30"/>
  <c r="M53" i="44"/>
  <c r="S28" i="46"/>
  <c r="K53" i="4"/>
  <c r="N55" i="14"/>
  <c r="L46" i="75"/>
  <c r="O52" i="75"/>
  <c r="K53" i="75"/>
  <c r="Q25" i="77"/>
  <c r="G28" i="9"/>
  <c r="R55" i="105"/>
  <c r="P26" i="85"/>
  <c r="L59" i="85"/>
  <c r="C28" i="43"/>
  <c r="Q25" i="106"/>
  <c r="K52" i="107"/>
  <c r="P26" i="54"/>
  <c r="K53" i="50"/>
  <c r="G53" i="32"/>
  <c r="K52" i="80"/>
  <c r="N59" i="44"/>
  <c r="N61" i="44" s="1"/>
  <c r="O52" i="1"/>
  <c r="L53" i="95"/>
  <c r="N53" i="84"/>
  <c r="K52" i="84"/>
  <c r="R53" i="84"/>
  <c r="S26" i="84"/>
  <c r="K59" i="84"/>
  <c r="K26" i="84"/>
  <c r="K52" i="104"/>
  <c r="K59" i="104"/>
  <c r="O52" i="104"/>
  <c r="V53" i="104"/>
  <c r="V28" i="104"/>
  <c r="P25" i="104"/>
  <c r="M55" i="103"/>
  <c r="R53" i="103"/>
  <c r="J59" i="103"/>
  <c r="N59" i="103"/>
  <c r="R59" i="103"/>
  <c r="V59" i="103"/>
  <c r="K52" i="103"/>
  <c r="V53" i="103"/>
  <c r="L25" i="103"/>
  <c r="P25" i="103"/>
  <c r="R28" i="103"/>
  <c r="I53" i="102"/>
  <c r="U55" i="102"/>
  <c r="M52" i="102"/>
  <c r="Q53" i="102"/>
  <c r="Q55" i="102"/>
  <c r="N46" i="102"/>
  <c r="U52" i="102"/>
  <c r="T29" i="102"/>
  <c r="M28" i="102"/>
  <c r="M59" i="102"/>
  <c r="Q19" i="102"/>
  <c r="P60" i="56" s="1"/>
  <c r="M26" i="102"/>
  <c r="R53" i="81"/>
  <c r="V59" i="81"/>
  <c r="K52" i="81"/>
  <c r="V53" i="81"/>
  <c r="L25" i="81"/>
  <c r="K26" i="81"/>
  <c r="P25" i="81"/>
  <c r="S26" i="81"/>
  <c r="G53" i="48"/>
  <c r="B55" i="48"/>
  <c r="L59" i="48"/>
  <c r="J55" i="48"/>
  <c r="N55" i="48"/>
  <c r="E25" i="48"/>
  <c r="U25" i="48"/>
  <c r="T52" i="82"/>
  <c r="L52" i="82"/>
  <c r="J55" i="82"/>
  <c r="P26" i="82"/>
  <c r="T59" i="82"/>
  <c r="T55" i="115" s="1"/>
  <c r="L59" i="82"/>
  <c r="L26" i="82"/>
  <c r="P59" i="82"/>
  <c r="L52" i="71"/>
  <c r="K53" i="71"/>
  <c r="T52" i="71"/>
  <c r="T59" i="71"/>
  <c r="T16" i="115" s="1"/>
  <c r="Q25" i="71"/>
  <c r="P59" i="71"/>
  <c r="L26" i="71"/>
  <c r="S28" i="71"/>
  <c r="P26" i="71"/>
  <c r="L59" i="71"/>
  <c r="V59" i="70"/>
  <c r="J59" i="69"/>
  <c r="N59" i="69"/>
  <c r="R59" i="69"/>
  <c r="V59" i="69"/>
  <c r="O53" i="68"/>
  <c r="R53" i="68"/>
  <c r="N55" i="68"/>
  <c r="S52" i="68"/>
  <c r="J53" i="68"/>
  <c r="V53" i="68"/>
  <c r="R55" i="68"/>
  <c r="N53" i="68"/>
  <c r="V55" i="68"/>
  <c r="I25" i="68"/>
  <c r="R29" i="68"/>
  <c r="K28" i="68"/>
  <c r="J29" i="68"/>
  <c r="T52" i="100"/>
  <c r="P59" i="100"/>
  <c r="L52" i="100"/>
  <c r="K53" i="100"/>
  <c r="S28" i="100"/>
  <c r="P26" i="100"/>
  <c r="L59" i="100"/>
  <c r="N59" i="81"/>
  <c r="N28" i="81"/>
  <c r="V28" i="81"/>
  <c r="I53" i="81"/>
  <c r="P29" i="68"/>
  <c r="P25" i="68"/>
  <c r="P26" i="68"/>
  <c r="G56" i="5"/>
  <c r="G55" i="5"/>
  <c r="O56" i="5"/>
  <c r="O52" i="5"/>
  <c r="G52" i="5"/>
  <c r="P25" i="22"/>
  <c r="K52" i="22"/>
  <c r="E19" i="33"/>
  <c r="D78" i="56" s="1"/>
  <c r="D26" i="33"/>
  <c r="U19" i="19"/>
  <c r="T4" i="56" s="1"/>
  <c r="T25" i="19"/>
  <c r="P26" i="19"/>
  <c r="D28" i="19"/>
  <c r="K26" i="67"/>
  <c r="I55" i="67"/>
  <c r="S28" i="48"/>
  <c r="K25" i="47"/>
  <c r="K28" i="47"/>
  <c r="U28" i="27"/>
  <c r="U25" i="27"/>
  <c r="J52" i="27"/>
  <c r="J55" i="27"/>
  <c r="V52" i="27"/>
  <c r="V55" i="27"/>
  <c r="L29" i="99"/>
  <c r="L26" i="99"/>
  <c r="P29" i="99"/>
  <c r="P26" i="99"/>
  <c r="T29" i="99"/>
  <c r="T59" i="99"/>
  <c r="T11" i="115" s="1"/>
  <c r="J52" i="100"/>
  <c r="J55" i="100"/>
  <c r="N52" i="100"/>
  <c r="N55" i="100"/>
  <c r="R52" i="100"/>
  <c r="R55" i="100"/>
  <c r="V55" i="100"/>
  <c r="J29" i="102"/>
  <c r="J59" i="102"/>
  <c r="J28" i="102"/>
  <c r="J26" i="102"/>
  <c r="J25" i="102"/>
  <c r="N29" i="102"/>
  <c r="N25" i="102"/>
  <c r="N28" i="102"/>
  <c r="N26" i="102"/>
  <c r="R29" i="102"/>
  <c r="R59" i="102"/>
  <c r="R28" i="102"/>
  <c r="R26" i="102"/>
  <c r="V29" i="102"/>
  <c r="V28" i="102"/>
  <c r="V25" i="102"/>
  <c r="R25" i="102"/>
  <c r="U19" i="33"/>
  <c r="T78" i="56" s="1"/>
  <c r="T26" i="33"/>
  <c r="G53" i="64"/>
  <c r="C28" i="48"/>
  <c r="J59" i="81"/>
  <c r="K61" i="81" s="1"/>
  <c r="J28" i="81"/>
  <c r="T29" i="98"/>
  <c r="T26" i="98"/>
  <c r="L26" i="98"/>
  <c r="L29" i="68"/>
  <c r="L25" i="68"/>
  <c r="L29" i="75"/>
  <c r="L25" i="75"/>
  <c r="L26" i="75"/>
  <c r="P29" i="75"/>
  <c r="P26" i="75"/>
  <c r="P25" i="75"/>
  <c r="T29" i="75"/>
  <c r="T25" i="75"/>
  <c r="T26" i="75"/>
  <c r="B53" i="22"/>
  <c r="M55" i="22"/>
  <c r="H25" i="33"/>
  <c r="D28" i="33"/>
  <c r="T46" i="33"/>
  <c r="O19" i="19"/>
  <c r="N4" i="56" s="1"/>
  <c r="L25" i="19"/>
  <c r="D26" i="19"/>
  <c r="T26" i="19"/>
  <c r="P28" i="19"/>
  <c r="C53" i="19"/>
  <c r="N28" i="67"/>
  <c r="M53" i="67"/>
  <c r="Q55" i="67"/>
  <c r="G28" i="64"/>
  <c r="L55" i="64"/>
  <c r="L52" i="64"/>
  <c r="B55" i="64"/>
  <c r="D29" i="48"/>
  <c r="D59" i="48"/>
  <c r="H29" i="48"/>
  <c r="H59" i="48"/>
  <c r="L29" i="48"/>
  <c r="L26" i="48"/>
  <c r="P29" i="48"/>
  <c r="P59" i="48"/>
  <c r="T29" i="48"/>
  <c r="T59" i="48"/>
  <c r="T59" i="115" s="1"/>
  <c r="I25" i="48"/>
  <c r="H26" i="48"/>
  <c r="K28" i="48"/>
  <c r="L52" i="48"/>
  <c r="C25" i="23"/>
  <c r="C26" i="23"/>
  <c r="K25" i="23"/>
  <c r="K26" i="23"/>
  <c r="S25" i="23"/>
  <c r="S26" i="23"/>
  <c r="R52" i="99"/>
  <c r="R55" i="99"/>
  <c r="S55" i="5"/>
  <c r="Q28" i="4"/>
  <c r="Q25" i="4"/>
  <c r="D29" i="14"/>
  <c r="D26" i="14"/>
  <c r="E19" i="14"/>
  <c r="D11" i="56" s="1"/>
  <c r="L29" i="14"/>
  <c r="L26" i="14"/>
  <c r="P29" i="14"/>
  <c r="P25" i="14"/>
  <c r="T26" i="14"/>
  <c r="G25" i="48"/>
  <c r="G28" i="48"/>
  <c r="R59" i="81"/>
  <c r="R28" i="81"/>
  <c r="M53" i="81"/>
  <c r="U53" i="81"/>
  <c r="T29" i="68"/>
  <c r="U19" i="68"/>
  <c r="T19" i="56" s="1"/>
  <c r="T25" i="68"/>
  <c r="L26" i="68"/>
  <c r="K56" i="5"/>
  <c r="K53" i="5"/>
  <c r="G52" i="22"/>
  <c r="T25" i="33"/>
  <c r="E19" i="19"/>
  <c r="D4" i="56" s="1"/>
  <c r="P25" i="19"/>
  <c r="H26" i="19"/>
  <c r="C28" i="19"/>
  <c r="K29" i="19"/>
  <c r="D59" i="19"/>
  <c r="L59" i="19"/>
  <c r="K25" i="67"/>
  <c r="U53" i="67"/>
  <c r="O28" i="64"/>
  <c r="R55" i="64"/>
  <c r="Q28" i="48"/>
  <c r="Q25" i="48"/>
  <c r="M25" i="48"/>
  <c r="O28" i="48"/>
  <c r="D55" i="48"/>
  <c r="D52" i="48"/>
  <c r="H55" i="48"/>
  <c r="H52" i="48"/>
  <c r="P55" i="48"/>
  <c r="P52" i="48"/>
  <c r="T55" i="48"/>
  <c r="T52" i="48"/>
  <c r="E53" i="23"/>
  <c r="E55" i="23"/>
  <c r="U53" i="23"/>
  <c r="U55" i="23"/>
  <c r="M55" i="23"/>
  <c r="J52" i="98"/>
  <c r="J53" i="98"/>
  <c r="R52" i="98"/>
  <c r="R53" i="98"/>
  <c r="J52" i="71"/>
  <c r="J55" i="71"/>
  <c r="N52" i="71"/>
  <c r="N55" i="71"/>
  <c r="R52" i="71"/>
  <c r="R55" i="71"/>
  <c r="V55" i="71"/>
  <c r="K53" i="48"/>
  <c r="F55" i="48"/>
  <c r="V55" i="48"/>
  <c r="C53" i="23"/>
  <c r="S53" i="23"/>
  <c r="N55" i="23"/>
  <c r="T25" i="81"/>
  <c r="O26" i="81"/>
  <c r="O52" i="81"/>
  <c r="J53" i="81"/>
  <c r="O59" i="81"/>
  <c r="Q52" i="97"/>
  <c r="U55" i="97"/>
  <c r="Q19" i="7"/>
  <c r="P18" i="56" s="1"/>
  <c r="S28" i="7"/>
  <c r="P26" i="47"/>
  <c r="B59" i="27"/>
  <c r="F59" i="27"/>
  <c r="J59" i="27"/>
  <c r="N59" i="27"/>
  <c r="R59" i="27"/>
  <c r="V59" i="27"/>
  <c r="C28" i="27"/>
  <c r="D52" i="27"/>
  <c r="M19" i="98"/>
  <c r="L68" i="56" s="1"/>
  <c r="U25" i="100"/>
  <c r="K28" i="100"/>
  <c r="O53" i="100"/>
  <c r="T59" i="100"/>
  <c r="T12" i="115" s="1"/>
  <c r="M19" i="68"/>
  <c r="L19" i="56" s="1"/>
  <c r="O26" i="68"/>
  <c r="K59" i="68"/>
  <c r="J46" i="102"/>
  <c r="N52" i="102"/>
  <c r="V52" i="102"/>
  <c r="N56" i="102"/>
  <c r="Q59" i="102"/>
  <c r="K26" i="5"/>
  <c r="U25" i="71"/>
  <c r="K28" i="71"/>
  <c r="O53" i="71"/>
  <c r="M29" i="14"/>
  <c r="J59" i="104"/>
  <c r="J28" i="104"/>
  <c r="N59" i="104"/>
  <c r="N28" i="104"/>
  <c r="R59" i="104"/>
  <c r="R28" i="104"/>
  <c r="Q55" i="104"/>
  <c r="C25" i="32"/>
  <c r="C28" i="32"/>
  <c r="S25" i="32"/>
  <c r="S28" i="32"/>
  <c r="O53" i="48"/>
  <c r="G52" i="23"/>
  <c r="S52" i="81"/>
  <c r="N53" i="81"/>
  <c r="S59" i="81"/>
  <c r="S79" i="115" s="1"/>
  <c r="K55" i="97"/>
  <c r="T26" i="47"/>
  <c r="C53" i="47"/>
  <c r="G28" i="27"/>
  <c r="J59" i="90"/>
  <c r="N59" i="90"/>
  <c r="R59" i="90"/>
  <c r="V59" i="90"/>
  <c r="N19" i="98"/>
  <c r="M68" i="56" s="1"/>
  <c r="O28" i="98"/>
  <c r="L46" i="98"/>
  <c r="J59" i="99"/>
  <c r="N59" i="99"/>
  <c r="R59" i="99"/>
  <c r="R11" i="115" s="1"/>
  <c r="R40" i="115" s="1"/>
  <c r="V59" i="99"/>
  <c r="I25" i="100"/>
  <c r="T26" i="100"/>
  <c r="O28" i="100"/>
  <c r="S53" i="100"/>
  <c r="O28" i="68"/>
  <c r="K52" i="68"/>
  <c r="K53" i="68"/>
  <c r="S53" i="68"/>
  <c r="J55" i="68"/>
  <c r="O59" i="68"/>
  <c r="J59" i="101"/>
  <c r="N59" i="101"/>
  <c r="R59" i="101"/>
  <c r="V59" i="101"/>
  <c r="L19" i="102"/>
  <c r="K60" i="56" s="1"/>
  <c r="I26" i="102"/>
  <c r="I28" i="102"/>
  <c r="I29" i="102"/>
  <c r="U29" i="102"/>
  <c r="I52" i="102"/>
  <c r="Q52" i="102"/>
  <c r="U53" i="102"/>
  <c r="M55" i="102"/>
  <c r="R56" i="102"/>
  <c r="I59" i="102"/>
  <c r="O19" i="5"/>
  <c r="N86" i="56" s="1"/>
  <c r="U25" i="5"/>
  <c r="S26" i="5"/>
  <c r="F29" i="5"/>
  <c r="V29" i="5"/>
  <c r="P52" i="4"/>
  <c r="I25" i="71"/>
  <c r="T26" i="71"/>
  <c r="O28" i="71"/>
  <c r="S53" i="71"/>
  <c r="C53" i="48"/>
  <c r="S53" i="48"/>
  <c r="C28" i="7"/>
  <c r="H26" i="27"/>
  <c r="M55" i="98"/>
  <c r="M25" i="100"/>
  <c r="K26" i="68"/>
  <c r="S26" i="68"/>
  <c r="S28" i="68"/>
  <c r="O52" i="68"/>
  <c r="S59" i="68"/>
  <c r="S13" i="115" s="1"/>
  <c r="M19" i="102"/>
  <c r="L60" i="56" s="1"/>
  <c r="U26" i="102"/>
  <c r="M29" i="102"/>
  <c r="V46" i="102"/>
  <c r="U59" i="102"/>
  <c r="U49" i="115" s="1"/>
  <c r="G29" i="5"/>
  <c r="L26" i="4"/>
  <c r="M25" i="71"/>
  <c r="I53" i="104"/>
  <c r="I55" i="104"/>
  <c r="M53" i="104"/>
  <c r="M55" i="104"/>
  <c r="U53" i="104"/>
  <c r="U55" i="104"/>
  <c r="I28" i="17"/>
  <c r="I25" i="17"/>
  <c r="K25" i="74"/>
  <c r="K19" i="74"/>
  <c r="J32" i="56" s="1"/>
  <c r="K59" i="74"/>
  <c r="K29" i="74"/>
  <c r="O25" i="74"/>
  <c r="O59" i="74"/>
  <c r="O19" i="74"/>
  <c r="N32" i="56" s="1"/>
  <c r="S25" i="74"/>
  <c r="S29" i="74"/>
  <c r="S26" i="74"/>
  <c r="K28" i="74"/>
  <c r="I53" i="75"/>
  <c r="I55" i="75"/>
  <c r="Q53" i="75"/>
  <c r="Q55" i="75"/>
  <c r="U53" i="75"/>
  <c r="U55" i="75"/>
  <c r="K52" i="14"/>
  <c r="B55" i="14"/>
  <c r="B59" i="16"/>
  <c r="F59" i="16"/>
  <c r="J59" i="16"/>
  <c r="N59" i="16"/>
  <c r="R59" i="16"/>
  <c r="V59" i="16"/>
  <c r="S26" i="103"/>
  <c r="N28" i="103"/>
  <c r="S52" i="103"/>
  <c r="N53" i="103"/>
  <c r="I55" i="103"/>
  <c r="S59" i="103"/>
  <c r="S50" i="115" s="1"/>
  <c r="L25" i="104"/>
  <c r="R53" i="104"/>
  <c r="B59" i="28"/>
  <c r="F59" i="28"/>
  <c r="J59" i="28"/>
  <c r="N59" i="28"/>
  <c r="R59" i="28"/>
  <c r="V59" i="28"/>
  <c r="B59" i="51"/>
  <c r="F59" i="51"/>
  <c r="J59" i="51"/>
  <c r="N59" i="51"/>
  <c r="R59" i="51"/>
  <c r="V59" i="51"/>
  <c r="B59" i="49"/>
  <c r="F59" i="49"/>
  <c r="J59" i="49"/>
  <c r="N59" i="49"/>
  <c r="R59" i="49"/>
  <c r="V59" i="49"/>
  <c r="O28" i="17"/>
  <c r="P25" i="74"/>
  <c r="R28" i="74"/>
  <c r="L46" i="74"/>
  <c r="O52" i="74"/>
  <c r="O55" i="74"/>
  <c r="L56" i="74"/>
  <c r="K25" i="75"/>
  <c r="K59" i="75"/>
  <c r="O25" i="75"/>
  <c r="O28" i="75"/>
  <c r="R28" i="75"/>
  <c r="P46" i="75"/>
  <c r="L29" i="77"/>
  <c r="L59" i="77"/>
  <c r="L28" i="77"/>
  <c r="P29" i="77"/>
  <c r="P59" i="77"/>
  <c r="P26" i="77"/>
  <c r="P28" i="77"/>
  <c r="T29" i="77"/>
  <c r="T59" i="77"/>
  <c r="T26" i="115" s="1"/>
  <c r="T28" i="77"/>
  <c r="M25" i="87"/>
  <c r="I28" i="105"/>
  <c r="I25" i="105"/>
  <c r="Q28" i="105"/>
  <c r="Q25" i="105"/>
  <c r="U28" i="105"/>
  <c r="U25" i="105"/>
  <c r="K28" i="85"/>
  <c r="V28" i="103"/>
  <c r="Q55" i="103"/>
  <c r="K59" i="103"/>
  <c r="K61" i="103" s="1"/>
  <c r="O26" i="104"/>
  <c r="J53" i="104"/>
  <c r="O59" i="104"/>
  <c r="P52" i="17"/>
  <c r="U25" i="74"/>
  <c r="L26" i="74"/>
  <c r="L28" i="74"/>
  <c r="T28" i="74"/>
  <c r="K52" i="74"/>
  <c r="T52" i="74"/>
  <c r="O53" i="74"/>
  <c r="T59" i="74"/>
  <c r="M19" i="75"/>
  <c r="L30" i="56" s="1"/>
  <c r="J28" i="75"/>
  <c r="J52" i="75"/>
  <c r="J55" i="75"/>
  <c r="R52" i="75"/>
  <c r="R55" i="75"/>
  <c r="N53" i="75"/>
  <c r="N55" i="75"/>
  <c r="O59" i="75"/>
  <c r="N52" i="77"/>
  <c r="N55" i="77"/>
  <c r="V52" i="77"/>
  <c r="V55" i="77"/>
  <c r="I28" i="87"/>
  <c r="I25" i="87"/>
  <c r="Q28" i="87"/>
  <c r="Q25" i="87"/>
  <c r="U28" i="87"/>
  <c r="U25" i="87"/>
  <c r="O25" i="85"/>
  <c r="O28" i="85"/>
  <c r="S25" i="85"/>
  <c r="S28" i="85"/>
  <c r="K56" i="85"/>
  <c r="K53" i="85"/>
  <c r="O56" i="85"/>
  <c r="O53" i="85"/>
  <c r="S56" i="85"/>
  <c r="S53" i="85"/>
  <c r="P25" i="107"/>
  <c r="K25" i="82"/>
  <c r="K28" i="82"/>
  <c r="O25" i="82"/>
  <c r="O28" i="82"/>
  <c r="S25" i="82"/>
  <c r="S28" i="82"/>
  <c r="S53" i="14"/>
  <c r="V55" i="14"/>
  <c r="J59" i="72"/>
  <c r="N59" i="72"/>
  <c r="R59" i="72"/>
  <c r="V59" i="72"/>
  <c r="T25" i="103"/>
  <c r="O26" i="103"/>
  <c r="J28" i="103"/>
  <c r="O52" i="103"/>
  <c r="J53" i="103"/>
  <c r="U55" i="103"/>
  <c r="O59" i="103"/>
  <c r="O61" i="103" s="1"/>
  <c r="S26" i="104"/>
  <c r="S52" i="104"/>
  <c r="N53" i="104"/>
  <c r="S59" i="104"/>
  <c r="J59" i="73"/>
  <c r="N59" i="73"/>
  <c r="R59" i="73"/>
  <c r="V59" i="73"/>
  <c r="J59" i="42"/>
  <c r="N59" i="42"/>
  <c r="R59" i="42"/>
  <c r="V59" i="42"/>
  <c r="P53" i="42"/>
  <c r="K53" i="17"/>
  <c r="J59" i="88"/>
  <c r="N59" i="88"/>
  <c r="R59" i="88"/>
  <c r="V59" i="88"/>
  <c r="L59" i="74"/>
  <c r="L61" i="74" s="1"/>
  <c r="L29" i="107"/>
  <c r="L25" i="107"/>
  <c r="T29" i="107"/>
  <c r="T25" i="107"/>
  <c r="B52" i="46"/>
  <c r="B53" i="46"/>
  <c r="F52" i="46"/>
  <c r="F55" i="46"/>
  <c r="J52" i="46"/>
  <c r="J53" i="46"/>
  <c r="R52" i="46"/>
  <c r="R53" i="46"/>
  <c r="V52" i="46"/>
  <c r="V55" i="46"/>
  <c r="C26" i="52"/>
  <c r="N28" i="52"/>
  <c r="L53" i="77"/>
  <c r="B59" i="34"/>
  <c r="F59" i="34"/>
  <c r="J59" i="34"/>
  <c r="N59" i="34"/>
  <c r="R59" i="34"/>
  <c r="V59" i="34"/>
  <c r="T26" i="87"/>
  <c r="T26" i="105"/>
  <c r="N52" i="85"/>
  <c r="L29" i="106"/>
  <c r="L59" i="106"/>
  <c r="L26" i="106"/>
  <c r="L52" i="106"/>
  <c r="I53" i="107"/>
  <c r="I55" i="107"/>
  <c r="M53" i="107"/>
  <c r="M55" i="107"/>
  <c r="U53" i="107"/>
  <c r="U55" i="107"/>
  <c r="K56" i="82"/>
  <c r="K53" i="82"/>
  <c r="S56" i="82"/>
  <c r="S53" i="82"/>
  <c r="O53" i="82"/>
  <c r="J59" i="84"/>
  <c r="K61" i="84" s="1"/>
  <c r="J28" i="84"/>
  <c r="N59" i="84"/>
  <c r="N28" i="84"/>
  <c r="R59" i="84"/>
  <c r="R28" i="84"/>
  <c r="I59" i="44"/>
  <c r="I28" i="44"/>
  <c r="G25" i="1"/>
  <c r="G26" i="1"/>
  <c r="S25" i="1"/>
  <c r="S59" i="1"/>
  <c r="S39" i="115" s="1"/>
  <c r="S26" i="1"/>
  <c r="C26" i="1"/>
  <c r="S52" i="75"/>
  <c r="O53" i="75"/>
  <c r="S26" i="52"/>
  <c r="M25" i="77"/>
  <c r="M26" i="77"/>
  <c r="U26" i="77"/>
  <c r="T52" i="77"/>
  <c r="P53" i="77"/>
  <c r="K55" i="77"/>
  <c r="S55" i="77"/>
  <c r="Q25" i="9"/>
  <c r="C53" i="9"/>
  <c r="L26" i="87"/>
  <c r="P52" i="87"/>
  <c r="K53" i="87"/>
  <c r="V55" i="87"/>
  <c r="P59" i="87"/>
  <c r="B59" i="53"/>
  <c r="F59" i="53"/>
  <c r="J59" i="53"/>
  <c r="N59" i="53"/>
  <c r="R59" i="53"/>
  <c r="V59" i="53"/>
  <c r="L26" i="105"/>
  <c r="P52" i="105"/>
  <c r="K53" i="105"/>
  <c r="V55" i="105"/>
  <c r="P59" i="105"/>
  <c r="I25" i="85"/>
  <c r="T26" i="85"/>
  <c r="T26" i="106"/>
  <c r="R52" i="106"/>
  <c r="R55" i="106"/>
  <c r="T52" i="106"/>
  <c r="S53" i="106"/>
  <c r="V55" i="106"/>
  <c r="T59" i="106"/>
  <c r="T73" i="115" s="1"/>
  <c r="O56" i="107"/>
  <c r="O52" i="107"/>
  <c r="S56" i="107"/>
  <c r="S59" i="107"/>
  <c r="S54" i="115" s="1"/>
  <c r="Q55" i="107"/>
  <c r="B52" i="32"/>
  <c r="B55" i="32"/>
  <c r="V28" i="80"/>
  <c r="I53" i="80"/>
  <c r="M53" i="80"/>
  <c r="M55" i="80"/>
  <c r="U53" i="80"/>
  <c r="U55" i="80"/>
  <c r="Q55" i="80"/>
  <c r="B59" i="46"/>
  <c r="F59" i="46"/>
  <c r="J59" i="46"/>
  <c r="N59" i="46"/>
  <c r="R59" i="46"/>
  <c r="V59" i="46"/>
  <c r="B28" i="52"/>
  <c r="J59" i="77"/>
  <c r="N59" i="77"/>
  <c r="R59" i="77"/>
  <c r="V59" i="77"/>
  <c r="K28" i="77"/>
  <c r="S28" i="77"/>
  <c r="L26" i="9"/>
  <c r="P26" i="87"/>
  <c r="K28" i="87"/>
  <c r="T52" i="87"/>
  <c r="O53" i="87"/>
  <c r="T59" i="87"/>
  <c r="T64" i="115" s="1"/>
  <c r="P26" i="105"/>
  <c r="K28" i="105"/>
  <c r="T52" i="105"/>
  <c r="O53" i="105"/>
  <c r="T59" i="105"/>
  <c r="T53" i="115" s="1"/>
  <c r="M25" i="85"/>
  <c r="H26" i="43"/>
  <c r="L52" i="43"/>
  <c r="S25" i="106"/>
  <c r="S28" i="106"/>
  <c r="J59" i="107"/>
  <c r="K61" i="107" s="1"/>
  <c r="J28" i="107"/>
  <c r="R59" i="107"/>
  <c r="R28" i="107"/>
  <c r="N28" i="107"/>
  <c r="B52" i="54"/>
  <c r="B55" i="54"/>
  <c r="V28" i="84"/>
  <c r="I53" i="84"/>
  <c r="I55" i="84"/>
  <c r="M53" i="84"/>
  <c r="M55" i="84"/>
  <c r="U53" i="84"/>
  <c r="U55" i="84"/>
  <c r="Q55" i="84"/>
  <c r="J59" i="80"/>
  <c r="J28" i="80"/>
  <c r="N59" i="80"/>
  <c r="N28" i="80"/>
  <c r="R59" i="80"/>
  <c r="R28" i="80"/>
  <c r="E53" i="21"/>
  <c r="E55" i="21"/>
  <c r="B56" i="44"/>
  <c r="B52" i="44"/>
  <c r="R56" i="44"/>
  <c r="R52" i="44"/>
  <c r="I53" i="45"/>
  <c r="I55" i="45"/>
  <c r="M25" i="82"/>
  <c r="G28" i="54"/>
  <c r="S52" i="84"/>
  <c r="S59" i="84"/>
  <c r="S31" i="115" s="1"/>
  <c r="S52" i="80"/>
  <c r="S59" i="80"/>
  <c r="S34" i="115" s="1"/>
  <c r="O52" i="21"/>
  <c r="N52" i="30"/>
  <c r="N55" i="30"/>
  <c r="H55" i="44"/>
  <c r="C26" i="45"/>
  <c r="V53" i="1"/>
  <c r="Q25" i="82"/>
  <c r="V55" i="82"/>
  <c r="L26" i="54"/>
  <c r="S28" i="54"/>
  <c r="L25" i="84"/>
  <c r="P26" i="65"/>
  <c r="P26" i="50"/>
  <c r="B59" i="32"/>
  <c r="F59" i="32"/>
  <c r="J59" i="32"/>
  <c r="N59" i="32"/>
  <c r="R59" i="32"/>
  <c r="V59" i="32"/>
  <c r="L25" i="80"/>
  <c r="B59" i="35"/>
  <c r="F59" i="35"/>
  <c r="J59" i="35"/>
  <c r="N59" i="35"/>
  <c r="R59" i="35"/>
  <c r="V59" i="35"/>
  <c r="C26" i="21"/>
  <c r="T19" i="30"/>
  <c r="S39" i="56" s="1"/>
  <c r="B52" i="30"/>
  <c r="R52" i="30"/>
  <c r="B55" i="30"/>
  <c r="R55" i="30"/>
  <c r="I53" i="44"/>
  <c r="T55" i="44"/>
  <c r="S26" i="45"/>
  <c r="B59" i="31"/>
  <c r="F59" i="31"/>
  <c r="J59" i="31"/>
  <c r="N59" i="31"/>
  <c r="R59" i="31"/>
  <c r="V59" i="31"/>
  <c r="K52" i="1"/>
  <c r="R55" i="43"/>
  <c r="M25" i="106"/>
  <c r="O26" i="107"/>
  <c r="J53" i="107"/>
  <c r="O59" i="107"/>
  <c r="I25" i="82"/>
  <c r="T26" i="82"/>
  <c r="N55" i="82"/>
  <c r="B59" i="54"/>
  <c r="F59" i="54"/>
  <c r="J59" i="54"/>
  <c r="N59" i="54"/>
  <c r="R59" i="54"/>
  <c r="V59" i="54"/>
  <c r="C28" i="54"/>
  <c r="L52" i="54"/>
  <c r="P59" i="54"/>
  <c r="T25" i="84"/>
  <c r="O26" i="84"/>
  <c r="O52" i="84"/>
  <c r="J53" i="84"/>
  <c r="O59" i="84"/>
  <c r="I25" i="65"/>
  <c r="E25" i="50"/>
  <c r="P52" i="50"/>
  <c r="P26" i="32"/>
  <c r="L52" i="32"/>
  <c r="T59" i="32"/>
  <c r="T89" i="115" s="1"/>
  <c r="T25" i="80"/>
  <c r="O26" i="80"/>
  <c r="O52" i="80"/>
  <c r="J53" i="80"/>
  <c r="O59" i="80"/>
  <c r="O61" i="80" s="1"/>
  <c r="S26" i="21"/>
  <c r="J52" i="30"/>
  <c r="I53" i="30"/>
  <c r="J55" i="30"/>
  <c r="D55" i="44"/>
  <c r="G26" i="46"/>
  <c r="G52" i="46"/>
  <c r="B59" i="55"/>
  <c r="F59" i="55"/>
  <c r="J59" i="55"/>
  <c r="N59" i="55"/>
  <c r="R59" i="55"/>
  <c r="V59" i="55"/>
  <c r="F53" i="1"/>
  <c r="M26" i="95"/>
  <c r="P53" i="95"/>
  <c r="S53" i="65"/>
  <c r="N55" i="65"/>
  <c r="T59" i="65"/>
  <c r="T32" i="115" s="1"/>
  <c r="O53" i="65"/>
  <c r="L52" i="65"/>
  <c r="R55" i="65"/>
  <c r="P52" i="65"/>
  <c r="K53" i="65"/>
  <c r="V55" i="65"/>
  <c r="K28" i="65"/>
  <c r="T26" i="65"/>
  <c r="Q25" i="65"/>
  <c r="L26" i="65"/>
  <c r="P59" i="65"/>
  <c r="O28" i="65"/>
  <c r="M25" i="65"/>
  <c r="S28" i="65"/>
  <c r="L59" i="65"/>
  <c r="V55" i="50"/>
  <c r="H52" i="50"/>
  <c r="C53" i="50"/>
  <c r="S53" i="50"/>
  <c r="N55" i="50"/>
  <c r="T59" i="50"/>
  <c r="T74" i="115" s="1"/>
  <c r="L52" i="50"/>
  <c r="G53" i="50"/>
  <c r="B55" i="50"/>
  <c r="R55" i="50"/>
  <c r="F55" i="50"/>
  <c r="D52" i="50"/>
  <c r="T52" i="50"/>
  <c r="O53" i="50"/>
  <c r="J55" i="50"/>
  <c r="D59" i="50"/>
  <c r="K28" i="50"/>
  <c r="I25" i="50"/>
  <c r="D26" i="50"/>
  <c r="T26" i="50"/>
  <c r="O28" i="50"/>
  <c r="H59" i="50"/>
  <c r="M25" i="50"/>
  <c r="H26" i="50"/>
  <c r="C28" i="50"/>
  <c r="S28" i="50"/>
  <c r="L59" i="50"/>
  <c r="Q25" i="50"/>
  <c r="L26" i="50"/>
  <c r="G28" i="50"/>
  <c r="P59" i="50"/>
  <c r="K55" i="42"/>
  <c r="I52" i="42"/>
  <c r="T53" i="42"/>
  <c r="O55" i="42"/>
  <c r="M52" i="42"/>
  <c r="S55" i="42"/>
  <c r="Q52" i="42"/>
  <c r="L53" i="42"/>
  <c r="J25" i="42"/>
  <c r="P28" i="42"/>
  <c r="U26" i="42"/>
  <c r="N25" i="42"/>
  <c r="I26" i="42"/>
  <c r="T28" i="42"/>
  <c r="Q59" i="42"/>
  <c r="M59" i="42"/>
  <c r="R25" i="42"/>
  <c r="M26" i="42"/>
  <c r="U59" i="42"/>
  <c r="V25" i="42"/>
  <c r="Q26" i="42"/>
  <c r="L28" i="42"/>
  <c r="I59" i="42"/>
  <c r="K52" i="98"/>
  <c r="K53" i="98"/>
  <c r="S53" i="98"/>
  <c r="N55" i="98"/>
  <c r="V55" i="98"/>
  <c r="T46" i="98"/>
  <c r="O52" i="98"/>
  <c r="N53" i="98"/>
  <c r="V53" i="98"/>
  <c r="I55" i="98"/>
  <c r="Q55" i="98"/>
  <c r="K59" i="98"/>
  <c r="S52" i="98"/>
  <c r="O53" i="98"/>
  <c r="J55" i="98"/>
  <c r="R55" i="98"/>
  <c r="U19" i="98"/>
  <c r="T68" i="56" s="1"/>
  <c r="I25" i="98"/>
  <c r="T25" i="98"/>
  <c r="O26" i="98"/>
  <c r="P28" i="98"/>
  <c r="O59" i="98"/>
  <c r="V19" i="98"/>
  <c r="U68" i="56" s="1"/>
  <c r="L25" i="98"/>
  <c r="U25" i="98"/>
  <c r="P26" i="98"/>
  <c r="K28" i="98"/>
  <c r="S28" i="98"/>
  <c r="S59" i="98"/>
  <c r="S48" i="115" s="1"/>
  <c r="P25" i="98"/>
  <c r="K26" i="98"/>
  <c r="S26" i="98"/>
  <c r="L28" i="98"/>
  <c r="T28" i="98"/>
  <c r="J52" i="44"/>
  <c r="E53" i="44"/>
  <c r="U53" i="44"/>
  <c r="P55" i="44"/>
  <c r="N52" i="44"/>
  <c r="F52" i="44"/>
  <c r="V52" i="44"/>
  <c r="Q53" i="44"/>
  <c r="L55" i="44"/>
  <c r="G25" i="44"/>
  <c r="B26" i="44"/>
  <c r="R26" i="44"/>
  <c r="M28" i="44"/>
  <c r="B59" i="44"/>
  <c r="R59" i="44"/>
  <c r="R61" i="44" s="1"/>
  <c r="S25" i="44"/>
  <c r="K25" i="44"/>
  <c r="F26" i="44"/>
  <c r="V26" i="44"/>
  <c r="Q28" i="44"/>
  <c r="F59" i="44"/>
  <c r="F61" i="44" s="1"/>
  <c r="V59" i="44"/>
  <c r="C25" i="44"/>
  <c r="O25" i="44"/>
  <c r="J26" i="44"/>
  <c r="E28" i="44"/>
  <c r="U28" i="44"/>
  <c r="J59" i="44"/>
  <c r="S52" i="45"/>
  <c r="G52" i="45"/>
  <c r="B53" i="45"/>
  <c r="R53" i="45"/>
  <c r="M55" i="45"/>
  <c r="S59" i="45"/>
  <c r="K52" i="45"/>
  <c r="F53" i="45"/>
  <c r="V53" i="45"/>
  <c r="Q55" i="45"/>
  <c r="C52" i="45"/>
  <c r="C59" i="45"/>
  <c r="C61" i="45" s="1"/>
  <c r="O52" i="45"/>
  <c r="J53" i="45"/>
  <c r="E55" i="45"/>
  <c r="U55" i="45"/>
  <c r="H25" i="45"/>
  <c r="D25" i="45"/>
  <c r="T25" i="45"/>
  <c r="O26" i="45"/>
  <c r="J28" i="45"/>
  <c r="O59" i="45"/>
  <c r="L25" i="45"/>
  <c r="G26" i="45"/>
  <c r="B28" i="45"/>
  <c r="R28" i="45"/>
  <c r="G59" i="45"/>
  <c r="P25" i="45"/>
  <c r="K26" i="45"/>
  <c r="F28" i="45"/>
  <c r="V28" i="45"/>
  <c r="K59" i="45"/>
  <c r="K52" i="46"/>
  <c r="C53" i="46"/>
  <c r="K53" i="46"/>
  <c r="S53" i="46"/>
  <c r="J55" i="46"/>
  <c r="O52" i="46"/>
  <c r="F53" i="46"/>
  <c r="N53" i="46"/>
  <c r="V53" i="46"/>
  <c r="N55" i="46"/>
  <c r="C52" i="46"/>
  <c r="S52" i="46"/>
  <c r="G53" i="46"/>
  <c r="O53" i="46"/>
  <c r="B55" i="46"/>
  <c r="R55" i="46"/>
  <c r="C26" i="46"/>
  <c r="S26" i="46"/>
  <c r="O28" i="46"/>
  <c r="K26" i="46"/>
  <c r="G28" i="46"/>
  <c r="O26" i="46"/>
  <c r="K28" i="46"/>
  <c r="P52" i="43"/>
  <c r="K53" i="43"/>
  <c r="F55" i="43"/>
  <c r="V55" i="43"/>
  <c r="D52" i="43"/>
  <c r="T52" i="43"/>
  <c r="O53" i="43"/>
  <c r="J55" i="43"/>
  <c r="L59" i="43"/>
  <c r="H52" i="43"/>
  <c r="C53" i="43"/>
  <c r="S53" i="43"/>
  <c r="N55" i="43"/>
  <c r="M25" i="43"/>
  <c r="Q25" i="43"/>
  <c r="L26" i="43"/>
  <c r="G28" i="43"/>
  <c r="P59" i="43"/>
  <c r="E25" i="43"/>
  <c r="U25" i="43"/>
  <c r="P26" i="43"/>
  <c r="K28" i="43"/>
  <c r="D59" i="43"/>
  <c r="T59" i="43"/>
  <c r="T28" i="115" s="1"/>
  <c r="I25" i="43"/>
  <c r="D26" i="43"/>
  <c r="T26" i="43"/>
  <c r="O28" i="43"/>
  <c r="H59" i="43"/>
  <c r="B59" i="20"/>
  <c r="F59" i="20"/>
  <c r="J59" i="20"/>
  <c r="N59" i="20"/>
  <c r="R59" i="20"/>
  <c r="V59" i="20"/>
  <c r="I28" i="83"/>
  <c r="T52" i="83"/>
  <c r="M25" i="83"/>
  <c r="S53" i="83"/>
  <c r="V55" i="83"/>
  <c r="R55" i="83"/>
  <c r="L52" i="83"/>
  <c r="K53" i="83"/>
  <c r="N55" i="83"/>
  <c r="P52" i="83"/>
  <c r="O53" i="83"/>
  <c r="J55" i="83"/>
  <c r="L26" i="83"/>
  <c r="Q25" i="83"/>
  <c r="P26" i="83"/>
  <c r="K28" i="83"/>
  <c r="P59" i="83"/>
  <c r="U25" i="83"/>
  <c r="T26" i="83"/>
  <c r="O28" i="83"/>
  <c r="T59" i="83"/>
  <c r="T29" i="115" s="1"/>
  <c r="L59" i="83"/>
  <c r="I25" i="83"/>
  <c r="S28" i="83"/>
  <c r="S53" i="99"/>
  <c r="N55" i="99"/>
  <c r="P59" i="99"/>
  <c r="P52" i="99"/>
  <c r="K53" i="99"/>
  <c r="V55" i="99"/>
  <c r="T52" i="99"/>
  <c r="O53" i="99"/>
  <c r="J55" i="99"/>
  <c r="K28" i="99"/>
  <c r="I25" i="99"/>
  <c r="T26" i="99"/>
  <c r="O28" i="99"/>
  <c r="M25" i="99"/>
  <c r="S28" i="99"/>
  <c r="L59" i="99"/>
  <c r="K52" i="97"/>
  <c r="S52" i="97"/>
  <c r="O55" i="97"/>
  <c r="J59" i="97"/>
  <c r="N59" i="97"/>
  <c r="R59" i="97"/>
  <c r="V59" i="97"/>
  <c r="M52" i="97"/>
  <c r="U52" i="97"/>
  <c r="I55" i="97"/>
  <c r="Q55" i="97"/>
  <c r="J25" i="97"/>
  <c r="R25" i="97"/>
  <c r="J28" i="97"/>
  <c r="R28" i="97"/>
  <c r="L25" i="97"/>
  <c r="T25" i="97"/>
  <c r="K26" i="97"/>
  <c r="L28" i="97"/>
  <c r="T28" i="97"/>
  <c r="O19" i="97"/>
  <c r="N48" i="56" s="1"/>
  <c r="N25" i="97"/>
  <c r="V25" i="97"/>
  <c r="N28" i="97"/>
  <c r="V28" i="97"/>
  <c r="P25" i="97"/>
  <c r="S26" i="97"/>
  <c r="P28" i="97"/>
  <c r="Q52" i="95"/>
  <c r="T53" i="95"/>
  <c r="U52" i="95"/>
  <c r="S55" i="95"/>
  <c r="T28" i="95"/>
  <c r="Q26" i="95"/>
  <c r="Q59" i="95"/>
  <c r="R61" i="95" s="1"/>
  <c r="P28" i="95"/>
  <c r="R25" i="95"/>
  <c r="U26" i="95"/>
  <c r="U59" i="95"/>
  <c r="M52" i="95"/>
  <c r="K55" i="95"/>
  <c r="J59" i="95"/>
  <c r="N59" i="95"/>
  <c r="I52" i="95"/>
  <c r="O55" i="95"/>
  <c r="L28" i="95"/>
  <c r="I59" i="95"/>
  <c r="J25" i="95"/>
  <c r="M59" i="95"/>
  <c r="N25" i="95"/>
  <c r="I26" i="95"/>
  <c r="P52" i="32"/>
  <c r="K53" i="32"/>
  <c r="F55" i="32"/>
  <c r="V55" i="32"/>
  <c r="D52" i="32"/>
  <c r="T52" i="32"/>
  <c r="O53" i="32"/>
  <c r="J55" i="32"/>
  <c r="D59" i="32"/>
  <c r="H52" i="32"/>
  <c r="C53" i="32"/>
  <c r="S53" i="32"/>
  <c r="N55" i="32"/>
  <c r="L59" i="32"/>
  <c r="E25" i="32"/>
  <c r="U25" i="32"/>
  <c r="K28" i="32"/>
  <c r="I25" i="32"/>
  <c r="D26" i="32"/>
  <c r="T26" i="32"/>
  <c r="O28" i="32"/>
  <c r="H59" i="32"/>
  <c r="M25" i="32"/>
  <c r="Q25" i="32"/>
  <c r="L26" i="32"/>
  <c r="G28" i="32"/>
  <c r="P59" i="32"/>
  <c r="D52" i="54"/>
  <c r="T52" i="54"/>
  <c r="O53" i="54"/>
  <c r="J55" i="54"/>
  <c r="D59" i="54"/>
  <c r="H52" i="54"/>
  <c r="C53" i="54"/>
  <c r="S53" i="54"/>
  <c r="N55" i="54"/>
  <c r="L59" i="54"/>
  <c r="P52" i="54"/>
  <c r="K53" i="54"/>
  <c r="F55" i="54"/>
  <c r="V55" i="54"/>
  <c r="T59" i="54"/>
  <c r="T88" i="115" s="1"/>
  <c r="M25" i="54"/>
  <c r="I25" i="54"/>
  <c r="D26" i="54"/>
  <c r="T26" i="54"/>
  <c r="O28" i="54"/>
  <c r="H59" i="54"/>
  <c r="Q25" i="54"/>
  <c r="E25" i="54"/>
  <c r="U25" i="54"/>
  <c r="K28" i="54"/>
  <c r="C52" i="53"/>
  <c r="S52" i="53"/>
  <c r="O52" i="53"/>
  <c r="J53" i="53"/>
  <c r="E55" i="53"/>
  <c r="U55" i="53"/>
  <c r="G52" i="53"/>
  <c r="B53" i="53"/>
  <c r="R53" i="53"/>
  <c r="M55" i="53"/>
  <c r="K52" i="53"/>
  <c r="F53" i="53"/>
  <c r="V53" i="53"/>
  <c r="Q55" i="53"/>
  <c r="H25" i="53"/>
  <c r="C26" i="53"/>
  <c r="S26" i="53"/>
  <c r="N28" i="53"/>
  <c r="C59" i="53"/>
  <c r="S59" i="53"/>
  <c r="S87" i="115" s="1"/>
  <c r="L25" i="53"/>
  <c r="G26" i="53"/>
  <c r="B28" i="53"/>
  <c r="R28" i="53"/>
  <c r="G59" i="53"/>
  <c r="P25" i="53"/>
  <c r="K26" i="53"/>
  <c r="F28" i="53"/>
  <c r="V28" i="53"/>
  <c r="K59" i="53"/>
  <c r="K61" i="53" s="1"/>
  <c r="D25" i="53"/>
  <c r="T25" i="53"/>
  <c r="O26" i="53"/>
  <c r="J28" i="53"/>
  <c r="O59" i="53"/>
  <c r="C52" i="52"/>
  <c r="S52" i="52"/>
  <c r="N53" i="52"/>
  <c r="I55" i="52"/>
  <c r="C59" i="52"/>
  <c r="C61" i="52" s="1"/>
  <c r="G52" i="52"/>
  <c r="B53" i="52"/>
  <c r="R53" i="52"/>
  <c r="M55" i="52"/>
  <c r="G59" i="52"/>
  <c r="K52" i="52"/>
  <c r="F53" i="52"/>
  <c r="V53" i="52"/>
  <c r="Q55" i="52"/>
  <c r="S59" i="52"/>
  <c r="O52" i="52"/>
  <c r="J53" i="52"/>
  <c r="E55" i="52"/>
  <c r="U55" i="52"/>
  <c r="H25" i="52"/>
  <c r="L25" i="52"/>
  <c r="P25" i="52"/>
  <c r="K26" i="52"/>
  <c r="F28" i="52"/>
  <c r="V28" i="52"/>
  <c r="K59" i="52"/>
  <c r="D25" i="52"/>
  <c r="T25" i="52"/>
  <c r="O26" i="52"/>
  <c r="J28" i="52"/>
  <c r="O59" i="52"/>
  <c r="O61" i="52" s="1"/>
  <c r="P52" i="64"/>
  <c r="K53" i="64"/>
  <c r="F55" i="64"/>
  <c r="V55" i="64"/>
  <c r="D52" i="64"/>
  <c r="T52" i="64"/>
  <c r="O53" i="64"/>
  <c r="J55" i="64"/>
  <c r="H52" i="64"/>
  <c r="C53" i="64"/>
  <c r="S53" i="64"/>
  <c r="N55" i="64"/>
  <c r="L26" i="64"/>
  <c r="P59" i="64"/>
  <c r="E25" i="64"/>
  <c r="U25" i="64"/>
  <c r="P26" i="64"/>
  <c r="K28" i="64"/>
  <c r="D59" i="64"/>
  <c r="T59" i="64"/>
  <c r="T9" i="115" s="1"/>
  <c r="D26" i="64"/>
  <c r="T26" i="64"/>
  <c r="H59" i="64"/>
  <c r="M25" i="64"/>
  <c r="H26" i="64"/>
  <c r="C28" i="64"/>
  <c r="S28" i="64"/>
  <c r="L59" i="64"/>
  <c r="N52" i="67"/>
  <c r="R52" i="67"/>
  <c r="V59" i="67"/>
  <c r="V8" i="115" s="1"/>
  <c r="V52" i="67"/>
  <c r="I53" i="67"/>
  <c r="Q53" i="67"/>
  <c r="L55" i="67"/>
  <c r="T55" i="67"/>
  <c r="N53" i="67"/>
  <c r="V53" i="67"/>
  <c r="J52" i="67"/>
  <c r="J53" i="67"/>
  <c r="R53" i="67"/>
  <c r="M55" i="67"/>
  <c r="U55" i="67"/>
  <c r="P19" i="67"/>
  <c r="O20" i="56" s="1"/>
  <c r="L19" i="67"/>
  <c r="K20" i="56" s="1"/>
  <c r="J26" i="67"/>
  <c r="R26" i="67"/>
  <c r="M28" i="67"/>
  <c r="U28" i="67"/>
  <c r="R59" i="67"/>
  <c r="R61" i="67" s="1"/>
  <c r="T19" i="67"/>
  <c r="S20" i="56" s="1"/>
  <c r="O25" i="67"/>
  <c r="N26" i="67"/>
  <c r="V26" i="67"/>
  <c r="I28" i="67"/>
  <c r="Q28" i="67"/>
  <c r="J59" i="67"/>
  <c r="S25" i="67"/>
  <c r="O26" i="67"/>
  <c r="J28" i="67"/>
  <c r="R28" i="67"/>
  <c r="N59" i="67"/>
  <c r="N61" i="67" s="1"/>
  <c r="H52" i="47"/>
  <c r="D52" i="47"/>
  <c r="T52" i="47"/>
  <c r="O53" i="47"/>
  <c r="J55" i="47"/>
  <c r="D59" i="47"/>
  <c r="H59" i="47"/>
  <c r="L52" i="47"/>
  <c r="G53" i="47"/>
  <c r="B55" i="47"/>
  <c r="R55" i="47"/>
  <c r="T59" i="47"/>
  <c r="T46" i="115" s="1"/>
  <c r="P52" i="47"/>
  <c r="K53" i="47"/>
  <c r="F55" i="47"/>
  <c r="V55" i="47"/>
  <c r="E25" i="47"/>
  <c r="M25" i="47"/>
  <c r="H26" i="47"/>
  <c r="C28" i="47"/>
  <c r="S28" i="47"/>
  <c r="L59" i="47"/>
  <c r="U25" i="47"/>
  <c r="I25" i="47"/>
  <c r="Q25" i="47"/>
  <c r="L26" i="47"/>
  <c r="G28" i="47"/>
  <c r="P59" i="47"/>
  <c r="Q55" i="22"/>
  <c r="J53" i="22"/>
  <c r="E55" i="22"/>
  <c r="U55" i="22"/>
  <c r="B59" i="22"/>
  <c r="F59" i="22"/>
  <c r="J59" i="22"/>
  <c r="N59" i="22"/>
  <c r="R59" i="22"/>
  <c r="R44" i="115" s="1"/>
  <c r="R57" i="115" s="1"/>
  <c r="V59" i="22"/>
  <c r="C52" i="22"/>
  <c r="S52" i="22"/>
  <c r="N53" i="22"/>
  <c r="I55" i="22"/>
  <c r="K59" i="22"/>
  <c r="F28" i="22"/>
  <c r="D25" i="22"/>
  <c r="T25" i="22"/>
  <c r="O26" i="22"/>
  <c r="J28" i="22"/>
  <c r="O59" i="22"/>
  <c r="H25" i="22"/>
  <c r="C26" i="22"/>
  <c r="S26" i="22"/>
  <c r="N28" i="22"/>
  <c r="C59" i="22"/>
  <c r="S59" i="22"/>
  <c r="S44" i="115" s="1"/>
  <c r="V28" i="22"/>
  <c r="L25" i="22"/>
  <c r="G26" i="22"/>
  <c r="B28" i="22"/>
  <c r="R28" i="22"/>
  <c r="G59" i="22"/>
  <c r="C52" i="21"/>
  <c r="S52" i="21"/>
  <c r="N53" i="21"/>
  <c r="I55" i="21"/>
  <c r="C59" i="21"/>
  <c r="C61" i="21" s="1"/>
  <c r="J53" i="21"/>
  <c r="G52" i="21"/>
  <c r="B53" i="21"/>
  <c r="R53" i="21"/>
  <c r="M55" i="21"/>
  <c r="G59" i="21"/>
  <c r="G61" i="21" s="1"/>
  <c r="K52" i="21"/>
  <c r="F53" i="21"/>
  <c r="V53" i="21"/>
  <c r="Q55" i="21"/>
  <c r="S59" i="21"/>
  <c r="P25" i="21"/>
  <c r="K26" i="21"/>
  <c r="F28" i="21"/>
  <c r="V28" i="21"/>
  <c r="K59" i="21"/>
  <c r="K61" i="21" s="1"/>
  <c r="D25" i="21"/>
  <c r="T25" i="21"/>
  <c r="O26" i="21"/>
  <c r="J28" i="21"/>
  <c r="O59" i="21"/>
  <c r="H25" i="21"/>
  <c r="D46" i="33"/>
  <c r="C52" i="33"/>
  <c r="L46" i="33"/>
  <c r="G52" i="33"/>
  <c r="O52" i="33"/>
  <c r="G53" i="33"/>
  <c r="C55" i="33"/>
  <c r="O55" i="33"/>
  <c r="H52" i="33"/>
  <c r="S52" i="33"/>
  <c r="K53" i="33"/>
  <c r="G55" i="33"/>
  <c r="S55" i="33"/>
  <c r="K52" i="33"/>
  <c r="O53" i="33"/>
  <c r="H46" i="33"/>
  <c r="C53" i="33"/>
  <c r="S53" i="33"/>
  <c r="K55" i="33"/>
  <c r="S28" i="33"/>
  <c r="C29" i="33"/>
  <c r="G59" i="33"/>
  <c r="O19" i="33"/>
  <c r="N78" i="56" s="1"/>
  <c r="F25" i="33"/>
  <c r="P25" i="33"/>
  <c r="C26" i="33"/>
  <c r="H26" i="33"/>
  <c r="S26" i="33"/>
  <c r="C28" i="33"/>
  <c r="H28" i="33"/>
  <c r="R28" i="33"/>
  <c r="B29" i="33"/>
  <c r="K29" i="33"/>
  <c r="V29" i="33"/>
  <c r="D59" i="33"/>
  <c r="O59" i="33"/>
  <c r="K26" i="33"/>
  <c r="K28" i="33"/>
  <c r="S59" i="33"/>
  <c r="S77" i="115" s="1"/>
  <c r="J19" i="33"/>
  <c r="I78" i="56" s="1"/>
  <c r="D25" i="33"/>
  <c r="U25" i="33"/>
  <c r="E26" i="33"/>
  <c r="L26" i="33"/>
  <c r="F28" i="33"/>
  <c r="L28" i="33"/>
  <c r="T28" i="33"/>
  <c r="K59" i="33"/>
  <c r="T59" i="33"/>
  <c r="T77" i="115" s="1"/>
  <c r="K19" i="33"/>
  <c r="J78" i="56" s="1"/>
  <c r="L25" i="33"/>
  <c r="V25" i="33"/>
  <c r="G26" i="33"/>
  <c r="P26" i="33"/>
  <c r="G28" i="33"/>
  <c r="P28" i="33"/>
  <c r="G29" i="33"/>
  <c r="S29" i="33"/>
  <c r="C59" i="33"/>
  <c r="L59" i="33"/>
  <c r="L61" i="33" s="1"/>
  <c r="F55" i="4"/>
  <c r="L52" i="4"/>
  <c r="G53" i="4"/>
  <c r="B55" i="4"/>
  <c r="R55" i="4"/>
  <c r="D52" i="4"/>
  <c r="T52" i="4"/>
  <c r="O53" i="4"/>
  <c r="J55" i="4"/>
  <c r="P59" i="4"/>
  <c r="V55" i="4"/>
  <c r="H52" i="4"/>
  <c r="C53" i="4"/>
  <c r="S53" i="4"/>
  <c r="N55" i="4"/>
  <c r="M25" i="4"/>
  <c r="H26" i="4"/>
  <c r="C28" i="4"/>
  <c r="S28" i="4"/>
  <c r="L59" i="4"/>
  <c r="E25" i="4"/>
  <c r="U25" i="4"/>
  <c r="P26" i="4"/>
  <c r="K28" i="4"/>
  <c r="D59" i="4"/>
  <c r="T59" i="4"/>
  <c r="T7" i="115" s="1"/>
  <c r="I25" i="4"/>
  <c r="D26" i="4"/>
  <c r="T26" i="4"/>
  <c r="O28" i="4"/>
  <c r="H59" i="4"/>
  <c r="D46" i="5"/>
  <c r="C52" i="5"/>
  <c r="L52" i="5"/>
  <c r="G53" i="5"/>
  <c r="C55" i="5"/>
  <c r="O55" i="5"/>
  <c r="K59" i="5"/>
  <c r="H46" i="5"/>
  <c r="L46" i="5"/>
  <c r="H52" i="5"/>
  <c r="S52" i="5"/>
  <c r="O53" i="5"/>
  <c r="T46" i="5"/>
  <c r="K52" i="5"/>
  <c r="C53" i="5"/>
  <c r="S53" i="5"/>
  <c r="K55" i="5"/>
  <c r="D25" i="5"/>
  <c r="P26" i="5"/>
  <c r="H28" i="5"/>
  <c r="D59" i="5"/>
  <c r="T59" i="5"/>
  <c r="T96" i="115" s="1"/>
  <c r="E25" i="5"/>
  <c r="L25" i="5"/>
  <c r="H26" i="5"/>
  <c r="D28" i="5"/>
  <c r="T28" i="5"/>
  <c r="F25" i="5"/>
  <c r="P25" i="5"/>
  <c r="D26" i="5"/>
  <c r="T26" i="5"/>
  <c r="L28" i="5"/>
  <c r="L59" i="5"/>
  <c r="E19" i="5"/>
  <c r="D86" i="56" s="1"/>
  <c r="U19" i="5"/>
  <c r="T86" i="56" s="1"/>
  <c r="H25" i="5"/>
  <c r="T25" i="5"/>
  <c r="L26" i="5"/>
  <c r="G28" i="5"/>
  <c r="P28" i="5"/>
  <c r="C59" i="5"/>
  <c r="S59" i="5"/>
  <c r="S96" i="115" s="1"/>
  <c r="F55" i="17"/>
  <c r="L52" i="17"/>
  <c r="G53" i="17"/>
  <c r="B55" i="17"/>
  <c r="R55" i="17"/>
  <c r="V55" i="17"/>
  <c r="B59" i="17"/>
  <c r="F59" i="17"/>
  <c r="J59" i="17"/>
  <c r="N59" i="17"/>
  <c r="R59" i="17"/>
  <c r="V59" i="17"/>
  <c r="D52" i="17"/>
  <c r="T52" i="17"/>
  <c r="O53" i="17"/>
  <c r="J55" i="17"/>
  <c r="H52" i="17"/>
  <c r="C53" i="17"/>
  <c r="S53" i="17"/>
  <c r="N55" i="17"/>
  <c r="D26" i="17"/>
  <c r="T26" i="17"/>
  <c r="H59" i="17"/>
  <c r="Q25" i="17"/>
  <c r="L26" i="17"/>
  <c r="G28" i="17"/>
  <c r="P59" i="17"/>
  <c r="E25" i="17"/>
  <c r="U25" i="17"/>
  <c r="P26" i="17"/>
  <c r="K28" i="17"/>
  <c r="D59" i="17"/>
  <c r="T59" i="17"/>
  <c r="T22" i="115" s="1"/>
  <c r="M25" i="17"/>
  <c r="H26" i="17"/>
  <c r="C28" i="17"/>
  <c r="S28" i="17"/>
  <c r="L59" i="17"/>
  <c r="C53" i="14"/>
  <c r="C52" i="14"/>
  <c r="C26" i="14"/>
  <c r="C28" i="14"/>
  <c r="C59" i="14"/>
  <c r="D46" i="14"/>
  <c r="S52" i="14"/>
  <c r="G53" i="14"/>
  <c r="O53" i="14"/>
  <c r="J55" i="14"/>
  <c r="R55" i="14"/>
  <c r="L56" i="14"/>
  <c r="G52" i="14"/>
  <c r="J53" i="14"/>
  <c r="R53" i="14"/>
  <c r="E55" i="14"/>
  <c r="M55" i="14"/>
  <c r="U55" i="14"/>
  <c r="P56" i="14"/>
  <c r="T56" i="14"/>
  <c r="O52" i="14"/>
  <c r="F53" i="14"/>
  <c r="N53" i="14"/>
  <c r="V53" i="14"/>
  <c r="I55" i="14"/>
  <c r="Q55" i="14"/>
  <c r="G59" i="14"/>
  <c r="M19" i="14"/>
  <c r="L11" i="56" s="1"/>
  <c r="H25" i="14"/>
  <c r="T25" i="14"/>
  <c r="G26" i="14"/>
  <c r="O26" i="14"/>
  <c r="S28" i="14"/>
  <c r="U19" i="14"/>
  <c r="T11" i="56" s="1"/>
  <c r="L25" i="14"/>
  <c r="H26" i="14"/>
  <c r="P26" i="14"/>
  <c r="G28" i="14"/>
  <c r="I29" i="14"/>
  <c r="K59" i="14"/>
  <c r="K26" i="14"/>
  <c r="S26" i="14"/>
  <c r="K28" i="14"/>
  <c r="O59" i="14"/>
  <c r="O28" i="14"/>
  <c r="S59" i="14"/>
  <c r="S17" i="115" s="1"/>
  <c r="D52" i="19"/>
  <c r="H56" i="19"/>
  <c r="D46" i="19"/>
  <c r="C52" i="19"/>
  <c r="K52" i="19"/>
  <c r="T52" i="19"/>
  <c r="O53" i="19"/>
  <c r="D56" i="19"/>
  <c r="T56" i="19"/>
  <c r="H46" i="19"/>
  <c r="L52" i="19"/>
  <c r="L46" i="19"/>
  <c r="G52" i="19"/>
  <c r="O52" i="19"/>
  <c r="G53" i="19"/>
  <c r="C55" i="19"/>
  <c r="O55" i="19"/>
  <c r="L56" i="19"/>
  <c r="S52" i="19"/>
  <c r="K53" i="19"/>
  <c r="G55" i="19"/>
  <c r="S55" i="19"/>
  <c r="O59" i="19"/>
  <c r="F25" i="19"/>
  <c r="R28" i="19"/>
  <c r="B29" i="19"/>
  <c r="V29" i="19"/>
  <c r="K26" i="19"/>
  <c r="S28" i="19"/>
  <c r="S59" i="19"/>
  <c r="S78" i="115" s="1"/>
  <c r="K19" i="19"/>
  <c r="J4" i="56" s="1"/>
  <c r="E25" i="19"/>
  <c r="V25" i="19"/>
  <c r="G26" i="19"/>
  <c r="G28" i="19"/>
  <c r="G29" i="19"/>
  <c r="S29" i="19"/>
  <c r="C59" i="19"/>
  <c r="D61" i="19" s="1"/>
  <c r="K28" i="19"/>
  <c r="C29" i="19"/>
  <c r="G59" i="19"/>
  <c r="J19" i="19"/>
  <c r="I4" i="56" s="1"/>
  <c r="D25" i="19"/>
  <c r="U25" i="19"/>
  <c r="L26" i="19"/>
  <c r="F28" i="19"/>
  <c r="L28" i="19"/>
  <c r="T28" i="19"/>
  <c r="K59" i="19"/>
  <c r="T59" i="19"/>
  <c r="D52" i="30"/>
  <c r="L52" i="30"/>
  <c r="T52" i="30"/>
  <c r="D55" i="30"/>
  <c r="L55" i="30"/>
  <c r="T55" i="30"/>
  <c r="Q53" i="30"/>
  <c r="H52" i="30"/>
  <c r="P52" i="30"/>
  <c r="E53" i="30"/>
  <c r="U53" i="30"/>
  <c r="H55" i="30"/>
  <c r="P55" i="30"/>
  <c r="C25" i="30"/>
  <c r="K25" i="30"/>
  <c r="S25" i="30"/>
  <c r="J26" i="30"/>
  <c r="C28" i="30"/>
  <c r="K28" i="30"/>
  <c r="S28" i="30"/>
  <c r="J59" i="30"/>
  <c r="J61" i="30" s="1"/>
  <c r="E25" i="30"/>
  <c r="M25" i="30"/>
  <c r="U25" i="30"/>
  <c r="N26" i="30"/>
  <c r="E28" i="30"/>
  <c r="M28" i="30"/>
  <c r="U28" i="30"/>
  <c r="N59" i="30"/>
  <c r="G25" i="30"/>
  <c r="O25" i="30"/>
  <c r="B26" i="30"/>
  <c r="R26" i="30"/>
  <c r="G28" i="30"/>
  <c r="O28" i="30"/>
  <c r="B59" i="30"/>
  <c r="R59" i="30"/>
  <c r="R61" i="30" s="1"/>
  <c r="I25" i="30"/>
  <c r="Q25" i="30"/>
  <c r="F26" i="30"/>
  <c r="V26" i="30"/>
  <c r="I28" i="30"/>
  <c r="Q28" i="30"/>
  <c r="F59" i="30"/>
  <c r="V59" i="30"/>
  <c r="P56" i="23"/>
  <c r="T46" i="23"/>
  <c r="O52" i="23"/>
  <c r="F53" i="23"/>
  <c r="N53" i="23"/>
  <c r="V53" i="23"/>
  <c r="I55" i="23"/>
  <c r="Q55" i="23"/>
  <c r="D56" i="23"/>
  <c r="G59" i="23"/>
  <c r="C52" i="23"/>
  <c r="S52" i="23"/>
  <c r="G53" i="23"/>
  <c r="O53" i="23"/>
  <c r="B55" i="23"/>
  <c r="J55" i="23"/>
  <c r="R55" i="23"/>
  <c r="L56" i="23"/>
  <c r="D25" i="23"/>
  <c r="T25" i="23"/>
  <c r="H26" i="23"/>
  <c r="P26" i="23"/>
  <c r="C28" i="23"/>
  <c r="O28" i="23"/>
  <c r="C59" i="23"/>
  <c r="S59" i="23"/>
  <c r="S45" i="115" s="1"/>
  <c r="L25" i="23"/>
  <c r="D26" i="23"/>
  <c r="L26" i="23"/>
  <c r="T26" i="23"/>
  <c r="S28" i="23"/>
  <c r="K59" i="23"/>
  <c r="P25" i="23"/>
  <c r="G26" i="23"/>
  <c r="O26" i="23"/>
  <c r="K28" i="23"/>
  <c r="O59" i="23"/>
  <c r="B59" i="10"/>
  <c r="F59" i="10"/>
  <c r="J59" i="10"/>
  <c r="N59" i="10"/>
  <c r="R59" i="10"/>
  <c r="V59" i="10"/>
  <c r="Q55" i="1"/>
  <c r="J53" i="1"/>
  <c r="E55" i="1"/>
  <c r="U55" i="1"/>
  <c r="B59" i="1"/>
  <c r="F59" i="1"/>
  <c r="J59" i="1"/>
  <c r="N59" i="1"/>
  <c r="R59" i="1"/>
  <c r="S61" i="1" s="1"/>
  <c r="V59" i="1"/>
  <c r="C52" i="1"/>
  <c r="S52" i="1"/>
  <c r="N53" i="1"/>
  <c r="I55" i="1"/>
  <c r="C59" i="1"/>
  <c r="G52" i="1"/>
  <c r="B53" i="1"/>
  <c r="R53" i="1"/>
  <c r="M55" i="1"/>
  <c r="G59" i="1"/>
  <c r="L25" i="1"/>
  <c r="P25" i="1"/>
  <c r="K26" i="1"/>
  <c r="F28" i="1"/>
  <c r="V28" i="1"/>
  <c r="K59" i="1"/>
  <c r="H25" i="1"/>
  <c r="D25" i="1"/>
  <c r="T25" i="1"/>
  <c r="O26" i="1"/>
  <c r="J28" i="1"/>
  <c r="O59" i="1"/>
  <c r="O53" i="27"/>
  <c r="R55" i="27"/>
  <c r="P52" i="27"/>
  <c r="S53" i="27"/>
  <c r="T52" i="27"/>
  <c r="N55" i="27"/>
  <c r="Q25" i="27"/>
  <c r="P26" i="27"/>
  <c r="O28" i="27"/>
  <c r="T26" i="27"/>
  <c r="T59" i="27"/>
  <c r="T80" i="115" s="1"/>
  <c r="P59" i="27"/>
  <c r="H52" i="27"/>
  <c r="L52" i="27"/>
  <c r="G53" i="27"/>
  <c r="B55" i="27"/>
  <c r="C53" i="27"/>
  <c r="K53" i="27"/>
  <c r="F55" i="27"/>
  <c r="M25" i="27"/>
  <c r="E25" i="27"/>
  <c r="K28" i="27"/>
  <c r="D59" i="27"/>
  <c r="I25" i="27"/>
  <c r="D26" i="27"/>
  <c r="H59" i="27"/>
  <c r="P52" i="9"/>
  <c r="K53" i="9"/>
  <c r="F55" i="9"/>
  <c r="V55" i="9"/>
  <c r="D52" i="9"/>
  <c r="T52" i="9"/>
  <c r="O53" i="9"/>
  <c r="J55" i="9"/>
  <c r="P59" i="9"/>
  <c r="H52" i="9"/>
  <c r="N55" i="9"/>
  <c r="L52" i="9"/>
  <c r="G53" i="9"/>
  <c r="B55" i="9"/>
  <c r="R55" i="9"/>
  <c r="E25" i="9"/>
  <c r="U25" i="9"/>
  <c r="P26" i="9"/>
  <c r="K28" i="9"/>
  <c r="D59" i="9"/>
  <c r="T59" i="9"/>
  <c r="T52" i="115" s="1"/>
  <c r="I25" i="9"/>
  <c r="D26" i="9"/>
  <c r="T26" i="9"/>
  <c r="O28" i="9"/>
  <c r="H59" i="9"/>
  <c r="M25" i="9"/>
  <c r="H26" i="9"/>
  <c r="C28" i="9"/>
  <c r="S28" i="9"/>
  <c r="L59" i="9"/>
  <c r="Q55" i="7"/>
  <c r="C53" i="7"/>
  <c r="K53" i="7"/>
  <c r="S53" i="7"/>
  <c r="K52" i="7"/>
  <c r="I55" i="7"/>
  <c r="F55" i="7"/>
  <c r="V55" i="7"/>
  <c r="L46" i="7"/>
  <c r="O52" i="7"/>
  <c r="N53" i="7"/>
  <c r="C52" i="7"/>
  <c r="S52" i="7"/>
  <c r="G53" i="7"/>
  <c r="O53" i="7"/>
  <c r="B55" i="7"/>
  <c r="J55" i="7"/>
  <c r="R55" i="7"/>
  <c r="K59" i="7"/>
  <c r="N55" i="7"/>
  <c r="F53" i="7"/>
  <c r="V53" i="7"/>
  <c r="G52" i="7"/>
  <c r="B53" i="7"/>
  <c r="J53" i="7"/>
  <c r="R53" i="7"/>
  <c r="E55" i="7"/>
  <c r="M55" i="7"/>
  <c r="U55" i="7"/>
  <c r="D25" i="7"/>
  <c r="H26" i="7"/>
  <c r="H25" i="7"/>
  <c r="C26" i="7"/>
  <c r="K26" i="7"/>
  <c r="S26" i="7"/>
  <c r="F28" i="7"/>
  <c r="N28" i="7"/>
  <c r="V28" i="7"/>
  <c r="O59" i="7"/>
  <c r="L25" i="7"/>
  <c r="D26" i="7"/>
  <c r="L26" i="7"/>
  <c r="T26" i="7"/>
  <c r="G28" i="7"/>
  <c r="O28" i="7"/>
  <c r="C59" i="7"/>
  <c r="C61" i="7" s="1"/>
  <c r="S59" i="7"/>
  <c r="T25" i="7"/>
  <c r="P26" i="7"/>
  <c r="P25" i="7"/>
  <c r="G26" i="7"/>
  <c r="O26" i="7"/>
  <c r="B28" i="7"/>
  <c r="J28" i="7"/>
  <c r="R28" i="7"/>
  <c r="G59" i="7"/>
  <c r="G61" i="7" s="1"/>
  <c r="S19" i="95"/>
  <c r="R53" i="56" s="1"/>
  <c r="N46" i="95"/>
  <c r="M19" i="95"/>
  <c r="L53" i="56" s="1"/>
  <c r="Q19" i="95"/>
  <c r="P53" i="56" s="1"/>
  <c r="U19" i="95"/>
  <c r="T53" i="56" s="1"/>
  <c r="L25" i="95"/>
  <c r="P25" i="95"/>
  <c r="T25" i="95"/>
  <c r="K26" i="95"/>
  <c r="O26" i="95"/>
  <c r="S26" i="95"/>
  <c r="J28" i="95"/>
  <c r="N28" i="95"/>
  <c r="R28" i="95"/>
  <c r="V28" i="95"/>
  <c r="I29" i="95"/>
  <c r="M29" i="95"/>
  <c r="Q29" i="95"/>
  <c r="U29" i="95"/>
  <c r="L46" i="95"/>
  <c r="P46" i="95"/>
  <c r="T46" i="95"/>
  <c r="K52" i="95"/>
  <c r="O52" i="95"/>
  <c r="S52" i="95"/>
  <c r="J53" i="95"/>
  <c r="N53" i="95"/>
  <c r="R53" i="95"/>
  <c r="V53" i="95"/>
  <c r="I55" i="95"/>
  <c r="M55" i="95"/>
  <c r="Q55" i="95"/>
  <c r="U55" i="95"/>
  <c r="L56" i="95"/>
  <c r="P56" i="95"/>
  <c r="T56" i="95"/>
  <c r="K59" i="95"/>
  <c r="O59" i="95"/>
  <c r="S59" i="95"/>
  <c r="O19" i="95"/>
  <c r="N53" i="56" s="1"/>
  <c r="K29" i="95"/>
  <c r="S29" i="95"/>
  <c r="R46" i="95"/>
  <c r="N56" i="95"/>
  <c r="J19" i="95"/>
  <c r="I53" i="56" s="1"/>
  <c r="N19" i="95"/>
  <c r="M53" i="56" s="1"/>
  <c r="R19" i="95"/>
  <c r="Q53" i="56" s="1"/>
  <c r="V19" i="95"/>
  <c r="U53" i="56" s="1"/>
  <c r="I25" i="95"/>
  <c r="M25" i="95"/>
  <c r="Q25" i="95"/>
  <c r="U25" i="95"/>
  <c r="L26" i="95"/>
  <c r="P26" i="95"/>
  <c r="T26" i="95"/>
  <c r="K28" i="95"/>
  <c r="O28" i="95"/>
  <c r="S28" i="95"/>
  <c r="J29" i="95"/>
  <c r="N29" i="95"/>
  <c r="R29" i="95"/>
  <c r="V29" i="95"/>
  <c r="M46" i="95"/>
  <c r="Q46" i="95"/>
  <c r="U46" i="95"/>
  <c r="L52" i="95"/>
  <c r="P52" i="95"/>
  <c r="T52" i="95"/>
  <c r="K53" i="95"/>
  <c r="O53" i="95"/>
  <c r="S53" i="95"/>
  <c r="J55" i="95"/>
  <c r="N55" i="95"/>
  <c r="R55" i="95"/>
  <c r="V55" i="95"/>
  <c r="I56" i="95"/>
  <c r="M56" i="95"/>
  <c r="Q56" i="95"/>
  <c r="U56" i="95"/>
  <c r="L59" i="95"/>
  <c r="P59" i="95"/>
  <c r="T59" i="95"/>
  <c r="T92" i="115" s="1"/>
  <c r="K19" i="95"/>
  <c r="J53" i="56" s="1"/>
  <c r="O29" i="95"/>
  <c r="J46" i="95"/>
  <c r="V46" i="95"/>
  <c r="J56" i="95"/>
  <c r="R56" i="95"/>
  <c r="V56" i="95"/>
  <c r="L19" i="95"/>
  <c r="K53" i="56" s="1"/>
  <c r="P19" i="95"/>
  <c r="O53" i="56" s="1"/>
  <c r="T19" i="95"/>
  <c r="S53" i="56" s="1"/>
  <c r="J26" i="95"/>
  <c r="N26" i="95"/>
  <c r="R26" i="95"/>
  <c r="V26" i="95"/>
  <c r="K46" i="95"/>
  <c r="O46" i="95"/>
  <c r="S46" i="95"/>
  <c r="E19" i="24"/>
  <c r="D69" i="56" s="1"/>
  <c r="I19" i="24"/>
  <c r="H69" i="56" s="1"/>
  <c r="M19" i="24"/>
  <c r="L69" i="56" s="1"/>
  <c r="Q19" i="24"/>
  <c r="P69" i="56" s="1"/>
  <c r="U19" i="24"/>
  <c r="T69" i="56" s="1"/>
  <c r="D25" i="24"/>
  <c r="H25" i="24"/>
  <c r="L25" i="24"/>
  <c r="P25" i="24"/>
  <c r="T25" i="24"/>
  <c r="C26" i="24"/>
  <c r="G26" i="24"/>
  <c r="K26" i="24"/>
  <c r="O26" i="24"/>
  <c r="S26" i="24"/>
  <c r="B28" i="24"/>
  <c r="F28" i="24"/>
  <c r="J28" i="24"/>
  <c r="N28" i="24"/>
  <c r="R28" i="24"/>
  <c r="V28" i="24"/>
  <c r="E29" i="24"/>
  <c r="I29" i="24"/>
  <c r="M29" i="24"/>
  <c r="Q29" i="24"/>
  <c r="U29" i="24"/>
  <c r="D46" i="24"/>
  <c r="H46" i="24"/>
  <c r="L46" i="24"/>
  <c r="P46" i="24"/>
  <c r="T46" i="24"/>
  <c r="C52" i="24"/>
  <c r="G52" i="24"/>
  <c r="K52" i="24"/>
  <c r="O52" i="24"/>
  <c r="S52" i="24"/>
  <c r="B53" i="24"/>
  <c r="F53" i="24"/>
  <c r="J53" i="24"/>
  <c r="N53" i="24"/>
  <c r="R53" i="24"/>
  <c r="V53" i="24"/>
  <c r="E55" i="24"/>
  <c r="I55" i="24"/>
  <c r="M55" i="24"/>
  <c r="Q55" i="24"/>
  <c r="U55" i="24"/>
  <c r="D56" i="24"/>
  <c r="H56" i="24"/>
  <c r="L56" i="24"/>
  <c r="P56" i="24"/>
  <c r="T56" i="24"/>
  <c r="C59" i="24"/>
  <c r="C61" i="24" s="1"/>
  <c r="G59" i="24"/>
  <c r="K59" i="24"/>
  <c r="K61" i="24" s="1"/>
  <c r="O59" i="24"/>
  <c r="S59" i="24"/>
  <c r="F19" i="24"/>
  <c r="E69" i="56" s="1"/>
  <c r="J19" i="24"/>
  <c r="I69" i="56" s="1"/>
  <c r="N19" i="24"/>
  <c r="M69" i="56" s="1"/>
  <c r="R19" i="24"/>
  <c r="Q69" i="56" s="1"/>
  <c r="V19" i="24"/>
  <c r="U69" i="56" s="1"/>
  <c r="E25" i="24"/>
  <c r="I25" i="24"/>
  <c r="M25" i="24"/>
  <c r="Q25" i="24"/>
  <c r="U25" i="24"/>
  <c r="D26" i="24"/>
  <c r="H26" i="24"/>
  <c r="L26" i="24"/>
  <c r="P26" i="24"/>
  <c r="T26" i="24"/>
  <c r="C28" i="24"/>
  <c r="G28" i="24"/>
  <c r="K28" i="24"/>
  <c r="O28" i="24"/>
  <c r="S28" i="24"/>
  <c r="B29" i="24"/>
  <c r="F29" i="24"/>
  <c r="J29" i="24"/>
  <c r="N29" i="24"/>
  <c r="R29" i="24"/>
  <c r="V29" i="24"/>
  <c r="E46" i="24"/>
  <c r="I46" i="24"/>
  <c r="M46" i="24"/>
  <c r="Q46" i="24"/>
  <c r="U46" i="24"/>
  <c r="D52" i="24"/>
  <c r="H52" i="24"/>
  <c r="L52" i="24"/>
  <c r="P52" i="24"/>
  <c r="T52" i="24"/>
  <c r="C53" i="24"/>
  <c r="G53" i="24"/>
  <c r="K53" i="24"/>
  <c r="O53" i="24"/>
  <c r="S53" i="24"/>
  <c r="B55" i="24"/>
  <c r="F55" i="24"/>
  <c r="J55" i="24"/>
  <c r="N55" i="24"/>
  <c r="R55" i="24"/>
  <c r="E56" i="24"/>
  <c r="I56" i="24"/>
  <c r="M56" i="24"/>
  <c r="Q56" i="24"/>
  <c r="U56" i="24"/>
  <c r="D59" i="24"/>
  <c r="H59" i="24"/>
  <c r="L59" i="24"/>
  <c r="P59" i="24"/>
  <c r="P61" i="24" s="1"/>
  <c r="T59" i="24"/>
  <c r="T56" i="115" s="1"/>
  <c r="C19" i="24"/>
  <c r="B69" i="56" s="1"/>
  <c r="G19" i="24"/>
  <c r="F69" i="56" s="1"/>
  <c r="K19" i="24"/>
  <c r="J69" i="56" s="1"/>
  <c r="O19" i="24"/>
  <c r="N69" i="56" s="1"/>
  <c r="S19" i="24"/>
  <c r="R69" i="56" s="1"/>
  <c r="B25" i="24"/>
  <c r="F25" i="24"/>
  <c r="J25" i="24"/>
  <c r="N25" i="24"/>
  <c r="R25" i="24"/>
  <c r="V25" i="24"/>
  <c r="E26" i="24"/>
  <c r="I26" i="24"/>
  <c r="M26" i="24"/>
  <c r="Q26" i="24"/>
  <c r="U26" i="24"/>
  <c r="D28" i="24"/>
  <c r="H28" i="24"/>
  <c r="L28" i="24"/>
  <c r="P28" i="24"/>
  <c r="T28" i="24"/>
  <c r="C29" i="24"/>
  <c r="G29" i="24"/>
  <c r="K29" i="24"/>
  <c r="O29" i="24"/>
  <c r="S29" i="24"/>
  <c r="F46" i="24"/>
  <c r="J46" i="24"/>
  <c r="N46" i="24"/>
  <c r="R46" i="24"/>
  <c r="V46" i="24"/>
  <c r="E52" i="24"/>
  <c r="I52" i="24"/>
  <c r="M52" i="24"/>
  <c r="Q52" i="24"/>
  <c r="U52" i="24"/>
  <c r="D53" i="24"/>
  <c r="H53" i="24"/>
  <c r="L53" i="24"/>
  <c r="P53" i="24"/>
  <c r="T53" i="24"/>
  <c r="C55" i="24"/>
  <c r="G55" i="24"/>
  <c r="K55" i="24"/>
  <c r="O55" i="24"/>
  <c r="S55" i="24"/>
  <c r="B56" i="24"/>
  <c r="F56" i="24"/>
  <c r="J56" i="24"/>
  <c r="N56" i="24"/>
  <c r="R56" i="24"/>
  <c r="V56" i="24"/>
  <c r="E59" i="24"/>
  <c r="I59" i="24"/>
  <c r="M59" i="24"/>
  <c r="Q59" i="24"/>
  <c r="U59" i="24"/>
  <c r="U56" i="115" s="1"/>
  <c r="D19" i="24"/>
  <c r="C69" i="56" s="1"/>
  <c r="H19" i="24"/>
  <c r="G69" i="56" s="1"/>
  <c r="L19" i="24"/>
  <c r="K69" i="56" s="1"/>
  <c r="P19" i="24"/>
  <c r="O69" i="56" s="1"/>
  <c r="T19" i="24"/>
  <c r="S69" i="56" s="1"/>
  <c r="B26" i="24"/>
  <c r="F26" i="24"/>
  <c r="J26" i="24"/>
  <c r="N26" i="24"/>
  <c r="R26" i="24"/>
  <c r="V26" i="24"/>
  <c r="C46" i="24"/>
  <c r="G46" i="24"/>
  <c r="K46" i="24"/>
  <c r="O46" i="24"/>
  <c r="S46" i="24"/>
  <c r="O61" i="1"/>
  <c r="M19" i="1"/>
  <c r="L8" i="56" s="1"/>
  <c r="E29" i="1"/>
  <c r="M29" i="1"/>
  <c r="D46" i="1"/>
  <c r="P46" i="1"/>
  <c r="H56" i="1"/>
  <c r="P56" i="1"/>
  <c r="F19" i="1"/>
  <c r="E8" i="56" s="1"/>
  <c r="J19" i="1"/>
  <c r="I8" i="56" s="1"/>
  <c r="N19" i="1"/>
  <c r="M8" i="56" s="1"/>
  <c r="R19" i="1"/>
  <c r="Q8" i="56" s="1"/>
  <c r="V19" i="1"/>
  <c r="U8" i="56" s="1"/>
  <c r="E25" i="1"/>
  <c r="I25" i="1"/>
  <c r="M25" i="1"/>
  <c r="Q25" i="1"/>
  <c r="U25" i="1"/>
  <c r="D26" i="1"/>
  <c r="H26" i="1"/>
  <c r="L26" i="1"/>
  <c r="P26" i="1"/>
  <c r="T26" i="1"/>
  <c r="C28" i="1"/>
  <c r="G28" i="1"/>
  <c r="K28" i="1"/>
  <c r="O28" i="1"/>
  <c r="S28" i="1"/>
  <c r="B29" i="1"/>
  <c r="F29" i="1"/>
  <c r="J29" i="1"/>
  <c r="N29" i="1"/>
  <c r="R29" i="1"/>
  <c r="V29" i="1"/>
  <c r="E46" i="1"/>
  <c r="I46" i="1"/>
  <c r="M46" i="1"/>
  <c r="Q46" i="1"/>
  <c r="U46" i="1"/>
  <c r="D52" i="1"/>
  <c r="H52" i="1"/>
  <c r="L52" i="1"/>
  <c r="P52" i="1"/>
  <c r="T52" i="1"/>
  <c r="C53" i="1"/>
  <c r="G53" i="1"/>
  <c r="K53" i="1"/>
  <c r="O53" i="1"/>
  <c r="S53" i="1"/>
  <c r="B55" i="1"/>
  <c r="F55" i="1"/>
  <c r="J55" i="1"/>
  <c r="N55" i="1"/>
  <c r="R55" i="1"/>
  <c r="V55" i="1"/>
  <c r="E56" i="1"/>
  <c r="I56" i="1"/>
  <c r="M56" i="1"/>
  <c r="Q56" i="1"/>
  <c r="U56" i="1"/>
  <c r="D59" i="1"/>
  <c r="H59" i="1"/>
  <c r="H61" i="1" s="1"/>
  <c r="L59" i="1"/>
  <c r="P59" i="1"/>
  <c r="T59" i="1"/>
  <c r="E19" i="1"/>
  <c r="D8" i="56" s="1"/>
  <c r="U19" i="1"/>
  <c r="T8" i="56" s="1"/>
  <c r="I29" i="1"/>
  <c r="U29" i="1"/>
  <c r="H46" i="1"/>
  <c r="C19" i="1"/>
  <c r="B8" i="56" s="1"/>
  <c r="G19" i="1"/>
  <c r="F8" i="56" s="1"/>
  <c r="K19" i="1"/>
  <c r="J8" i="56" s="1"/>
  <c r="O19" i="1"/>
  <c r="N8" i="56" s="1"/>
  <c r="S19" i="1"/>
  <c r="R8" i="56" s="1"/>
  <c r="B25" i="1"/>
  <c r="F25" i="1"/>
  <c r="J25" i="1"/>
  <c r="N25" i="1"/>
  <c r="R25" i="1"/>
  <c r="V25" i="1"/>
  <c r="E26" i="1"/>
  <c r="I26" i="1"/>
  <c r="M26" i="1"/>
  <c r="Q26" i="1"/>
  <c r="U26" i="1"/>
  <c r="D28" i="1"/>
  <c r="H28" i="1"/>
  <c r="L28" i="1"/>
  <c r="P28" i="1"/>
  <c r="T28" i="1"/>
  <c r="C29" i="1"/>
  <c r="G29" i="1"/>
  <c r="K29" i="1"/>
  <c r="O29" i="1"/>
  <c r="S29" i="1"/>
  <c r="F46" i="1"/>
  <c r="J46" i="1"/>
  <c r="N46" i="1"/>
  <c r="R46" i="1"/>
  <c r="V46" i="1"/>
  <c r="E52" i="1"/>
  <c r="I52" i="1"/>
  <c r="M52" i="1"/>
  <c r="Q52" i="1"/>
  <c r="U52" i="1"/>
  <c r="D53" i="1"/>
  <c r="H53" i="1"/>
  <c r="L53" i="1"/>
  <c r="P53" i="1"/>
  <c r="T53" i="1"/>
  <c r="C55" i="1"/>
  <c r="G55" i="1"/>
  <c r="K55" i="1"/>
  <c r="O55" i="1"/>
  <c r="S55" i="1"/>
  <c r="B56" i="1"/>
  <c r="F56" i="1"/>
  <c r="J56" i="1"/>
  <c r="N56" i="1"/>
  <c r="R56" i="1"/>
  <c r="V56" i="1"/>
  <c r="E59" i="1"/>
  <c r="I59" i="1"/>
  <c r="M59" i="1"/>
  <c r="Q59" i="1"/>
  <c r="U59" i="1"/>
  <c r="U39" i="115" s="1"/>
  <c r="I19" i="1"/>
  <c r="H8" i="56" s="1"/>
  <c r="Q19" i="1"/>
  <c r="P8" i="56" s="1"/>
  <c r="Q29" i="1"/>
  <c r="L46" i="1"/>
  <c r="T46" i="1"/>
  <c r="D56" i="1"/>
  <c r="L56" i="1"/>
  <c r="T56" i="1"/>
  <c r="D19" i="1"/>
  <c r="C8" i="56" s="1"/>
  <c r="H19" i="1"/>
  <c r="G8" i="56" s="1"/>
  <c r="L19" i="1"/>
  <c r="K8" i="56" s="1"/>
  <c r="P19" i="1"/>
  <c r="O8" i="56" s="1"/>
  <c r="T19" i="1"/>
  <c r="S8" i="56" s="1"/>
  <c r="B26" i="1"/>
  <c r="F26" i="1"/>
  <c r="J26" i="1"/>
  <c r="N26" i="1"/>
  <c r="R26" i="1"/>
  <c r="V26" i="1"/>
  <c r="C46" i="1"/>
  <c r="G46" i="1"/>
  <c r="K46" i="1"/>
  <c r="O46" i="1"/>
  <c r="S46" i="1"/>
  <c r="M19" i="89"/>
  <c r="L54" i="56" s="1"/>
  <c r="Q19" i="89"/>
  <c r="P54" i="56" s="1"/>
  <c r="U19" i="89"/>
  <c r="T54" i="56" s="1"/>
  <c r="L25" i="89"/>
  <c r="P25" i="89"/>
  <c r="T25" i="89"/>
  <c r="K26" i="89"/>
  <c r="O26" i="89"/>
  <c r="S26" i="89"/>
  <c r="J28" i="89"/>
  <c r="N28" i="89"/>
  <c r="R28" i="89"/>
  <c r="V28" i="89"/>
  <c r="I29" i="89"/>
  <c r="M29" i="89"/>
  <c r="Q29" i="89"/>
  <c r="U29" i="89"/>
  <c r="L46" i="89"/>
  <c r="P46" i="89"/>
  <c r="T46" i="89"/>
  <c r="K52" i="89"/>
  <c r="O52" i="89"/>
  <c r="S52" i="89"/>
  <c r="J53" i="89"/>
  <c r="N53" i="89"/>
  <c r="R53" i="89"/>
  <c r="V53" i="89"/>
  <c r="I55" i="89"/>
  <c r="M55" i="89"/>
  <c r="Q55" i="89"/>
  <c r="U55" i="89"/>
  <c r="L56" i="89"/>
  <c r="P56" i="89"/>
  <c r="T56" i="89"/>
  <c r="K59" i="89"/>
  <c r="K61" i="89" s="1"/>
  <c r="O59" i="89"/>
  <c r="O61" i="89" s="1"/>
  <c r="S59" i="89"/>
  <c r="J19" i="89"/>
  <c r="I54" i="56" s="1"/>
  <c r="N19" i="89"/>
  <c r="M54" i="56" s="1"/>
  <c r="R19" i="89"/>
  <c r="Q54" i="56" s="1"/>
  <c r="V19" i="89"/>
  <c r="U54" i="56" s="1"/>
  <c r="I25" i="89"/>
  <c r="M25" i="89"/>
  <c r="Q25" i="89"/>
  <c r="U25" i="89"/>
  <c r="L26" i="89"/>
  <c r="P26" i="89"/>
  <c r="T26" i="89"/>
  <c r="K28" i="89"/>
  <c r="O28" i="89"/>
  <c r="S28" i="89"/>
  <c r="J29" i="89"/>
  <c r="N29" i="89"/>
  <c r="R29" i="89"/>
  <c r="V29" i="89"/>
  <c r="M46" i="89"/>
  <c r="Q46" i="89"/>
  <c r="U46" i="89"/>
  <c r="L52" i="89"/>
  <c r="P52" i="89"/>
  <c r="T52" i="89"/>
  <c r="K53" i="89"/>
  <c r="O53" i="89"/>
  <c r="S53" i="89"/>
  <c r="J55" i="89"/>
  <c r="N55" i="89"/>
  <c r="R55" i="89"/>
  <c r="V55" i="89"/>
  <c r="I56" i="89"/>
  <c r="M56" i="89"/>
  <c r="Q56" i="89"/>
  <c r="U56" i="89"/>
  <c r="L59" i="89"/>
  <c r="P59" i="89"/>
  <c r="T59" i="89"/>
  <c r="T38" i="115" s="1"/>
  <c r="K19" i="89"/>
  <c r="J54" i="56" s="1"/>
  <c r="O19" i="89"/>
  <c r="N54" i="56" s="1"/>
  <c r="S19" i="89"/>
  <c r="R54" i="56" s="1"/>
  <c r="J25" i="89"/>
  <c r="N25" i="89"/>
  <c r="R25" i="89"/>
  <c r="V25" i="89"/>
  <c r="I26" i="89"/>
  <c r="M26" i="89"/>
  <c r="Q26" i="89"/>
  <c r="U26" i="89"/>
  <c r="L28" i="89"/>
  <c r="P28" i="89"/>
  <c r="T28" i="89"/>
  <c r="K29" i="89"/>
  <c r="O29" i="89"/>
  <c r="S29" i="89"/>
  <c r="J46" i="89"/>
  <c r="N46" i="89"/>
  <c r="R46" i="89"/>
  <c r="V46" i="89"/>
  <c r="I52" i="89"/>
  <c r="M52" i="89"/>
  <c r="Q52" i="89"/>
  <c r="U52" i="89"/>
  <c r="L53" i="89"/>
  <c r="P53" i="89"/>
  <c r="T53" i="89"/>
  <c r="K55" i="89"/>
  <c r="O55" i="89"/>
  <c r="S55" i="89"/>
  <c r="J56" i="89"/>
  <c r="N56" i="89"/>
  <c r="R56" i="89"/>
  <c r="V56" i="89"/>
  <c r="I59" i="89"/>
  <c r="M59" i="89"/>
  <c r="Q59" i="89"/>
  <c r="R61" i="89" s="1"/>
  <c r="U59" i="89"/>
  <c r="U38" i="115" s="1"/>
  <c r="L19" i="89"/>
  <c r="K54" i="56" s="1"/>
  <c r="P19" i="89"/>
  <c r="O54" i="56" s="1"/>
  <c r="T19" i="89"/>
  <c r="S54" i="56" s="1"/>
  <c r="J26" i="89"/>
  <c r="N26" i="89"/>
  <c r="R26" i="89"/>
  <c r="V26" i="89"/>
  <c r="K46" i="89"/>
  <c r="O46" i="89"/>
  <c r="S46" i="89"/>
  <c r="E19" i="55"/>
  <c r="D49" i="56" s="1"/>
  <c r="I19" i="55"/>
  <c r="H49" i="56" s="1"/>
  <c r="M19" i="55"/>
  <c r="L49" i="56" s="1"/>
  <c r="Q19" i="55"/>
  <c r="P49" i="56" s="1"/>
  <c r="U19" i="55"/>
  <c r="T49" i="56" s="1"/>
  <c r="D25" i="55"/>
  <c r="H25" i="55"/>
  <c r="L25" i="55"/>
  <c r="P25" i="55"/>
  <c r="T25" i="55"/>
  <c r="C26" i="55"/>
  <c r="G26" i="55"/>
  <c r="K26" i="55"/>
  <c r="O26" i="55"/>
  <c r="S26" i="55"/>
  <c r="B28" i="55"/>
  <c r="F28" i="55"/>
  <c r="J28" i="55"/>
  <c r="N28" i="55"/>
  <c r="R28" i="55"/>
  <c r="V28" i="55"/>
  <c r="E29" i="55"/>
  <c r="I29" i="55"/>
  <c r="M29" i="55"/>
  <c r="Q29" i="55"/>
  <c r="U29" i="55"/>
  <c r="D46" i="55"/>
  <c r="H46" i="55"/>
  <c r="L46" i="55"/>
  <c r="P46" i="55"/>
  <c r="T46" i="55"/>
  <c r="C52" i="55"/>
  <c r="G52" i="55"/>
  <c r="K52" i="55"/>
  <c r="O52" i="55"/>
  <c r="S52" i="55"/>
  <c r="B53" i="55"/>
  <c r="F53" i="55"/>
  <c r="J53" i="55"/>
  <c r="N53" i="55"/>
  <c r="R53" i="55"/>
  <c r="V53" i="55"/>
  <c r="E55" i="55"/>
  <c r="I55" i="55"/>
  <c r="M55" i="55"/>
  <c r="Q55" i="55"/>
  <c r="U55" i="55"/>
  <c r="D56" i="55"/>
  <c r="H56" i="55"/>
  <c r="L56" i="55"/>
  <c r="P56" i="55"/>
  <c r="T56" i="55"/>
  <c r="C59" i="55"/>
  <c r="G59" i="55"/>
  <c r="G61" i="55" s="1"/>
  <c r="K59" i="55"/>
  <c r="K61" i="55" s="1"/>
  <c r="O59" i="55"/>
  <c r="S59" i="55"/>
  <c r="S91" i="115" s="1"/>
  <c r="F19" i="55"/>
  <c r="E49" i="56" s="1"/>
  <c r="J19" i="55"/>
  <c r="I49" i="56" s="1"/>
  <c r="N19" i="55"/>
  <c r="M49" i="56" s="1"/>
  <c r="R19" i="55"/>
  <c r="Q49" i="56" s="1"/>
  <c r="V19" i="55"/>
  <c r="U49" i="56" s="1"/>
  <c r="E25" i="55"/>
  <c r="I25" i="55"/>
  <c r="M25" i="55"/>
  <c r="Q25" i="55"/>
  <c r="U25" i="55"/>
  <c r="D26" i="55"/>
  <c r="H26" i="55"/>
  <c r="L26" i="55"/>
  <c r="P26" i="55"/>
  <c r="T26" i="55"/>
  <c r="C28" i="55"/>
  <c r="G28" i="55"/>
  <c r="K28" i="55"/>
  <c r="O28" i="55"/>
  <c r="S28" i="55"/>
  <c r="B29" i="55"/>
  <c r="F29" i="55"/>
  <c r="J29" i="55"/>
  <c r="N29" i="55"/>
  <c r="R29" i="55"/>
  <c r="V29" i="55"/>
  <c r="E46" i="55"/>
  <c r="I46" i="55"/>
  <c r="M46" i="55"/>
  <c r="Q46" i="55"/>
  <c r="U46" i="55"/>
  <c r="D52" i="55"/>
  <c r="H52" i="55"/>
  <c r="L52" i="55"/>
  <c r="P52" i="55"/>
  <c r="T52" i="55"/>
  <c r="C53" i="55"/>
  <c r="G53" i="55"/>
  <c r="K53" i="55"/>
  <c r="O53" i="55"/>
  <c r="S53" i="55"/>
  <c r="B55" i="55"/>
  <c r="F55" i="55"/>
  <c r="J55" i="55"/>
  <c r="N55" i="55"/>
  <c r="R55" i="55"/>
  <c r="V55" i="55"/>
  <c r="E56" i="55"/>
  <c r="I56" i="55"/>
  <c r="M56" i="55"/>
  <c r="Q56" i="55"/>
  <c r="U56" i="55"/>
  <c r="D59" i="55"/>
  <c r="H59" i="55"/>
  <c r="L59" i="55"/>
  <c r="P59" i="55"/>
  <c r="T59" i="55"/>
  <c r="T91" i="115" s="1"/>
  <c r="C19" i="55"/>
  <c r="B49" i="56" s="1"/>
  <c r="G19" i="55"/>
  <c r="F49" i="56" s="1"/>
  <c r="K19" i="55"/>
  <c r="J49" i="56" s="1"/>
  <c r="O19" i="55"/>
  <c r="N49" i="56" s="1"/>
  <c r="S19" i="55"/>
  <c r="R49" i="56" s="1"/>
  <c r="B25" i="55"/>
  <c r="F25" i="55"/>
  <c r="J25" i="55"/>
  <c r="N25" i="55"/>
  <c r="R25" i="55"/>
  <c r="V25" i="55"/>
  <c r="E26" i="55"/>
  <c r="I26" i="55"/>
  <c r="M26" i="55"/>
  <c r="Q26" i="55"/>
  <c r="U26" i="55"/>
  <c r="D28" i="55"/>
  <c r="H28" i="55"/>
  <c r="L28" i="55"/>
  <c r="P28" i="55"/>
  <c r="T28" i="55"/>
  <c r="C29" i="55"/>
  <c r="G29" i="55"/>
  <c r="K29" i="55"/>
  <c r="O29" i="55"/>
  <c r="S29" i="55"/>
  <c r="F46" i="55"/>
  <c r="J46" i="55"/>
  <c r="N46" i="55"/>
  <c r="R46" i="55"/>
  <c r="V46" i="55"/>
  <c r="E52" i="55"/>
  <c r="I52" i="55"/>
  <c r="M52" i="55"/>
  <c r="Q52" i="55"/>
  <c r="U52" i="55"/>
  <c r="D53" i="55"/>
  <c r="H53" i="55"/>
  <c r="L53" i="55"/>
  <c r="P53" i="55"/>
  <c r="T53" i="55"/>
  <c r="C55" i="55"/>
  <c r="G55" i="55"/>
  <c r="K55" i="55"/>
  <c r="O55" i="55"/>
  <c r="S55" i="55"/>
  <c r="B56" i="55"/>
  <c r="F56" i="55"/>
  <c r="J56" i="55"/>
  <c r="N56" i="55"/>
  <c r="R56" i="55"/>
  <c r="V56" i="55"/>
  <c r="E59" i="55"/>
  <c r="I59" i="55"/>
  <c r="M59" i="55"/>
  <c r="Q59" i="55"/>
  <c r="U59" i="55"/>
  <c r="U91" i="115" s="1"/>
  <c r="D19" i="55"/>
  <c r="C49" i="56" s="1"/>
  <c r="H19" i="55"/>
  <c r="G49" i="56" s="1"/>
  <c r="L19" i="55"/>
  <c r="K49" i="56" s="1"/>
  <c r="P19" i="55"/>
  <c r="O49" i="56" s="1"/>
  <c r="T19" i="55"/>
  <c r="S49" i="56" s="1"/>
  <c r="B26" i="55"/>
  <c r="F26" i="55"/>
  <c r="J26" i="55"/>
  <c r="N26" i="55"/>
  <c r="R26" i="55"/>
  <c r="V26" i="55"/>
  <c r="C46" i="55"/>
  <c r="G46" i="55"/>
  <c r="K46" i="55"/>
  <c r="O46" i="55"/>
  <c r="S46" i="55"/>
  <c r="E19" i="31"/>
  <c r="D56" i="56" s="1"/>
  <c r="I19" i="31"/>
  <c r="H56" i="56" s="1"/>
  <c r="M19" i="31"/>
  <c r="L56" i="56" s="1"/>
  <c r="Q19" i="31"/>
  <c r="P56" i="56" s="1"/>
  <c r="U19" i="31"/>
  <c r="T56" i="56" s="1"/>
  <c r="D25" i="31"/>
  <c r="H25" i="31"/>
  <c r="L25" i="31"/>
  <c r="P25" i="31"/>
  <c r="T25" i="31"/>
  <c r="C26" i="31"/>
  <c r="G26" i="31"/>
  <c r="K26" i="31"/>
  <c r="O26" i="31"/>
  <c r="S26" i="31"/>
  <c r="B28" i="31"/>
  <c r="F28" i="31"/>
  <c r="J28" i="31"/>
  <c r="N28" i="31"/>
  <c r="R28" i="31"/>
  <c r="V28" i="31"/>
  <c r="E29" i="31"/>
  <c r="I29" i="31"/>
  <c r="M29" i="31"/>
  <c r="Q29" i="31"/>
  <c r="U29" i="31"/>
  <c r="D46" i="31"/>
  <c r="H46" i="31"/>
  <c r="L46" i="31"/>
  <c r="P46" i="31"/>
  <c r="T46" i="31"/>
  <c r="C52" i="31"/>
  <c r="G52" i="31"/>
  <c r="K52" i="31"/>
  <c r="O52" i="31"/>
  <c r="S52" i="31"/>
  <c r="B53" i="31"/>
  <c r="F53" i="31"/>
  <c r="J53" i="31"/>
  <c r="N53" i="31"/>
  <c r="R53" i="31"/>
  <c r="V53" i="31"/>
  <c r="E55" i="31"/>
  <c r="I55" i="31"/>
  <c r="M55" i="31"/>
  <c r="Q55" i="31"/>
  <c r="U55" i="31"/>
  <c r="D56" i="31"/>
  <c r="H56" i="31"/>
  <c r="L56" i="31"/>
  <c r="P56" i="31"/>
  <c r="T56" i="31"/>
  <c r="C59" i="31"/>
  <c r="C61" i="31" s="1"/>
  <c r="G59" i="31"/>
  <c r="K59" i="31"/>
  <c r="O59" i="31"/>
  <c r="O61" i="31" s="1"/>
  <c r="S59" i="31"/>
  <c r="F19" i="31"/>
  <c r="E56" i="56" s="1"/>
  <c r="J19" i="31"/>
  <c r="I56" i="56" s="1"/>
  <c r="N19" i="31"/>
  <c r="M56" i="56" s="1"/>
  <c r="R19" i="31"/>
  <c r="Q56" i="56" s="1"/>
  <c r="V19" i="31"/>
  <c r="U56" i="56" s="1"/>
  <c r="E25" i="31"/>
  <c r="I25" i="31"/>
  <c r="M25" i="31"/>
  <c r="Q25" i="31"/>
  <c r="U25" i="31"/>
  <c r="D26" i="31"/>
  <c r="H26" i="31"/>
  <c r="L26" i="31"/>
  <c r="P26" i="31"/>
  <c r="T26" i="31"/>
  <c r="C28" i="31"/>
  <c r="G28" i="31"/>
  <c r="K28" i="31"/>
  <c r="O28" i="31"/>
  <c r="S28" i="31"/>
  <c r="B29" i="31"/>
  <c r="F29" i="31"/>
  <c r="J29" i="31"/>
  <c r="N29" i="31"/>
  <c r="R29" i="31"/>
  <c r="V29" i="31"/>
  <c r="E46" i="31"/>
  <c r="I46" i="31"/>
  <c r="M46" i="31"/>
  <c r="Q46" i="31"/>
  <c r="U46" i="31"/>
  <c r="D52" i="31"/>
  <c r="H52" i="31"/>
  <c r="L52" i="31"/>
  <c r="P52" i="31"/>
  <c r="T52" i="31"/>
  <c r="C53" i="31"/>
  <c r="G53" i="31"/>
  <c r="K53" i="31"/>
  <c r="O53" i="31"/>
  <c r="S53" i="31"/>
  <c r="B55" i="31"/>
  <c r="F55" i="31"/>
  <c r="J55" i="31"/>
  <c r="N55" i="31"/>
  <c r="R55" i="31"/>
  <c r="V55" i="31"/>
  <c r="E56" i="31"/>
  <c r="I56" i="31"/>
  <c r="M56" i="31"/>
  <c r="Q56" i="31"/>
  <c r="U56" i="31"/>
  <c r="D59" i="31"/>
  <c r="H59" i="31"/>
  <c r="L59" i="31"/>
  <c r="P59" i="31"/>
  <c r="T59" i="31"/>
  <c r="T90" i="115" s="1"/>
  <c r="C19" i="31"/>
  <c r="B56" i="56" s="1"/>
  <c r="G19" i="31"/>
  <c r="F56" i="56" s="1"/>
  <c r="K19" i="31"/>
  <c r="J56" i="56" s="1"/>
  <c r="O19" i="31"/>
  <c r="N56" i="56" s="1"/>
  <c r="S19" i="31"/>
  <c r="R56" i="56" s="1"/>
  <c r="B25" i="31"/>
  <c r="F25" i="31"/>
  <c r="J25" i="31"/>
  <c r="N25" i="31"/>
  <c r="R25" i="31"/>
  <c r="V25" i="31"/>
  <c r="E26" i="31"/>
  <c r="I26" i="31"/>
  <c r="M26" i="31"/>
  <c r="Q26" i="31"/>
  <c r="U26" i="31"/>
  <c r="D28" i="31"/>
  <c r="H28" i="31"/>
  <c r="L28" i="31"/>
  <c r="P28" i="31"/>
  <c r="T28" i="31"/>
  <c r="C29" i="31"/>
  <c r="G29" i="31"/>
  <c r="K29" i="31"/>
  <c r="O29" i="31"/>
  <c r="S29" i="31"/>
  <c r="F46" i="31"/>
  <c r="J46" i="31"/>
  <c r="N46" i="31"/>
  <c r="R46" i="31"/>
  <c r="V46" i="31"/>
  <c r="E52" i="31"/>
  <c r="I52" i="31"/>
  <c r="M52" i="31"/>
  <c r="Q52" i="31"/>
  <c r="U52" i="31"/>
  <c r="D53" i="31"/>
  <c r="H53" i="31"/>
  <c r="L53" i="31"/>
  <c r="P53" i="31"/>
  <c r="T53" i="31"/>
  <c r="C55" i="31"/>
  <c r="G55" i="31"/>
  <c r="K55" i="31"/>
  <c r="O55" i="31"/>
  <c r="S55" i="31"/>
  <c r="B56" i="31"/>
  <c r="F56" i="31"/>
  <c r="J56" i="31"/>
  <c r="N56" i="31"/>
  <c r="R56" i="31"/>
  <c r="V56" i="31"/>
  <c r="E59" i="31"/>
  <c r="I59" i="31"/>
  <c r="M59" i="31"/>
  <c r="Q59" i="31"/>
  <c r="U59" i="31"/>
  <c r="U90" i="115" s="1"/>
  <c r="D19" i="31"/>
  <c r="C56" i="56" s="1"/>
  <c r="H19" i="31"/>
  <c r="G56" i="56" s="1"/>
  <c r="L19" i="31"/>
  <c r="K56" i="56" s="1"/>
  <c r="P19" i="31"/>
  <c r="O56" i="56" s="1"/>
  <c r="T19" i="31"/>
  <c r="S56" i="56" s="1"/>
  <c r="B26" i="31"/>
  <c r="F26" i="31"/>
  <c r="J26" i="31"/>
  <c r="N26" i="31"/>
  <c r="R26" i="31"/>
  <c r="V26" i="31"/>
  <c r="C46" i="31"/>
  <c r="G46" i="31"/>
  <c r="K46" i="31"/>
  <c r="O46" i="31"/>
  <c r="S46" i="31"/>
  <c r="H19" i="46"/>
  <c r="G12" i="56" s="1"/>
  <c r="P19" i="46"/>
  <c r="O12" i="56" s="1"/>
  <c r="E19" i="46"/>
  <c r="D12" i="56" s="1"/>
  <c r="I19" i="46"/>
  <c r="H12" i="56" s="1"/>
  <c r="M19" i="46"/>
  <c r="L12" i="56" s="1"/>
  <c r="Q19" i="46"/>
  <c r="P12" i="56" s="1"/>
  <c r="U19" i="46"/>
  <c r="T12" i="56" s="1"/>
  <c r="D25" i="46"/>
  <c r="H25" i="46"/>
  <c r="L25" i="46"/>
  <c r="P25" i="46"/>
  <c r="T25" i="46"/>
  <c r="B28" i="46"/>
  <c r="F28" i="46"/>
  <c r="J28" i="46"/>
  <c r="N28" i="46"/>
  <c r="R28" i="46"/>
  <c r="V28" i="46"/>
  <c r="E29" i="46"/>
  <c r="I29" i="46"/>
  <c r="M29" i="46"/>
  <c r="Q29" i="46"/>
  <c r="U29" i="46"/>
  <c r="D46" i="46"/>
  <c r="H46" i="46"/>
  <c r="L46" i="46"/>
  <c r="P46" i="46"/>
  <c r="T46" i="46"/>
  <c r="E55" i="46"/>
  <c r="I55" i="46"/>
  <c r="M55" i="46"/>
  <c r="Q55" i="46"/>
  <c r="U55" i="46"/>
  <c r="D56" i="46"/>
  <c r="H56" i="46"/>
  <c r="L56" i="46"/>
  <c r="P56" i="46"/>
  <c r="T56" i="46"/>
  <c r="C59" i="46"/>
  <c r="C61" i="46" s="1"/>
  <c r="G59" i="46"/>
  <c r="K59" i="46"/>
  <c r="K61" i="46" s="1"/>
  <c r="O59" i="46"/>
  <c r="S59" i="46"/>
  <c r="F19" i="46"/>
  <c r="E12" i="56" s="1"/>
  <c r="J19" i="46"/>
  <c r="I12" i="56" s="1"/>
  <c r="N19" i="46"/>
  <c r="M12" i="56" s="1"/>
  <c r="R19" i="46"/>
  <c r="Q12" i="56" s="1"/>
  <c r="V19" i="46"/>
  <c r="U12" i="56" s="1"/>
  <c r="E25" i="46"/>
  <c r="I25" i="46"/>
  <c r="M25" i="46"/>
  <c r="Q25" i="46"/>
  <c r="U25" i="46"/>
  <c r="D26" i="46"/>
  <c r="H26" i="46"/>
  <c r="L26" i="46"/>
  <c r="P26" i="46"/>
  <c r="T26" i="46"/>
  <c r="B29" i="46"/>
  <c r="F29" i="46"/>
  <c r="J29" i="46"/>
  <c r="N29" i="46"/>
  <c r="R29" i="46"/>
  <c r="V29" i="46"/>
  <c r="E46" i="46"/>
  <c r="I46" i="46"/>
  <c r="M46" i="46"/>
  <c r="Q46" i="46"/>
  <c r="U46" i="46"/>
  <c r="D52" i="46"/>
  <c r="H52" i="46"/>
  <c r="L52" i="46"/>
  <c r="P52" i="46"/>
  <c r="T52" i="46"/>
  <c r="E56" i="46"/>
  <c r="I56" i="46"/>
  <c r="M56" i="46"/>
  <c r="Q56" i="46"/>
  <c r="U56" i="46"/>
  <c r="D59" i="46"/>
  <c r="H59" i="46"/>
  <c r="L59" i="46"/>
  <c r="P59" i="46"/>
  <c r="T59" i="46"/>
  <c r="T37" i="115" s="1"/>
  <c r="D19" i="46"/>
  <c r="C12" i="56" s="1"/>
  <c r="L19" i="46"/>
  <c r="K12" i="56" s="1"/>
  <c r="T19" i="46"/>
  <c r="S12" i="56" s="1"/>
  <c r="C19" i="46"/>
  <c r="B12" i="56" s="1"/>
  <c r="G19" i="46"/>
  <c r="F12" i="56" s="1"/>
  <c r="K19" i="46"/>
  <c r="J12" i="56" s="1"/>
  <c r="O19" i="46"/>
  <c r="N12" i="56" s="1"/>
  <c r="S19" i="46"/>
  <c r="R12" i="56" s="1"/>
  <c r="B25" i="46"/>
  <c r="F25" i="46"/>
  <c r="J25" i="46"/>
  <c r="N25" i="46"/>
  <c r="R25" i="46"/>
  <c r="V25" i="46"/>
  <c r="E26" i="46"/>
  <c r="I26" i="46"/>
  <c r="M26" i="46"/>
  <c r="Q26" i="46"/>
  <c r="U26" i="46"/>
  <c r="D28" i="46"/>
  <c r="H28" i="46"/>
  <c r="L28" i="46"/>
  <c r="P28" i="46"/>
  <c r="T28" i="46"/>
  <c r="C29" i="46"/>
  <c r="G29" i="46"/>
  <c r="K29" i="46"/>
  <c r="O29" i="46"/>
  <c r="S29" i="46"/>
  <c r="F46" i="46"/>
  <c r="J46" i="46"/>
  <c r="N46" i="46"/>
  <c r="R46" i="46"/>
  <c r="V46" i="46"/>
  <c r="E52" i="46"/>
  <c r="I52" i="46"/>
  <c r="M52" i="46"/>
  <c r="Q52" i="46"/>
  <c r="U52" i="46"/>
  <c r="D53" i="46"/>
  <c r="H53" i="46"/>
  <c r="L53" i="46"/>
  <c r="P53" i="46"/>
  <c r="T53" i="46"/>
  <c r="C55" i="46"/>
  <c r="G55" i="46"/>
  <c r="K55" i="46"/>
  <c r="O55" i="46"/>
  <c r="S55" i="46"/>
  <c r="B56" i="46"/>
  <c r="F56" i="46"/>
  <c r="J56" i="46"/>
  <c r="N56" i="46"/>
  <c r="R56" i="46"/>
  <c r="V56" i="46"/>
  <c r="E59" i="46"/>
  <c r="E61" i="46" s="1"/>
  <c r="I59" i="46"/>
  <c r="I61" i="46" s="1"/>
  <c r="M59" i="46"/>
  <c r="M61" i="46" s="1"/>
  <c r="Q59" i="46"/>
  <c r="Q61" i="46" s="1"/>
  <c r="U59" i="46"/>
  <c r="B26" i="46"/>
  <c r="F26" i="46"/>
  <c r="J26" i="46"/>
  <c r="N26" i="46"/>
  <c r="R26" i="46"/>
  <c r="V26" i="46"/>
  <c r="C46" i="46"/>
  <c r="G46" i="46"/>
  <c r="K46" i="46"/>
  <c r="O46" i="46"/>
  <c r="S46" i="46"/>
  <c r="K61" i="45"/>
  <c r="O61" i="45"/>
  <c r="I19" i="45"/>
  <c r="H24" i="56" s="1"/>
  <c r="Q19" i="45"/>
  <c r="P24" i="56" s="1"/>
  <c r="U19" i="45"/>
  <c r="T24" i="56" s="1"/>
  <c r="M29" i="45"/>
  <c r="H46" i="45"/>
  <c r="T46" i="45"/>
  <c r="H56" i="45"/>
  <c r="P56" i="45"/>
  <c r="T56" i="45"/>
  <c r="F19" i="45"/>
  <c r="E24" i="56" s="1"/>
  <c r="J19" i="45"/>
  <c r="I24" i="56" s="1"/>
  <c r="N19" i="45"/>
  <c r="M24" i="56" s="1"/>
  <c r="R19" i="45"/>
  <c r="Q24" i="56" s="1"/>
  <c r="V19" i="45"/>
  <c r="U24" i="56" s="1"/>
  <c r="E25" i="45"/>
  <c r="I25" i="45"/>
  <c r="M25" i="45"/>
  <c r="Q25" i="45"/>
  <c r="U25" i="45"/>
  <c r="D26" i="45"/>
  <c r="H26" i="45"/>
  <c r="L26" i="45"/>
  <c r="P26" i="45"/>
  <c r="T26" i="45"/>
  <c r="C28" i="45"/>
  <c r="G28" i="45"/>
  <c r="K28" i="45"/>
  <c r="O28" i="45"/>
  <c r="S28" i="45"/>
  <c r="B29" i="45"/>
  <c r="F29" i="45"/>
  <c r="J29" i="45"/>
  <c r="N29" i="45"/>
  <c r="R29" i="45"/>
  <c r="V29" i="45"/>
  <c r="E46" i="45"/>
  <c r="I46" i="45"/>
  <c r="M46" i="45"/>
  <c r="Q46" i="45"/>
  <c r="U46" i="45"/>
  <c r="D52" i="45"/>
  <c r="H52" i="45"/>
  <c r="L52" i="45"/>
  <c r="P52" i="45"/>
  <c r="T52" i="45"/>
  <c r="C53" i="45"/>
  <c r="G53" i="45"/>
  <c r="K53" i="45"/>
  <c r="O53" i="45"/>
  <c r="S53" i="45"/>
  <c r="B55" i="45"/>
  <c r="F55" i="45"/>
  <c r="J55" i="45"/>
  <c r="N55" i="45"/>
  <c r="R55" i="45"/>
  <c r="V55" i="45"/>
  <c r="E56" i="45"/>
  <c r="I56" i="45"/>
  <c r="M56" i="45"/>
  <c r="Q56" i="45"/>
  <c r="U56" i="45"/>
  <c r="D59" i="45"/>
  <c r="H59" i="45"/>
  <c r="L59" i="45"/>
  <c r="P59" i="45"/>
  <c r="P61" i="45" s="1"/>
  <c r="T59" i="45"/>
  <c r="M19" i="45"/>
  <c r="L24" i="56" s="1"/>
  <c r="I29" i="45"/>
  <c r="P46" i="45"/>
  <c r="C19" i="45"/>
  <c r="B24" i="56" s="1"/>
  <c r="G19" i="45"/>
  <c r="F24" i="56" s="1"/>
  <c r="K19" i="45"/>
  <c r="J24" i="56" s="1"/>
  <c r="O19" i="45"/>
  <c r="N24" i="56" s="1"/>
  <c r="S19" i="45"/>
  <c r="R24" i="56" s="1"/>
  <c r="B25" i="45"/>
  <c r="F25" i="45"/>
  <c r="J25" i="45"/>
  <c r="N25" i="45"/>
  <c r="R25" i="45"/>
  <c r="V25" i="45"/>
  <c r="E26" i="45"/>
  <c r="I26" i="45"/>
  <c r="M26" i="45"/>
  <c r="Q26" i="45"/>
  <c r="U26" i="45"/>
  <c r="D28" i="45"/>
  <c r="H28" i="45"/>
  <c r="L28" i="45"/>
  <c r="P28" i="45"/>
  <c r="T28" i="45"/>
  <c r="C29" i="45"/>
  <c r="G29" i="45"/>
  <c r="K29" i="45"/>
  <c r="O29" i="45"/>
  <c r="S29" i="45"/>
  <c r="F46" i="45"/>
  <c r="J46" i="45"/>
  <c r="N46" i="45"/>
  <c r="R46" i="45"/>
  <c r="V46" i="45"/>
  <c r="E52" i="45"/>
  <c r="I52" i="45"/>
  <c r="M52" i="45"/>
  <c r="Q52" i="45"/>
  <c r="U52" i="45"/>
  <c r="D53" i="45"/>
  <c r="H53" i="45"/>
  <c r="L53" i="45"/>
  <c r="P53" i="45"/>
  <c r="T53" i="45"/>
  <c r="C55" i="45"/>
  <c r="G55" i="45"/>
  <c r="K55" i="45"/>
  <c r="O55" i="45"/>
  <c r="S55" i="45"/>
  <c r="B56" i="45"/>
  <c r="F56" i="45"/>
  <c r="J56" i="45"/>
  <c r="N56" i="45"/>
  <c r="R56" i="45"/>
  <c r="V56" i="45"/>
  <c r="E59" i="45"/>
  <c r="E61" i="45" s="1"/>
  <c r="I59" i="45"/>
  <c r="I61" i="45" s="1"/>
  <c r="M59" i="45"/>
  <c r="M61" i="45" s="1"/>
  <c r="Q59" i="45"/>
  <c r="Q61" i="45" s="1"/>
  <c r="U59" i="45"/>
  <c r="E19" i="45"/>
  <c r="D24" i="56" s="1"/>
  <c r="E29" i="45"/>
  <c r="Q29" i="45"/>
  <c r="U29" i="45"/>
  <c r="D46" i="45"/>
  <c r="L46" i="45"/>
  <c r="D56" i="45"/>
  <c r="L56" i="45"/>
  <c r="D19" i="45"/>
  <c r="C24" i="56" s="1"/>
  <c r="H19" i="45"/>
  <c r="G24" i="56" s="1"/>
  <c r="L19" i="45"/>
  <c r="K24" i="56" s="1"/>
  <c r="P19" i="45"/>
  <c r="O24" i="56" s="1"/>
  <c r="T19" i="45"/>
  <c r="S24" i="56" s="1"/>
  <c r="B26" i="45"/>
  <c r="F26" i="45"/>
  <c r="J26" i="45"/>
  <c r="N26" i="45"/>
  <c r="R26" i="45"/>
  <c r="V26" i="45"/>
  <c r="C46" i="45"/>
  <c r="G46" i="45"/>
  <c r="K46" i="45"/>
  <c r="O46" i="45"/>
  <c r="S46" i="45"/>
  <c r="J61" i="44"/>
  <c r="H19" i="44"/>
  <c r="G28" i="56" s="1"/>
  <c r="T19" i="44"/>
  <c r="S28" i="56" s="1"/>
  <c r="L29" i="44"/>
  <c r="T29" i="44"/>
  <c r="C46" i="44"/>
  <c r="O46" i="44"/>
  <c r="C56" i="44"/>
  <c r="O56" i="44"/>
  <c r="E19" i="44"/>
  <c r="D28" i="56" s="1"/>
  <c r="I19" i="44"/>
  <c r="H28" i="56" s="1"/>
  <c r="M19" i="44"/>
  <c r="L28" i="56" s="1"/>
  <c r="Q19" i="44"/>
  <c r="P28" i="56" s="1"/>
  <c r="U19" i="44"/>
  <c r="T28" i="56" s="1"/>
  <c r="D25" i="44"/>
  <c r="H25" i="44"/>
  <c r="L25" i="44"/>
  <c r="P25" i="44"/>
  <c r="T25" i="44"/>
  <c r="C26" i="44"/>
  <c r="G26" i="44"/>
  <c r="K26" i="44"/>
  <c r="O26" i="44"/>
  <c r="S26" i="44"/>
  <c r="B28" i="44"/>
  <c r="F28" i="44"/>
  <c r="J28" i="44"/>
  <c r="N28" i="44"/>
  <c r="R28" i="44"/>
  <c r="V28" i="44"/>
  <c r="E29" i="44"/>
  <c r="I29" i="44"/>
  <c r="M29" i="44"/>
  <c r="Q29" i="44"/>
  <c r="U29" i="44"/>
  <c r="D46" i="44"/>
  <c r="H46" i="44"/>
  <c r="L46" i="44"/>
  <c r="P46" i="44"/>
  <c r="T46" i="44"/>
  <c r="C52" i="44"/>
  <c r="G52" i="44"/>
  <c r="K52" i="44"/>
  <c r="O52" i="44"/>
  <c r="S52" i="44"/>
  <c r="B53" i="44"/>
  <c r="F53" i="44"/>
  <c r="J53" i="44"/>
  <c r="N53" i="44"/>
  <c r="R53" i="44"/>
  <c r="V53" i="44"/>
  <c r="E55" i="44"/>
  <c r="I55" i="44"/>
  <c r="M55" i="44"/>
  <c r="Q55" i="44"/>
  <c r="U55" i="44"/>
  <c r="D56" i="44"/>
  <c r="H56" i="44"/>
  <c r="L56" i="44"/>
  <c r="P56" i="44"/>
  <c r="T56" i="44"/>
  <c r="C59" i="44"/>
  <c r="C61" i="44" s="1"/>
  <c r="G59" i="44"/>
  <c r="K59" i="44"/>
  <c r="O59" i="44"/>
  <c r="S59" i="44"/>
  <c r="S35" i="115" s="1"/>
  <c r="L19" i="44"/>
  <c r="K28" i="56" s="1"/>
  <c r="H29" i="44"/>
  <c r="G46" i="44"/>
  <c r="S46" i="44"/>
  <c r="K56" i="44"/>
  <c r="F19" i="44"/>
  <c r="E28" i="56" s="1"/>
  <c r="J19" i="44"/>
  <c r="I28" i="56" s="1"/>
  <c r="N19" i="44"/>
  <c r="M28" i="56" s="1"/>
  <c r="R19" i="44"/>
  <c r="Q28" i="56" s="1"/>
  <c r="V19" i="44"/>
  <c r="U28" i="56" s="1"/>
  <c r="E25" i="44"/>
  <c r="I25" i="44"/>
  <c r="M25" i="44"/>
  <c r="Q25" i="44"/>
  <c r="U25" i="44"/>
  <c r="D26" i="44"/>
  <c r="H26" i="44"/>
  <c r="L26" i="44"/>
  <c r="P26" i="44"/>
  <c r="T26" i="44"/>
  <c r="C28" i="44"/>
  <c r="G28" i="44"/>
  <c r="K28" i="44"/>
  <c r="O28" i="44"/>
  <c r="S28" i="44"/>
  <c r="B29" i="44"/>
  <c r="F29" i="44"/>
  <c r="J29" i="44"/>
  <c r="N29" i="44"/>
  <c r="R29" i="44"/>
  <c r="V29" i="44"/>
  <c r="E46" i="44"/>
  <c r="I46" i="44"/>
  <c r="M46" i="44"/>
  <c r="Q46" i="44"/>
  <c r="U46" i="44"/>
  <c r="D52" i="44"/>
  <c r="H52" i="44"/>
  <c r="L52" i="44"/>
  <c r="P52" i="44"/>
  <c r="T52" i="44"/>
  <c r="C53" i="44"/>
  <c r="G53" i="44"/>
  <c r="K53" i="44"/>
  <c r="O53" i="44"/>
  <c r="S53" i="44"/>
  <c r="B55" i="44"/>
  <c r="F55" i="44"/>
  <c r="J55" i="44"/>
  <c r="N55" i="44"/>
  <c r="R55" i="44"/>
  <c r="V55" i="44"/>
  <c r="E56" i="44"/>
  <c r="I56" i="44"/>
  <c r="M56" i="44"/>
  <c r="Q56" i="44"/>
  <c r="U56" i="44"/>
  <c r="D59" i="44"/>
  <c r="H59" i="44"/>
  <c r="L59" i="44"/>
  <c r="P59" i="44"/>
  <c r="T59" i="44"/>
  <c r="T35" i="115" s="1"/>
  <c r="D19" i="44"/>
  <c r="C28" i="56" s="1"/>
  <c r="P19" i="44"/>
  <c r="O28" i="56" s="1"/>
  <c r="D29" i="44"/>
  <c r="P29" i="44"/>
  <c r="K46" i="44"/>
  <c r="G56" i="44"/>
  <c r="S56" i="44"/>
  <c r="C19" i="44"/>
  <c r="B28" i="56" s="1"/>
  <c r="G19" i="44"/>
  <c r="F28" i="56" s="1"/>
  <c r="K19" i="44"/>
  <c r="J28" i="56" s="1"/>
  <c r="O19" i="44"/>
  <c r="N28" i="56" s="1"/>
  <c r="S19" i="44"/>
  <c r="R28" i="56" s="1"/>
  <c r="E26" i="44"/>
  <c r="I26" i="44"/>
  <c r="M26" i="44"/>
  <c r="Q26" i="44"/>
  <c r="U26" i="44"/>
  <c r="F46" i="44"/>
  <c r="J46" i="44"/>
  <c r="N46" i="44"/>
  <c r="R46" i="44"/>
  <c r="V46" i="44"/>
  <c r="D19" i="30"/>
  <c r="C39" i="56" s="1"/>
  <c r="L19" i="30"/>
  <c r="K39" i="56" s="1"/>
  <c r="P19" i="30"/>
  <c r="O39" i="56" s="1"/>
  <c r="D29" i="30"/>
  <c r="L29" i="30"/>
  <c r="T29" i="30"/>
  <c r="G46" i="30"/>
  <c r="O46" i="30"/>
  <c r="E19" i="30"/>
  <c r="D39" i="56" s="1"/>
  <c r="I19" i="30"/>
  <c r="H39" i="56" s="1"/>
  <c r="M19" i="30"/>
  <c r="L39" i="56" s="1"/>
  <c r="Q19" i="30"/>
  <c r="P39" i="56" s="1"/>
  <c r="U19" i="30"/>
  <c r="T39" i="56" s="1"/>
  <c r="D25" i="30"/>
  <c r="H25" i="30"/>
  <c r="L25" i="30"/>
  <c r="P25" i="30"/>
  <c r="T25" i="30"/>
  <c r="C26" i="30"/>
  <c r="G26" i="30"/>
  <c r="K26" i="30"/>
  <c r="O26" i="30"/>
  <c r="S26" i="30"/>
  <c r="B28" i="30"/>
  <c r="F28" i="30"/>
  <c r="J28" i="30"/>
  <c r="N28" i="30"/>
  <c r="R28" i="30"/>
  <c r="V28" i="30"/>
  <c r="E29" i="30"/>
  <c r="I29" i="30"/>
  <c r="M29" i="30"/>
  <c r="Q29" i="30"/>
  <c r="U29" i="30"/>
  <c r="D46" i="30"/>
  <c r="H46" i="30"/>
  <c r="L46" i="30"/>
  <c r="P46" i="30"/>
  <c r="T46" i="30"/>
  <c r="C52" i="30"/>
  <c r="G52" i="30"/>
  <c r="K52" i="30"/>
  <c r="O52" i="30"/>
  <c r="S52" i="30"/>
  <c r="B53" i="30"/>
  <c r="F53" i="30"/>
  <c r="J53" i="30"/>
  <c r="N53" i="30"/>
  <c r="R53" i="30"/>
  <c r="V53" i="30"/>
  <c r="E55" i="30"/>
  <c r="I55" i="30"/>
  <c r="M55" i="30"/>
  <c r="Q55" i="30"/>
  <c r="U55" i="30"/>
  <c r="D56" i="30"/>
  <c r="H56" i="30"/>
  <c r="L56" i="30"/>
  <c r="P56" i="30"/>
  <c r="T56" i="30"/>
  <c r="C59" i="30"/>
  <c r="C61" i="30" s="1"/>
  <c r="G59" i="30"/>
  <c r="G61" i="30" s="1"/>
  <c r="K59" i="30"/>
  <c r="O59" i="30"/>
  <c r="S59" i="30"/>
  <c r="S85" i="115" s="1"/>
  <c r="F19" i="30"/>
  <c r="E39" i="56" s="1"/>
  <c r="J19" i="30"/>
  <c r="I39" i="56" s="1"/>
  <c r="N19" i="30"/>
  <c r="M39" i="56" s="1"/>
  <c r="R19" i="30"/>
  <c r="Q39" i="56" s="1"/>
  <c r="V19" i="30"/>
  <c r="U39" i="56" s="1"/>
  <c r="D26" i="30"/>
  <c r="H26" i="30"/>
  <c r="L26" i="30"/>
  <c r="P26" i="30"/>
  <c r="T26" i="30"/>
  <c r="B29" i="30"/>
  <c r="F29" i="30"/>
  <c r="J29" i="30"/>
  <c r="N29" i="30"/>
  <c r="R29" i="30"/>
  <c r="V29" i="30"/>
  <c r="E46" i="30"/>
  <c r="I46" i="30"/>
  <c r="M46" i="30"/>
  <c r="Q46" i="30"/>
  <c r="U46" i="30"/>
  <c r="C53" i="30"/>
  <c r="G53" i="30"/>
  <c r="K53" i="30"/>
  <c r="O53" i="30"/>
  <c r="S53" i="30"/>
  <c r="E56" i="30"/>
  <c r="I56" i="30"/>
  <c r="M56" i="30"/>
  <c r="Q56" i="30"/>
  <c r="U56" i="30"/>
  <c r="D59" i="30"/>
  <c r="D61" i="30" s="1"/>
  <c r="H59" i="30"/>
  <c r="H61" i="30" s="1"/>
  <c r="L59" i="30"/>
  <c r="L61" i="30" s="1"/>
  <c r="P59" i="30"/>
  <c r="P61" i="30" s="1"/>
  <c r="T59" i="30"/>
  <c r="C19" i="30"/>
  <c r="B39" i="56" s="1"/>
  <c r="G19" i="30"/>
  <c r="F39" i="56" s="1"/>
  <c r="K19" i="30"/>
  <c r="J39" i="56" s="1"/>
  <c r="O19" i="30"/>
  <c r="N39" i="56" s="1"/>
  <c r="S19" i="30"/>
  <c r="R39" i="56" s="1"/>
  <c r="E26" i="30"/>
  <c r="I26" i="30"/>
  <c r="M26" i="30"/>
  <c r="Q26" i="30"/>
  <c r="U26" i="30"/>
  <c r="H28" i="30"/>
  <c r="P28" i="30"/>
  <c r="T28" i="30"/>
  <c r="F46" i="30"/>
  <c r="J46" i="30"/>
  <c r="N46" i="30"/>
  <c r="R46" i="30"/>
  <c r="V46" i="30"/>
  <c r="C55" i="30"/>
  <c r="G55" i="30"/>
  <c r="K55" i="30"/>
  <c r="O55" i="30"/>
  <c r="S55" i="30"/>
  <c r="H19" i="30"/>
  <c r="G39" i="56" s="1"/>
  <c r="C46" i="30"/>
  <c r="K46" i="30"/>
  <c r="S46" i="30"/>
  <c r="O61" i="21"/>
  <c r="I19" i="21"/>
  <c r="H83" i="56" s="1"/>
  <c r="Q19" i="21"/>
  <c r="P83" i="56" s="1"/>
  <c r="I29" i="21"/>
  <c r="U29" i="21"/>
  <c r="L46" i="21"/>
  <c r="T46" i="21"/>
  <c r="H56" i="21"/>
  <c r="L56" i="21"/>
  <c r="F19" i="21"/>
  <c r="E83" i="56" s="1"/>
  <c r="J19" i="21"/>
  <c r="I83" i="56" s="1"/>
  <c r="N19" i="21"/>
  <c r="M83" i="56" s="1"/>
  <c r="R19" i="21"/>
  <c r="Q83" i="56" s="1"/>
  <c r="V19" i="21"/>
  <c r="U83" i="56" s="1"/>
  <c r="E25" i="21"/>
  <c r="I25" i="21"/>
  <c r="M25" i="21"/>
  <c r="Q25" i="21"/>
  <c r="U25" i="21"/>
  <c r="D26" i="21"/>
  <c r="H26" i="21"/>
  <c r="L26" i="21"/>
  <c r="P26" i="21"/>
  <c r="T26" i="21"/>
  <c r="C28" i="21"/>
  <c r="G28" i="21"/>
  <c r="K28" i="21"/>
  <c r="O28" i="21"/>
  <c r="S28" i="21"/>
  <c r="B29" i="21"/>
  <c r="F29" i="21"/>
  <c r="J29" i="21"/>
  <c r="N29" i="21"/>
  <c r="R29" i="21"/>
  <c r="V29" i="21"/>
  <c r="E46" i="21"/>
  <c r="I46" i="21"/>
  <c r="M46" i="21"/>
  <c r="Q46" i="21"/>
  <c r="U46" i="21"/>
  <c r="D52" i="21"/>
  <c r="H52" i="21"/>
  <c r="L52" i="21"/>
  <c r="P52" i="21"/>
  <c r="T52" i="21"/>
  <c r="C53" i="21"/>
  <c r="G53" i="21"/>
  <c r="K53" i="21"/>
  <c r="O53" i="21"/>
  <c r="S53" i="21"/>
  <c r="B55" i="21"/>
  <c r="F55" i="21"/>
  <c r="J55" i="21"/>
  <c r="N55" i="21"/>
  <c r="R55" i="21"/>
  <c r="V55" i="21"/>
  <c r="E56" i="21"/>
  <c r="I56" i="21"/>
  <c r="M56" i="21"/>
  <c r="Q56" i="21"/>
  <c r="U56" i="21"/>
  <c r="D59" i="21"/>
  <c r="D61" i="21" s="1"/>
  <c r="H59" i="21"/>
  <c r="L59" i="21"/>
  <c r="P59" i="21"/>
  <c r="P61" i="21" s="1"/>
  <c r="T59" i="21"/>
  <c r="T43" i="115" s="1"/>
  <c r="E19" i="21"/>
  <c r="D83" i="56" s="1"/>
  <c r="U19" i="21"/>
  <c r="T83" i="56" s="1"/>
  <c r="Q29" i="21"/>
  <c r="H46" i="21"/>
  <c r="C19" i="21"/>
  <c r="B83" i="56" s="1"/>
  <c r="G19" i="21"/>
  <c r="F83" i="56" s="1"/>
  <c r="K19" i="21"/>
  <c r="J83" i="56" s="1"/>
  <c r="O19" i="21"/>
  <c r="N83" i="56" s="1"/>
  <c r="S19" i="21"/>
  <c r="R83" i="56" s="1"/>
  <c r="B25" i="21"/>
  <c r="F25" i="21"/>
  <c r="J25" i="21"/>
  <c r="N25" i="21"/>
  <c r="R25" i="21"/>
  <c r="V25" i="21"/>
  <c r="E26" i="21"/>
  <c r="I26" i="21"/>
  <c r="M26" i="21"/>
  <c r="Q26" i="21"/>
  <c r="U26" i="21"/>
  <c r="D28" i="21"/>
  <c r="H28" i="21"/>
  <c r="L28" i="21"/>
  <c r="P28" i="21"/>
  <c r="T28" i="21"/>
  <c r="C29" i="21"/>
  <c r="G29" i="21"/>
  <c r="K29" i="21"/>
  <c r="O29" i="21"/>
  <c r="S29" i="21"/>
  <c r="F46" i="21"/>
  <c r="J46" i="21"/>
  <c r="N46" i="21"/>
  <c r="R46" i="21"/>
  <c r="V46" i="21"/>
  <c r="E52" i="21"/>
  <c r="I52" i="21"/>
  <c r="M52" i="21"/>
  <c r="Q52" i="21"/>
  <c r="U52" i="21"/>
  <c r="D53" i="21"/>
  <c r="H53" i="21"/>
  <c r="L53" i="21"/>
  <c r="P53" i="21"/>
  <c r="T53" i="21"/>
  <c r="C55" i="21"/>
  <c r="G55" i="21"/>
  <c r="K55" i="21"/>
  <c r="O55" i="21"/>
  <c r="S55" i="21"/>
  <c r="B56" i="21"/>
  <c r="F56" i="21"/>
  <c r="J56" i="21"/>
  <c r="N56" i="21"/>
  <c r="R56" i="21"/>
  <c r="V56" i="21"/>
  <c r="E59" i="21"/>
  <c r="I59" i="21"/>
  <c r="M59" i="21"/>
  <c r="Q59" i="21"/>
  <c r="U59" i="21"/>
  <c r="U43" i="115" s="1"/>
  <c r="M19" i="21"/>
  <c r="L83" i="56" s="1"/>
  <c r="E29" i="21"/>
  <c r="M29" i="21"/>
  <c r="D46" i="21"/>
  <c r="P46" i="21"/>
  <c r="D56" i="21"/>
  <c r="P56" i="21"/>
  <c r="T56" i="21"/>
  <c r="D19" i="21"/>
  <c r="C83" i="56" s="1"/>
  <c r="H19" i="21"/>
  <c r="G83" i="56" s="1"/>
  <c r="L19" i="21"/>
  <c r="K83" i="56" s="1"/>
  <c r="P19" i="21"/>
  <c r="O83" i="56" s="1"/>
  <c r="T19" i="21"/>
  <c r="S83" i="56" s="1"/>
  <c r="B26" i="21"/>
  <c r="F26" i="21"/>
  <c r="J26" i="21"/>
  <c r="N26" i="21"/>
  <c r="R26" i="21"/>
  <c r="V26" i="21"/>
  <c r="C46" i="21"/>
  <c r="G46" i="21"/>
  <c r="K46" i="21"/>
  <c r="O46" i="21"/>
  <c r="S46" i="21"/>
  <c r="E19" i="35"/>
  <c r="D36" i="56" s="1"/>
  <c r="I19" i="35"/>
  <c r="H36" i="56" s="1"/>
  <c r="M19" i="35"/>
  <c r="L36" i="56" s="1"/>
  <c r="Q19" i="35"/>
  <c r="P36" i="56" s="1"/>
  <c r="U19" i="35"/>
  <c r="T36" i="56" s="1"/>
  <c r="D25" i="35"/>
  <c r="H25" i="35"/>
  <c r="L25" i="35"/>
  <c r="P25" i="35"/>
  <c r="T25" i="35"/>
  <c r="C26" i="35"/>
  <c r="G26" i="35"/>
  <c r="K26" i="35"/>
  <c r="O26" i="35"/>
  <c r="S26" i="35"/>
  <c r="B28" i="35"/>
  <c r="F28" i="35"/>
  <c r="J28" i="35"/>
  <c r="N28" i="35"/>
  <c r="R28" i="35"/>
  <c r="V28" i="35"/>
  <c r="E29" i="35"/>
  <c r="I29" i="35"/>
  <c r="M29" i="35"/>
  <c r="Q29" i="35"/>
  <c r="U29" i="35"/>
  <c r="D46" i="35"/>
  <c r="H46" i="35"/>
  <c r="L46" i="35"/>
  <c r="P46" i="35"/>
  <c r="T46" i="35"/>
  <c r="C52" i="35"/>
  <c r="G52" i="35"/>
  <c r="K52" i="35"/>
  <c r="O52" i="35"/>
  <c r="S52" i="35"/>
  <c r="B53" i="35"/>
  <c r="F53" i="35"/>
  <c r="J53" i="35"/>
  <c r="N53" i="35"/>
  <c r="R53" i="35"/>
  <c r="V53" i="35"/>
  <c r="E55" i="35"/>
  <c r="I55" i="35"/>
  <c r="M55" i="35"/>
  <c r="Q55" i="35"/>
  <c r="U55" i="35"/>
  <c r="D56" i="35"/>
  <c r="H56" i="35"/>
  <c r="L56" i="35"/>
  <c r="P56" i="35"/>
  <c r="T56" i="35"/>
  <c r="C59" i="35"/>
  <c r="G59" i="35"/>
  <c r="G61" i="35" s="1"/>
  <c r="K59" i="35"/>
  <c r="K61" i="35" s="1"/>
  <c r="O59" i="35"/>
  <c r="S59" i="35"/>
  <c r="S66" i="115" s="1"/>
  <c r="F19" i="35"/>
  <c r="E36" i="56" s="1"/>
  <c r="J19" i="35"/>
  <c r="I36" i="56" s="1"/>
  <c r="N19" i="35"/>
  <c r="M36" i="56" s="1"/>
  <c r="R19" i="35"/>
  <c r="Q36" i="56" s="1"/>
  <c r="V19" i="35"/>
  <c r="U36" i="56" s="1"/>
  <c r="E25" i="35"/>
  <c r="I25" i="35"/>
  <c r="M25" i="35"/>
  <c r="Q25" i="35"/>
  <c r="U25" i="35"/>
  <c r="D26" i="35"/>
  <c r="H26" i="35"/>
  <c r="L26" i="35"/>
  <c r="P26" i="35"/>
  <c r="T26" i="35"/>
  <c r="C28" i="35"/>
  <c r="G28" i="35"/>
  <c r="K28" i="35"/>
  <c r="O28" i="35"/>
  <c r="S28" i="35"/>
  <c r="B29" i="35"/>
  <c r="F29" i="35"/>
  <c r="J29" i="35"/>
  <c r="N29" i="35"/>
  <c r="R29" i="35"/>
  <c r="V29" i="35"/>
  <c r="E46" i="35"/>
  <c r="I46" i="35"/>
  <c r="M46" i="35"/>
  <c r="Q46" i="35"/>
  <c r="U46" i="35"/>
  <c r="D52" i="35"/>
  <c r="H52" i="35"/>
  <c r="L52" i="35"/>
  <c r="P52" i="35"/>
  <c r="T52" i="35"/>
  <c r="C53" i="35"/>
  <c r="G53" i="35"/>
  <c r="K53" i="35"/>
  <c r="O53" i="35"/>
  <c r="S53" i="35"/>
  <c r="B55" i="35"/>
  <c r="F55" i="35"/>
  <c r="J55" i="35"/>
  <c r="N55" i="35"/>
  <c r="R55" i="35"/>
  <c r="V55" i="35"/>
  <c r="E56" i="35"/>
  <c r="I56" i="35"/>
  <c r="M56" i="35"/>
  <c r="Q56" i="35"/>
  <c r="U56" i="35"/>
  <c r="D59" i="35"/>
  <c r="H59" i="35"/>
  <c r="L59" i="35"/>
  <c r="P59" i="35"/>
  <c r="T59" i="35"/>
  <c r="T66" i="115" s="1"/>
  <c r="C19" i="35"/>
  <c r="B36" i="56" s="1"/>
  <c r="G19" i="35"/>
  <c r="F36" i="56" s="1"/>
  <c r="K19" i="35"/>
  <c r="J36" i="56" s="1"/>
  <c r="O19" i="35"/>
  <c r="N36" i="56" s="1"/>
  <c r="S19" i="35"/>
  <c r="R36" i="56" s="1"/>
  <c r="B25" i="35"/>
  <c r="F25" i="35"/>
  <c r="J25" i="35"/>
  <c r="N25" i="35"/>
  <c r="R25" i="35"/>
  <c r="V25" i="35"/>
  <c r="E26" i="35"/>
  <c r="I26" i="35"/>
  <c r="M26" i="35"/>
  <c r="Q26" i="35"/>
  <c r="U26" i="35"/>
  <c r="D28" i="35"/>
  <c r="H28" i="35"/>
  <c r="L28" i="35"/>
  <c r="P28" i="35"/>
  <c r="T28" i="35"/>
  <c r="C29" i="35"/>
  <c r="G29" i="35"/>
  <c r="K29" i="35"/>
  <c r="O29" i="35"/>
  <c r="S29" i="35"/>
  <c r="F46" i="35"/>
  <c r="J46" i="35"/>
  <c r="N46" i="35"/>
  <c r="R46" i="35"/>
  <c r="V46" i="35"/>
  <c r="E52" i="35"/>
  <c r="I52" i="35"/>
  <c r="M52" i="35"/>
  <c r="Q52" i="35"/>
  <c r="U52" i="35"/>
  <c r="D53" i="35"/>
  <c r="H53" i="35"/>
  <c r="L53" i="35"/>
  <c r="P53" i="35"/>
  <c r="T53" i="35"/>
  <c r="C55" i="35"/>
  <c r="G55" i="35"/>
  <c r="K55" i="35"/>
  <c r="O55" i="35"/>
  <c r="S55" i="35"/>
  <c r="B56" i="35"/>
  <c r="F56" i="35"/>
  <c r="J56" i="35"/>
  <c r="N56" i="35"/>
  <c r="R56" i="35"/>
  <c r="V56" i="35"/>
  <c r="E59" i="35"/>
  <c r="I59" i="35"/>
  <c r="J61" i="35" s="1"/>
  <c r="M59" i="35"/>
  <c r="Q59" i="35"/>
  <c r="U59" i="35"/>
  <c r="U66" i="115" s="1"/>
  <c r="D19" i="35"/>
  <c r="C36" i="56" s="1"/>
  <c r="H19" i="35"/>
  <c r="G36" i="56" s="1"/>
  <c r="L19" i="35"/>
  <c r="K36" i="56" s="1"/>
  <c r="P19" i="35"/>
  <c r="O36" i="56" s="1"/>
  <c r="T19" i="35"/>
  <c r="S36" i="56" s="1"/>
  <c r="B26" i="35"/>
  <c r="F26" i="35"/>
  <c r="J26" i="35"/>
  <c r="N26" i="35"/>
  <c r="R26" i="35"/>
  <c r="V26" i="35"/>
  <c r="C46" i="35"/>
  <c r="G46" i="35"/>
  <c r="K46" i="35"/>
  <c r="O46" i="35"/>
  <c r="S46" i="35"/>
  <c r="Q19" i="80"/>
  <c r="P31" i="56" s="1"/>
  <c r="I29" i="80"/>
  <c r="Q29" i="80"/>
  <c r="P46" i="80"/>
  <c r="L56" i="80"/>
  <c r="J19" i="80"/>
  <c r="I31" i="56" s="1"/>
  <c r="N19" i="80"/>
  <c r="M31" i="56" s="1"/>
  <c r="R19" i="80"/>
  <c r="Q31" i="56" s="1"/>
  <c r="V19" i="80"/>
  <c r="U31" i="56" s="1"/>
  <c r="I25" i="80"/>
  <c r="M25" i="80"/>
  <c r="Q25" i="80"/>
  <c r="U25" i="80"/>
  <c r="L26" i="80"/>
  <c r="P26" i="80"/>
  <c r="T26" i="80"/>
  <c r="K28" i="80"/>
  <c r="O28" i="80"/>
  <c r="S28" i="80"/>
  <c r="J29" i="80"/>
  <c r="N29" i="80"/>
  <c r="R29" i="80"/>
  <c r="V29" i="80"/>
  <c r="M46" i="80"/>
  <c r="Q46" i="80"/>
  <c r="U46" i="80"/>
  <c r="L52" i="80"/>
  <c r="P52" i="80"/>
  <c r="T52" i="80"/>
  <c r="K53" i="80"/>
  <c r="O53" i="80"/>
  <c r="S53" i="80"/>
  <c r="N55" i="80"/>
  <c r="R55" i="80"/>
  <c r="V55" i="80"/>
  <c r="I56" i="80"/>
  <c r="M56" i="80"/>
  <c r="Q56" i="80"/>
  <c r="U56" i="80"/>
  <c r="L59" i="80"/>
  <c r="P59" i="80"/>
  <c r="T59" i="80"/>
  <c r="T34" i="115" s="1"/>
  <c r="M19" i="80"/>
  <c r="L31" i="56" s="1"/>
  <c r="U19" i="80"/>
  <c r="T31" i="56" s="1"/>
  <c r="U29" i="80"/>
  <c r="L46" i="80"/>
  <c r="T46" i="80"/>
  <c r="K19" i="80"/>
  <c r="J31" i="56" s="1"/>
  <c r="O19" i="80"/>
  <c r="N31" i="56" s="1"/>
  <c r="S19" i="80"/>
  <c r="R31" i="56" s="1"/>
  <c r="J25" i="80"/>
  <c r="N25" i="80"/>
  <c r="R25" i="80"/>
  <c r="V25" i="80"/>
  <c r="I26" i="80"/>
  <c r="M26" i="80"/>
  <c r="Q26" i="80"/>
  <c r="U26" i="80"/>
  <c r="L28" i="80"/>
  <c r="P28" i="80"/>
  <c r="T28" i="80"/>
  <c r="K29" i="80"/>
  <c r="O29" i="80"/>
  <c r="S29" i="80"/>
  <c r="J46" i="80"/>
  <c r="N46" i="80"/>
  <c r="R46" i="80"/>
  <c r="V46" i="80"/>
  <c r="I52" i="80"/>
  <c r="M52" i="80"/>
  <c r="Q52" i="80"/>
  <c r="U52" i="80"/>
  <c r="L53" i="80"/>
  <c r="P53" i="80"/>
  <c r="T53" i="80"/>
  <c r="K55" i="80"/>
  <c r="O55" i="80"/>
  <c r="S55" i="80"/>
  <c r="J56" i="80"/>
  <c r="N56" i="80"/>
  <c r="R56" i="80"/>
  <c r="V56" i="80"/>
  <c r="I59" i="80"/>
  <c r="M59" i="80"/>
  <c r="M61" i="80" s="1"/>
  <c r="Q59" i="80"/>
  <c r="Q61" i="80" s="1"/>
  <c r="U59" i="80"/>
  <c r="M29" i="80"/>
  <c r="P56" i="80"/>
  <c r="T56" i="80"/>
  <c r="L19" i="80"/>
  <c r="K31" i="56" s="1"/>
  <c r="P19" i="80"/>
  <c r="O31" i="56" s="1"/>
  <c r="T19" i="80"/>
  <c r="S31" i="56" s="1"/>
  <c r="J26" i="80"/>
  <c r="N26" i="80"/>
  <c r="R26" i="80"/>
  <c r="V26" i="80"/>
  <c r="K46" i="80"/>
  <c r="O46" i="80"/>
  <c r="S46" i="80"/>
  <c r="M19" i="79"/>
  <c r="L26" i="56" s="1"/>
  <c r="Q19" i="79"/>
  <c r="P26" i="56" s="1"/>
  <c r="U19" i="79"/>
  <c r="T26" i="56" s="1"/>
  <c r="L25" i="79"/>
  <c r="P25" i="79"/>
  <c r="T25" i="79"/>
  <c r="K26" i="79"/>
  <c r="O26" i="79"/>
  <c r="S26" i="79"/>
  <c r="J28" i="79"/>
  <c r="N28" i="79"/>
  <c r="R28" i="79"/>
  <c r="V28" i="79"/>
  <c r="I29" i="79"/>
  <c r="M29" i="79"/>
  <c r="Q29" i="79"/>
  <c r="U29" i="79"/>
  <c r="L46" i="79"/>
  <c r="P46" i="79"/>
  <c r="T46" i="79"/>
  <c r="K52" i="79"/>
  <c r="O52" i="79"/>
  <c r="S52" i="79"/>
  <c r="J53" i="79"/>
  <c r="N53" i="79"/>
  <c r="R53" i="79"/>
  <c r="V53" i="79"/>
  <c r="I55" i="79"/>
  <c r="M55" i="79"/>
  <c r="Q55" i="79"/>
  <c r="U55" i="79"/>
  <c r="L56" i="79"/>
  <c r="P56" i="79"/>
  <c r="T56" i="79"/>
  <c r="K59" i="79"/>
  <c r="K61" i="79" s="1"/>
  <c r="O59" i="79"/>
  <c r="S59" i="79"/>
  <c r="S33" i="115" s="1"/>
  <c r="J19" i="79"/>
  <c r="I26" i="56" s="1"/>
  <c r="N19" i="79"/>
  <c r="M26" i="56" s="1"/>
  <c r="R19" i="79"/>
  <c r="Q26" i="56" s="1"/>
  <c r="V19" i="79"/>
  <c r="U26" i="56" s="1"/>
  <c r="I25" i="79"/>
  <c r="M25" i="79"/>
  <c r="Q25" i="79"/>
  <c r="U25" i="79"/>
  <c r="L26" i="79"/>
  <c r="P26" i="79"/>
  <c r="T26" i="79"/>
  <c r="K28" i="79"/>
  <c r="O28" i="79"/>
  <c r="S28" i="79"/>
  <c r="J29" i="79"/>
  <c r="N29" i="79"/>
  <c r="R29" i="79"/>
  <c r="V29" i="79"/>
  <c r="M46" i="79"/>
  <c r="Q46" i="79"/>
  <c r="U46" i="79"/>
  <c r="L52" i="79"/>
  <c r="P52" i="79"/>
  <c r="T52" i="79"/>
  <c r="K53" i="79"/>
  <c r="O53" i="79"/>
  <c r="S53" i="79"/>
  <c r="J55" i="79"/>
  <c r="N55" i="79"/>
  <c r="R55" i="79"/>
  <c r="V55" i="79"/>
  <c r="I56" i="79"/>
  <c r="M56" i="79"/>
  <c r="Q56" i="79"/>
  <c r="U56" i="79"/>
  <c r="L59" i="79"/>
  <c r="P59" i="79"/>
  <c r="T59" i="79"/>
  <c r="T33" i="115" s="1"/>
  <c r="K19" i="79"/>
  <c r="J26" i="56" s="1"/>
  <c r="O19" i="79"/>
  <c r="N26" i="56" s="1"/>
  <c r="S19" i="79"/>
  <c r="R26" i="56" s="1"/>
  <c r="J25" i="79"/>
  <c r="N25" i="79"/>
  <c r="R25" i="79"/>
  <c r="V25" i="79"/>
  <c r="I26" i="79"/>
  <c r="M26" i="79"/>
  <c r="Q26" i="79"/>
  <c r="U26" i="79"/>
  <c r="L28" i="79"/>
  <c r="P28" i="79"/>
  <c r="T28" i="79"/>
  <c r="K29" i="79"/>
  <c r="O29" i="79"/>
  <c r="S29" i="79"/>
  <c r="J46" i="79"/>
  <c r="N46" i="79"/>
  <c r="R46" i="79"/>
  <c r="V46" i="79"/>
  <c r="I52" i="79"/>
  <c r="M52" i="79"/>
  <c r="Q52" i="79"/>
  <c r="U52" i="79"/>
  <c r="L53" i="79"/>
  <c r="P53" i="79"/>
  <c r="T53" i="79"/>
  <c r="K55" i="79"/>
  <c r="O55" i="79"/>
  <c r="S55" i="79"/>
  <c r="J56" i="79"/>
  <c r="N56" i="79"/>
  <c r="R56" i="79"/>
  <c r="V56" i="79"/>
  <c r="I59" i="79"/>
  <c r="M59" i="79"/>
  <c r="Q59" i="79"/>
  <c r="U59" i="79"/>
  <c r="U33" i="115" s="1"/>
  <c r="L19" i="79"/>
  <c r="K26" i="56" s="1"/>
  <c r="P19" i="79"/>
  <c r="O26" i="56" s="1"/>
  <c r="T19" i="79"/>
  <c r="S26" i="56" s="1"/>
  <c r="J26" i="79"/>
  <c r="N26" i="79"/>
  <c r="R26" i="79"/>
  <c r="V26" i="79"/>
  <c r="K46" i="79"/>
  <c r="O46" i="79"/>
  <c r="S46" i="79"/>
  <c r="F19" i="32"/>
  <c r="E33" i="56" s="1"/>
  <c r="V19" i="32"/>
  <c r="U33" i="56" s="1"/>
  <c r="N29" i="32"/>
  <c r="V29" i="32"/>
  <c r="I46" i="32"/>
  <c r="E56" i="32"/>
  <c r="M56" i="32"/>
  <c r="E19" i="32"/>
  <c r="D33" i="56" s="1"/>
  <c r="I19" i="32"/>
  <c r="H33" i="56" s="1"/>
  <c r="M19" i="32"/>
  <c r="L33" i="56" s="1"/>
  <c r="Q19" i="32"/>
  <c r="P33" i="56" s="1"/>
  <c r="U19" i="32"/>
  <c r="T33" i="56" s="1"/>
  <c r="D25" i="32"/>
  <c r="H25" i="32"/>
  <c r="L25" i="32"/>
  <c r="P25" i="32"/>
  <c r="T25" i="32"/>
  <c r="C26" i="32"/>
  <c r="G26" i="32"/>
  <c r="K26" i="32"/>
  <c r="O26" i="32"/>
  <c r="S26" i="32"/>
  <c r="B28" i="32"/>
  <c r="F28" i="32"/>
  <c r="J28" i="32"/>
  <c r="N28" i="32"/>
  <c r="R28" i="32"/>
  <c r="V28" i="32"/>
  <c r="E29" i="32"/>
  <c r="I29" i="32"/>
  <c r="M29" i="32"/>
  <c r="Q29" i="32"/>
  <c r="U29" i="32"/>
  <c r="D46" i="32"/>
  <c r="H46" i="32"/>
  <c r="L46" i="32"/>
  <c r="P46" i="32"/>
  <c r="T46" i="32"/>
  <c r="C52" i="32"/>
  <c r="G52" i="32"/>
  <c r="K52" i="32"/>
  <c r="O52" i="32"/>
  <c r="S52" i="32"/>
  <c r="B53" i="32"/>
  <c r="F53" i="32"/>
  <c r="J53" i="32"/>
  <c r="N53" i="32"/>
  <c r="R53" i="32"/>
  <c r="V53" i="32"/>
  <c r="E55" i="32"/>
  <c r="I55" i="32"/>
  <c r="M55" i="32"/>
  <c r="Q55" i="32"/>
  <c r="U55" i="32"/>
  <c r="D56" i="32"/>
  <c r="H56" i="32"/>
  <c r="L56" i="32"/>
  <c r="P56" i="32"/>
  <c r="T56" i="32"/>
  <c r="C59" i="32"/>
  <c r="G59" i="32"/>
  <c r="K59" i="32"/>
  <c r="K61" i="32" s="1"/>
  <c r="O59" i="32"/>
  <c r="O61" i="32" s="1"/>
  <c r="S59" i="32"/>
  <c r="S89" i="115" s="1"/>
  <c r="N19" i="32"/>
  <c r="M33" i="56" s="1"/>
  <c r="F29" i="32"/>
  <c r="R29" i="32"/>
  <c r="M46" i="32"/>
  <c r="C19" i="32"/>
  <c r="B33" i="56" s="1"/>
  <c r="G19" i="32"/>
  <c r="F33" i="56" s="1"/>
  <c r="K19" i="32"/>
  <c r="J33" i="56" s="1"/>
  <c r="O19" i="32"/>
  <c r="N33" i="56" s="1"/>
  <c r="S19" i="32"/>
  <c r="R33" i="56" s="1"/>
  <c r="B25" i="32"/>
  <c r="F25" i="32"/>
  <c r="J25" i="32"/>
  <c r="N25" i="32"/>
  <c r="R25" i="32"/>
  <c r="V25" i="32"/>
  <c r="E26" i="32"/>
  <c r="I26" i="32"/>
  <c r="M26" i="32"/>
  <c r="Q26" i="32"/>
  <c r="U26" i="32"/>
  <c r="D28" i="32"/>
  <c r="H28" i="32"/>
  <c r="L28" i="32"/>
  <c r="P28" i="32"/>
  <c r="T28" i="32"/>
  <c r="C29" i="32"/>
  <c r="G29" i="32"/>
  <c r="K29" i="32"/>
  <c r="O29" i="32"/>
  <c r="S29" i="32"/>
  <c r="F46" i="32"/>
  <c r="J46" i="32"/>
  <c r="N46" i="32"/>
  <c r="R46" i="32"/>
  <c r="V46" i="32"/>
  <c r="E52" i="32"/>
  <c r="I52" i="32"/>
  <c r="M52" i="32"/>
  <c r="Q52" i="32"/>
  <c r="U52" i="32"/>
  <c r="D53" i="32"/>
  <c r="H53" i="32"/>
  <c r="L53" i="32"/>
  <c r="P53" i="32"/>
  <c r="T53" i="32"/>
  <c r="C55" i="32"/>
  <c r="G55" i="32"/>
  <c r="K55" i="32"/>
  <c r="O55" i="32"/>
  <c r="S55" i="32"/>
  <c r="B56" i="32"/>
  <c r="F56" i="32"/>
  <c r="J56" i="32"/>
  <c r="N56" i="32"/>
  <c r="R56" i="32"/>
  <c r="V56" i="32"/>
  <c r="E59" i="32"/>
  <c r="E61" i="32" s="1"/>
  <c r="I59" i="32"/>
  <c r="I61" i="32" s="1"/>
  <c r="M59" i="32"/>
  <c r="Q59" i="32"/>
  <c r="Q61" i="32" s="1"/>
  <c r="U59" i="32"/>
  <c r="U89" i="115" s="1"/>
  <c r="J19" i="32"/>
  <c r="I33" i="56" s="1"/>
  <c r="R19" i="32"/>
  <c r="Q33" i="56" s="1"/>
  <c r="B29" i="32"/>
  <c r="J29" i="32"/>
  <c r="E46" i="32"/>
  <c r="Q46" i="32"/>
  <c r="U46" i="32"/>
  <c r="I56" i="32"/>
  <c r="Q56" i="32"/>
  <c r="U56" i="32"/>
  <c r="D19" i="32"/>
  <c r="C33" i="56" s="1"/>
  <c r="H19" i="32"/>
  <c r="G33" i="56" s="1"/>
  <c r="L19" i="32"/>
  <c r="K33" i="56" s="1"/>
  <c r="P19" i="32"/>
  <c r="O33" i="56" s="1"/>
  <c r="T19" i="32"/>
  <c r="S33" i="56" s="1"/>
  <c r="B26" i="32"/>
  <c r="F26" i="32"/>
  <c r="J26" i="32"/>
  <c r="N26" i="32"/>
  <c r="R26" i="32"/>
  <c r="V26" i="32"/>
  <c r="C46" i="32"/>
  <c r="G46" i="32"/>
  <c r="K46" i="32"/>
  <c r="O46" i="32"/>
  <c r="S46" i="32"/>
  <c r="F19" i="50"/>
  <c r="E61" i="56" s="1"/>
  <c r="N19" i="50"/>
  <c r="M61" i="56" s="1"/>
  <c r="V19" i="50"/>
  <c r="U61" i="56" s="1"/>
  <c r="B29" i="50"/>
  <c r="N29" i="50"/>
  <c r="M46" i="50"/>
  <c r="U46" i="50"/>
  <c r="I56" i="50"/>
  <c r="Q56" i="50"/>
  <c r="U56" i="50"/>
  <c r="E19" i="50"/>
  <c r="D61" i="56" s="1"/>
  <c r="I19" i="50"/>
  <c r="H61" i="56" s="1"/>
  <c r="M19" i="50"/>
  <c r="L61" i="56" s="1"/>
  <c r="Q19" i="50"/>
  <c r="P61" i="56" s="1"/>
  <c r="U19" i="50"/>
  <c r="T61" i="56" s="1"/>
  <c r="D25" i="50"/>
  <c r="H25" i="50"/>
  <c r="L25" i="50"/>
  <c r="P25" i="50"/>
  <c r="T25" i="50"/>
  <c r="C26" i="50"/>
  <c r="G26" i="50"/>
  <c r="K26" i="50"/>
  <c r="O26" i="50"/>
  <c r="S26" i="50"/>
  <c r="B28" i="50"/>
  <c r="F28" i="50"/>
  <c r="J28" i="50"/>
  <c r="N28" i="50"/>
  <c r="R28" i="50"/>
  <c r="V28" i="50"/>
  <c r="E29" i="50"/>
  <c r="I29" i="50"/>
  <c r="M29" i="50"/>
  <c r="Q29" i="50"/>
  <c r="U29" i="50"/>
  <c r="D46" i="50"/>
  <c r="H46" i="50"/>
  <c r="L46" i="50"/>
  <c r="P46" i="50"/>
  <c r="T46" i="50"/>
  <c r="C52" i="50"/>
  <c r="G52" i="50"/>
  <c r="K52" i="50"/>
  <c r="O52" i="50"/>
  <c r="S52" i="50"/>
  <c r="B53" i="50"/>
  <c r="F53" i="50"/>
  <c r="J53" i="50"/>
  <c r="N53" i="50"/>
  <c r="R53" i="50"/>
  <c r="V53" i="50"/>
  <c r="E55" i="50"/>
  <c r="I55" i="50"/>
  <c r="M55" i="50"/>
  <c r="Q55" i="50"/>
  <c r="U55" i="50"/>
  <c r="D56" i="50"/>
  <c r="H56" i="50"/>
  <c r="L56" i="50"/>
  <c r="P56" i="50"/>
  <c r="T56" i="50"/>
  <c r="C59" i="50"/>
  <c r="G59" i="50"/>
  <c r="G61" i="50" s="1"/>
  <c r="K59" i="50"/>
  <c r="O59" i="50"/>
  <c r="S59" i="50"/>
  <c r="S74" i="115" s="1"/>
  <c r="J19" i="50"/>
  <c r="I61" i="56" s="1"/>
  <c r="J29" i="50"/>
  <c r="V29" i="50"/>
  <c r="E46" i="50"/>
  <c r="C19" i="50"/>
  <c r="B61" i="56" s="1"/>
  <c r="G19" i="50"/>
  <c r="F61" i="56" s="1"/>
  <c r="K19" i="50"/>
  <c r="J61" i="56" s="1"/>
  <c r="O19" i="50"/>
  <c r="N61" i="56" s="1"/>
  <c r="S19" i="50"/>
  <c r="R61" i="56" s="1"/>
  <c r="B25" i="50"/>
  <c r="F25" i="50"/>
  <c r="J25" i="50"/>
  <c r="N25" i="50"/>
  <c r="R25" i="50"/>
  <c r="V25" i="50"/>
  <c r="E26" i="50"/>
  <c r="I26" i="50"/>
  <c r="M26" i="50"/>
  <c r="Q26" i="50"/>
  <c r="U26" i="50"/>
  <c r="D28" i="50"/>
  <c r="H28" i="50"/>
  <c r="L28" i="50"/>
  <c r="P28" i="50"/>
  <c r="T28" i="50"/>
  <c r="C29" i="50"/>
  <c r="G29" i="50"/>
  <c r="K29" i="50"/>
  <c r="O29" i="50"/>
  <c r="S29" i="50"/>
  <c r="F46" i="50"/>
  <c r="J46" i="50"/>
  <c r="N46" i="50"/>
  <c r="R46" i="50"/>
  <c r="V46" i="50"/>
  <c r="E52" i="50"/>
  <c r="I52" i="50"/>
  <c r="M52" i="50"/>
  <c r="Q52" i="50"/>
  <c r="U52" i="50"/>
  <c r="D53" i="50"/>
  <c r="H53" i="50"/>
  <c r="L53" i="50"/>
  <c r="P53" i="50"/>
  <c r="T53" i="50"/>
  <c r="C55" i="50"/>
  <c r="G55" i="50"/>
  <c r="K55" i="50"/>
  <c r="O55" i="50"/>
  <c r="S55" i="50"/>
  <c r="B56" i="50"/>
  <c r="F56" i="50"/>
  <c r="J56" i="50"/>
  <c r="N56" i="50"/>
  <c r="R56" i="50"/>
  <c r="V56" i="50"/>
  <c r="E59" i="50"/>
  <c r="E61" i="50" s="1"/>
  <c r="I59" i="50"/>
  <c r="M59" i="50"/>
  <c r="Q59" i="50"/>
  <c r="Q61" i="50" s="1"/>
  <c r="U59" i="50"/>
  <c r="U74" i="115" s="1"/>
  <c r="R19" i="50"/>
  <c r="Q61" i="56" s="1"/>
  <c r="F29" i="50"/>
  <c r="R29" i="50"/>
  <c r="I46" i="50"/>
  <c r="Q46" i="50"/>
  <c r="E56" i="50"/>
  <c r="M56" i="50"/>
  <c r="D19" i="50"/>
  <c r="C61" i="56" s="1"/>
  <c r="H19" i="50"/>
  <c r="G61" i="56" s="1"/>
  <c r="L19" i="50"/>
  <c r="K61" i="56" s="1"/>
  <c r="P19" i="50"/>
  <c r="O61" i="56" s="1"/>
  <c r="T19" i="50"/>
  <c r="S61" i="56" s="1"/>
  <c r="B26" i="50"/>
  <c r="F26" i="50"/>
  <c r="J26" i="50"/>
  <c r="N26" i="50"/>
  <c r="R26" i="50"/>
  <c r="V26" i="50"/>
  <c r="C46" i="50"/>
  <c r="G46" i="50"/>
  <c r="K46" i="50"/>
  <c r="O46" i="50"/>
  <c r="S46" i="50"/>
  <c r="R19" i="65"/>
  <c r="Q74" i="56" s="1"/>
  <c r="J29" i="65"/>
  <c r="N29" i="65"/>
  <c r="U46" i="65"/>
  <c r="I56" i="65"/>
  <c r="Q56" i="65"/>
  <c r="M19" i="65"/>
  <c r="L74" i="56" s="1"/>
  <c r="Q19" i="65"/>
  <c r="P74" i="56" s="1"/>
  <c r="U19" i="65"/>
  <c r="T74" i="56" s="1"/>
  <c r="L25" i="65"/>
  <c r="P25" i="65"/>
  <c r="T25" i="65"/>
  <c r="K26" i="65"/>
  <c r="O26" i="65"/>
  <c r="S26" i="65"/>
  <c r="J28" i="65"/>
  <c r="N28" i="65"/>
  <c r="R28" i="65"/>
  <c r="V28" i="65"/>
  <c r="I29" i="65"/>
  <c r="M29" i="65"/>
  <c r="Q29" i="65"/>
  <c r="U29" i="65"/>
  <c r="L46" i="65"/>
  <c r="P46" i="65"/>
  <c r="T46" i="65"/>
  <c r="K52" i="65"/>
  <c r="O52" i="65"/>
  <c r="S52" i="65"/>
  <c r="J53" i="65"/>
  <c r="N53" i="65"/>
  <c r="R53" i="65"/>
  <c r="V53" i="65"/>
  <c r="I55" i="65"/>
  <c r="M55" i="65"/>
  <c r="Q55" i="65"/>
  <c r="U55" i="65"/>
  <c r="L56" i="65"/>
  <c r="P56" i="65"/>
  <c r="T56" i="65"/>
  <c r="K59" i="65"/>
  <c r="K61" i="65" s="1"/>
  <c r="O59" i="65"/>
  <c r="O61" i="65" s="1"/>
  <c r="S59" i="65"/>
  <c r="S32" i="115" s="1"/>
  <c r="J19" i="65"/>
  <c r="I74" i="56" s="1"/>
  <c r="V19" i="65"/>
  <c r="U74" i="56" s="1"/>
  <c r="V29" i="65"/>
  <c r="M46" i="65"/>
  <c r="K19" i="65"/>
  <c r="J74" i="56" s="1"/>
  <c r="O19" i="65"/>
  <c r="N74" i="56" s="1"/>
  <c r="S19" i="65"/>
  <c r="R74" i="56" s="1"/>
  <c r="J25" i="65"/>
  <c r="N25" i="65"/>
  <c r="R25" i="65"/>
  <c r="V25" i="65"/>
  <c r="I26" i="65"/>
  <c r="M26" i="65"/>
  <c r="Q26" i="65"/>
  <c r="U26" i="65"/>
  <c r="L28" i="65"/>
  <c r="P28" i="65"/>
  <c r="T28" i="65"/>
  <c r="K29" i="65"/>
  <c r="O29" i="65"/>
  <c r="S29" i="65"/>
  <c r="J46" i="65"/>
  <c r="N46" i="65"/>
  <c r="R46" i="65"/>
  <c r="V46" i="65"/>
  <c r="I52" i="65"/>
  <c r="M52" i="65"/>
  <c r="Q52" i="65"/>
  <c r="U52" i="65"/>
  <c r="L53" i="65"/>
  <c r="P53" i="65"/>
  <c r="T53" i="65"/>
  <c r="K55" i="65"/>
  <c r="O55" i="65"/>
  <c r="S55" i="65"/>
  <c r="J56" i="65"/>
  <c r="N56" i="65"/>
  <c r="R56" i="65"/>
  <c r="V56" i="65"/>
  <c r="I59" i="65"/>
  <c r="M59" i="65"/>
  <c r="M61" i="65" s="1"/>
  <c r="Q59" i="65"/>
  <c r="Q61" i="65" s="1"/>
  <c r="U59" i="65"/>
  <c r="U32" i="115" s="1"/>
  <c r="N19" i="65"/>
  <c r="M74" i="56" s="1"/>
  <c r="R29" i="65"/>
  <c r="Q46" i="65"/>
  <c r="M56" i="65"/>
  <c r="U56" i="65"/>
  <c r="L19" i="65"/>
  <c r="K74" i="56" s="1"/>
  <c r="P19" i="65"/>
  <c r="O74" i="56" s="1"/>
  <c r="T19" i="65"/>
  <c r="S74" i="56" s="1"/>
  <c r="J26" i="65"/>
  <c r="N26" i="65"/>
  <c r="R26" i="65"/>
  <c r="V26" i="65"/>
  <c r="K46" i="65"/>
  <c r="O46" i="65"/>
  <c r="S46" i="65"/>
  <c r="M19" i="84"/>
  <c r="L40" i="56" s="1"/>
  <c r="M29" i="84"/>
  <c r="T46" i="84"/>
  <c r="P56" i="84"/>
  <c r="J19" i="84"/>
  <c r="I40" i="56" s="1"/>
  <c r="N19" i="84"/>
  <c r="M40" i="56" s="1"/>
  <c r="R19" i="84"/>
  <c r="Q40" i="56" s="1"/>
  <c r="V19" i="84"/>
  <c r="U40" i="56" s="1"/>
  <c r="I25" i="84"/>
  <c r="M25" i="84"/>
  <c r="Q25" i="84"/>
  <c r="U25" i="84"/>
  <c r="L26" i="84"/>
  <c r="P26" i="84"/>
  <c r="T26" i="84"/>
  <c r="K28" i="84"/>
  <c r="O28" i="84"/>
  <c r="S28" i="84"/>
  <c r="J29" i="84"/>
  <c r="N29" i="84"/>
  <c r="R29" i="84"/>
  <c r="V29" i="84"/>
  <c r="M46" i="84"/>
  <c r="Q46" i="84"/>
  <c r="U46" i="84"/>
  <c r="L52" i="84"/>
  <c r="P52" i="84"/>
  <c r="T52" i="84"/>
  <c r="K53" i="84"/>
  <c r="O53" i="84"/>
  <c r="S53" i="84"/>
  <c r="J55" i="84"/>
  <c r="N55" i="84"/>
  <c r="R55" i="84"/>
  <c r="V55" i="84"/>
  <c r="I56" i="84"/>
  <c r="M56" i="84"/>
  <c r="Q56" i="84"/>
  <c r="U56" i="84"/>
  <c r="L59" i="84"/>
  <c r="L61" i="84" s="1"/>
  <c r="P59" i="84"/>
  <c r="T59" i="84"/>
  <c r="T31" i="115" s="1"/>
  <c r="U19" i="84"/>
  <c r="T40" i="56" s="1"/>
  <c r="I29" i="84"/>
  <c r="U29" i="84"/>
  <c r="L46" i="84"/>
  <c r="K19" i="84"/>
  <c r="J40" i="56" s="1"/>
  <c r="O19" i="84"/>
  <c r="N40" i="56" s="1"/>
  <c r="S19" i="84"/>
  <c r="R40" i="56" s="1"/>
  <c r="J25" i="84"/>
  <c r="N25" i="84"/>
  <c r="R25" i="84"/>
  <c r="V25" i="84"/>
  <c r="I26" i="84"/>
  <c r="M26" i="84"/>
  <c r="Q26" i="84"/>
  <c r="U26" i="84"/>
  <c r="L28" i="84"/>
  <c r="P28" i="84"/>
  <c r="T28" i="84"/>
  <c r="K29" i="84"/>
  <c r="O29" i="84"/>
  <c r="S29" i="84"/>
  <c r="J46" i="84"/>
  <c r="N46" i="84"/>
  <c r="R46" i="84"/>
  <c r="V46" i="84"/>
  <c r="I52" i="84"/>
  <c r="M52" i="84"/>
  <c r="Q52" i="84"/>
  <c r="U52" i="84"/>
  <c r="L53" i="84"/>
  <c r="P53" i="84"/>
  <c r="T53" i="84"/>
  <c r="K55" i="84"/>
  <c r="O55" i="84"/>
  <c r="S55" i="84"/>
  <c r="J56" i="84"/>
  <c r="N56" i="84"/>
  <c r="R56" i="84"/>
  <c r="V56" i="84"/>
  <c r="I59" i="84"/>
  <c r="M59" i="84"/>
  <c r="Q59" i="84"/>
  <c r="U59" i="84"/>
  <c r="U31" i="115" s="1"/>
  <c r="Q19" i="84"/>
  <c r="P40" i="56" s="1"/>
  <c r="Q29" i="84"/>
  <c r="P46" i="84"/>
  <c r="L56" i="84"/>
  <c r="T56" i="84"/>
  <c r="L19" i="84"/>
  <c r="K40" i="56" s="1"/>
  <c r="P19" i="84"/>
  <c r="O40" i="56" s="1"/>
  <c r="T19" i="84"/>
  <c r="S40" i="56" s="1"/>
  <c r="J26" i="84"/>
  <c r="N26" i="84"/>
  <c r="R26" i="84"/>
  <c r="V26" i="84"/>
  <c r="K46" i="84"/>
  <c r="O46" i="84"/>
  <c r="S46" i="84"/>
  <c r="M19" i="78"/>
  <c r="L22" i="56" s="1"/>
  <c r="Q19" i="78"/>
  <c r="P22" i="56" s="1"/>
  <c r="U19" i="78"/>
  <c r="T22" i="56" s="1"/>
  <c r="L25" i="78"/>
  <c r="P25" i="78"/>
  <c r="T25" i="78"/>
  <c r="K26" i="78"/>
  <c r="O26" i="78"/>
  <c r="S26" i="78"/>
  <c r="J28" i="78"/>
  <c r="N28" i="78"/>
  <c r="R28" i="78"/>
  <c r="V28" i="78"/>
  <c r="I29" i="78"/>
  <c r="M29" i="78"/>
  <c r="Q29" i="78"/>
  <c r="U29" i="78"/>
  <c r="L46" i="78"/>
  <c r="P46" i="78"/>
  <c r="T46" i="78"/>
  <c r="K52" i="78"/>
  <c r="O52" i="78"/>
  <c r="S52" i="78"/>
  <c r="J53" i="78"/>
  <c r="N53" i="78"/>
  <c r="R53" i="78"/>
  <c r="V53" i="78"/>
  <c r="I55" i="78"/>
  <c r="M55" i="78"/>
  <c r="Q55" i="78"/>
  <c r="U55" i="78"/>
  <c r="L56" i="78"/>
  <c r="P56" i="78"/>
  <c r="T56" i="78"/>
  <c r="K59" i="78"/>
  <c r="O59" i="78"/>
  <c r="O61" i="78" s="1"/>
  <c r="S59" i="78"/>
  <c r="J19" i="78"/>
  <c r="I22" i="56" s="1"/>
  <c r="N19" i="78"/>
  <c r="M22" i="56" s="1"/>
  <c r="R19" i="78"/>
  <c r="Q22" i="56" s="1"/>
  <c r="V19" i="78"/>
  <c r="U22" i="56" s="1"/>
  <c r="I25" i="78"/>
  <c r="M25" i="78"/>
  <c r="Q25" i="78"/>
  <c r="U25" i="78"/>
  <c r="L26" i="78"/>
  <c r="P26" i="78"/>
  <c r="T26" i="78"/>
  <c r="K28" i="78"/>
  <c r="O28" i="78"/>
  <c r="S28" i="78"/>
  <c r="J29" i="78"/>
  <c r="N29" i="78"/>
  <c r="R29" i="78"/>
  <c r="V29" i="78"/>
  <c r="M46" i="78"/>
  <c r="Q46" i="78"/>
  <c r="U46" i="78"/>
  <c r="L52" i="78"/>
  <c r="P52" i="78"/>
  <c r="T52" i="78"/>
  <c r="K53" i="78"/>
  <c r="O53" i="78"/>
  <c r="S53" i="78"/>
  <c r="J55" i="78"/>
  <c r="N55" i="78"/>
  <c r="R55" i="78"/>
  <c r="V55" i="78"/>
  <c r="I56" i="78"/>
  <c r="M56" i="78"/>
  <c r="Q56" i="78"/>
  <c r="U56" i="78"/>
  <c r="L59" i="78"/>
  <c r="P59" i="78"/>
  <c r="T59" i="78"/>
  <c r="T30" i="115" s="1"/>
  <c r="K19" i="78"/>
  <c r="J22" i="56" s="1"/>
  <c r="O19" i="78"/>
  <c r="N22" i="56" s="1"/>
  <c r="S19" i="78"/>
  <c r="R22" i="56" s="1"/>
  <c r="J25" i="78"/>
  <c r="N25" i="78"/>
  <c r="R25" i="78"/>
  <c r="V25" i="78"/>
  <c r="I26" i="78"/>
  <c r="M26" i="78"/>
  <c r="Q26" i="78"/>
  <c r="U26" i="78"/>
  <c r="L28" i="78"/>
  <c r="P28" i="78"/>
  <c r="T28" i="78"/>
  <c r="K29" i="78"/>
  <c r="O29" i="78"/>
  <c r="S29" i="78"/>
  <c r="J46" i="78"/>
  <c r="N46" i="78"/>
  <c r="R46" i="78"/>
  <c r="V46" i="78"/>
  <c r="I52" i="78"/>
  <c r="M52" i="78"/>
  <c r="Q52" i="78"/>
  <c r="U52" i="78"/>
  <c r="L53" i="78"/>
  <c r="P53" i="78"/>
  <c r="T53" i="78"/>
  <c r="K55" i="78"/>
  <c r="O55" i="78"/>
  <c r="S55" i="78"/>
  <c r="J56" i="78"/>
  <c r="N56" i="78"/>
  <c r="R56" i="78"/>
  <c r="V56" i="78"/>
  <c r="I59" i="78"/>
  <c r="M59" i="78"/>
  <c r="M61" i="78" s="1"/>
  <c r="Q59" i="78"/>
  <c r="U59" i="78"/>
  <c r="U30" i="115" s="1"/>
  <c r="L19" i="78"/>
  <c r="K22" i="56" s="1"/>
  <c r="P19" i="78"/>
  <c r="O22" i="56" s="1"/>
  <c r="T19" i="78"/>
  <c r="S22" i="56" s="1"/>
  <c r="J26" i="78"/>
  <c r="N26" i="78"/>
  <c r="R26" i="78"/>
  <c r="V26" i="78"/>
  <c r="K46" i="78"/>
  <c r="O46" i="78"/>
  <c r="S46" i="78"/>
  <c r="N19" i="83"/>
  <c r="M16" i="56" s="1"/>
  <c r="N29" i="83"/>
  <c r="V29" i="83"/>
  <c r="M46" i="83"/>
  <c r="M56" i="83"/>
  <c r="M19" i="83"/>
  <c r="L16" i="56" s="1"/>
  <c r="Q19" i="83"/>
  <c r="P16" i="56" s="1"/>
  <c r="U19" i="83"/>
  <c r="T16" i="56" s="1"/>
  <c r="L25" i="83"/>
  <c r="P25" i="83"/>
  <c r="T25" i="83"/>
  <c r="K26" i="83"/>
  <c r="O26" i="83"/>
  <c r="S26" i="83"/>
  <c r="J28" i="83"/>
  <c r="N28" i="83"/>
  <c r="R28" i="83"/>
  <c r="V28" i="83"/>
  <c r="I29" i="83"/>
  <c r="M29" i="83"/>
  <c r="Q29" i="83"/>
  <c r="U29" i="83"/>
  <c r="L46" i="83"/>
  <c r="P46" i="83"/>
  <c r="T46" i="83"/>
  <c r="K52" i="83"/>
  <c r="O52" i="83"/>
  <c r="S52" i="83"/>
  <c r="J53" i="83"/>
  <c r="N53" i="83"/>
  <c r="R53" i="83"/>
  <c r="V53" i="83"/>
  <c r="I55" i="83"/>
  <c r="M55" i="83"/>
  <c r="Q55" i="83"/>
  <c r="U55" i="83"/>
  <c r="L56" i="83"/>
  <c r="P56" i="83"/>
  <c r="T56" i="83"/>
  <c r="K59" i="83"/>
  <c r="K61" i="83" s="1"/>
  <c r="O59" i="83"/>
  <c r="O61" i="83" s="1"/>
  <c r="S59" i="83"/>
  <c r="S29" i="115" s="1"/>
  <c r="J19" i="83"/>
  <c r="I16" i="56" s="1"/>
  <c r="J29" i="83"/>
  <c r="U46" i="83"/>
  <c r="K19" i="83"/>
  <c r="J16" i="56" s="1"/>
  <c r="O19" i="83"/>
  <c r="N16" i="56" s="1"/>
  <c r="S19" i="83"/>
  <c r="R16" i="56" s="1"/>
  <c r="J25" i="83"/>
  <c r="N25" i="83"/>
  <c r="R25" i="83"/>
  <c r="V25" i="83"/>
  <c r="I26" i="83"/>
  <c r="M26" i="83"/>
  <c r="Q26" i="83"/>
  <c r="U26" i="83"/>
  <c r="L28" i="83"/>
  <c r="P28" i="83"/>
  <c r="T28" i="83"/>
  <c r="K29" i="83"/>
  <c r="O29" i="83"/>
  <c r="S29" i="83"/>
  <c r="J46" i="83"/>
  <c r="N46" i="83"/>
  <c r="R46" i="83"/>
  <c r="V46" i="83"/>
  <c r="I52" i="83"/>
  <c r="M52" i="83"/>
  <c r="Q52" i="83"/>
  <c r="U52" i="83"/>
  <c r="L53" i="83"/>
  <c r="P53" i="83"/>
  <c r="T53" i="83"/>
  <c r="K55" i="83"/>
  <c r="O55" i="83"/>
  <c r="S55" i="83"/>
  <c r="J56" i="83"/>
  <c r="N56" i="83"/>
  <c r="R56" i="83"/>
  <c r="V56" i="83"/>
  <c r="I59" i="83"/>
  <c r="M59" i="83"/>
  <c r="Q59" i="83"/>
  <c r="U59" i="83"/>
  <c r="U29" i="115" s="1"/>
  <c r="R19" i="83"/>
  <c r="Q16" i="56" s="1"/>
  <c r="V19" i="83"/>
  <c r="U16" i="56" s="1"/>
  <c r="R29" i="83"/>
  <c r="Q46" i="83"/>
  <c r="I56" i="83"/>
  <c r="Q56" i="83"/>
  <c r="U56" i="83"/>
  <c r="L19" i="83"/>
  <c r="K16" i="56" s="1"/>
  <c r="P19" i="83"/>
  <c r="O16" i="56" s="1"/>
  <c r="T19" i="83"/>
  <c r="S16" i="56" s="1"/>
  <c r="J26" i="83"/>
  <c r="N26" i="83"/>
  <c r="R26" i="83"/>
  <c r="V26" i="83"/>
  <c r="K46" i="83"/>
  <c r="O46" i="83"/>
  <c r="S46" i="83"/>
  <c r="J19" i="54"/>
  <c r="I43" i="56" s="1"/>
  <c r="R19" i="54"/>
  <c r="Q43" i="56" s="1"/>
  <c r="V19" i="54"/>
  <c r="U43" i="56" s="1"/>
  <c r="N29" i="54"/>
  <c r="V29" i="54"/>
  <c r="E46" i="54"/>
  <c r="Q46" i="54"/>
  <c r="I56" i="54"/>
  <c r="Q56" i="54"/>
  <c r="U56" i="54"/>
  <c r="E19" i="54"/>
  <c r="D43" i="56" s="1"/>
  <c r="I19" i="54"/>
  <c r="H43" i="56" s="1"/>
  <c r="M19" i="54"/>
  <c r="L43" i="56" s="1"/>
  <c r="Q19" i="54"/>
  <c r="P43" i="56" s="1"/>
  <c r="U19" i="54"/>
  <c r="T43" i="56" s="1"/>
  <c r="D25" i="54"/>
  <c r="H25" i="54"/>
  <c r="L25" i="54"/>
  <c r="P25" i="54"/>
  <c r="T25" i="54"/>
  <c r="C26" i="54"/>
  <c r="G26" i="54"/>
  <c r="K26" i="54"/>
  <c r="O26" i="54"/>
  <c r="S26" i="54"/>
  <c r="B28" i="54"/>
  <c r="F28" i="54"/>
  <c r="J28" i="54"/>
  <c r="N28" i="54"/>
  <c r="R28" i="54"/>
  <c r="V28" i="54"/>
  <c r="E29" i="54"/>
  <c r="I29" i="54"/>
  <c r="M29" i="54"/>
  <c r="Q29" i="54"/>
  <c r="U29" i="54"/>
  <c r="D46" i="54"/>
  <c r="H46" i="54"/>
  <c r="L46" i="54"/>
  <c r="P46" i="54"/>
  <c r="T46" i="54"/>
  <c r="C52" i="54"/>
  <c r="G52" i="54"/>
  <c r="K52" i="54"/>
  <c r="O52" i="54"/>
  <c r="S52" i="54"/>
  <c r="B53" i="54"/>
  <c r="F53" i="54"/>
  <c r="J53" i="54"/>
  <c r="N53" i="54"/>
  <c r="R53" i="54"/>
  <c r="V53" i="54"/>
  <c r="E55" i="54"/>
  <c r="I55" i="54"/>
  <c r="M55" i="54"/>
  <c r="Q55" i="54"/>
  <c r="U55" i="54"/>
  <c r="D56" i="54"/>
  <c r="H56" i="54"/>
  <c r="L56" i="54"/>
  <c r="P56" i="54"/>
  <c r="T56" i="54"/>
  <c r="C59" i="54"/>
  <c r="C61" i="54" s="1"/>
  <c r="G59" i="54"/>
  <c r="G61" i="54" s="1"/>
  <c r="K59" i="54"/>
  <c r="K61" i="54" s="1"/>
  <c r="O59" i="54"/>
  <c r="S59" i="54"/>
  <c r="S88" i="115" s="1"/>
  <c r="N19" i="54"/>
  <c r="M43" i="56" s="1"/>
  <c r="F29" i="54"/>
  <c r="R29" i="54"/>
  <c r="M46" i="54"/>
  <c r="C19" i="54"/>
  <c r="B43" i="56" s="1"/>
  <c r="G19" i="54"/>
  <c r="F43" i="56" s="1"/>
  <c r="K19" i="54"/>
  <c r="J43" i="56" s="1"/>
  <c r="O19" i="54"/>
  <c r="N43" i="56" s="1"/>
  <c r="S19" i="54"/>
  <c r="R43" i="56" s="1"/>
  <c r="B25" i="54"/>
  <c r="F25" i="54"/>
  <c r="J25" i="54"/>
  <c r="N25" i="54"/>
  <c r="R25" i="54"/>
  <c r="V25" i="54"/>
  <c r="E26" i="54"/>
  <c r="I26" i="54"/>
  <c r="M26" i="54"/>
  <c r="Q26" i="54"/>
  <c r="U26" i="54"/>
  <c r="D28" i="54"/>
  <c r="H28" i="54"/>
  <c r="L28" i="54"/>
  <c r="P28" i="54"/>
  <c r="T28" i="54"/>
  <c r="C29" i="54"/>
  <c r="G29" i="54"/>
  <c r="K29" i="54"/>
  <c r="O29" i="54"/>
  <c r="S29" i="54"/>
  <c r="F46" i="54"/>
  <c r="J46" i="54"/>
  <c r="N46" i="54"/>
  <c r="R46" i="54"/>
  <c r="V46" i="54"/>
  <c r="E52" i="54"/>
  <c r="I52" i="54"/>
  <c r="M52" i="54"/>
  <c r="Q52" i="54"/>
  <c r="U52" i="54"/>
  <c r="D53" i="54"/>
  <c r="H53" i="54"/>
  <c r="L53" i="54"/>
  <c r="P53" i="54"/>
  <c r="T53" i="54"/>
  <c r="C55" i="54"/>
  <c r="G55" i="54"/>
  <c r="K55" i="54"/>
  <c r="O55" i="54"/>
  <c r="S55" i="54"/>
  <c r="B56" i="54"/>
  <c r="F56" i="54"/>
  <c r="J56" i="54"/>
  <c r="N56" i="54"/>
  <c r="R56" i="54"/>
  <c r="V56" i="54"/>
  <c r="E59" i="54"/>
  <c r="I59" i="54"/>
  <c r="M59" i="54"/>
  <c r="M61" i="54" s="1"/>
  <c r="Q59" i="54"/>
  <c r="Q61" i="54" s="1"/>
  <c r="U59" i="54"/>
  <c r="U88" i="115" s="1"/>
  <c r="F19" i="54"/>
  <c r="E43" i="56" s="1"/>
  <c r="B29" i="54"/>
  <c r="J29" i="54"/>
  <c r="I46" i="54"/>
  <c r="U46" i="54"/>
  <c r="E56" i="54"/>
  <c r="M56" i="54"/>
  <c r="D19" i="54"/>
  <c r="C43" i="56" s="1"/>
  <c r="H19" i="54"/>
  <c r="G43" i="56" s="1"/>
  <c r="L19" i="54"/>
  <c r="K43" i="56" s="1"/>
  <c r="P19" i="54"/>
  <c r="O43" i="56" s="1"/>
  <c r="T19" i="54"/>
  <c r="S43" i="56" s="1"/>
  <c r="B26" i="54"/>
  <c r="F26" i="54"/>
  <c r="J26" i="54"/>
  <c r="N26" i="54"/>
  <c r="R26" i="54"/>
  <c r="V26" i="54"/>
  <c r="C46" i="54"/>
  <c r="G46" i="54"/>
  <c r="K46" i="54"/>
  <c r="O46" i="54"/>
  <c r="S46" i="54"/>
  <c r="J19" i="82"/>
  <c r="I73" i="56" s="1"/>
  <c r="N29" i="82"/>
  <c r="V29" i="82"/>
  <c r="M46" i="82"/>
  <c r="U46" i="82"/>
  <c r="I56" i="82"/>
  <c r="Q56" i="82"/>
  <c r="U56" i="82"/>
  <c r="M19" i="82"/>
  <c r="L73" i="56" s="1"/>
  <c r="Q19" i="82"/>
  <c r="P73" i="56" s="1"/>
  <c r="U19" i="82"/>
  <c r="T73" i="56" s="1"/>
  <c r="L25" i="82"/>
  <c r="P25" i="82"/>
  <c r="T25" i="82"/>
  <c r="K26" i="82"/>
  <c r="O26" i="82"/>
  <c r="S26" i="82"/>
  <c r="J28" i="82"/>
  <c r="N28" i="82"/>
  <c r="R28" i="82"/>
  <c r="V28" i="82"/>
  <c r="I29" i="82"/>
  <c r="M29" i="82"/>
  <c r="Q29" i="82"/>
  <c r="U29" i="82"/>
  <c r="L46" i="82"/>
  <c r="P46" i="82"/>
  <c r="T46" i="82"/>
  <c r="K52" i="82"/>
  <c r="O52" i="82"/>
  <c r="S52" i="82"/>
  <c r="J53" i="82"/>
  <c r="N53" i="82"/>
  <c r="R53" i="82"/>
  <c r="V53" i="82"/>
  <c r="I55" i="82"/>
  <c r="M55" i="82"/>
  <c r="Q55" i="82"/>
  <c r="U55" i="82"/>
  <c r="L56" i="82"/>
  <c r="P56" i="82"/>
  <c r="T56" i="82"/>
  <c r="K59" i="82"/>
  <c r="O59" i="82"/>
  <c r="O61" i="82" s="1"/>
  <c r="S59" i="82"/>
  <c r="R19" i="82"/>
  <c r="Q73" i="56" s="1"/>
  <c r="V19" i="82"/>
  <c r="U73" i="56" s="1"/>
  <c r="J29" i="82"/>
  <c r="K19" i="82"/>
  <c r="J73" i="56" s="1"/>
  <c r="O19" i="82"/>
  <c r="N73" i="56" s="1"/>
  <c r="S19" i="82"/>
  <c r="R73" i="56" s="1"/>
  <c r="J25" i="82"/>
  <c r="N25" i="82"/>
  <c r="R25" i="82"/>
  <c r="V25" i="82"/>
  <c r="I26" i="82"/>
  <c r="M26" i="82"/>
  <c r="Q26" i="82"/>
  <c r="U26" i="82"/>
  <c r="L28" i="82"/>
  <c r="P28" i="82"/>
  <c r="T28" i="82"/>
  <c r="K29" i="82"/>
  <c r="O29" i="82"/>
  <c r="S29" i="82"/>
  <c r="J46" i="82"/>
  <c r="N46" i="82"/>
  <c r="R46" i="82"/>
  <c r="V46" i="82"/>
  <c r="I52" i="82"/>
  <c r="M52" i="82"/>
  <c r="Q52" i="82"/>
  <c r="U52" i="82"/>
  <c r="L53" i="82"/>
  <c r="P53" i="82"/>
  <c r="T53" i="82"/>
  <c r="K55" i="82"/>
  <c r="O55" i="82"/>
  <c r="S55" i="82"/>
  <c r="J56" i="82"/>
  <c r="N56" i="82"/>
  <c r="R56" i="82"/>
  <c r="V56" i="82"/>
  <c r="I59" i="82"/>
  <c r="M59" i="82"/>
  <c r="M61" i="82" s="1"/>
  <c r="Q59" i="82"/>
  <c r="U59" i="82"/>
  <c r="U55" i="115" s="1"/>
  <c r="N19" i="82"/>
  <c r="M73" i="56" s="1"/>
  <c r="R29" i="82"/>
  <c r="Q46" i="82"/>
  <c r="M56" i="82"/>
  <c r="L19" i="82"/>
  <c r="K73" i="56" s="1"/>
  <c r="P19" i="82"/>
  <c r="O73" i="56" s="1"/>
  <c r="T19" i="82"/>
  <c r="S73" i="56" s="1"/>
  <c r="J26" i="82"/>
  <c r="N26" i="82"/>
  <c r="R26" i="82"/>
  <c r="V26" i="82"/>
  <c r="K46" i="82"/>
  <c r="O46" i="82"/>
  <c r="S46" i="82"/>
  <c r="O61" i="107"/>
  <c r="S61" i="107"/>
  <c r="U19" i="107"/>
  <c r="T63" i="56" s="1"/>
  <c r="M29" i="107"/>
  <c r="T46" i="107"/>
  <c r="L56" i="107"/>
  <c r="T56" i="107"/>
  <c r="J19" i="107"/>
  <c r="I63" i="56" s="1"/>
  <c r="N19" i="107"/>
  <c r="M63" i="56" s="1"/>
  <c r="R19" i="107"/>
  <c r="Q63" i="56" s="1"/>
  <c r="V19" i="107"/>
  <c r="U63" i="56" s="1"/>
  <c r="I25" i="107"/>
  <c r="M25" i="107"/>
  <c r="Q25" i="107"/>
  <c r="U25" i="107"/>
  <c r="L26" i="107"/>
  <c r="P26" i="107"/>
  <c r="T26" i="107"/>
  <c r="K28" i="107"/>
  <c r="O28" i="107"/>
  <c r="S28" i="107"/>
  <c r="J29" i="107"/>
  <c r="N29" i="107"/>
  <c r="R29" i="107"/>
  <c r="V29" i="107"/>
  <c r="M46" i="107"/>
  <c r="Q46" i="107"/>
  <c r="U46" i="107"/>
  <c r="L52" i="107"/>
  <c r="P52" i="107"/>
  <c r="T52" i="107"/>
  <c r="K53" i="107"/>
  <c r="O53" i="107"/>
  <c r="S53" i="107"/>
  <c r="J55" i="107"/>
  <c r="N55" i="107"/>
  <c r="R55" i="107"/>
  <c r="V55" i="107"/>
  <c r="I56" i="107"/>
  <c r="M56" i="107"/>
  <c r="Q56" i="107"/>
  <c r="U56" i="107"/>
  <c r="L59" i="107"/>
  <c r="L61" i="107" s="1"/>
  <c r="P59" i="107"/>
  <c r="P61" i="107" s="1"/>
  <c r="T59" i="107"/>
  <c r="T54" i="115" s="1"/>
  <c r="M19" i="107"/>
  <c r="L63" i="56" s="1"/>
  <c r="U29" i="107"/>
  <c r="L46" i="107"/>
  <c r="K19" i="107"/>
  <c r="J63" i="56" s="1"/>
  <c r="O19" i="107"/>
  <c r="N63" i="56" s="1"/>
  <c r="S19" i="107"/>
  <c r="R63" i="56" s="1"/>
  <c r="J25" i="107"/>
  <c r="N25" i="107"/>
  <c r="R25" i="107"/>
  <c r="V25" i="107"/>
  <c r="I26" i="107"/>
  <c r="M26" i="107"/>
  <c r="Q26" i="107"/>
  <c r="U26" i="107"/>
  <c r="L28" i="107"/>
  <c r="P28" i="107"/>
  <c r="T28" i="107"/>
  <c r="K29" i="107"/>
  <c r="O29" i="107"/>
  <c r="S29" i="107"/>
  <c r="J46" i="107"/>
  <c r="N46" i="107"/>
  <c r="R46" i="107"/>
  <c r="V46" i="107"/>
  <c r="I52" i="107"/>
  <c r="M52" i="107"/>
  <c r="Q52" i="107"/>
  <c r="U52" i="107"/>
  <c r="L53" i="107"/>
  <c r="P53" i="107"/>
  <c r="T53" i="107"/>
  <c r="K55" i="107"/>
  <c r="O55" i="107"/>
  <c r="S55" i="107"/>
  <c r="J56" i="107"/>
  <c r="N56" i="107"/>
  <c r="R56" i="107"/>
  <c r="V56" i="107"/>
  <c r="I59" i="107"/>
  <c r="M59" i="107"/>
  <c r="Q59" i="107"/>
  <c r="Q61" i="107" s="1"/>
  <c r="U59" i="107"/>
  <c r="U54" i="115" s="1"/>
  <c r="Q19" i="107"/>
  <c r="P63" i="56" s="1"/>
  <c r="I29" i="107"/>
  <c r="Q29" i="107"/>
  <c r="P46" i="107"/>
  <c r="P56" i="107"/>
  <c r="L19" i="107"/>
  <c r="K63" i="56" s="1"/>
  <c r="P19" i="107"/>
  <c r="O63" i="56" s="1"/>
  <c r="T19" i="107"/>
  <c r="S63" i="56" s="1"/>
  <c r="J26" i="107"/>
  <c r="N26" i="107"/>
  <c r="R26" i="107"/>
  <c r="V26" i="107"/>
  <c r="K46" i="107"/>
  <c r="O46" i="107"/>
  <c r="S46" i="107"/>
  <c r="E19" i="62"/>
  <c r="D87" i="56" s="1"/>
  <c r="I19" i="62"/>
  <c r="H87" i="56" s="1"/>
  <c r="M19" i="62"/>
  <c r="L87" i="56" s="1"/>
  <c r="Q19" i="62"/>
  <c r="P87" i="56" s="1"/>
  <c r="U19" i="62"/>
  <c r="T87" i="56" s="1"/>
  <c r="D25" i="62"/>
  <c r="H25" i="62"/>
  <c r="L25" i="62"/>
  <c r="P25" i="62"/>
  <c r="T25" i="62"/>
  <c r="C26" i="62"/>
  <c r="G26" i="62"/>
  <c r="K26" i="62"/>
  <c r="O26" i="62"/>
  <c r="S26" i="62"/>
  <c r="B28" i="62"/>
  <c r="F28" i="62"/>
  <c r="J28" i="62"/>
  <c r="N28" i="62"/>
  <c r="R28" i="62"/>
  <c r="V28" i="62"/>
  <c r="E29" i="62"/>
  <c r="I29" i="62"/>
  <c r="M29" i="62"/>
  <c r="Q29" i="62"/>
  <c r="U29" i="62"/>
  <c r="D46" i="62"/>
  <c r="H46" i="62"/>
  <c r="L46" i="62"/>
  <c r="P46" i="62"/>
  <c r="T46" i="62"/>
  <c r="C52" i="62"/>
  <c r="G52" i="62"/>
  <c r="K52" i="62"/>
  <c r="O52" i="62"/>
  <c r="S52" i="62"/>
  <c r="B53" i="62"/>
  <c r="F53" i="62"/>
  <c r="J53" i="62"/>
  <c r="N53" i="62"/>
  <c r="R53" i="62"/>
  <c r="V53" i="62"/>
  <c r="E55" i="62"/>
  <c r="I55" i="62"/>
  <c r="M55" i="62"/>
  <c r="Q55" i="62"/>
  <c r="U55" i="62"/>
  <c r="D56" i="62"/>
  <c r="H56" i="62"/>
  <c r="L56" i="62"/>
  <c r="P56" i="62"/>
  <c r="T56" i="62"/>
  <c r="C59" i="62"/>
  <c r="C61" i="62" s="1"/>
  <c r="G59" i="62"/>
  <c r="K59" i="62"/>
  <c r="K61" i="62" s="1"/>
  <c r="O59" i="62"/>
  <c r="S59" i="62"/>
  <c r="F19" i="62"/>
  <c r="E87" i="56" s="1"/>
  <c r="J19" i="62"/>
  <c r="I87" i="56" s="1"/>
  <c r="N19" i="62"/>
  <c r="M87" i="56" s="1"/>
  <c r="R19" i="62"/>
  <c r="Q87" i="56" s="1"/>
  <c r="V19" i="62"/>
  <c r="U87" i="56" s="1"/>
  <c r="E25" i="62"/>
  <c r="I25" i="62"/>
  <c r="M25" i="62"/>
  <c r="Q25" i="62"/>
  <c r="U25" i="62"/>
  <c r="D26" i="62"/>
  <c r="H26" i="62"/>
  <c r="L26" i="62"/>
  <c r="P26" i="62"/>
  <c r="T26" i="62"/>
  <c r="C28" i="62"/>
  <c r="G28" i="62"/>
  <c r="K28" i="62"/>
  <c r="O28" i="62"/>
  <c r="S28" i="62"/>
  <c r="B29" i="62"/>
  <c r="F29" i="62"/>
  <c r="J29" i="62"/>
  <c r="N29" i="62"/>
  <c r="R29" i="62"/>
  <c r="V29" i="62"/>
  <c r="E46" i="62"/>
  <c r="I46" i="62"/>
  <c r="M46" i="62"/>
  <c r="Q46" i="62"/>
  <c r="U46" i="62"/>
  <c r="D52" i="62"/>
  <c r="H52" i="62"/>
  <c r="L52" i="62"/>
  <c r="P52" i="62"/>
  <c r="T52" i="62"/>
  <c r="C53" i="62"/>
  <c r="G53" i="62"/>
  <c r="K53" i="62"/>
  <c r="O53" i="62"/>
  <c r="S53" i="62"/>
  <c r="B55" i="62"/>
  <c r="F55" i="62"/>
  <c r="J55" i="62"/>
  <c r="N55" i="62"/>
  <c r="R55" i="62"/>
  <c r="V55" i="62"/>
  <c r="E56" i="62"/>
  <c r="I56" i="62"/>
  <c r="M56" i="62"/>
  <c r="Q56" i="62"/>
  <c r="U56" i="62"/>
  <c r="D59" i="62"/>
  <c r="H59" i="62"/>
  <c r="L59" i="62"/>
  <c r="P59" i="62"/>
  <c r="T59" i="62"/>
  <c r="C19" i="62"/>
  <c r="B87" i="56" s="1"/>
  <c r="G19" i="62"/>
  <c r="F87" i="56" s="1"/>
  <c r="K19" i="62"/>
  <c r="J87" i="56" s="1"/>
  <c r="O19" i="62"/>
  <c r="N87" i="56" s="1"/>
  <c r="S19" i="62"/>
  <c r="R87" i="56" s="1"/>
  <c r="B25" i="62"/>
  <c r="F25" i="62"/>
  <c r="J25" i="62"/>
  <c r="N25" i="62"/>
  <c r="R25" i="62"/>
  <c r="V25" i="62"/>
  <c r="E26" i="62"/>
  <c r="I26" i="62"/>
  <c r="M26" i="62"/>
  <c r="Q26" i="62"/>
  <c r="U26" i="62"/>
  <c r="D28" i="62"/>
  <c r="H28" i="62"/>
  <c r="L28" i="62"/>
  <c r="P28" i="62"/>
  <c r="T28" i="62"/>
  <c r="C29" i="62"/>
  <c r="G29" i="62"/>
  <c r="K29" i="62"/>
  <c r="O29" i="62"/>
  <c r="S29" i="62"/>
  <c r="F46" i="62"/>
  <c r="J46" i="62"/>
  <c r="N46" i="62"/>
  <c r="R46" i="62"/>
  <c r="V46" i="62"/>
  <c r="E52" i="62"/>
  <c r="I52" i="62"/>
  <c r="M52" i="62"/>
  <c r="Q52" i="62"/>
  <c r="U52" i="62"/>
  <c r="D53" i="62"/>
  <c r="H53" i="62"/>
  <c r="L53" i="62"/>
  <c r="P53" i="62"/>
  <c r="T53" i="62"/>
  <c r="C55" i="62"/>
  <c r="G55" i="62"/>
  <c r="K55" i="62"/>
  <c r="O55" i="62"/>
  <c r="S55" i="62"/>
  <c r="B56" i="62"/>
  <c r="F56" i="62"/>
  <c r="J56" i="62"/>
  <c r="N56" i="62"/>
  <c r="R56" i="62"/>
  <c r="V56" i="62"/>
  <c r="E59" i="62"/>
  <c r="I59" i="62"/>
  <c r="M59" i="62"/>
  <c r="Q59" i="62"/>
  <c r="U59" i="62"/>
  <c r="D19" i="62"/>
  <c r="C87" i="56" s="1"/>
  <c r="H19" i="62"/>
  <c r="G87" i="56" s="1"/>
  <c r="L19" i="62"/>
  <c r="K87" i="56" s="1"/>
  <c r="P19" i="62"/>
  <c r="O87" i="56" s="1"/>
  <c r="T19" i="62"/>
  <c r="S87" i="56" s="1"/>
  <c r="B26" i="62"/>
  <c r="F26" i="62"/>
  <c r="J26" i="62"/>
  <c r="N26" i="62"/>
  <c r="R26" i="62"/>
  <c r="V26" i="62"/>
  <c r="C46" i="62"/>
  <c r="G46" i="62"/>
  <c r="K46" i="62"/>
  <c r="O46" i="62"/>
  <c r="S46" i="62"/>
  <c r="E19" i="60"/>
  <c r="D81" i="56" s="1"/>
  <c r="I19" i="60"/>
  <c r="H81" i="56" s="1"/>
  <c r="M19" i="60"/>
  <c r="L81" i="56" s="1"/>
  <c r="Q19" i="60"/>
  <c r="P81" i="56" s="1"/>
  <c r="U19" i="60"/>
  <c r="T81" i="56" s="1"/>
  <c r="D25" i="60"/>
  <c r="H25" i="60"/>
  <c r="L25" i="60"/>
  <c r="P25" i="60"/>
  <c r="T25" i="60"/>
  <c r="C26" i="60"/>
  <c r="G26" i="60"/>
  <c r="K26" i="60"/>
  <c r="O26" i="60"/>
  <c r="S26" i="60"/>
  <c r="B28" i="60"/>
  <c r="F28" i="60"/>
  <c r="J28" i="60"/>
  <c r="N28" i="60"/>
  <c r="R28" i="60"/>
  <c r="V28" i="60"/>
  <c r="E29" i="60"/>
  <c r="I29" i="60"/>
  <c r="M29" i="60"/>
  <c r="Q29" i="60"/>
  <c r="U29" i="60"/>
  <c r="D46" i="60"/>
  <c r="H46" i="60"/>
  <c r="L46" i="60"/>
  <c r="P46" i="60"/>
  <c r="T46" i="60"/>
  <c r="C52" i="60"/>
  <c r="G52" i="60"/>
  <c r="K52" i="60"/>
  <c r="O52" i="60"/>
  <c r="S52" i="60"/>
  <c r="B53" i="60"/>
  <c r="F53" i="60"/>
  <c r="J53" i="60"/>
  <c r="N53" i="60"/>
  <c r="R53" i="60"/>
  <c r="V53" i="60"/>
  <c r="E55" i="60"/>
  <c r="I55" i="60"/>
  <c r="M55" i="60"/>
  <c r="Q55" i="60"/>
  <c r="U55" i="60"/>
  <c r="D56" i="60"/>
  <c r="H56" i="60"/>
  <c r="L56" i="60"/>
  <c r="P56" i="60"/>
  <c r="T56" i="60"/>
  <c r="C59" i="60"/>
  <c r="C61" i="60" s="1"/>
  <c r="G59" i="60"/>
  <c r="G61" i="60" s="1"/>
  <c r="K59" i="60"/>
  <c r="O59" i="60"/>
  <c r="O61" i="60" s="1"/>
  <c r="S59" i="60"/>
  <c r="F19" i="60"/>
  <c r="E81" i="56" s="1"/>
  <c r="J19" i="60"/>
  <c r="I81" i="56" s="1"/>
  <c r="N19" i="60"/>
  <c r="M81" i="56" s="1"/>
  <c r="R19" i="60"/>
  <c r="Q81" i="56" s="1"/>
  <c r="V19" i="60"/>
  <c r="U81" i="56" s="1"/>
  <c r="E25" i="60"/>
  <c r="I25" i="60"/>
  <c r="M25" i="60"/>
  <c r="Q25" i="60"/>
  <c r="U25" i="60"/>
  <c r="D26" i="60"/>
  <c r="H26" i="60"/>
  <c r="L26" i="60"/>
  <c r="P26" i="60"/>
  <c r="T26" i="60"/>
  <c r="C28" i="60"/>
  <c r="G28" i="60"/>
  <c r="K28" i="60"/>
  <c r="O28" i="60"/>
  <c r="S28" i="60"/>
  <c r="B29" i="60"/>
  <c r="F29" i="60"/>
  <c r="J29" i="60"/>
  <c r="N29" i="60"/>
  <c r="R29" i="60"/>
  <c r="V29" i="60"/>
  <c r="E46" i="60"/>
  <c r="I46" i="60"/>
  <c r="M46" i="60"/>
  <c r="Q46" i="60"/>
  <c r="U46" i="60"/>
  <c r="D52" i="60"/>
  <c r="H52" i="60"/>
  <c r="L52" i="60"/>
  <c r="P52" i="60"/>
  <c r="T52" i="60"/>
  <c r="C53" i="60"/>
  <c r="G53" i="60"/>
  <c r="K53" i="60"/>
  <c r="O53" i="60"/>
  <c r="S53" i="60"/>
  <c r="B55" i="60"/>
  <c r="F55" i="60"/>
  <c r="J55" i="60"/>
  <c r="N55" i="60"/>
  <c r="R55" i="60"/>
  <c r="V55" i="60"/>
  <c r="E56" i="60"/>
  <c r="I56" i="60"/>
  <c r="M56" i="60"/>
  <c r="Q56" i="60"/>
  <c r="U56" i="60"/>
  <c r="D59" i="60"/>
  <c r="H59" i="60"/>
  <c r="L59" i="60"/>
  <c r="P59" i="60"/>
  <c r="T59" i="60"/>
  <c r="T58" i="115" s="1"/>
  <c r="C19" i="60"/>
  <c r="B81" i="56" s="1"/>
  <c r="G19" i="60"/>
  <c r="F81" i="56" s="1"/>
  <c r="K19" i="60"/>
  <c r="J81" i="56" s="1"/>
  <c r="O19" i="60"/>
  <c r="N81" i="56" s="1"/>
  <c r="S19" i="60"/>
  <c r="R81" i="56" s="1"/>
  <c r="B25" i="60"/>
  <c r="F25" i="60"/>
  <c r="J25" i="60"/>
  <c r="N25" i="60"/>
  <c r="R25" i="60"/>
  <c r="V25" i="60"/>
  <c r="E26" i="60"/>
  <c r="I26" i="60"/>
  <c r="M26" i="60"/>
  <c r="Q26" i="60"/>
  <c r="U26" i="60"/>
  <c r="D28" i="60"/>
  <c r="H28" i="60"/>
  <c r="L28" i="60"/>
  <c r="P28" i="60"/>
  <c r="T28" i="60"/>
  <c r="C29" i="60"/>
  <c r="G29" i="60"/>
  <c r="K29" i="60"/>
  <c r="O29" i="60"/>
  <c r="S29" i="60"/>
  <c r="F46" i="60"/>
  <c r="J46" i="60"/>
  <c r="N46" i="60"/>
  <c r="R46" i="60"/>
  <c r="V46" i="60"/>
  <c r="E52" i="60"/>
  <c r="I52" i="60"/>
  <c r="M52" i="60"/>
  <c r="Q52" i="60"/>
  <c r="U52" i="60"/>
  <c r="D53" i="60"/>
  <c r="H53" i="60"/>
  <c r="L53" i="60"/>
  <c r="P53" i="60"/>
  <c r="T53" i="60"/>
  <c r="C55" i="60"/>
  <c r="G55" i="60"/>
  <c r="K55" i="60"/>
  <c r="O55" i="60"/>
  <c r="S55" i="60"/>
  <c r="B56" i="60"/>
  <c r="F56" i="60"/>
  <c r="J56" i="60"/>
  <c r="N56" i="60"/>
  <c r="R56" i="60"/>
  <c r="V56" i="60"/>
  <c r="E59" i="60"/>
  <c r="I59" i="60"/>
  <c r="M59" i="60"/>
  <c r="Q59" i="60"/>
  <c r="U59" i="60"/>
  <c r="U58" i="115" s="1"/>
  <c r="D19" i="60"/>
  <c r="C81" i="56" s="1"/>
  <c r="H19" i="60"/>
  <c r="G81" i="56" s="1"/>
  <c r="L19" i="60"/>
  <c r="K81" i="56" s="1"/>
  <c r="P19" i="60"/>
  <c r="O81" i="56" s="1"/>
  <c r="T19" i="60"/>
  <c r="S81" i="56" s="1"/>
  <c r="B26" i="60"/>
  <c r="F26" i="60"/>
  <c r="J26" i="60"/>
  <c r="N26" i="60"/>
  <c r="R26" i="60"/>
  <c r="V26" i="60"/>
  <c r="C46" i="60"/>
  <c r="G46" i="60"/>
  <c r="K46" i="60"/>
  <c r="O46" i="60"/>
  <c r="S46" i="60"/>
  <c r="R19" i="106"/>
  <c r="Q65" i="56" s="1"/>
  <c r="N29" i="106"/>
  <c r="Q46" i="106"/>
  <c r="Q56" i="106"/>
  <c r="M19" i="106"/>
  <c r="L65" i="56" s="1"/>
  <c r="Q19" i="106"/>
  <c r="P65" i="56" s="1"/>
  <c r="U19" i="106"/>
  <c r="T65" i="56" s="1"/>
  <c r="L25" i="106"/>
  <c r="P25" i="106"/>
  <c r="T25" i="106"/>
  <c r="K26" i="106"/>
  <c r="O26" i="106"/>
  <c r="S26" i="106"/>
  <c r="J28" i="106"/>
  <c r="N28" i="106"/>
  <c r="R28" i="106"/>
  <c r="V28" i="106"/>
  <c r="I29" i="106"/>
  <c r="M29" i="106"/>
  <c r="Q29" i="106"/>
  <c r="U29" i="106"/>
  <c r="L46" i="106"/>
  <c r="P46" i="106"/>
  <c r="T46" i="106"/>
  <c r="K52" i="106"/>
  <c r="O52" i="106"/>
  <c r="S52" i="106"/>
  <c r="J53" i="106"/>
  <c r="N53" i="106"/>
  <c r="R53" i="106"/>
  <c r="V53" i="106"/>
  <c r="M55" i="106"/>
  <c r="Q55" i="106"/>
  <c r="U55" i="106"/>
  <c r="L56" i="106"/>
  <c r="P56" i="106"/>
  <c r="T56" i="106"/>
  <c r="K59" i="106"/>
  <c r="K61" i="106" s="1"/>
  <c r="O59" i="106"/>
  <c r="O61" i="106" s="1"/>
  <c r="S59" i="106"/>
  <c r="S73" i="115" s="1"/>
  <c r="J19" i="106"/>
  <c r="I65" i="56" s="1"/>
  <c r="V19" i="106"/>
  <c r="U65" i="56" s="1"/>
  <c r="J29" i="106"/>
  <c r="V29" i="106"/>
  <c r="M46" i="106"/>
  <c r="I56" i="106"/>
  <c r="U56" i="106"/>
  <c r="K19" i="106"/>
  <c r="J65" i="56" s="1"/>
  <c r="O19" i="106"/>
  <c r="N65" i="56" s="1"/>
  <c r="S19" i="106"/>
  <c r="R65" i="56" s="1"/>
  <c r="J25" i="106"/>
  <c r="N25" i="106"/>
  <c r="R25" i="106"/>
  <c r="V25" i="106"/>
  <c r="I26" i="106"/>
  <c r="M26" i="106"/>
  <c r="Q26" i="106"/>
  <c r="U26" i="106"/>
  <c r="L28" i="106"/>
  <c r="P28" i="106"/>
  <c r="T28" i="106"/>
  <c r="K29" i="106"/>
  <c r="O29" i="106"/>
  <c r="S29" i="106"/>
  <c r="J46" i="106"/>
  <c r="N46" i="106"/>
  <c r="R46" i="106"/>
  <c r="V46" i="106"/>
  <c r="I52" i="106"/>
  <c r="M52" i="106"/>
  <c r="Q52" i="106"/>
  <c r="U52" i="106"/>
  <c r="L53" i="106"/>
  <c r="P53" i="106"/>
  <c r="T53" i="106"/>
  <c r="O55" i="106"/>
  <c r="S55" i="106"/>
  <c r="J56" i="106"/>
  <c r="N56" i="106"/>
  <c r="R56" i="106"/>
  <c r="V56" i="106"/>
  <c r="I59" i="106"/>
  <c r="M59" i="106"/>
  <c r="Q59" i="106"/>
  <c r="U59" i="106"/>
  <c r="U73" i="115" s="1"/>
  <c r="N19" i="106"/>
  <c r="M65" i="56" s="1"/>
  <c r="R29" i="106"/>
  <c r="U46" i="106"/>
  <c r="M56" i="106"/>
  <c r="L19" i="106"/>
  <c r="K65" i="56" s="1"/>
  <c r="P19" i="106"/>
  <c r="O65" i="56" s="1"/>
  <c r="T19" i="106"/>
  <c r="S65" i="56" s="1"/>
  <c r="J26" i="106"/>
  <c r="N26" i="106"/>
  <c r="R26" i="106"/>
  <c r="V26" i="106"/>
  <c r="K46" i="106"/>
  <c r="O46" i="106"/>
  <c r="S46" i="106"/>
  <c r="N19" i="43"/>
  <c r="M17" i="56" s="1"/>
  <c r="V19" i="43"/>
  <c r="U17" i="56" s="1"/>
  <c r="B29" i="43"/>
  <c r="R29" i="43"/>
  <c r="M46" i="43"/>
  <c r="Q46" i="43"/>
  <c r="I56" i="43"/>
  <c r="Q56" i="43"/>
  <c r="U56" i="43"/>
  <c r="E19" i="43"/>
  <c r="D17" i="56" s="1"/>
  <c r="I19" i="43"/>
  <c r="H17" i="56" s="1"/>
  <c r="M19" i="43"/>
  <c r="L17" i="56" s="1"/>
  <c r="Q19" i="43"/>
  <c r="P17" i="56" s="1"/>
  <c r="U19" i="43"/>
  <c r="T17" i="56" s="1"/>
  <c r="D25" i="43"/>
  <c r="H25" i="43"/>
  <c r="L25" i="43"/>
  <c r="P25" i="43"/>
  <c r="T25" i="43"/>
  <c r="C26" i="43"/>
  <c r="G26" i="43"/>
  <c r="K26" i="43"/>
  <c r="O26" i="43"/>
  <c r="S26" i="43"/>
  <c r="B28" i="43"/>
  <c r="F28" i="43"/>
  <c r="J28" i="43"/>
  <c r="N28" i="43"/>
  <c r="R28" i="43"/>
  <c r="V28" i="43"/>
  <c r="E29" i="43"/>
  <c r="I29" i="43"/>
  <c r="M29" i="43"/>
  <c r="Q29" i="43"/>
  <c r="U29" i="43"/>
  <c r="D46" i="43"/>
  <c r="H46" i="43"/>
  <c r="L46" i="43"/>
  <c r="P46" i="43"/>
  <c r="T46" i="43"/>
  <c r="C52" i="43"/>
  <c r="G52" i="43"/>
  <c r="K52" i="43"/>
  <c r="O52" i="43"/>
  <c r="S52" i="43"/>
  <c r="B53" i="43"/>
  <c r="F53" i="43"/>
  <c r="J53" i="43"/>
  <c r="N53" i="43"/>
  <c r="R53" i="43"/>
  <c r="V53" i="43"/>
  <c r="E55" i="43"/>
  <c r="I55" i="43"/>
  <c r="M55" i="43"/>
  <c r="Q55" i="43"/>
  <c r="U55" i="43"/>
  <c r="D56" i="43"/>
  <c r="H56" i="43"/>
  <c r="L56" i="43"/>
  <c r="P56" i="43"/>
  <c r="T56" i="43"/>
  <c r="C59" i="43"/>
  <c r="G59" i="43"/>
  <c r="G61" i="43" s="1"/>
  <c r="K59" i="43"/>
  <c r="K61" i="43" s="1"/>
  <c r="O59" i="43"/>
  <c r="O61" i="43" s="1"/>
  <c r="S59" i="43"/>
  <c r="S28" i="115" s="1"/>
  <c r="J19" i="43"/>
  <c r="I17" i="56" s="1"/>
  <c r="J29" i="43"/>
  <c r="V29" i="43"/>
  <c r="E46" i="43"/>
  <c r="C19" i="43"/>
  <c r="B17" i="56" s="1"/>
  <c r="G19" i="43"/>
  <c r="F17" i="56" s="1"/>
  <c r="K19" i="43"/>
  <c r="J17" i="56" s="1"/>
  <c r="O19" i="43"/>
  <c r="N17" i="56" s="1"/>
  <c r="S19" i="43"/>
  <c r="R17" i="56" s="1"/>
  <c r="B25" i="43"/>
  <c r="F25" i="43"/>
  <c r="J25" i="43"/>
  <c r="N25" i="43"/>
  <c r="R25" i="43"/>
  <c r="V25" i="43"/>
  <c r="E26" i="43"/>
  <c r="I26" i="43"/>
  <c r="M26" i="43"/>
  <c r="Q26" i="43"/>
  <c r="U26" i="43"/>
  <c r="D28" i="43"/>
  <c r="H28" i="43"/>
  <c r="L28" i="43"/>
  <c r="P28" i="43"/>
  <c r="T28" i="43"/>
  <c r="C29" i="43"/>
  <c r="G29" i="43"/>
  <c r="K29" i="43"/>
  <c r="O29" i="43"/>
  <c r="S29" i="43"/>
  <c r="F46" i="43"/>
  <c r="J46" i="43"/>
  <c r="N46" i="43"/>
  <c r="R46" i="43"/>
  <c r="V46" i="43"/>
  <c r="E52" i="43"/>
  <c r="I52" i="43"/>
  <c r="M52" i="43"/>
  <c r="Q52" i="43"/>
  <c r="U52" i="43"/>
  <c r="D53" i="43"/>
  <c r="H53" i="43"/>
  <c r="L53" i="43"/>
  <c r="P53" i="43"/>
  <c r="T53" i="43"/>
  <c r="C55" i="43"/>
  <c r="G55" i="43"/>
  <c r="K55" i="43"/>
  <c r="O55" i="43"/>
  <c r="S55" i="43"/>
  <c r="B56" i="43"/>
  <c r="F56" i="43"/>
  <c r="J56" i="43"/>
  <c r="N56" i="43"/>
  <c r="R56" i="43"/>
  <c r="V56" i="43"/>
  <c r="E59" i="43"/>
  <c r="E61" i="43" s="1"/>
  <c r="I59" i="43"/>
  <c r="M59" i="43"/>
  <c r="M61" i="43" s="1"/>
  <c r="Q59" i="43"/>
  <c r="U59" i="43"/>
  <c r="U28" i="115" s="1"/>
  <c r="F19" i="43"/>
  <c r="E17" i="56" s="1"/>
  <c r="R19" i="43"/>
  <c r="Q17" i="56" s="1"/>
  <c r="F29" i="43"/>
  <c r="N29" i="43"/>
  <c r="I46" i="43"/>
  <c r="U46" i="43"/>
  <c r="E56" i="43"/>
  <c r="M56" i="43"/>
  <c r="D19" i="43"/>
  <c r="C17" i="56" s="1"/>
  <c r="H19" i="43"/>
  <c r="G17" i="56" s="1"/>
  <c r="L19" i="43"/>
  <c r="K17" i="56" s="1"/>
  <c r="P19" i="43"/>
  <c r="O17" i="56" s="1"/>
  <c r="T19" i="43"/>
  <c r="S17" i="56" s="1"/>
  <c r="B26" i="43"/>
  <c r="F26" i="43"/>
  <c r="J26" i="43"/>
  <c r="N26" i="43"/>
  <c r="R26" i="43"/>
  <c r="V26" i="43"/>
  <c r="C46" i="43"/>
  <c r="G46" i="43"/>
  <c r="K46" i="43"/>
  <c r="O46" i="43"/>
  <c r="S46" i="43"/>
  <c r="J19" i="85"/>
  <c r="I58" i="56" s="1"/>
  <c r="V19" i="85"/>
  <c r="U58" i="56" s="1"/>
  <c r="N29" i="85"/>
  <c r="M46" i="85"/>
  <c r="U46" i="85"/>
  <c r="M19" i="85"/>
  <c r="L58" i="56" s="1"/>
  <c r="Q19" i="85"/>
  <c r="P58" i="56" s="1"/>
  <c r="U19" i="85"/>
  <c r="T58" i="56" s="1"/>
  <c r="L25" i="85"/>
  <c r="P25" i="85"/>
  <c r="T25" i="85"/>
  <c r="K26" i="85"/>
  <c r="O26" i="85"/>
  <c r="S26" i="85"/>
  <c r="J28" i="85"/>
  <c r="N28" i="85"/>
  <c r="R28" i="85"/>
  <c r="V28" i="85"/>
  <c r="I29" i="85"/>
  <c r="M29" i="85"/>
  <c r="Q29" i="85"/>
  <c r="U29" i="85"/>
  <c r="L46" i="85"/>
  <c r="P46" i="85"/>
  <c r="T46" i="85"/>
  <c r="K52" i="85"/>
  <c r="O52" i="85"/>
  <c r="S52" i="85"/>
  <c r="J53" i="85"/>
  <c r="N53" i="85"/>
  <c r="R53" i="85"/>
  <c r="V53" i="85"/>
  <c r="U55" i="85"/>
  <c r="L56" i="85"/>
  <c r="P56" i="85"/>
  <c r="T56" i="85"/>
  <c r="K59" i="85"/>
  <c r="O59" i="85"/>
  <c r="S59" i="85"/>
  <c r="S65" i="115" s="1"/>
  <c r="N19" i="85"/>
  <c r="M58" i="56" s="1"/>
  <c r="R19" i="85"/>
  <c r="Q58" i="56" s="1"/>
  <c r="R29" i="85"/>
  <c r="Q46" i="85"/>
  <c r="I56" i="85"/>
  <c r="M56" i="85"/>
  <c r="Q56" i="85"/>
  <c r="U56" i="85"/>
  <c r="K19" i="85"/>
  <c r="J58" i="56" s="1"/>
  <c r="O19" i="85"/>
  <c r="N58" i="56" s="1"/>
  <c r="S19" i="85"/>
  <c r="R58" i="56" s="1"/>
  <c r="J25" i="85"/>
  <c r="N25" i="85"/>
  <c r="R25" i="85"/>
  <c r="V25" i="85"/>
  <c r="I26" i="85"/>
  <c r="M26" i="85"/>
  <c r="Q26" i="85"/>
  <c r="U26" i="85"/>
  <c r="L28" i="85"/>
  <c r="P28" i="85"/>
  <c r="T28" i="85"/>
  <c r="K29" i="85"/>
  <c r="O29" i="85"/>
  <c r="S29" i="85"/>
  <c r="J46" i="85"/>
  <c r="N46" i="85"/>
  <c r="R46" i="85"/>
  <c r="V46" i="85"/>
  <c r="I52" i="85"/>
  <c r="M52" i="85"/>
  <c r="Q52" i="85"/>
  <c r="U52" i="85"/>
  <c r="L53" i="85"/>
  <c r="P53" i="85"/>
  <c r="T53" i="85"/>
  <c r="S55" i="85"/>
  <c r="J56" i="85"/>
  <c r="N56" i="85"/>
  <c r="R56" i="85"/>
  <c r="V56" i="85"/>
  <c r="I59" i="85"/>
  <c r="M59" i="85"/>
  <c r="Q59" i="85"/>
  <c r="U59" i="85"/>
  <c r="U65" i="115" s="1"/>
  <c r="J29" i="85"/>
  <c r="V29" i="85"/>
  <c r="L19" i="85"/>
  <c r="K58" i="56" s="1"/>
  <c r="P19" i="85"/>
  <c r="O58" i="56" s="1"/>
  <c r="T19" i="85"/>
  <c r="S58" i="56" s="1"/>
  <c r="J26" i="85"/>
  <c r="N26" i="85"/>
  <c r="R26" i="85"/>
  <c r="V26" i="85"/>
  <c r="K46" i="85"/>
  <c r="O46" i="85"/>
  <c r="S46" i="85"/>
  <c r="N19" i="105"/>
  <c r="M66" i="56" s="1"/>
  <c r="V29" i="105"/>
  <c r="U46" i="105"/>
  <c r="M19" i="105"/>
  <c r="L66" i="56" s="1"/>
  <c r="Q19" i="105"/>
  <c r="P66" i="56" s="1"/>
  <c r="U19" i="105"/>
  <c r="T66" i="56" s="1"/>
  <c r="L25" i="105"/>
  <c r="P25" i="105"/>
  <c r="T25" i="105"/>
  <c r="K26" i="105"/>
  <c r="O26" i="105"/>
  <c r="S26" i="105"/>
  <c r="J28" i="105"/>
  <c r="N28" i="105"/>
  <c r="R28" i="105"/>
  <c r="V28" i="105"/>
  <c r="I29" i="105"/>
  <c r="M29" i="105"/>
  <c r="Q29" i="105"/>
  <c r="U29" i="105"/>
  <c r="L46" i="105"/>
  <c r="P46" i="105"/>
  <c r="T46" i="105"/>
  <c r="K52" i="105"/>
  <c r="O52" i="105"/>
  <c r="S52" i="105"/>
  <c r="J53" i="105"/>
  <c r="N53" i="105"/>
  <c r="R53" i="105"/>
  <c r="V53" i="105"/>
  <c r="I55" i="105"/>
  <c r="M55" i="105"/>
  <c r="Q55" i="105"/>
  <c r="U55" i="105"/>
  <c r="L56" i="105"/>
  <c r="P56" i="105"/>
  <c r="T56" i="105"/>
  <c r="K59" i="105"/>
  <c r="O59" i="105"/>
  <c r="O61" i="105" s="1"/>
  <c r="S59" i="105"/>
  <c r="S53" i="115" s="1"/>
  <c r="J29" i="105"/>
  <c r="R29" i="105"/>
  <c r="Q46" i="105"/>
  <c r="I56" i="105"/>
  <c r="M56" i="105"/>
  <c r="K19" i="105"/>
  <c r="J66" i="56" s="1"/>
  <c r="O19" i="105"/>
  <c r="N66" i="56" s="1"/>
  <c r="S19" i="105"/>
  <c r="R66" i="56" s="1"/>
  <c r="J25" i="105"/>
  <c r="N25" i="105"/>
  <c r="R25" i="105"/>
  <c r="V25" i="105"/>
  <c r="I26" i="105"/>
  <c r="M26" i="105"/>
  <c r="Q26" i="105"/>
  <c r="U26" i="105"/>
  <c r="L28" i="105"/>
  <c r="P28" i="105"/>
  <c r="T28" i="105"/>
  <c r="K29" i="105"/>
  <c r="O29" i="105"/>
  <c r="S29" i="105"/>
  <c r="J46" i="105"/>
  <c r="N46" i="105"/>
  <c r="R46" i="105"/>
  <c r="V46" i="105"/>
  <c r="I52" i="105"/>
  <c r="M52" i="105"/>
  <c r="Q52" i="105"/>
  <c r="U52" i="105"/>
  <c r="L53" i="105"/>
  <c r="P53" i="105"/>
  <c r="T53" i="105"/>
  <c r="K55" i="105"/>
  <c r="O55" i="105"/>
  <c r="S55" i="105"/>
  <c r="J56" i="105"/>
  <c r="N56" i="105"/>
  <c r="R56" i="105"/>
  <c r="V56" i="105"/>
  <c r="I59" i="105"/>
  <c r="M59" i="105"/>
  <c r="Q59" i="105"/>
  <c r="Q61" i="105" s="1"/>
  <c r="U59" i="105"/>
  <c r="U53" i="115" s="1"/>
  <c r="J19" i="105"/>
  <c r="I66" i="56" s="1"/>
  <c r="R19" i="105"/>
  <c r="Q66" i="56" s="1"/>
  <c r="V19" i="105"/>
  <c r="U66" i="56" s="1"/>
  <c r="N29" i="105"/>
  <c r="M46" i="105"/>
  <c r="Q56" i="105"/>
  <c r="U56" i="105"/>
  <c r="L19" i="105"/>
  <c r="K66" i="56" s="1"/>
  <c r="P19" i="105"/>
  <c r="O66" i="56" s="1"/>
  <c r="T19" i="105"/>
  <c r="S66" i="56" s="1"/>
  <c r="J26" i="105"/>
  <c r="N26" i="105"/>
  <c r="R26" i="105"/>
  <c r="V26" i="105"/>
  <c r="K46" i="105"/>
  <c r="O46" i="105"/>
  <c r="S46" i="105"/>
  <c r="G61" i="53"/>
  <c r="C61" i="53"/>
  <c r="I19" i="53"/>
  <c r="H7" i="56" s="1"/>
  <c r="Q19" i="53"/>
  <c r="P7" i="56" s="1"/>
  <c r="E29" i="53"/>
  <c r="M29" i="53"/>
  <c r="D46" i="53"/>
  <c r="P46" i="53"/>
  <c r="D56" i="53"/>
  <c r="H56" i="53"/>
  <c r="P56" i="53"/>
  <c r="F19" i="53"/>
  <c r="E7" i="56" s="1"/>
  <c r="J19" i="53"/>
  <c r="I7" i="56" s="1"/>
  <c r="N19" i="53"/>
  <c r="M7" i="56" s="1"/>
  <c r="R19" i="53"/>
  <c r="Q7" i="56" s="1"/>
  <c r="V19" i="53"/>
  <c r="U7" i="56" s="1"/>
  <c r="E25" i="53"/>
  <c r="I25" i="53"/>
  <c r="M25" i="53"/>
  <c r="Q25" i="53"/>
  <c r="U25" i="53"/>
  <c r="D26" i="53"/>
  <c r="H26" i="53"/>
  <c r="L26" i="53"/>
  <c r="P26" i="53"/>
  <c r="T26" i="53"/>
  <c r="C28" i="53"/>
  <c r="G28" i="53"/>
  <c r="K28" i="53"/>
  <c r="O28" i="53"/>
  <c r="S28" i="53"/>
  <c r="B29" i="53"/>
  <c r="F29" i="53"/>
  <c r="J29" i="53"/>
  <c r="N29" i="53"/>
  <c r="R29" i="53"/>
  <c r="V29" i="53"/>
  <c r="E46" i="53"/>
  <c r="I46" i="53"/>
  <c r="M46" i="53"/>
  <c r="Q46" i="53"/>
  <c r="U46" i="53"/>
  <c r="D52" i="53"/>
  <c r="H52" i="53"/>
  <c r="L52" i="53"/>
  <c r="P52" i="53"/>
  <c r="T52" i="53"/>
  <c r="C53" i="53"/>
  <c r="G53" i="53"/>
  <c r="K53" i="53"/>
  <c r="O53" i="53"/>
  <c r="S53" i="53"/>
  <c r="B55" i="53"/>
  <c r="F55" i="53"/>
  <c r="J55" i="53"/>
  <c r="N55" i="53"/>
  <c r="R55" i="53"/>
  <c r="V55" i="53"/>
  <c r="E56" i="53"/>
  <c r="I56" i="53"/>
  <c r="M56" i="53"/>
  <c r="Q56" i="53"/>
  <c r="U56" i="53"/>
  <c r="D59" i="53"/>
  <c r="H59" i="53"/>
  <c r="H61" i="53" s="1"/>
  <c r="L59" i="53"/>
  <c r="P59" i="53"/>
  <c r="T59" i="53"/>
  <c r="T87" i="115" s="1"/>
  <c r="I29" i="53"/>
  <c r="L46" i="53"/>
  <c r="C19" i="53"/>
  <c r="B7" i="56" s="1"/>
  <c r="G19" i="53"/>
  <c r="F7" i="56" s="1"/>
  <c r="K19" i="53"/>
  <c r="J7" i="56" s="1"/>
  <c r="O19" i="53"/>
  <c r="N7" i="56" s="1"/>
  <c r="S19" i="53"/>
  <c r="R7" i="56" s="1"/>
  <c r="B25" i="53"/>
  <c r="F25" i="53"/>
  <c r="J25" i="53"/>
  <c r="N25" i="53"/>
  <c r="R25" i="53"/>
  <c r="V25" i="53"/>
  <c r="E26" i="53"/>
  <c r="I26" i="53"/>
  <c r="M26" i="53"/>
  <c r="Q26" i="53"/>
  <c r="U26" i="53"/>
  <c r="D28" i="53"/>
  <c r="H28" i="53"/>
  <c r="L28" i="53"/>
  <c r="P28" i="53"/>
  <c r="T28" i="53"/>
  <c r="C29" i="53"/>
  <c r="G29" i="53"/>
  <c r="K29" i="53"/>
  <c r="O29" i="53"/>
  <c r="S29" i="53"/>
  <c r="F46" i="53"/>
  <c r="J46" i="53"/>
  <c r="N46" i="53"/>
  <c r="R46" i="53"/>
  <c r="V46" i="53"/>
  <c r="E52" i="53"/>
  <c r="I52" i="53"/>
  <c r="M52" i="53"/>
  <c r="Q52" i="53"/>
  <c r="U52" i="53"/>
  <c r="D53" i="53"/>
  <c r="H53" i="53"/>
  <c r="L53" i="53"/>
  <c r="P53" i="53"/>
  <c r="T53" i="53"/>
  <c r="C55" i="53"/>
  <c r="G55" i="53"/>
  <c r="K55" i="53"/>
  <c r="O55" i="53"/>
  <c r="S55" i="53"/>
  <c r="B56" i="53"/>
  <c r="F56" i="53"/>
  <c r="J56" i="53"/>
  <c r="N56" i="53"/>
  <c r="R56" i="53"/>
  <c r="V56" i="53"/>
  <c r="E59" i="53"/>
  <c r="I59" i="53"/>
  <c r="M59" i="53"/>
  <c r="Q59" i="53"/>
  <c r="U59" i="53"/>
  <c r="U87" i="115" s="1"/>
  <c r="E19" i="53"/>
  <c r="D7" i="56" s="1"/>
  <c r="M19" i="53"/>
  <c r="L7" i="56" s="1"/>
  <c r="U19" i="53"/>
  <c r="T7" i="56" s="1"/>
  <c r="Q29" i="53"/>
  <c r="U29" i="53"/>
  <c r="H46" i="53"/>
  <c r="T46" i="53"/>
  <c r="L56" i="53"/>
  <c r="T56" i="53"/>
  <c r="D19" i="53"/>
  <c r="C7" i="56" s="1"/>
  <c r="H19" i="53"/>
  <c r="G7" i="56" s="1"/>
  <c r="L19" i="53"/>
  <c r="K7" i="56" s="1"/>
  <c r="P19" i="53"/>
  <c r="O7" i="56" s="1"/>
  <c r="T19" i="53"/>
  <c r="S7" i="56" s="1"/>
  <c r="B26" i="53"/>
  <c r="F26" i="53"/>
  <c r="J26" i="53"/>
  <c r="N26" i="53"/>
  <c r="R26" i="53"/>
  <c r="V26" i="53"/>
  <c r="C46" i="53"/>
  <c r="G46" i="53"/>
  <c r="K46" i="53"/>
  <c r="O46" i="53"/>
  <c r="S46" i="53"/>
  <c r="E19" i="20"/>
  <c r="D14" i="56" s="1"/>
  <c r="I19" i="20"/>
  <c r="H14" i="56" s="1"/>
  <c r="M19" i="20"/>
  <c r="L14" i="56" s="1"/>
  <c r="Q19" i="20"/>
  <c r="P14" i="56" s="1"/>
  <c r="U19" i="20"/>
  <c r="T14" i="56" s="1"/>
  <c r="D25" i="20"/>
  <c r="H25" i="20"/>
  <c r="L25" i="20"/>
  <c r="P25" i="20"/>
  <c r="T25" i="20"/>
  <c r="C26" i="20"/>
  <c r="G26" i="20"/>
  <c r="K26" i="20"/>
  <c r="O26" i="20"/>
  <c r="S26" i="20"/>
  <c r="B28" i="20"/>
  <c r="F28" i="20"/>
  <c r="J28" i="20"/>
  <c r="N28" i="20"/>
  <c r="R28" i="20"/>
  <c r="V28" i="20"/>
  <c r="E29" i="20"/>
  <c r="I29" i="20"/>
  <c r="M29" i="20"/>
  <c r="Q29" i="20"/>
  <c r="U29" i="20"/>
  <c r="D46" i="20"/>
  <c r="H46" i="20"/>
  <c r="L46" i="20"/>
  <c r="P46" i="20"/>
  <c r="T46" i="20"/>
  <c r="C52" i="20"/>
  <c r="G52" i="20"/>
  <c r="K52" i="20"/>
  <c r="O52" i="20"/>
  <c r="S52" i="20"/>
  <c r="B53" i="20"/>
  <c r="F53" i="20"/>
  <c r="J53" i="20"/>
  <c r="N53" i="20"/>
  <c r="R53" i="20"/>
  <c r="V53" i="20"/>
  <c r="E55" i="20"/>
  <c r="I55" i="20"/>
  <c r="M55" i="20"/>
  <c r="Q55" i="20"/>
  <c r="U55" i="20"/>
  <c r="D56" i="20"/>
  <c r="H56" i="20"/>
  <c r="L56" i="20"/>
  <c r="P56" i="20"/>
  <c r="T56" i="20"/>
  <c r="C59" i="20"/>
  <c r="G59" i="20"/>
  <c r="G61" i="20" s="1"/>
  <c r="K59" i="20"/>
  <c r="K61" i="20" s="1"/>
  <c r="O59" i="20"/>
  <c r="S59" i="20"/>
  <c r="S27" i="115" s="1"/>
  <c r="F19" i="20"/>
  <c r="E14" i="56" s="1"/>
  <c r="J19" i="20"/>
  <c r="I14" i="56" s="1"/>
  <c r="N19" i="20"/>
  <c r="M14" i="56" s="1"/>
  <c r="R19" i="20"/>
  <c r="Q14" i="56" s="1"/>
  <c r="V19" i="20"/>
  <c r="U14" i="56" s="1"/>
  <c r="E25" i="20"/>
  <c r="I25" i="20"/>
  <c r="M25" i="20"/>
  <c r="Q25" i="20"/>
  <c r="U25" i="20"/>
  <c r="D26" i="20"/>
  <c r="H26" i="20"/>
  <c r="L26" i="20"/>
  <c r="P26" i="20"/>
  <c r="T26" i="20"/>
  <c r="C28" i="20"/>
  <c r="G28" i="20"/>
  <c r="K28" i="20"/>
  <c r="O28" i="20"/>
  <c r="S28" i="20"/>
  <c r="B29" i="20"/>
  <c r="F29" i="20"/>
  <c r="J29" i="20"/>
  <c r="N29" i="20"/>
  <c r="R29" i="20"/>
  <c r="V29" i="20"/>
  <c r="E46" i="20"/>
  <c r="I46" i="20"/>
  <c r="M46" i="20"/>
  <c r="Q46" i="20"/>
  <c r="U46" i="20"/>
  <c r="D52" i="20"/>
  <c r="H52" i="20"/>
  <c r="L52" i="20"/>
  <c r="P52" i="20"/>
  <c r="T52" i="20"/>
  <c r="C53" i="20"/>
  <c r="G53" i="20"/>
  <c r="K53" i="20"/>
  <c r="O53" i="20"/>
  <c r="S53" i="20"/>
  <c r="B55" i="20"/>
  <c r="F55" i="20"/>
  <c r="J55" i="20"/>
  <c r="N55" i="20"/>
  <c r="R55" i="20"/>
  <c r="V55" i="20"/>
  <c r="E56" i="20"/>
  <c r="I56" i="20"/>
  <c r="M56" i="20"/>
  <c r="Q56" i="20"/>
  <c r="U56" i="20"/>
  <c r="D59" i="20"/>
  <c r="H59" i="20"/>
  <c r="L59" i="20"/>
  <c r="P59" i="20"/>
  <c r="T59" i="20"/>
  <c r="T27" i="115" s="1"/>
  <c r="C19" i="20"/>
  <c r="B14" i="56" s="1"/>
  <c r="G19" i="20"/>
  <c r="F14" i="56" s="1"/>
  <c r="K19" i="20"/>
  <c r="J14" i="56" s="1"/>
  <c r="O19" i="20"/>
  <c r="N14" i="56" s="1"/>
  <c r="S19" i="20"/>
  <c r="R14" i="56" s="1"/>
  <c r="B25" i="20"/>
  <c r="F25" i="20"/>
  <c r="J25" i="20"/>
  <c r="N25" i="20"/>
  <c r="R25" i="20"/>
  <c r="V25" i="20"/>
  <c r="E26" i="20"/>
  <c r="I26" i="20"/>
  <c r="M26" i="20"/>
  <c r="Q26" i="20"/>
  <c r="U26" i="20"/>
  <c r="D28" i="20"/>
  <c r="H28" i="20"/>
  <c r="L28" i="20"/>
  <c r="P28" i="20"/>
  <c r="T28" i="20"/>
  <c r="C29" i="20"/>
  <c r="G29" i="20"/>
  <c r="K29" i="20"/>
  <c r="O29" i="20"/>
  <c r="S29" i="20"/>
  <c r="F46" i="20"/>
  <c r="J46" i="20"/>
  <c r="N46" i="20"/>
  <c r="R46" i="20"/>
  <c r="V46" i="20"/>
  <c r="E52" i="20"/>
  <c r="I52" i="20"/>
  <c r="M52" i="20"/>
  <c r="Q52" i="20"/>
  <c r="U52" i="20"/>
  <c r="D53" i="20"/>
  <c r="H53" i="20"/>
  <c r="L53" i="20"/>
  <c r="P53" i="20"/>
  <c r="T53" i="20"/>
  <c r="C55" i="20"/>
  <c r="G55" i="20"/>
  <c r="K55" i="20"/>
  <c r="O55" i="20"/>
  <c r="S55" i="20"/>
  <c r="B56" i="20"/>
  <c r="F56" i="20"/>
  <c r="J56" i="20"/>
  <c r="N56" i="20"/>
  <c r="R56" i="20"/>
  <c r="V56" i="20"/>
  <c r="E59" i="20"/>
  <c r="I59" i="20"/>
  <c r="M59" i="20"/>
  <c r="Q59" i="20"/>
  <c r="U59" i="20"/>
  <c r="U27" i="115" s="1"/>
  <c r="D19" i="20"/>
  <c r="C14" i="56" s="1"/>
  <c r="H19" i="20"/>
  <c r="G14" i="56" s="1"/>
  <c r="L19" i="20"/>
  <c r="K14" i="56" s="1"/>
  <c r="P19" i="20"/>
  <c r="O14" i="56" s="1"/>
  <c r="T19" i="20"/>
  <c r="S14" i="56" s="1"/>
  <c r="B26" i="20"/>
  <c r="F26" i="20"/>
  <c r="J26" i="20"/>
  <c r="N26" i="20"/>
  <c r="R26" i="20"/>
  <c r="V26" i="20"/>
  <c r="C46" i="20"/>
  <c r="G46" i="20"/>
  <c r="K46" i="20"/>
  <c r="O46" i="20"/>
  <c r="S46" i="20"/>
  <c r="N19" i="87"/>
  <c r="M44" i="56" s="1"/>
  <c r="N29" i="87"/>
  <c r="V29" i="87"/>
  <c r="M46" i="87"/>
  <c r="Q56" i="87"/>
  <c r="U56" i="87"/>
  <c r="M19" i="87"/>
  <c r="L44" i="56" s="1"/>
  <c r="Q19" i="87"/>
  <c r="P44" i="56" s="1"/>
  <c r="U19" i="87"/>
  <c r="T44" i="56" s="1"/>
  <c r="L25" i="87"/>
  <c r="P25" i="87"/>
  <c r="T25" i="87"/>
  <c r="K26" i="87"/>
  <c r="O26" i="87"/>
  <c r="S26" i="87"/>
  <c r="J28" i="87"/>
  <c r="N28" i="87"/>
  <c r="R28" i="87"/>
  <c r="V28" i="87"/>
  <c r="I29" i="87"/>
  <c r="M29" i="87"/>
  <c r="Q29" i="87"/>
  <c r="U29" i="87"/>
  <c r="L46" i="87"/>
  <c r="P46" i="87"/>
  <c r="T46" i="87"/>
  <c r="K52" i="87"/>
  <c r="O52" i="87"/>
  <c r="S52" i="87"/>
  <c r="J53" i="87"/>
  <c r="N53" i="87"/>
  <c r="R53" i="87"/>
  <c r="V53" i="87"/>
  <c r="I55" i="87"/>
  <c r="M55" i="87"/>
  <c r="Q55" i="87"/>
  <c r="U55" i="87"/>
  <c r="L56" i="87"/>
  <c r="P56" i="87"/>
  <c r="T56" i="87"/>
  <c r="K59" i="87"/>
  <c r="K61" i="87" s="1"/>
  <c r="O59" i="87"/>
  <c r="S59" i="87"/>
  <c r="S64" i="115" s="1"/>
  <c r="J19" i="87"/>
  <c r="I44" i="56" s="1"/>
  <c r="V19" i="87"/>
  <c r="U44" i="56" s="1"/>
  <c r="J29" i="87"/>
  <c r="Q46" i="87"/>
  <c r="I56" i="87"/>
  <c r="K19" i="87"/>
  <c r="J44" i="56" s="1"/>
  <c r="O19" i="87"/>
  <c r="N44" i="56" s="1"/>
  <c r="S19" i="87"/>
  <c r="R44" i="56" s="1"/>
  <c r="J25" i="87"/>
  <c r="N25" i="87"/>
  <c r="R25" i="87"/>
  <c r="V25" i="87"/>
  <c r="I26" i="87"/>
  <c r="M26" i="87"/>
  <c r="Q26" i="87"/>
  <c r="U26" i="87"/>
  <c r="L28" i="87"/>
  <c r="P28" i="87"/>
  <c r="T28" i="87"/>
  <c r="K29" i="87"/>
  <c r="O29" i="87"/>
  <c r="S29" i="87"/>
  <c r="J46" i="87"/>
  <c r="N46" i="87"/>
  <c r="R46" i="87"/>
  <c r="V46" i="87"/>
  <c r="I52" i="87"/>
  <c r="M52" i="87"/>
  <c r="Q52" i="87"/>
  <c r="U52" i="87"/>
  <c r="L53" i="87"/>
  <c r="P53" i="87"/>
  <c r="T53" i="87"/>
  <c r="K55" i="87"/>
  <c r="O55" i="87"/>
  <c r="S55" i="87"/>
  <c r="J56" i="87"/>
  <c r="N56" i="87"/>
  <c r="R56" i="87"/>
  <c r="V56" i="87"/>
  <c r="I59" i="87"/>
  <c r="M59" i="87"/>
  <c r="M61" i="87" s="1"/>
  <c r="Q59" i="87"/>
  <c r="U59" i="87"/>
  <c r="R19" i="87"/>
  <c r="Q44" i="56" s="1"/>
  <c r="R29" i="87"/>
  <c r="U46" i="87"/>
  <c r="M56" i="87"/>
  <c r="L19" i="87"/>
  <c r="K44" i="56" s="1"/>
  <c r="P19" i="87"/>
  <c r="O44" i="56" s="1"/>
  <c r="T19" i="87"/>
  <c r="S44" i="56" s="1"/>
  <c r="J26" i="87"/>
  <c r="N26" i="87"/>
  <c r="R26" i="87"/>
  <c r="V26" i="87"/>
  <c r="K46" i="87"/>
  <c r="O46" i="87"/>
  <c r="S46" i="87"/>
  <c r="E19" i="34"/>
  <c r="D80" i="56" s="1"/>
  <c r="I19" i="34"/>
  <c r="H80" i="56" s="1"/>
  <c r="M19" i="34"/>
  <c r="L80" i="56" s="1"/>
  <c r="Q19" i="34"/>
  <c r="P80" i="56" s="1"/>
  <c r="U19" i="34"/>
  <c r="T80" i="56" s="1"/>
  <c r="D25" i="34"/>
  <c r="H25" i="34"/>
  <c r="L25" i="34"/>
  <c r="P25" i="34"/>
  <c r="T25" i="34"/>
  <c r="C26" i="34"/>
  <c r="G26" i="34"/>
  <c r="K26" i="34"/>
  <c r="O26" i="34"/>
  <c r="S26" i="34"/>
  <c r="B28" i="34"/>
  <c r="F28" i="34"/>
  <c r="J28" i="34"/>
  <c r="N28" i="34"/>
  <c r="R28" i="34"/>
  <c r="V28" i="34"/>
  <c r="E29" i="34"/>
  <c r="I29" i="34"/>
  <c r="M29" i="34"/>
  <c r="Q29" i="34"/>
  <c r="U29" i="34"/>
  <c r="D46" i="34"/>
  <c r="H46" i="34"/>
  <c r="L46" i="34"/>
  <c r="P46" i="34"/>
  <c r="T46" i="34"/>
  <c r="C52" i="34"/>
  <c r="G52" i="34"/>
  <c r="K52" i="34"/>
  <c r="O52" i="34"/>
  <c r="S52" i="34"/>
  <c r="B53" i="34"/>
  <c r="F53" i="34"/>
  <c r="J53" i="34"/>
  <c r="N53" i="34"/>
  <c r="R53" i="34"/>
  <c r="V53" i="34"/>
  <c r="E55" i="34"/>
  <c r="I55" i="34"/>
  <c r="M55" i="34"/>
  <c r="Q55" i="34"/>
  <c r="U55" i="34"/>
  <c r="D56" i="34"/>
  <c r="H56" i="34"/>
  <c r="L56" i="34"/>
  <c r="P56" i="34"/>
  <c r="T56" i="34"/>
  <c r="C59" i="34"/>
  <c r="C61" i="34" s="1"/>
  <c r="G59" i="34"/>
  <c r="G61" i="34" s="1"/>
  <c r="K59" i="34"/>
  <c r="O59" i="34"/>
  <c r="O61" i="34" s="1"/>
  <c r="S59" i="34"/>
  <c r="F19" i="34"/>
  <c r="E80" i="56" s="1"/>
  <c r="J19" i="34"/>
  <c r="I80" i="56" s="1"/>
  <c r="N19" i="34"/>
  <c r="M80" i="56" s="1"/>
  <c r="R19" i="34"/>
  <c r="Q80" i="56" s="1"/>
  <c r="V19" i="34"/>
  <c r="U80" i="56" s="1"/>
  <c r="E25" i="34"/>
  <c r="I25" i="34"/>
  <c r="M25" i="34"/>
  <c r="Q25" i="34"/>
  <c r="U25" i="34"/>
  <c r="D26" i="34"/>
  <c r="H26" i="34"/>
  <c r="L26" i="34"/>
  <c r="P26" i="34"/>
  <c r="T26" i="34"/>
  <c r="C28" i="34"/>
  <c r="G28" i="34"/>
  <c r="K28" i="34"/>
  <c r="O28" i="34"/>
  <c r="S28" i="34"/>
  <c r="B29" i="34"/>
  <c r="F29" i="34"/>
  <c r="J29" i="34"/>
  <c r="N29" i="34"/>
  <c r="R29" i="34"/>
  <c r="V29" i="34"/>
  <c r="E46" i="34"/>
  <c r="I46" i="34"/>
  <c r="M46" i="34"/>
  <c r="Q46" i="34"/>
  <c r="U46" i="34"/>
  <c r="D52" i="34"/>
  <c r="H52" i="34"/>
  <c r="L52" i="34"/>
  <c r="P52" i="34"/>
  <c r="T52" i="34"/>
  <c r="C53" i="34"/>
  <c r="G53" i="34"/>
  <c r="K53" i="34"/>
  <c r="O53" i="34"/>
  <c r="S53" i="34"/>
  <c r="B55" i="34"/>
  <c r="F55" i="34"/>
  <c r="J55" i="34"/>
  <c r="N55" i="34"/>
  <c r="R55" i="34"/>
  <c r="V55" i="34"/>
  <c r="E56" i="34"/>
  <c r="I56" i="34"/>
  <c r="M56" i="34"/>
  <c r="Q56" i="34"/>
  <c r="U56" i="34"/>
  <c r="D59" i="34"/>
  <c r="H59" i="34"/>
  <c r="L59" i="34"/>
  <c r="P59" i="34"/>
  <c r="T59" i="34"/>
  <c r="T69" i="115" s="1"/>
  <c r="C19" i="34"/>
  <c r="B80" i="56" s="1"/>
  <c r="G19" i="34"/>
  <c r="F80" i="56" s="1"/>
  <c r="K19" i="34"/>
  <c r="J80" i="56" s="1"/>
  <c r="O19" i="34"/>
  <c r="N80" i="56" s="1"/>
  <c r="S19" i="34"/>
  <c r="R80" i="56" s="1"/>
  <c r="B25" i="34"/>
  <c r="F25" i="34"/>
  <c r="J25" i="34"/>
  <c r="N25" i="34"/>
  <c r="R25" i="34"/>
  <c r="V25" i="34"/>
  <c r="E26" i="34"/>
  <c r="I26" i="34"/>
  <c r="M26" i="34"/>
  <c r="Q26" i="34"/>
  <c r="U26" i="34"/>
  <c r="D28" i="34"/>
  <c r="H28" i="34"/>
  <c r="L28" i="34"/>
  <c r="P28" i="34"/>
  <c r="T28" i="34"/>
  <c r="C29" i="34"/>
  <c r="G29" i="34"/>
  <c r="K29" i="34"/>
  <c r="O29" i="34"/>
  <c r="S29" i="34"/>
  <c r="F46" i="34"/>
  <c r="J46" i="34"/>
  <c r="N46" i="34"/>
  <c r="R46" i="34"/>
  <c r="V46" i="34"/>
  <c r="E52" i="34"/>
  <c r="I52" i="34"/>
  <c r="M52" i="34"/>
  <c r="Q52" i="34"/>
  <c r="U52" i="34"/>
  <c r="D53" i="34"/>
  <c r="H53" i="34"/>
  <c r="L53" i="34"/>
  <c r="P53" i="34"/>
  <c r="T53" i="34"/>
  <c r="C55" i="34"/>
  <c r="G55" i="34"/>
  <c r="K55" i="34"/>
  <c r="O55" i="34"/>
  <c r="S55" i="34"/>
  <c r="B56" i="34"/>
  <c r="F56" i="34"/>
  <c r="J56" i="34"/>
  <c r="N56" i="34"/>
  <c r="R56" i="34"/>
  <c r="V56" i="34"/>
  <c r="E59" i="34"/>
  <c r="I59" i="34"/>
  <c r="M59" i="34"/>
  <c r="Q59" i="34"/>
  <c r="U59" i="34"/>
  <c r="U69" i="115" s="1"/>
  <c r="D19" i="34"/>
  <c r="C80" i="56" s="1"/>
  <c r="H19" i="34"/>
  <c r="G80" i="56" s="1"/>
  <c r="L19" i="34"/>
  <c r="K80" i="56" s="1"/>
  <c r="P19" i="34"/>
  <c r="O80" i="56" s="1"/>
  <c r="T19" i="34"/>
  <c r="S80" i="56" s="1"/>
  <c r="B26" i="34"/>
  <c r="F26" i="34"/>
  <c r="J26" i="34"/>
  <c r="N26" i="34"/>
  <c r="R26" i="34"/>
  <c r="V26" i="34"/>
  <c r="C46" i="34"/>
  <c r="G46" i="34"/>
  <c r="K46" i="34"/>
  <c r="O46" i="34"/>
  <c r="S46" i="34"/>
  <c r="J19" i="9"/>
  <c r="I62" i="56" s="1"/>
  <c r="V19" i="9"/>
  <c r="U62" i="56" s="1"/>
  <c r="F29" i="9"/>
  <c r="N29" i="9"/>
  <c r="E46" i="9"/>
  <c r="M46" i="9"/>
  <c r="U46" i="9"/>
  <c r="I56" i="9"/>
  <c r="M56" i="9"/>
  <c r="E19" i="9"/>
  <c r="D62" i="56" s="1"/>
  <c r="I19" i="9"/>
  <c r="H62" i="56" s="1"/>
  <c r="M19" i="9"/>
  <c r="L62" i="56" s="1"/>
  <c r="Q19" i="9"/>
  <c r="P62" i="56" s="1"/>
  <c r="U19" i="9"/>
  <c r="T62" i="56" s="1"/>
  <c r="D25" i="9"/>
  <c r="H25" i="9"/>
  <c r="L25" i="9"/>
  <c r="P25" i="9"/>
  <c r="T25" i="9"/>
  <c r="C26" i="9"/>
  <c r="G26" i="9"/>
  <c r="K26" i="9"/>
  <c r="O26" i="9"/>
  <c r="S26" i="9"/>
  <c r="B28" i="9"/>
  <c r="F28" i="9"/>
  <c r="J28" i="9"/>
  <c r="N28" i="9"/>
  <c r="R28" i="9"/>
  <c r="V28" i="9"/>
  <c r="E29" i="9"/>
  <c r="I29" i="9"/>
  <c r="M29" i="9"/>
  <c r="Q29" i="9"/>
  <c r="U29" i="9"/>
  <c r="D46" i="9"/>
  <c r="H46" i="9"/>
  <c r="L46" i="9"/>
  <c r="P46" i="9"/>
  <c r="T46" i="9"/>
  <c r="C52" i="9"/>
  <c r="G52" i="9"/>
  <c r="K52" i="9"/>
  <c r="O52" i="9"/>
  <c r="S52" i="9"/>
  <c r="B53" i="9"/>
  <c r="F53" i="9"/>
  <c r="J53" i="9"/>
  <c r="N53" i="9"/>
  <c r="R53" i="9"/>
  <c r="V53" i="9"/>
  <c r="E55" i="9"/>
  <c r="I55" i="9"/>
  <c r="M55" i="9"/>
  <c r="Q55" i="9"/>
  <c r="U55" i="9"/>
  <c r="D56" i="9"/>
  <c r="H56" i="9"/>
  <c r="L56" i="9"/>
  <c r="P56" i="9"/>
  <c r="T56" i="9"/>
  <c r="C59" i="9"/>
  <c r="C61" i="9" s="1"/>
  <c r="G59" i="9"/>
  <c r="G61" i="9" s="1"/>
  <c r="K59" i="9"/>
  <c r="O59" i="9"/>
  <c r="S59" i="9"/>
  <c r="N19" i="9"/>
  <c r="M62" i="56" s="1"/>
  <c r="B29" i="9"/>
  <c r="R29" i="9"/>
  <c r="C19" i="9"/>
  <c r="B62" i="56" s="1"/>
  <c r="G19" i="9"/>
  <c r="F62" i="56" s="1"/>
  <c r="K19" i="9"/>
  <c r="J62" i="56" s="1"/>
  <c r="O19" i="9"/>
  <c r="N62" i="56" s="1"/>
  <c r="S19" i="9"/>
  <c r="R62" i="56" s="1"/>
  <c r="B25" i="9"/>
  <c r="F25" i="9"/>
  <c r="J25" i="9"/>
  <c r="N25" i="9"/>
  <c r="R25" i="9"/>
  <c r="V25" i="9"/>
  <c r="E26" i="9"/>
  <c r="I26" i="9"/>
  <c r="M26" i="9"/>
  <c r="Q26" i="9"/>
  <c r="U26" i="9"/>
  <c r="D28" i="9"/>
  <c r="H28" i="9"/>
  <c r="L28" i="9"/>
  <c r="P28" i="9"/>
  <c r="T28" i="9"/>
  <c r="C29" i="9"/>
  <c r="G29" i="9"/>
  <c r="K29" i="9"/>
  <c r="O29" i="9"/>
  <c r="S29" i="9"/>
  <c r="F46" i="9"/>
  <c r="J46" i="9"/>
  <c r="N46" i="9"/>
  <c r="R46" i="9"/>
  <c r="V46" i="9"/>
  <c r="E52" i="9"/>
  <c r="I52" i="9"/>
  <c r="M52" i="9"/>
  <c r="Q52" i="9"/>
  <c r="U52" i="9"/>
  <c r="D53" i="9"/>
  <c r="H53" i="9"/>
  <c r="L53" i="9"/>
  <c r="P53" i="9"/>
  <c r="T53" i="9"/>
  <c r="C55" i="9"/>
  <c r="G55" i="9"/>
  <c r="K55" i="9"/>
  <c r="O55" i="9"/>
  <c r="S55" i="9"/>
  <c r="B56" i="9"/>
  <c r="F56" i="9"/>
  <c r="J56" i="9"/>
  <c r="N56" i="9"/>
  <c r="R56" i="9"/>
  <c r="V56" i="9"/>
  <c r="E59" i="9"/>
  <c r="E61" i="9" s="1"/>
  <c r="I59" i="9"/>
  <c r="I61" i="9" s="1"/>
  <c r="M59" i="9"/>
  <c r="Q59" i="9"/>
  <c r="U59" i="9"/>
  <c r="F19" i="9"/>
  <c r="E62" i="56" s="1"/>
  <c r="R19" i="9"/>
  <c r="Q62" i="56" s="1"/>
  <c r="J29" i="9"/>
  <c r="V29" i="9"/>
  <c r="I46" i="9"/>
  <c r="Q46" i="9"/>
  <c r="E56" i="9"/>
  <c r="Q56" i="9"/>
  <c r="U56" i="9"/>
  <c r="D19" i="9"/>
  <c r="C62" i="56" s="1"/>
  <c r="H19" i="9"/>
  <c r="G62" i="56" s="1"/>
  <c r="L19" i="9"/>
  <c r="K62" i="56" s="1"/>
  <c r="P19" i="9"/>
  <c r="O62" i="56" s="1"/>
  <c r="T19" i="9"/>
  <c r="S62" i="56" s="1"/>
  <c r="B26" i="9"/>
  <c r="F26" i="9"/>
  <c r="J26" i="9"/>
  <c r="N26" i="9"/>
  <c r="R26" i="9"/>
  <c r="V26" i="9"/>
  <c r="C46" i="9"/>
  <c r="G46" i="9"/>
  <c r="K46" i="9"/>
  <c r="O46" i="9"/>
  <c r="S46" i="9"/>
  <c r="N19" i="77"/>
  <c r="M27" i="56" s="1"/>
  <c r="N29" i="77"/>
  <c r="M46" i="77"/>
  <c r="I56" i="77"/>
  <c r="Q56" i="77"/>
  <c r="U56" i="77"/>
  <c r="M19" i="77"/>
  <c r="L27" i="56" s="1"/>
  <c r="Q19" i="77"/>
  <c r="P27" i="56" s="1"/>
  <c r="U19" i="77"/>
  <c r="T27" i="56" s="1"/>
  <c r="L25" i="77"/>
  <c r="P25" i="77"/>
  <c r="T25" i="77"/>
  <c r="K26" i="77"/>
  <c r="O26" i="77"/>
  <c r="S26" i="77"/>
  <c r="N28" i="77"/>
  <c r="R28" i="77"/>
  <c r="V28" i="77"/>
  <c r="I29" i="77"/>
  <c r="M29" i="77"/>
  <c r="Q29" i="77"/>
  <c r="U29" i="77"/>
  <c r="L46" i="77"/>
  <c r="P46" i="77"/>
  <c r="T46" i="77"/>
  <c r="K52" i="77"/>
  <c r="O52" i="77"/>
  <c r="S52" i="77"/>
  <c r="J53" i="77"/>
  <c r="N53" i="77"/>
  <c r="R53" i="77"/>
  <c r="V53" i="77"/>
  <c r="I55" i="77"/>
  <c r="M55" i="77"/>
  <c r="Q55" i="77"/>
  <c r="U55" i="77"/>
  <c r="L56" i="77"/>
  <c r="P56" i="77"/>
  <c r="T56" i="77"/>
  <c r="K59" i="77"/>
  <c r="K61" i="77" s="1"/>
  <c r="O59" i="77"/>
  <c r="S59" i="77"/>
  <c r="S26" i="115" s="1"/>
  <c r="J19" i="77"/>
  <c r="I27" i="56" s="1"/>
  <c r="V19" i="77"/>
  <c r="U27" i="56" s="1"/>
  <c r="R29" i="77"/>
  <c r="Q46" i="77"/>
  <c r="M56" i="77"/>
  <c r="K19" i="77"/>
  <c r="J27" i="56" s="1"/>
  <c r="O19" i="77"/>
  <c r="N27" i="56" s="1"/>
  <c r="S19" i="77"/>
  <c r="R27" i="56" s="1"/>
  <c r="J25" i="77"/>
  <c r="N25" i="77"/>
  <c r="R25" i="77"/>
  <c r="V25" i="77"/>
  <c r="K29" i="77"/>
  <c r="O29" i="77"/>
  <c r="S29" i="77"/>
  <c r="J46" i="77"/>
  <c r="N46" i="77"/>
  <c r="R46" i="77"/>
  <c r="V46" i="77"/>
  <c r="I52" i="77"/>
  <c r="M52" i="77"/>
  <c r="Q52" i="77"/>
  <c r="U52" i="77"/>
  <c r="J56" i="77"/>
  <c r="N56" i="77"/>
  <c r="R56" i="77"/>
  <c r="V56" i="77"/>
  <c r="I59" i="77"/>
  <c r="M59" i="77"/>
  <c r="M61" i="77" s="1"/>
  <c r="Q59" i="77"/>
  <c r="U59" i="77"/>
  <c r="U26" i="115" s="1"/>
  <c r="R19" i="77"/>
  <c r="Q27" i="56" s="1"/>
  <c r="J29" i="77"/>
  <c r="V29" i="77"/>
  <c r="U46" i="77"/>
  <c r="L19" i="77"/>
  <c r="K27" i="56" s="1"/>
  <c r="P19" i="77"/>
  <c r="O27" i="56" s="1"/>
  <c r="T19" i="77"/>
  <c r="S27" i="56" s="1"/>
  <c r="J26" i="77"/>
  <c r="N26" i="77"/>
  <c r="R26" i="77"/>
  <c r="V26" i="77"/>
  <c r="K46" i="77"/>
  <c r="O46" i="77"/>
  <c r="S46" i="77"/>
  <c r="G61" i="52"/>
  <c r="I19" i="52"/>
  <c r="H45" i="56" s="1"/>
  <c r="Q19" i="52"/>
  <c r="P45" i="56" s="1"/>
  <c r="U19" i="52"/>
  <c r="T45" i="56" s="1"/>
  <c r="M29" i="52"/>
  <c r="D46" i="52"/>
  <c r="P46" i="52"/>
  <c r="T46" i="52"/>
  <c r="H56" i="52"/>
  <c r="F19" i="52"/>
  <c r="E45" i="56" s="1"/>
  <c r="J19" i="52"/>
  <c r="I45" i="56" s="1"/>
  <c r="N19" i="52"/>
  <c r="M45" i="56" s="1"/>
  <c r="R19" i="52"/>
  <c r="Q45" i="56" s="1"/>
  <c r="V19" i="52"/>
  <c r="U45" i="56" s="1"/>
  <c r="E25" i="52"/>
  <c r="I25" i="52"/>
  <c r="M25" i="52"/>
  <c r="Q25" i="52"/>
  <c r="U25" i="52"/>
  <c r="D26" i="52"/>
  <c r="H26" i="52"/>
  <c r="L26" i="52"/>
  <c r="P26" i="52"/>
  <c r="T26" i="52"/>
  <c r="C28" i="52"/>
  <c r="G28" i="52"/>
  <c r="K28" i="52"/>
  <c r="O28" i="52"/>
  <c r="S28" i="52"/>
  <c r="B29" i="52"/>
  <c r="F29" i="52"/>
  <c r="J29" i="52"/>
  <c r="N29" i="52"/>
  <c r="R29" i="52"/>
  <c r="V29" i="52"/>
  <c r="E46" i="52"/>
  <c r="I46" i="52"/>
  <c r="M46" i="52"/>
  <c r="Q46" i="52"/>
  <c r="U46" i="52"/>
  <c r="D52" i="52"/>
  <c r="H52" i="52"/>
  <c r="L52" i="52"/>
  <c r="P52" i="52"/>
  <c r="T52" i="52"/>
  <c r="C53" i="52"/>
  <c r="G53" i="52"/>
  <c r="K53" i="52"/>
  <c r="O53" i="52"/>
  <c r="S53" i="52"/>
  <c r="F55" i="52"/>
  <c r="J55" i="52"/>
  <c r="N55" i="52"/>
  <c r="R55" i="52"/>
  <c r="V55" i="52"/>
  <c r="E56" i="52"/>
  <c r="I56" i="52"/>
  <c r="M56" i="52"/>
  <c r="Q56" i="52"/>
  <c r="U56" i="52"/>
  <c r="D59" i="52"/>
  <c r="H59" i="52"/>
  <c r="H61" i="52" s="1"/>
  <c r="L59" i="52"/>
  <c r="L61" i="52" s="1"/>
  <c r="P59" i="52"/>
  <c r="T59" i="52"/>
  <c r="T86" i="115" s="1"/>
  <c r="E19" i="52"/>
  <c r="D45" i="56" s="1"/>
  <c r="I29" i="52"/>
  <c r="Q29" i="52"/>
  <c r="H46" i="52"/>
  <c r="L56" i="52"/>
  <c r="T56" i="52"/>
  <c r="C19" i="52"/>
  <c r="B45" i="56" s="1"/>
  <c r="G19" i="52"/>
  <c r="F45" i="56" s="1"/>
  <c r="K19" i="52"/>
  <c r="J45" i="56" s="1"/>
  <c r="O19" i="52"/>
  <c r="N45" i="56" s="1"/>
  <c r="S19" i="52"/>
  <c r="R45" i="56" s="1"/>
  <c r="B25" i="52"/>
  <c r="F25" i="52"/>
  <c r="J25" i="52"/>
  <c r="N25" i="52"/>
  <c r="R25" i="52"/>
  <c r="V25" i="52"/>
  <c r="E26" i="52"/>
  <c r="I26" i="52"/>
  <c r="M26" i="52"/>
  <c r="Q26" i="52"/>
  <c r="U26" i="52"/>
  <c r="D28" i="52"/>
  <c r="H28" i="52"/>
  <c r="L28" i="52"/>
  <c r="P28" i="52"/>
  <c r="T28" i="52"/>
  <c r="C29" i="52"/>
  <c r="G29" i="52"/>
  <c r="K29" i="52"/>
  <c r="O29" i="52"/>
  <c r="S29" i="52"/>
  <c r="F46" i="52"/>
  <c r="J46" i="52"/>
  <c r="N46" i="52"/>
  <c r="R46" i="52"/>
  <c r="V46" i="52"/>
  <c r="E52" i="52"/>
  <c r="I52" i="52"/>
  <c r="M52" i="52"/>
  <c r="Q52" i="52"/>
  <c r="U52" i="52"/>
  <c r="D53" i="52"/>
  <c r="H53" i="52"/>
  <c r="L53" i="52"/>
  <c r="P53" i="52"/>
  <c r="T53" i="52"/>
  <c r="C55" i="52"/>
  <c r="G55" i="52"/>
  <c r="K55" i="52"/>
  <c r="O55" i="52"/>
  <c r="S55" i="52"/>
  <c r="B56" i="52"/>
  <c r="F56" i="52"/>
  <c r="J56" i="52"/>
  <c r="N56" i="52"/>
  <c r="R56" i="52"/>
  <c r="V56" i="52"/>
  <c r="E59" i="52"/>
  <c r="F61" i="52" s="1"/>
  <c r="I59" i="52"/>
  <c r="M59" i="52"/>
  <c r="Q59" i="52"/>
  <c r="U59" i="52"/>
  <c r="M19" i="52"/>
  <c r="L45" i="56" s="1"/>
  <c r="E29" i="52"/>
  <c r="U29" i="52"/>
  <c r="L46" i="52"/>
  <c r="D56" i="52"/>
  <c r="P56" i="52"/>
  <c r="D19" i="52"/>
  <c r="C45" i="56" s="1"/>
  <c r="H19" i="52"/>
  <c r="G45" i="56" s="1"/>
  <c r="L19" i="52"/>
  <c r="K45" i="56" s="1"/>
  <c r="P19" i="52"/>
  <c r="O45" i="56" s="1"/>
  <c r="T19" i="52"/>
  <c r="S45" i="56" s="1"/>
  <c r="B26" i="52"/>
  <c r="F26" i="52"/>
  <c r="J26" i="52"/>
  <c r="N26" i="52"/>
  <c r="R26" i="52"/>
  <c r="V26" i="52"/>
  <c r="C46" i="52"/>
  <c r="G46" i="52"/>
  <c r="K46" i="52"/>
  <c r="O46" i="52"/>
  <c r="S46" i="52"/>
  <c r="E19" i="76"/>
  <c r="D9" i="56" s="1"/>
  <c r="I19" i="76"/>
  <c r="H9" i="56" s="1"/>
  <c r="M19" i="76"/>
  <c r="L9" i="56" s="1"/>
  <c r="Q19" i="76"/>
  <c r="P9" i="56" s="1"/>
  <c r="U19" i="76"/>
  <c r="T9" i="56" s="1"/>
  <c r="D25" i="76"/>
  <c r="H25" i="76"/>
  <c r="L25" i="76"/>
  <c r="P25" i="76"/>
  <c r="T25" i="76"/>
  <c r="C26" i="76"/>
  <c r="G26" i="76"/>
  <c r="K26" i="76"/>
  <c r="O26" i="76"/>
  <c r="S26" i="76"/>
  <c r="B28" i="76"/>
  <c r="F28" i="76"/>
  <c r="J28" i="76"/>
  <c r="N28" i="76"/>
  <c r="R28" i="76"/>
  <c r="V28" i="76"/>
  <c r="E29" i="76"/>
  <c r="I29" i="76"/>
  <c r="M29" i="76"/>
  <c r="Q29" i="76"/>
  <c r="U29" i="76"/>
  <c r="D46" i="76"/>
  <c r="H46" i="76"/>
  <c r="L46" i="76"/>
  <c r="P46" i="76"/>
  <c r="T46" i="76"/>
  <c r="C52" i="76"/>
  <c r="G52" i="76"/>
  <c r="K52" i="76"/>
  <c r="O52" i="76"/>
  <c r="S52" i="76"/>
  <c r="B53" i="76"/>
  <c r="F53" i="76"/>
  <c r="J53" i="76"/>
  <c r="N53" i="76"/>
  <c r="R53" i="76"/>
  <c r="V53" i="76"/>
  <c r="E55" i="76"/>
  <c r="I55" i="76"/>
  <c r="M55" i="76"/>
  <c r="Q55" i="76"/>
  <c r="U55" i="76"/>
  <c r="D56" i="76"/>
  <c r="H56" i="76"/>
  <c r="L56" i="76"/>
  <c r="P56" i="76"/>
  <c r="T56" i="76"/>
  <c r="C59" i="76"/>
  <c r="C61" i="76" s="1"/>
  <c r="G59" i="76"/>
  <c r="G61" i="76" s="1"/>
  <c r="K59" i="76"/>
  <c r="K61" i="76" s="1"/>
  <c r="O59" i="76"/>
  <c r="O61" i="76" s="1"/>
  <c r="S59" i="76"/>
  <c r="F19" i="76"/>
  <c r="E9" i="56" s="1"/>
  <c r="J19" i="76"/>
  <c r="I9" i="56" s="1"/>
  <c r="N19" i="76"/>
  <c r="M9" i="56" s="1"/>
  <c r="R19" i="76"/>
  <c r="Q9" i="56" s="1"/>
  <c r="V19" i="76"/>
  <c r="U9" i="56" s="1"/>
  <c r="E25" i="76"/>
  <c r="I25" i="76"/>
  <c r="M25" i="76"/>
  <c r="Q25" i="76"/>
  <c r="U25" i="76"/>
  <c r="D26" i="76"/>
  <c r="H26" i="76"/>
  <c r="L26" i="76"/>
  <c r="P26" i="76"/>
  <c r="T26" i="76"/>
  <c r="C28" i="76"/>
  <c r="G28" i="76"/>
  <c r="K28" i="76"/>
  <c r="O28" i="76"/>
  <c r="S28" i="76"/>
  <c r="B29" i="76"/>
  <c r="F29" i="76"/>
  <c r="J29" i="76"/>
  <c r="N29" i="76"/>
  <c r="R29" i="76"/>
  <c r="V29" i="76"/>
  <c r="E46" i="76"/>
  <c r="I46" i="76"/>
  <c r="M46" i="76"/>
  <c r="Q46" i="76"/>
  <c r="U46" i="76"/>
  <c r="D52" i="76"/>
  <c r="H52" i="76"/>
  <c r="L52" i="76"/>
  <c r="P52" i="76"/>
  <c r="T52" i="76"/>
  <c r="C53" i="76"/>
  <c r="G53" i="76"/>
  <c r="K53" i="76"/>
  <c r="O53" i="76"/>
  <c r="S53" i="76"/>
  <c r="B55" i="76"/>
  <c r="F55" i="76"/>
  <c r="J55" i="76"/>
  <c r="N55" i="76"/>
  <c r="R55" i="76"/>
  <c r="V55" i="76"/>
  <c r="E56" i="76"/>
  <c r="I56" i="76"/>
  <c r="M56" i="76"/>
  <c r="Q56" i="76"/>
  <c r="U56" i="76"/>
  <c r="D59" i="76"/>
  <c r="H59" i="76"/>
  <c r="L59" i="76"/>
  <c r="P59" i="76"/>
  <c r="T59" i="76"/>
  <c r="T25" i="115" s="1"/>
  <c r="C19" i="76"/>
  <c r="B9" i="56" s="1"/>
  <c r="G19" i="76"/>
  <c r="F9" i="56" s="1"/>
  <c r="K19" i="76"/>
  <c r="J9" i="56" s="1"/>
  <c r="O19" i="76"/>
  <c r="N9" i="56" s="1"/>
  <c r="S19" i="76"/>
  <c r="R9" i="56" s="1"/>
  <c r="B25" i="76"/>
  <c r="F25" i="76"/>
  <c r="J25" i="76"/>
  <c r="N25" i="76"/>
  <c r="R25" i="76"/>
  <c r="V25" i="76"/>
  <c r="E26" i="76"/>
  <c r="I26" i="76"/>
  <c r="M26" i="76"/>
  <c r="Q26" i="76"/>
  <c r="U26" i="76"/>
  <c r="D28" i="76"/>
  <c r="H28" i="76"/>
  <c r="L28" i="76"/>
  <c r="P28" i="76"/>
  <c r="T28" i="76"/>
  <c r="C29" i="76"/>
  <c r="G29" i="76"/>
  <c r="K29" i="76"/>
  <c r="O29" i="76"/>
  <c r="S29" i="76"/>
  <c r="F46" i="76"/>
  <c r="J46" i="76"/>
  <c r="N46" i="76"/>
  <c r="R46" i="76"/>
  <c r="V46" i="76"/>
  <c r="E52" i="76"/>
  <c r="I52" i="76"/>
  <c r="M52" i="76"/>
  <c r="Q52" i="76"/>
  <c r="U52" i="76"/>
  <c r="D53" i="76"/>
  <c r="H53" i="76"/>
  <c r="L53" i="76"/>
  <c r="P53" i="76"/>
  <c r="T53" i="76"/>
  <c r="C55" i="76"/>
  <c r="G55" i="76"/>
  <c r="K55" i="76"/>
  <c r="O55" i="76"/>
  <c r="S55" i="76"/>
  <c r="B56" i="76"/>
  <c r="F56" i="76"/>
  <c r="J56" i="76"/>
  <c r="N56" i="76"/>
  <c r="R56" i="76"/>
  <c r="V56" i="76"/>
  <c r="E59" i="76"/>
  <c r="I59" i="76"/>
  <c r="M59" i="76"/>
  <c r="Q59" i="76"/>
  <c r="U59" i="76"/>
  <c r="U25" i="115" s="1"/>
  <c r="D19" i="76"/>
  <c r="C9" i="56" s="1"/>
  <c r="H19" i="76"/>
  <c r="G9" i="56" s="1"/>
  <c r="L19" i="76"/>
  <c r="K9" i="56" s="1"/>
  <c r="P19" i="76"/>
  <c r="O9" i="56" s="1"/>
  <c r="T19" i="76"/>
  <c r="S9" i="56" s="1"/>
  <c r="B26" i="76"/>
  <c r="F26" i="76"/>
  <c r="J26" i="76"/>
  <c r="N26" i="76"/>
  <c r="R26" i="76"/>
  <c r="V26" i="76"/>
  <c r="C46" i="76"/>
  <c r="G46" i="76"/>
  <c r="K46" i="76"/>
  <c r="O46" i="76"/>
  <c r="S46" i="76"/>
  <c r="I28" i="75"/>
  <c r="I59" i="75"/>
  <c r="I26" i="75"/>
  <c r="U28" i="75"/>
  <c r="U59" i="75"/>
  <c r="U24" i="115" s="1"/>
  <c r="U26" i="75"/>
  <c r="Q19" i="75"/>
  <c r="P30" i="56" s="1"/>
  <c r="I29" i="75"/>
  <c r="N59" i="75"/>
  <c r="N26" i="75"/>
  <c r="N25" i="75"/>
  <c r="N29" i="75"/>
  <c r="V59" i="75"/>
  <c r="V24" i="115" s="1"/>
  <c r="V26" i="75"/>
  <c r="V25" i="75"/>
  <c r="V29" i="75"/>
  <c r="M25" i="75"/>
  <c r="U25" i="75"/>
  <c r="M29" i="75"/>
  <c r="U19" i="75"/>
  <c r="T30" i="56" s="1"/>
  <c r="N28" i="75"/>
  <c r="V28" i="75"/>
  <c r="L55" i="75"/>
  <c r="L59" i="75"/>
  <c r="L61" i="75" s="1"/>
  <c r="L53" i="75"/>
  <c r="L52" i="75"/>
  <c r="P55" i="75"/>
  <c r="P59" i="75"/>
  <c r="P61" i="75" s="1"/>
  <c r="P52" i="75"/>
  <c r="P53" i="75"/>
  <c r="T55" i="75"/>
  <c r="T59" i="75"/>
  <c r="T53" i="75"/>
  <c r="T52" i="75"/>
  <c r="M28" i="75"/>
  <c r="M59" i="75"/>
  <c r="M26" i="75"/>
  <c r="Q28" i="75"/>
  <c r="Q59" i="75"/>
  <c r="Q26" i="75"/>
  <c r="J59" i="75"/>
  <c r="J26" i="75"/>
  <c r="J25" i="75"/>
  <c r="J29" i="75"/>
  <c r="R59" i="75"/>
  <c r="R26" i="75"/>
  <c r="R29" i="75"/>
  <c r="R25" i="75"/>
  <c r="N19" i="75"/>
  <c r="M30" i="56" s="1"/>
  <c r="V19" i="75"/>
  <c r="U30" i="56" s="1"/>
  <c r="I25" i="75"/>
  <c r="Q25" i="75"/>
  <c r="U29" i="75"/>
  <c r="L56" i="75"/>
  <c r="Q46" i="75"/>
  <c r="K19" i="75"/>
  <c r="J30" i="56" s="1"/>
  <c r="O19" i="75"/>
  <c r="N30" i="56" s="1"/>
  <c r="S19" i="75"/>
  <c r="R30" i="56" s="1"/>
  <c r="L28" i="75"/>
  <c r="P28" i="75"/>
  <c r="T28" i="75"/>
  <c r="K29" i="75"/>
  <c r="O29" i="75"/>
  <c r="S29" i="75"/>
  <c r="J46" i="75"/>
  <c r="N46" i="75"/>
  <c r="R46" i="75"/>
  <c r="V46" i="75"/>
  <c r="I52" i="75"/>
  <c r="M52" i="75"/>
  <c r="Q52" i="75"/>
  <c r="U52" i="75"/>
  <c r="K55" i="75"/>
  <c r="O55" i="75"/>
  <c r="S55" i="75"/>
  <c r="J56" i="75"/>
  <c r="N56" i="75"/>
  <c r="R56" i="75"/>
  <c r="V56" i="75"/>
  <c r="M46" i="75"/>
  <c r="U46" i="75"/>
  <c r="I56" i="75"/>
  <c r="M56" i="75"/>
  <c r="Q56" i="75"/>
  <c r="U56" i="75"/>
  <c r="L19" i="75"/>
  <c r="K30" i="56" s="1"/>
  <c r="P19" i="75"/>
  <c r="O30" i="56" s="1"/>
  <c r="T19" i="75"/>
  <c r="S30" i="56" s="1"/>
  <c r="K46" i="75"/>
  <c r="O46" i="75"/>
  <c r="S46" i="75"/>
  <c r="Q52" i="74"/>
  <c r="U53" i="74"/>
  <c r="U52" i="74"/>
  <c r="Q46" i="74"/>
  <c r="V46" i="74"/>
  <c r="U55" i="74"/>
  <c r="I28" i="74"/>
  <c r="I59" i="74"/>
  <c r="M28" i="74"/>
  <c r="M59" i="74"/>
  <c r="M61" i="74" s="1"/>
  <c r="Q28" i="74"/>
  <c r="Q59" i="74"/>
  <c r="U28" i="74"/>
  <c r="U59" i="74"/>
  <c r="Q19" i="74"/>
  <c r="P32" i="56" s="1"/>
  <c r="V19" i="74"/>
  <c r="U32" i="56" s="1"/>
  <c r="Q25" i="74"/>
  <c r="Q26" i="74"/>
  <c r="M29" i="74"/>
  <c r="J52" i="74"/>
  <c r="J56" i="74"/>
  <c r="N52" i="74"/>
  <c r="N56" i="74"/>
  <c r="R52" i="74"/>
  <c r="R56" i="74"/>
  <c r="V52" i="74"/>
  <c r="V56" i="74"/>
  <c r="M46" i="74"/>
  <c r="R46" i="74"/>
  <c r="M52" i="74"/>
  <c r="N53" i="74"/>
  <c r="V53" i="74"/>
  <c r="Q55" i="74"/>
  <c r="V55" i="74"/>
  <c r="I56" i="74"/>
  <c r="Q56" i="74"/>
  <c r="J59" i="74"/>
  <c r="J61" i="74" s="1"/>
  <c r="J26" i="74"/>
  <c r="N59" i="74"/>
  <c r="N26" i="74"/>
  <c r="R59" i="74"/>
  <c r="R26" i="74"/>
  <c r="V59" i="74"/>
  <c r="V26" i="74"/>
  <c r="M19" i="74"/>
  <c r="L32" i="56" s="1"/>
  <c r="R19" i="74"/>
  <c r="Q32" i="56" s="1"/>
  <c r="M25" i="74"/>
  <c r="R25" i="74"/>
  <c r="M26" i="74"/>
  <c r="N28" i="74"/>
  <c r="I29" i="74"/>
  <c r="N29" i="74"/>
  <c r="N46" i="74"/>
  <c r="I52" i="74"/>
  <c r="R55" i="74"/>
  <c r="N19" i="74"/>
  <c r="M32" i="56" s="1"/>
  <c r="S19" i="74"/>
  <c r="R32" i="56" s="1"/>
  <c r="I25" i="74"/>
  <c r="N25" i="74"/>
  <c r="I26" i="74"/>
  <c r="O26" i="74"/>
  <c r="J28" i="74"/>
  <c r="O28" i="74"/>
  <c r="J29" i="74"/>
  <c r="O29" i="74"/>
  <c r="U29" i="74"/>
  <c r="L53" i="74"/>
  <c r="P55" i="74"/>
  <c r="P53" i="74"/>
  <c r="T55" i="74"/>
  <c r="T53" i="74"/>
  <c r="J46" i="74"/>
  <c r="P46" i="74"/>
  <c r="U46" i="74"/>
  <c r="P52" i="74"/>
  <c r="J53" i="74"/>
  <c r="R53" i="74"/>
  <c r="N55" i="74"/>
  <c r="M56" i="74"/>
  <c r="U56" i="74"/>
  <c r="P59" i="74"/>
  <c r="L19" i="74"/>
  <c r="K32" i="56" s="1"/>
  <c r="P19" i="74"/>
  <c r="O32" i="56" s="1"/>
  <c r="T19" i="74"/>
  <c r="S32" i="56" s="1"/>
  <c r="K46" i="74"/>
  <c r="O46" i="74"/>
  <c r="S46" i="74"/>
  <c r="E19" i="8"/>
  <c r="D82" i="56" s="1"/>
  <c r="I19" i="8"/>
  <c r="H82" i="56" s="1"/>
  <c r="M19" i="8"/>
  <c r="L82" i="56" s="1"/>
  <c r="Q19" i="8"/>
  <c r="P82" i="56" s="1"/>
  <c r="U19" i="8"/>
  <c r="T82" i="56" s="1"/>
  <c r="D25" i="8"/>
  <c r="H25" i="8"/>
  <c r="L25" i="8"/>
  <c r="P25" i="8"/>
  <c r="T25" i="8"/>
  <c r="C26" i="8"/>
  <c r="G26" i="8"/>
  <c r="K26" i="8"/>
  <c r="O26" i="8"/>
  <c r="S26" i="8"/>
  <c r="B28" i="8"/>
  <c r="F28" i="8"/>
  <c r="J28" i="8"/>
  <c r="N28" i="8"/>
  <c r="R28" i="8"/>
  <c r="V28" i="8"/>
  <c r="E29" i="8"/>
  <c r="I29" i="8"/>
  <c r="M29" i="8"/>
  <c r="Q29" i="8"/>
  <c r="U29" i="8"/>
  <c r="D46" i="8"/>
  <c r="H46" i="8"/>
  <c r="L46" i="8"/>
  <c r="P46" i="8"/>
  <c r="T46" i="8"/>
  <c r="C52" i="8"/>
  <c r="G52" i="8"/>
  <c r="K52" i="8"/>
  <c r="O52" i="8"/>
  <c r="S52" i="8"/>
  <c r="B53" i="8"/>
  <c r="F53" i="8"/>
  <c r="J53" i="8"/>
  <c r="N53" i="8"/>
  <c r="R53" i="8"/>
  <c r="V53" i="8"/>
  <c r="E55" i="8"/>
  <c r="I55" i="8"/>
  <c r="M55" i="8"/>
  <c r="Q55" i="8"/>
  <c r="U55" i="8"/>
  <c r="D56" i="8"/>
  <c r="H56" i="8"/>
  <c r="L56" i="8"/>
  <c r="P56" i="8"/>
  <c r="T56" i="8"/>
  <c r="C59" i="8"/>
  <c r="G59" i="8"/>
  <c r="G61" i="8" s="1"/>
  <c r="K59" i="8"/>
  <c r="K61" i="8" s="1"/>
  <c r="O59" i="8"/>
  <c r="O61" i="8" s="1"/>
  <c r="S59" i="8"/>
  <c r="S42" i="115" s="1"/>
  <c r="F19" i="8"/>
  <c r="E82" i="56" s="1"/>
  <c r="J19" i="8"/>
  <c r="I82" i="56" s="1"/>
  <c r="N19" i="8"/>
  <c r="M82" i="56" s="1"/>
  <c r="R19" i="8"/>
  <c r="Q82" i="56" s="1"/>
  <c r="V19" i="8"/>
  <c r="U82" i="56" s="1"/>
  <c r="E25" i="8"/>
  <c r="I25" i="8"/>
  <c r="M25" i="8"/>
  <c r="Q25" i="8"/>
  <c r="U25" i="8"/>
  <c r="D26" i="8"/>
  <c r="H26" i="8"/>
  <c r="L26" i="8"/>
  <c r="P26" i="8"/>
  <c r="T26" i="8"/>
  <c r="C28" i="8"/>
  <c r="G28" i="8"/>
  <c r="K28" i="8"/>
  <c r="O28" i="8"/>
  <c r="S28" i="8"/>
  <c r="B29" i="8"/>
  <c r="F29" i="8"/>
  <c r="J29" i="8"/>
  <c r="N29" i="8"/>
  <c r="R29" i="8"/>
  <c r="V29" i="8"/>
  <c r="E46" i="8"/>
  <c r="I46" i="8"/>
  <c r="M46" i="8"/>
  <c r="Q46" i="8"/>
  <c r="U46" i="8"/>
  <c r="D52" i="8"/>
  <c r="H52" i="8"/>
  <c r="L52" i="8"/>
  <c r="P52" i="8"/>
  <c r="T52" i="8"/>
  <c r="C53" i="8"/>
  <c r="G53" i="8"/>
  <c r="K53" i="8"/>
  <c r="O53" i="8"/>
  <c r="S53" i="8"/>
  <c r="B55" i="8"/>
  <c r="F55" i="8"/>
  <c r="J55" i="8"/>
  <c r="N55" i="8"/>
  <c r="R55" i="8"/>
  <c r="V55" i="8"/>
  <c r="E56" i="8"/>
  <c r="I56" i="8"/>
  <c r="M56" i="8"/>
  <c r="Q56" i="8"/>
  <c r="U56" i="8"/>
  <c r="D59" i="8"/>
  <c r="H59" i="8"/>
  <c r="L59" i="8"/>
  <c r="P59" i="8"/>
  <c r="T59" i="8"/>
  <c r="T42" i="115" s="1"/>
  <c r="C19" i="8"/>
  <c r="B82" i="56" s="1"/>
  <c r="G19" i="8"/>
  <c r="F82" i="56" s="1"/>
  <c r="K19" i="8"/>
  <c r="J82" i="56" s="1"/>
  <c r="O19" i="8"/>
  <c r="N82" i="56" s="1"/>
  <c r="S19" i="8"/>
  <c r="R82" i="56" s="1"/>
  <c r="B25" i="8"/>
  <c r="F25" i="8"/>
  <c r="J25" i="8"/>
  <c r="N25" i="8"/>
  <c r="R25" i="8"/>
  <c r="V25" i="8"/>
  <c r="E26" i="8"/>
  <c r="I26" i="8"/>
  <c r="M26" i="8"/>
  <c r="Q26" i="8"/>
  <c r="U26" i="8"/>
  <c r="D28" i="8"/>
  <c r="H28" i="8"/>
  <c r="L28" i="8"/>
  <c r="P28" i="8"/>
  <c r="T28" i="8"/>
  <c r="C29" i="8"/>
  <c r="G29" i="8"/>
  <c r="K29" i="8"/>
  <c r="O29" i="8"/>
  <c r="S29" i="8"/>
  <c r="F46" i="8"/>
  <c r="J46" i="8"/>
  <c r="N46" i="8"/>
  <c r="R46" i="8"/>
  <c r="V46" i="8"/>
  <c r="E52" i="8"/>
  <c r="I52" i="8"/>
  <c r="M52" i="8"/>
  <c r="Q52" i="8"/>
  <c r="U52" i="8"/>
  <c r="D53" i="8"/>
  <c r="H53" i="8"/>
  <c r="L53" i="8"/>
  <c r="P53" i="8"/>
  <c r="T53" i="8"/>
  <c r="C55" i="8"/>
  <c r="G55" i="8"/>
  <c r="K55" i="8"/>
  <c r="O55" i="8"/>
  <c r="S55" i="8"/>
  <c r="B56" i="8"/>
  <c r="F56" i="8"/>
  <c r="J56" i="8"/>
  <c r="N56" i="8"/>
  <c r="R56" i="8"/>
  <c r="V56" i="8"/>
  <c r="E59" i="8"/>
  <c r="I59" i="8"/>
  <c r="M59" i="8"/>
  <c r="Q59" i="8"/>
  <c r="U59" i="8"/>
  <c r="U42" i="115" s="1"/>
  <c r="D19" i="8"/>
  <c r="C82" i="56" s="1"/>
  <c r="H19" i="8"/>
  <c r="G82" i="56" s="1"/>
  <c r="L19" i="8"/>
  <c r="K82" i="56" s="1"/>
  <c r="P19" i="8"/>
  <c r="O82" i="56" s="1"/>
  <c r="T19" i="8"/>
  <c r="S82" i="56" s="1"/>
  <c r="B26" i="8"/>
  <c r="F26" i="8"/>
  <c r="J26" i="8"/>
  <c r="N26" i="8"/>
  <c r="R26" i="8"/>
  <c r="V26" i="8"/>
  <c r="C46" i="8"/>
  <c r="G46" i="8"/>
  <c r="K46" i="8"/>
  <c r="O46" i="8"/>
  <c r="S46" i="8"/>
  <c r="M19" i="88"/>
  <c r="L57" i="56" s="1"/>
  <c r="Q19" i="88"/>
  <c r="P57" i="56" s="1"/>
  <c r="U19" i="88"/>
  <c r="T57" i="56" s="1"/>
  <c r="L25" i="88"/>
  <c r="P25" i="88"/>
  <c r="T25" i="88"/>
  <c r="K26" i="88"/>
  <c r="O26" i="88"/>
  <c r="S26" i="88"/>
  <c r="J28" i="88"/>
  <c r="N28" i="88"/>
  <c r="R28" i="88"/>
  <c r="V28" i="88"/>
  <c r="I29" i="88"/>
  <c r="M29" i="88"/>
  <c r="Q29" i="88"/>
  <c r="U29" i="88"/>
  <c r="L46" i="88"/>
  <c r="P46" i="88"/>
  <c r="T46" i="88"/>
  <c r="K52" i="88"/>
  <c r="O52" i="88"/>
  <c r="S52" i="88"/>
  <c r="J53" i="88"/>
  <c r="N53" i="88"/>
  <c r="R53" i="88"/>
  <c r="V53" i="88"/>
  <c r="I55" i="88"/>
  <c r="M55" i="88"/>
  <c r="Q55" i="88"/>
  <c r="U55" i="88"/>
  <c r="L56" i="88"/>
  <c r="P56" i="88"/>
  <c r="T56" i="88"/>
  <c r="K59" i="88"/>
  <c r="O59" i="88"/>
  <c r="O61" i="88" s="1"/>
  <c r="S59" i="88"/>
  <c r="S72" i="115" s="1"/>
  <c r="J19" i="88"/>
  <c r="I57" i="56" s="1"/>
  <c r="N19" i="88"/>
  <c r="M57" i="56" s="1"/>
  <c r="R19" i="88"/>
  <c r="Q57" i="56" s="1"/>
  <c r="V19" i="88"/>
  <c r="U57" i="56" s="1"/>
  <c r="I25" i="88"/>
  <c r="M25" i="88"/>
  <c r="Q25" i="88"/>
  <c r="U25" i="88"/>
  <c r="L26" i="88"/>
  <c r="P26" i="88"/>
  <c r="T26" i="88"/>
  <c r="K28" i="88"/>
  <c r="O28" i="88"/>
  <c r="S28" i="88"/>
  <c r="J29" i="88"/>
  <c r="N29" i="88"/>
  <c r="R29" i="88"/>
  <c r="V29" i="88"/>
  <c r="M46" i="88"/>
  <c r="Q46" i="88"/>
  <c r="U46" i="88"/>
  <c r="L52" i="88"/>
  <c r="P52" i="88"/>
  <c r="T52" i="88"/>
  <c r="K53" i="88"/>
  <c r="O53" i="88"/>
  <c r="S53" i="88"/>
  <c r="J55" i="88"/>
  <c r="N55" i="88"/>
  <c r="R55" i="88"/>
  <c r="V55" i="88"/>
  <c r="I56" i="88"/>
  <c r="M56" i="88"/>
  <c r="Q56" i="88"/>
  <c r="U56" i="88"/>
  <c r="L59" i="88"/>
  <c r="P59" i="88"/>
  <c r="T59" i="88"/>
  <c r="T72" i="115" s="1"/>
  <c r="K19" i="88"/>
  <c r="J57" i="56" s="1"/>
  <c r="O19" i="88"/>
  <c r="N57" i="56" s="1"/>
  <c r="S19" i="88"/>
  <c r="R57" i="56" s="1"/>
  <c r="J25" i="88"/>
  <c r="N25" i="88"/>
  <c r="R25" i="88"/>
  <c r="V25" i="88"/>
  <c r="I26" i="88"/>
  <c r="M26" i="88"/>
  <c r="Q26" i="88"/>
  <c r="U26" i="88"/>
  <c r="L28" i="88"/>
  <c r="P28" i="88"/>
  <c r="T28" i="88"/>
  <c r="K29" i="88"/>
  <c r="O29" i="88"/>
  <c r="S29" i="88"/>
  <c r="J46" i="88"/>
  <c r="N46" i="88"/>
  <c r="R46" i="88"/>
  <c r="V46" i="88"/>
  <c r="I52" i="88"/>
  <c r="M52" i="88"/>
  <c r="Q52" i="88"/>
  <c r="U52" i="88"/>
  <c r="L53" i="88"/>
  <c r="P53" i="88"/>
  <c r="T53" i="88"/>
  <c r="K55" i="88"/>
  <c r="O55" i="88"/>
  <c r="S55" i="88"/>
  <c r="J56" i="88"/>
  <c r="N56" i="88"/>
  <c r="R56" i="88"/>
  <c r="V56" i="88"/>
  <c r="I59" i="88"/>
  <c r="M59" i="88"/>
  <c r="N61" i="88" s="1"/>
  <c r="Q59" i="88"/>
  <c r="U59" i="88"/>
  <c r="U72" i="115" s="1"/>
  <c r="L19" i="88"/>
  <c r="K57" i="56" s="1"/>
  <c r="P19" i="88"/>
  <c r="O57" i="56" s="1"/>
  <c r="T19" i="88"/>
  <c r="S57" i="56" s="1"/>
  <c r="J26" i="88"/>
  <c r="N26" i="88"/>
  <c r="R26" i="88"/>
  <c r="V26" i="88"/>
  <c r="K46" i="88"/>
  <c r="O46" i="88"/>
  <c r="S46" i="88"/>
  <c r="E19" i="10"/>
  <c r="D34" i="56" s="1"/>
  <c r="I19" i="10"/>
  <c r="H34" i="56" s="1"/>
  <c r="M19" i="10"/>
  <c r="L34" i="56" s="1"/>
  <c r="Q19" i="10"/>
  <c r="P34" i="56" s="1"/>
  <c r="U19" i="10"/>
  <c r="T34" i="56" s="1"/>
  <c r="D25" i="10"/>
  <c r="H25" i="10"/>
  <c r="L25" i="10"/>
  <c r="P25" i="10"/>
  <c r="T25" i="10"/>
  <c r="C26" i="10"/>
  <c r="G26" i="10"/>
  <c r="K26" i="10"/>
  <c r="O26" i="10"/>
  <c r="S26" i="10"/>
  <c r="B28" i="10"/>
  <c r="F28" i="10"/>
  <c r="J28" i="10"/>
  <c r="N28" i="10"/>
  <c r="R28" i="10"/>
  <c r="V28" i="10"/>
  <c r="E29" i="10"/>
  <c r="I29" i="10"/>
  <c r="M29" i="10"/>
  <c r="Q29" i="10"/>
  <c r="U29" i="10"/>
  <c r="D46" i="10"/>
  <c r="H46" i="10"/>
  <c r="L46" i="10"/>
  <c r="P46" i="10"/>
  <c r="T46" i="10"/>
  <c r="C52" i="10"/>
  <c r="G52" i="10"/>
  <c r="K52" i="10"/>
  <c r="O52" i="10"/>
  <c r="S52" i="10"/>
  <c r="B53" i="10"/>
  <c r="F53" i="10"/>
  <c r="J53" i="10"/>
  <c r="N53" i="10"/>
  <c r="R53" i="10"/>
  <c r="V53" i="10"/>
  <c r="E55" i="10"/>
  <c r="I55" i="10"/>
  <c r="M55" i="10"/>
  <c r="Q55" i="10"/>
  <c r="U55" i="10"/>
  <c r="D56" i="10"/>
  <c r="H56" i="10"/>
  <c r="L56" i="10"/>
  <c r="P56" i="10"/>
  <c r="T56" i="10"/>
  <c r="C59" i="10"/>
  <c r="G59" i="10"/>
  <c r="K59" i="10"/>
  <c r="O59" i="10"/>
  <c r="O61" i="10" s="1"/>
  <c r="S59" i="10"/>
  <c r="S84" i="115" s="1"/>
  <c r="F19" i="10"/>
  <c r="E34" i="56" s="1"/>
  <c r="J19" i="10"/>
  <c r="I34" i="56" s="1"/>
  <c r="N19" i="10"/>
  <c r="M34" i="56" s="1"/>
  <c r="R19" i="10"/>
  <c r="Q34" i="56" s="1"/>
  <c r="V19" i="10"/>
  <c r="U34" i="56" s="1"/>
  <c r="E25" i="10"/>
  <c r="I25" i="10"/>
  <c r="M25" i="10"/>
  <c r="Q25" i="10"/>
  <c r="U25" i="10"/>
  <c r="D26" i="10"/>
  <c r="H26" i="10"/>
  <c r="L26" i="10"/>
  <c r="P26" i="10"/>
  <c r="T26" i="10"/>
  <c r="C28" i="10"/>
  <c r="G28" i="10"/>
  <c r="K28" i="10"/>
  <c r="O28" i="10"/>
  <c r="S28" i="10"/>
  <c r="B29" i="10"/>
  <c r="F29" i="10"/>
  <c r="J29" i="10"/>
  <c r="N29" i="10"/>
  <c r="R29" i="10"/>
  <c r="V29" i="10"/>
  <c r="E46" i="10"/>
  <c r="I46" i="10"/>
  <c r="M46" i="10"/>
  <c r="Q46" i="10"/>
  <c r="U46" i="10"/>
  <c r="D52" i="10"/>
  <c r="H52" i="10"/>
  <c r="L52" i="10"/>
  <c r="P52" i="10"/>
  <c r="T52" i="10"/>
  <c r="C53" i="10"/>
  <c r="G53" i="10"/>
  <c r="K53" i="10"/>
  <c r="O53" i="10"/>
  <c r="S53" i="10"/>
  <c r="B55" i="10"/>
  <c r="F55" i="10"/>
  <c r="J55" i="10"/>
  <c r="N55" i="10"/>
  <c r="R55" i="10"/>
  <c r="V55" i="10"/>
  <c r="E56" i="10"/>
  <c r="I56" i="10"/>
  <c r="M56" i="10"/>
  <c r="Q56" i="10"/>
  <c r="U56" i="10"/>
  <c r="D59" i="10"/>
  <c r="H59" i="10"/>
  <c r="L59" i="10"/>
  <c r="P59" i="10"/>
  <c r="T59" i="10"/>
  <c r="T84" i="115" s="1"/>
  <c r="C19" i="10"/>
  <c r="B34" i="56" s="1"/>
  <c r="G19" i="10"/>
  <c r="F34" i="56" s="1"/>
  <c r="K19" i="10"/>
  <c r="J34" i="56" s="1"/>
  <c r="O19" i="10"/>
  <c r="N34" i="56" s="1"/>
  <c r="S19" i="10"/>
  <c r="R34" i="56" s="1"/>
  <c r="B25" i="10"/>
  <c r="F25" i="10"/>
  <c r="J25" i="10"/>
  <c r="N25" i="10"/>
  <c r="R25" i="10"/>
  <c r="V25" i="10"/>
  <c r="E26" i="10"/>
  <c r="I26" i="10"/>
  <c r="M26" i="10"/>
  <c r="Q26" i="10"/>
  <c r="U26" i="10"/>
  <c r="D28" i="10"/>
  <c r="H28" i="10"/>
  <c r="L28" i="10"/>
  <c r="P28" i="10"/>
  <c r="T28" i="10"/>
  <c r="C29" i="10"/>
  <c r="G29" i="10"/>
  <c r="K29" i="10"/>
  <c r="O29" i="10"/>
  <c r="S29" i="10"/>
  <c r="F46" i="10"/>
  <c r="J46" i="10"/>
  <c r="N46" i="10"/>
  <c r="R46" i="10"/>
  <c r="V46" i="10"/>
  <c r="E52" i="10"/>
  <c r="I52" i="10"/>
  <c r="M52" i="10"/>
  <c r="Q52" i="10"/>
  <c r="U52" i="10"/>
  <c r="D53" i="10"/>
  <c r="H53" i="10"/>
  <c r="L53" i="10"/>
  <c r="P53" i="10"/>
  <c r="T53" i="10"/>
  <c r="C55" i="10"/>
  <c r="G55" i="10"/>
  <c r="K55" i="10"/>
  <c r="O55" i="10"/>
  <c r="S55" i="10"/>
  <c r="B56" i="10"/>
  <c r="F56" i="10"/>
  <c r="J56" i="10"/>
  <c r="N56" i="10"/>
  <c r="R56" i="10"/>
  <c r="V56" i="10"/>
  <c r="E59" i="10"/>
  <c r="I59" i="10"/>
  <c r="M59" i="10"/>
  <c r="Q59" i="10"/>
  <c r="U59" i="10"/>
  <c r="U84" i="115" s="1"/>
  <c r="D19" i="10"/>
  <c r="C34" i="56" s="1"/>
  <c r="H19" i="10"/>
  <c r="G34" i="56" s="1"/>
  <c r="L19" i="10"/>
  <c r="K34" i="56" s="1"/>
  <c r="P19" i="10"/>
  <c r="O34" i="56" s="1"/>
  <c r="T19" i="10"/>
  <c r="S34" i="56" s="1"/>
  <c r="B26" i="10"/>
  <c r="F26" i="10"/>
  <c r="J26" i="10"/>
  <c r="N26" i="10"/>
  <c r="R26" i="10"/>
  <c r="V26" i="10"/>
  <c r="C46" i="10"/>
  <c r="G46" i="10"/>
  <c r="K46" i="10"/>
  <c r="O46" i="10"/>
  <c r="S46" i="10"/>
  <c r="N19" i="17"/>
  <c r="M21" i="56" s="1"/>
  <c r="R19" i="17"/>
  <c r="Q21" i="56" s="1"/>
  <c r="V19" i="17"/>
  <c r="U21" i="56" s="1"/>
  <c r="B29" i="17"/>
  <c r="F29" i="17"/>
  <c r="N29" i="17"/>
  <c r="V29" i="17"/>
  <c r="I46" i="17"/>
  <c r="Q46" i="17"/>
  <c r="E56" i="17"/>
  <c r="M56" i="17"/>
  <c r="E19" i="17"/>
  <c r="D21" i="56" s="1"/>
  <c r="I19" i="17"/>
  <c r="H21" i="56" s="1"/>
  <c r="M19" i="17"/>
  <c r="L21" i="56" s="1"/>
  <c r="Q19" i="17"/>
  <c r="P21" i="56" s="1"/>
  <c r="U19" i="17"/>
  <c r="T21" i="56" s="1"/>
  <c r="D25" i="17"/>
  <c r="H25" i="17"/>
  <c r="L25" i="17"/>
  <c r="P25" i="17"/>
  <c r="T25" i="17"/>
  <c r="C26" i="17"/>
  <c r="G26" i="17"/>
  <c r="K26" i="17"/>
  <c r="O26" i="17"/>
  <c r="S26" i="17"/>
  <c r="B28" i="17"/>
  <c r="F28" i="17"/>
  <c r="J28" i="17"/>
  <c r="N28" i="17"/>
  <c r="R28" i="17"/>
  <c r="V28" i="17"/>
  <c r="E29" i="17"/>
  <c r="I29" i="17"/>
  <c r="M29" i="17"/>
  <c r="Q29" i="17"/>
  <c r="U29" i="17"/>
  <c r="D46" i="17"/>
  <c r="H46" i="17"/>
  <c r="L46" i="17"/>
  <c r="P46" i="17"/>
  <c r="T46" i="17"/>
  <c r="C52" i="17"/>
  <c r="G52" i="17"/>
  <c r="K52" i="17"/>
  <c r="O52" i="17"/>
  <c r="S52" i="17"/>
  <c r="B53" i="17"/>
  <c r="F53" i="17"/>
  <c r="J53" i="17"/>
  <c r="N53" i="17"/>
  <c r="R53" i="17"/>
  <c r="V53" i="17"/>
  <c r="E55" i="17"/>
  <c r="I55" i="17"/>
  <c r="M55" i="17"/>
  <c r="Q55" i="17"/>
  <c r="U55" i="17"/>
  <c r="D56" i="17"/>
  <c r="H56" i="17"/>
  <c r="L56" i="17"/>
  <c r="P56" i="17"/>
  <c r="T56" i="17"/>
  <c r="C59" i="17"/>
  <c r="G59" i="17"/>
  <c r="G61" i="17" s="1"/>
  <c r="K59" i="17"/>
  <c r="O59" i="17"/>
  <c r="O61" i="17" s="1"/>
  <c r="S59" i="17"/>
  <c r="S22" i="115" s="1"/>
  <c r="F19" i="17"/>
  <c r="E21" i="56" s="1"/>
  <c r="I56" i="17"/>
  <c r="Q56" i="17"/>
  <c r="U56" i="17"/>
  <c r="C19" i="17"/>
  <c r="B21" i="56" s="1"/>
  <c r="G19" i="17"/>
  <c r="F21" i="56" s="1"/>
  <c r="K19" i="17"/>
  <c r="J21" i="56" s="1"/>
  <c r="O19" i="17"/>
  <c r="N21" i="56" s="1"/>
  <c r="S19" i="17"/>
  <c r="R21" i="56" s="1"/>
  <c r="B25" i="17"/>
  <c r="F25" i="17"/>
  <c r="J25" i="17"/>
  <c r="N25" i="17"/>
  <c r="R25" i="17"/>
  <c r="V25" i="17"/>
  <c r="E26" i="17"/>
  <c r="I26" i="17"/>
  <c r="M26" i="17"/>
  <c r="Q26" i="17"/>
  <c r="U26" i="17"/>
  <c r="D28" i="17"/>
  <c r="H28" i="17"/>
  <c r="L28" i="17"/>
  <c r="P28" i="17"/>
  <c r="T28" i="17"/>
  <c r="C29" i="17"/>
  <c r="G29" i="17"/>
  <c r="K29" i="17"/>
  <c r="O29" i="17"/>
  <c r="S29" i="17"/>
  <c r="F46" i="17"/>
  <c r="J46" i="17"/>
  <c r="N46" i="17"/>
  <c r="R46" i="17"/>
  <c r="V46" i="17"/>
  <c r="E52" i="17"/>
  <c r="I52" i="17"/>
  <c r="M52" i="17"/>
  <c r="Q52" i="17"/>
  <c r="U52" i="17"/>
  <c r="D53" i="17"/>
  <c r="H53" i="17"/>
  <c r="L53" i="17"/>
  <c r="P53" i="17"/>
  <c r="T53" i="17"/>
  <c r="C55" i="17"/>
  <c r="G55" i="17"/>
  <c r="K55" i="17"/>
  <c r="O55" i="17"/>
  <c r="S55" i="17"/>
  <c r="B56" i="17"/>
  <c r="F56" i="17"/>
  <c r="J56" i="17"/>
  <c r="N56" i="17"/>
  <c r="R56" i="17"/>
  <c r="V56" i="17"/>
  <c r="E59" i="17"/>
  <c r="E61" i="17" s="1"/>
  <c r="I59" i="17"/>
  <c r="M59" i="17"/>
  <c r="M61" i="17" s="1"/>
  <c r="Q59" i="17"/>
  <c r="U59" i="17"/>
  <c r="U22" i="115" s="1"/>
  <c r="J19" i="17"/>
  <c r="I21" i="56" s="1"/>
  <c r="J29" i="17"/>
  <c r="R29" i="17"/>
  <c r="E46" i="17"/>
  <c r="M46" i="17"/>
  <c r="U46" i="17"/>
  <c r="D19" i="17"/>
  <c r="C21" i="56" s="1"/>
  <c r="H19" i="17"/>
  <c r="G21" i="56" s="1"/>
  <c r="L19" i="17"/>
  <c r="K21" i="56" s="1"/>
  <c r="P19" i="17"/>
  <c r="O21" i="56" s="1"/>
  <c r="T19" i="17"/>
  <c r="S21" i="56" s="1"/>
  <c r="B26" i="17"/>
  <c r="F26" i="17"/>
  <c r="J26" i="17"/>
  <c r="N26" i="17"/>
  <c r="R26" i="17"/>
  <c r="V26" i="17"/>
  <c r="C46" i="17"/>
  <c r="G46" i="17"/>
  <c r="K46" i="17"/>
  <c r="O46" i="17"/>
  <c r="S46" i="17"/>
  <c r="E19" i="49"/>
  <c r="D50" i="56" s="1"/>
  <c r="I19" i="49"/>
  <c r="H50" i="56" s="1"/>
  <c r="M19" i="49"/>
  <c r="L50" i="56" s="1"/>
  <c r="Q19" i="49"/>
  <c r="P50" i="56" s="1"/>
  <c r="U19" i="49"/>
  <c r="T50" i="56" s="1"/>
  <c r="D25" i="49"/>
  <c r="H25" i="49"/>
  <c r="L25" i="49"/>
  <c r="P25" i="49"/>
  <c r="T25" i="49"/>
  <c r="C26" i="49"/>
  <c r="G26" i="49"/>
  <c r="K26" i="49"/>
  <c r="O26" i="49"/>
  <c r="S26" i="49"/>
  <c r="B28" i="49"/>
  <c r="F28" i="49"/>
  <c r="J28" i="49"/>
  <c r="N28" i="49"/>
  <c r="R28" i="49"/>
  <c r="V28" i="49"/>
  <c r="E29" i="49"/>
  <c r="I29" i="49"/>
  <c r="M29" i="49"/>
  <c r="Q29" i="49"/>
  <c r="U29" i="49"/>
  <c r="D46" i="49"/>
  <c r="H46" i="49"/>
  <c r="L46" i="49"/>
  <c r="P46" i="49"/>
  <c r="T46" i="49"/>
  <c r="C52" i="49"/>
  <c r="G52" i="49"/>
  <c r="K52" i="49"/>
  <c r="O52" i="49"/>
  <c r="S52" i="49"/>
  <c r="B53" i="49"/>
  <c r="F53" i="49"/>
  <c r="J53" i="49"/>
  <c r="N53" i="49"/>
  <c r="R53" i="49"/>
  <c r="V53" i="49"/>
  <c r="E55" i="49"/>
  <c r="I55" i="49"/>
  <c r="M55" i="49"/>
  <c r="Q55" i="49"/>
  <c r="U55" i="49"/>
  <c r="D56" i="49"/>
  <c r="H56" i="49"/>
  <c r="L56" i="49"/>
  <c r="P56" i="49"/>
  <c r="T56" i="49"/>
  <c r="C59" i="49"/>
  <c r="C61" i="49" s="1"/>
  <c r="G59" i="49"/>
  <c r="G61" i="49" s="1"/>
  <c r="K59" i="49"/>
  <c r="K61" i="49" s="1"/>
  <c r="O59" i="49"/>
  <c r="S59" i="49"/>
  <c r="F19" i="49"/>
  <c r="E50" i="56" s="1"/>
  <c r="J19" i="49"/>
  <c r="I50" i="56" s="1"/>
  <c r="N19" i="49"/>
  <c r="M50" i="56" s="1"/>
  <c r="R19" i="49"/>
  <c r="Q50" i="56" s="1"/>
  <c r="V19" i="49"/>
  <c r="U50" i="56" s="1"/>
  <c r="E25" i="49"/>
  <c r="I25" i="49"/>
  <c r="M25" i="49"/>
  <c r="Q25" i="49"/>
  <c r="U25" i="49"/>
  <c r="D26" i="49"/>
  <c r="H26" i="49"/>
  <c r="L26" i="49"/>
  <c r="P26" i="49"/>
  <c r="T26" i="49"/>
  <c r="C28" i="49"/>
  <c r="G28" i="49"/>
  <c r="K28" i="49"/>
  <c r="O28" i="49"/>
  <c r="S28" i="49"/>
  <c r="B29" i="49"/>
  <c r="F29" i="49"/>
  <c r="J29" i="49"/>
  <c r="N29" i="49"/>
  <c r="R29" i="49"/>
  <c r="V29" i="49"/>
  <c r="E46" i="49"/>
  <c r="I46" i="49"/>
  <c r="M46" i="49"/>
  <c r="Q46" i="49"/>
  <c r="U46" i="49"/>
  <c r="D52" i="49"/>
  <c r="H52" i="49"/>
  <c r="L52" i="49"/>
  <c r="P52" i="49"/>
  <c r="T52" i="49"/>
  <c r="C53" i="49"/>
  <c r="G53" i="49"/>
  <c r="K53" i="49"/>
  <c r="O53" i="49"/>
  <c r="S53" i="49"/>
  <c r="B55" i="49"/>
  <c r="F55" i="49"/>
  <c r="J55" i="49"/>
  <c r="N55" i="49"/>
  <c r="R55" i="49"/>
  <c r="V55" i="49"/>
  <c r="E56" i="49"/>
  <c r="I56" i="49"/>
  <c r="M56" i="49"/>
  <c r="Q56" i="49"/>
  <c r="U56" i="49"/>
  <c r="D59" i="49"/>
  <c r="H59" i="49"/>
  <c r="L59" i="49"/>
  <c r="P59" i="49"/>
  <c r="T59" i="49"/>
  <c r="T71" i="115" s="1"/>
  <c r="C19" i="49"/>
  <c r="B50" i="56" s="1"/>
  <c r="G19" i="49"/>
  <c r="F50" i="56" s="1"/>
  <c r="K19" i="49"/>
  <c r="J50" i="56" s="1"/>
  <c r="O19" i="49"/>
  <c r="N50" i="56" s="1"/>
  <c r="S19" i="49"/>
  <c r="R50" i="56" s="1"/>
  <c r="B25" i="49"/>
  <c r="F25" i="49"/>
  <c r="J25" i="49"/>
  <c r="N25" i="49"/>
  <c r="R25" i="49"/>
  <c r="V25" i="49"/>
  <c r="E26" i="49"/>
  <c r="I26" i="49"/>
  <c r="M26" i="49"/>
  <c r="Q26" i="49"/>
  <c r="U26" i="49"/>
  <c r="D28" i="49"/>
  <c r="H28" i="49"/>
  <c r="L28" i="49"/>
  <c r="P28" i="49"/>
  <c r="T28" i="49"/>
  <c r="C29" i="49"/>
  <c r="G29" i="49"/>
  <c r="K29" i="49"/>
  <c r="O29" i="49"/>
  <c r="S29" i="49"/>
  <c r="F46" i="49"/>
  <c r="J46" i="49"/>
  <c r="N46" i="49"/>
  <c r="R46" i="49"/>
  <c r="V46" i="49"/>
  <c r="E52" i="49"/>
  <c r="I52" i="49"/>
  <c r="M52" i="49"/>
  <c r="Q52" i="49"/>
  <c r="U52" i="49"/>
  <c r="D53" i="49"/>
  <c r="H53" i="49"/>
  <c r="L53" i="49"/>
  <c r="P53" i="49"/>
  <c r="T53" i="49"/>
  <c r="C55" i="49"/>
  <c r="G55" i="49"/>
  <c r="K55" i="49"/>
  <c r="O55" i="49"/>
  <c r="S55" i="49"/>
  <c r="B56" i="49"/>
  <c r="F56" i="49"/>
  <c r="J56" i="49"/>
  <c r="N56" i="49"/>
  <c r="R56" i="49"/>
  <c r="V56" i="49"/>
  <c r="E59" i="49"/>
  <c r="I59" i="49"/>
  <c r="M59" i="49"/>
  <c r="Q59" i="49"/>
  <c r="U59" i="49"/>
  <c r="U71" i="115" s="1"/>
  <c r="D19" i="49"/>
  <c r="C50" i="56" s="1"/>
  <c r="H19" i="49"/>
  <c r="G50" i="56" s="1"/>
  <c r="L19" i="49"/>
  <c r="K50" i="56" s="1"/>
  <c r="P19" i="49"/>
  <c r="O50" i="56" s="1"/>
  <c r="T19" i="49"/>
  <c r="S50" i="56" s="1"/>
  <c r="B26" i="49"/>
  <c r="F26" i="49"/>
  <c r="J26" i="49"/>
  <c r="N26" i="49"/>
  <c r="R26" i="49"/>
  <c r="V26" i="49"/>
  <c r="C46" i="49"/>
  <c r="G46" i="49"/>
  <c r="K46" i="49"/>
  <c r="O46" i="49"/>
  <c r="S46" i="49"/>
  <c r="K19" i="42"/>
  <c r="J6" i="56" s="1"/>
  <c r="O29" i="42"/>
  <c r="J46" i="42"/>
  <c r="V46" i="42"/>
  <c r="M19" i="42"/>
  <c r="L6" i="56" s="1"/>
  <c r="Q19" i="42"/>
  <c r="P6" i="56" s="1"/>
  <c r="U19" i="42"/>
  <c r="T6" i="56" s="1"/>
  <c r="L25" i="42"/>
  <c r="P25" i="42"/>
  <c r="T25" i="42"/>
  <c r="K26" i="42"/>
  <c r="O26" i="42"/>
  <c r="S26" i="42"/>
  <c r="J28" i="42"/>
  <c r="N28" i="42"/>
  <c r="R28" i="42"/>
  <c r="V28" i="42"/>
  <c r="I29" i="42"/>
  <c r="M29" i="42"/>
  <c r="Q29" i="42"/>
  <c r="U29" i="42"/>
  <c r="L46" i="42"/>
  <c r="P46" i="42"/>
  <c r="T46" i="42"/>
  <c r="K52" i="42"/>
  <c r="O52" i="42"/>
  <c r="S52" i="42"/>
  <c r="J53" i="42"/>
  <c r="N53" i="42"/>
  <c r="R53" i="42"/>
  <c r="V53" i="42"/>
  <c r="I55" i="42"/>
  <c r="M55" i="42"/>
  <c r="Q55" i="42"/>
  <c r="U55" i="42"/>
  <c r="L56" i="42"/>
  <c r="P56" i="42"/>
  <c r="T56" i="42"/>
  <c r="K59" i="42"/>
  <c r="K61" i="42" s="1"/>
  <c r="O59" i="42"/>
  <c r="S59" i="42"/>
  <c r="S21" i="115" s="1"/>
  <c r="O19" i="42"/>
  <c r="N6" i="56" s="1"/>
  <c r="N46" i="42"/>
  <c r="J56" i="42"/>
  <c r="N56" i="42"/>
  <c r="J19" i="42"/>
  <c r="I6" i="56" s="1"/>
  <c r="N19" i="42"/>
  <c r="M6" i="56" s="1"/>
  <c r="R19" i="42"/>
  <c r="Q6" i="56" s="1"/>
  <c r="V19" i="42"/>
  <c r="U6" i="56" s="1"/>
  <c r="I25" i="42"/>
  <c r="M25" i="42"/>
  <c r="Q25" i="42"/>
  <c r="U25" i="42"/>
  <c r="L26" i="42"/>
  <c r="P26" i="42"/>
  <c r="T26" i="42"/>
  <c r="K28" i="42"/>
  <c r="O28" i="42"/>
  <c r="S28" i="42"/>
  <c r="J29" i="42"/>
  <c r="N29" i="42"/>
  <c r="R29" i="42"/>
  <c r="V29" i="42"/>
  <c r="M46" i="42"/>
  <c r="Q46" i="42"/>
  <c r="U46" i="42"/>
  <c r="L52" i="42"/>
  <c r="P52" i="42"/>
  <c r="T52" i="42"/>
  <c r="K53" i="42"/>
  <c r="O53" i="42"/>
  <c r="S53" i="42"/>
  <c r="J55" i="42"/>
  <c r="N55" i="42"/>
  <c r="R55" i="42"/>
  <c r="V55" i="42"/>
  <c r="I56" i="42"/>
  <c r="M56" i="42"/>
  <c r="Q56" i="42"/>
  <c r="U56" i="42"/>
  <c r="L59" i="42"/>
  <c r="P59" i="42"/>
  <c r="T59" i="42"/>
  <c r="T21" i="115" s="1"/>
  <c r="S19" i="42"/>
  <c r="R6" i="56" s="1"/>
  <c r="K29" i="42"/>
  <c r="S29" i="42"/>
  <c r="R46" i="42"/>
  <c r="R56" i="42"/>
  <c r="V56" i="42"/>
  <c r="L19" i="42"/>
  <c r="K6" i="56" s="1"/>
  <c r="P19" i="42"/>
  <c r="O6" i="56" s="1"/>
  <c r="T19" i="42"/>
  <c r="S6" i="56" s="1"/>
  <c r="J26" i="42"/>
  <c r="N26" i="42"/>
  <c r="R26" i="42"/>
  <c r="V26" i="42"/>
  <c r="K46" i="42"/>
  <c r="O46" i="42"/>
  <c r="S46" i="42"/>
  <c r="E19" i="51"/>
  <c r="D52" i="56" s="1"/>
  <c r="I19" i="51"/>
  <c r="H52" i="56" s="1"/>
  <c r="M19" i="51"/>
  <c r="L52" i="56" s="1"/>
  <c r="Q19" i="51"/>
  <c r="P52" i="56" s="1"/>
  <c r="U19" i="51"/>
  <c r="T52" i="56" s="1"/>
  <c r="D25" i="51"/>
  <c r="H25" i="51"/>
  <c r="L25" i="51"/>
  <c r="P25" i="51"/>
  <c r="T25" i="51"/>
  <c r="C26" i="51"/>
  <c r="G26" i="51"/>
  <c r="K26" i="51"/>
  <c r="O26" i="51"/>
  <c r="S26" i="51"/>
  <c r="B28" i="51"/>
  <c r="F28" i="51"/>
  <c r="J28" i="51"/>
  <c r="N28" i="51"/>
  <c r="R28" i="51"/>
  <c r="V28" i="51"/>
  <c r="E29" i="51"/>
  <c r="I29" i="51"/>
  <c r="M29" i="51"/>
  <c r="Q29" i="51"/>
  <c r="U29" i="51"/>
  <c r="D46" i="51"/>
  <c r="H46" i="51"/>
  <c r="L46" i="51"/>
  <c r="P46" i="51"/>
  <c r="T46" i="51"/>
  <c r="C52" i="51"/>
  <c r="G52" i="51"/>
  <c r="K52" i="51"/>
  <c r="O52" i="51"/>
  <c r="S52" i="51"/>
  <c r="B53" i="51"/>
  <c r="F53" i="51"/>
  <c r="J53" i="51"/>
  <c r="N53" i="51"/>
  <c r="R53" i="51"/>
  <c r="V53" i="51"/>
  <c r="I55" i="51"/>
  <c r="M55" i="51"/>
  <c r="Q55" i="51"/>
  <c r="U55" i="51"/>
  <c r="D56" i="51"/>
  <c r="H56" i="51"/>
  <c r="L56" i="51"/>
  <c r="P56" i="51"/>
  <c r="T56" i="51"/>
  <c r="C59" i="51"/>
  <c r="C61" i="51" s="1"/>
  <c r="G59" i="51"/>
  <c r="K59" i="51"/>
  <c r="K61" i="51" s="1"/>
  <c r="O59" i="51"/>
  <c r="S59" i="51"/>
  <c r="S83" i="115" s="1"/>
  <c r="F19" i="51"/>
  <c r="E52" i="56" s="1"/>
  <c r="J19" i="51"/>
  <c r="I52" i="56" s="1"/>
  <c r="N19" i="51"/>
  <c r="M52" i="56" s="1"/>
  <c r="R19" i="51"/>
  <c r="Q52" i="56" s="1"/>
  <c r="V19" i="51"/>
  <c r="U52" i="56" s="1"/>
  <c r="E25" i="51"/>
  <c r="I25" i="51"/>
  <c r="M25" i="51"/>
  <c r="Q25" i="51"/>
  <c r="U25" i="51"/>
  <c r="D26" i="51"/>
  <c r="H26" i="51"/>
  <c r="L26" i="51"/>
  <c r="P26" i="51"/>
  <c r="T26" i="51"/>
  <c r="C28" i="51"/>
  <c r="G28" i="51"/>
  <c r="K28" i="51"/>
  <c r="O28" i="51"/>
  <c r="S28" i="51"/>
  <c r="B29" i="51"/>
  <c r="F29" i="51"/>
  <c r="J29" i="51"/>
  <c r="N29" i="51"/>
  <c r="R29" i="51"/>
  <c r="V29" i="51"/>
  <c r="E46" i="51"/>
  <c r="I46" i="51"/>
  <c r="M46" i="51"/>
  <c r="Q46" i="51"/>
  <c r="U46" i="51"/>
  <c r="D52" i="51"/>
  <c r="H52" i="51"/>
  <c r="L52" i="51"/>
  <c r="P52" i="51"/>
  <c r="T52" i="51"/>
  <c r="C53" i="51"/>
  <c r="G53" i="51"/>
  <c r="K53" i="51"/>
  <c r="O53" i="51"/>
  <c r="S53" i="51"/>
  <c r="B55" i="51"/>
  <c r="J55" i="51"/>
  <c r="N55" i="51"/>
  <c r="R55" i="51"/>
  <c r="V55" i="51"/>
  <c r="E56" i="51"/>
  <c r="I56" i="51"/>
  <c r="M56" i="51"/>
  <c r="Q56" i="51"/>
  <c r="U56" i="51"/>
  <c r="D59" i="51"/>
  <c r="H59" i="51"/>
  <c r="H61" i="51" s="1"/>
  <c r="L59" i="51"/>
  <c r="P59" i="51"/>
  <c r="P61" i="51" s="1"/>
  <c r="T59" i="51"/>
  <c r="T83" i="115" s="1"/>
  <c r="C19" i="51"/>
  <c r="B52" i="56" s="1"/>
  <c r="G19" i="51"/>
  <c r="F52" i="56" s="1"/>
  <c r="K19" i="51"/>
  <c r="J52" i="56" s="1"/>
  <c r="O19" i="51"/>
  <c r="N52" i="56" s="1"/>
  <c r="S19" i="51"/>
  <c r="R52" i="56" s="1"/>
  <c r="B25" i="51"/>
  <c r="F25" i="51"/>
  <c r="J25" i="51"/>
  <c r="N25" i="51"/>
  <c r="R25" i="51"/>
  <c r="V25" i="51"/>
  <c r="E26" i="51"/>
  <c r="I26" i="51"/>
  <c r="M26" i="51"/>
  <c r="Q26" i="51"/>
  <c r="U26" i="51"/>
  <c r="D28" i="51"/>
  <c r="H28" i="51"/>
  <c r="L28" i="51"/>
  <c r="P28" i="51"/>
  <c r="T28" i="51"/>
  <c r="C29" i="51"/>
  <c r="G29" i="51"/>
  <c r="K29" i="51"/>
  <c r="O29" i="51"/>
  <c r="S29" i="51"/>
  <c r="F46" i="51"/>
  <c r="J46" i="51"/>
  <c r="N46" i="51"/>
  <c r="R46" i="51"/>
  <c r="V46" i="51"/>
  <c r="E52" i="51"/>
  <c r="I52" i="51"/>
  <c r="M52" i="51"/>
  <c r="Q52" i="51"/>
  <c r="U52" i="51"/>
  <c r="D53" i="51"/>
  <c r="H53" i="51"/>
  <c r="L53" i="51"/>
  <c r="P53" i="51"/>
  <c r="T53" i="51"/>
  <c r="C55" i="51"/>
  <c r="K55" i="51"/>
  <c r="O55" i="51"/>
  <c r="S55" i="51"/>
  <c r="B56" i="51"/>
  <c r="F56" i="51"/>
  <c r="J56" i="51"/>
  <c r="N56" i="51"/>
  <c r="R56" i="51"/>
  <c r="V56" i="51"/>
  <c r="E59" i="51"/>
  <c r="E61" i="51" s="1"/>
  <c r="I59" i="51"/>
  <c r="J61" i="51" s="1"/>
  <c r="M59" i="51"/>
  <c r="M61" i="51" s="1"/>
  <c r="Q59" i="51"/>
  <c r="U59" i="51"/>
  <c r="D19" i="51"/>
  <c r="C52" i="56" s="1"/>
  <c r="H19" i="51"/>
  <c r="G52" i="56" s="1"/>
  <c r="L19" i="51"/>
  <c r="K52" i="56" s="1"/>
  <c r="P19" i="51"/>
  <c r="O52" i="56" s="1"/>
  <c r="T19" i="51"/>
  <c r="S52" i="56" s="1"/>
  <c r="B26" i="51"/>
  <c r="F26" i="51"/>
  <c r="J26" i="51"/>
  <c r="N26" i="51"/>
  <c r="R26" i="51"/>
  <c r="V26" i="51"/>
  <c r="C46" i="51"/>
  <c r="G46" i="51"/>
  <c r="K46" i="51"/>
  <c r="O46" i="51"/>
  <c r="S46" i="51"/>
  <c r="M19" i="73"/>
  <c r="L23" i="56" s="1"/>
  <c r="Q19" i="73"/>
  <c r="P23" i="56" s="1"/>
  <c r="U19" i="73"/>
  <c r="T23" i="56" s="1"/>
  <c r="L25" i="73"/>
  <c r="P25" i="73"/>
  <c r="T25" i="73"/>
  <c r="K26" i="73"/>
  <c r="O26" i="73"/>
  <c r="S26" i="73"/>
  <c r="J28" i="73"/>
  <c r="N28" i="73"/>
  <c r="R28" i="73"/>
  <c r="V28" i="73"/>
  <c r="I29" i="73"/>
  <c r="M29" i="73"/>
  <c r="Q29" i="73"/>
  <c r="U29" i="73"/>
  <c r="L46" i="73"/>
  <c r="P46" i="73"/>
  <c r="T46" i="73"/>
  <c r="K52" i="73"/>
  <c r="O52" i="73"/>
  <c r="S52" i="73"/>
  <c r="J53" i="73"/>
  <c r="N53" i="73"/>
  <c r="R53" i="73"/>
  <c r="V53" i="73"/>
  <c r="I55" i="73"/>
  <c r="M55" i="73"/>
  <c r="Q55" i="73"/>
  <c r="U55" i="73"/>
  <c r="L56" i="73"/>
  <c r="P56" i="73"/>
  <c r="T56" i="73"/>
  <c r="K59" i="73"/>
  <c r="O59" i="73"/>
  <c r="O61" i="73" s="1"/>
  <c r="S59" i="73"/>
  <c r="S20" i="115" s="1"/>
  <c r="J19" i="73"/>
  <c r="I23" i="56" s="1"/>
  <c r="N19" i="73"/>
  <c r="M23" i="56" s="1"/>
  <c r="R19" i="73"/>
  <c r="Q23" i="56" s="1"/>
  <c r="V19" i="73"/>
  <c r="U23" i="56" s="1"/>
  <c r="I25" i="73"/>
  <c r="M25" i="73"/>
  <c r="Q25" i="73"/>
  <c r="U25" i="73"/>
  <c r="L26" i="73"/>
  <c r="P26" i="73"/>
  <c r="T26" i="73"/>
  <c r="K28" i="73"/>
  <c r="O28" i="73"/>
  <c r="S28" i="73"/>
  <c r="J29" i="73"/>
  <c r="N29" i="73"/>
  <c r="R29" i="73"/>
  <c r="V29" i="73"/>
  <c r="M46" i="73"/>
  <c r="Q46" i="73"/>
  <c r="U46" i="73"/>
  <c r="L52" i="73"/>
  <c r="P52" i="73"/>
  <c r="T52" i="73"/>
  <c r="K53" i="73"/>
  <c r="O53" i="73"/>
  <c r="S53" i="73"/>
  <c r="J55" i="73"/>
  <c r="N55" i="73"/>
  <c r="R55" i="73"/>
  <c r="V55" i="73"/>
  <c r="I56" i="73"/>
  <c r="M56" i="73"/>
  <c r="Q56" i="73"/>
  <c r="U56" i="73"/>
  <c r="L59" i="73"/>
  <c r="P59" i="73"/>
  <c r="T59" i="73"/>
  <c r="T20" i="115" s="1"/>
  <c r="K19" i="73"/>
  <c r="J23" i="56" s="1"/>
  <c r="O19" i="73"/>
  <c r="N23" i="56" s="1"/>
  <c r="S19" i="73"/>
  <c r="R23" i="56" s="1"/>
  <c r="J25" i="73"/>
  <c r="N25" i="73"/>
  <c r="R25" i="73"/>
  <c r="V25" i="73"/>
  <c r="I26" i="73"/>
  <c r="M26" i="73"/>
  <c r="Q26" i="73"/>
  <c r="U26" i="73"/>
  <c r="L28" i="73"/>
  <c r="P28" i="73"/>
  <c r="T28" i="73"/>
  <c r="K29" i="73"/>
  <c r="O29" i="73"/>
  <c r="S29" i="73"/>
  <c r="J46" i="73"/>
  <c r="N46" i="73"/>
  <c r="R46" i="73"/>
  <c r="V46" i="73"/>
  <c r="I52" i="73"/>
  <c r="M52" i="73"/>
  <c r="Q52" i="73"/>
  <c r="U52" i="73"/>
  <c r="L53" i="73"/>
  <c r="P53" i="73"/>
  <c r="T53" i="73"/>
  <c r="K55" i="73"/>
  <c r="O55" i="73"/>
  <c r="S55" i="73"/>
  <c r="J56" i="73"/>
  <c r="N56" i="73"/>
  <c r="R56" i="73"/>
  <c r="V56" i="73"/>
  <c r="I59" i="73"/>
  <c r="M59" i="73"/>
  <c r="Q59" i="73"/>
  <c r="U59" i="73"/>
  <c r="U20" i="115" s="1"/>
  <c r="L19" i="73"/>
  <c r="K23" i="56" s="1"/>
  <c r="P19" i="73"/>
  <c r="O23" i="56" s="1"/>
  <c r="T19" i="73"/>
  <c r="S23" i="56" s="1"/>
  <c r="J26" i="73"/>
  <c r="N26" i="73"/>
  <c r="R26" i="73"/>
  <c r="V26" i="73"/>
  <c r="K46" i="73"/>
  <c r="O46" i="73"/>
  <c r="S46" i="73"/>
  <c r="E19" i="28"/>
  <c r="D55" i="56" s="1"/>
  <c r="I19" i="28"/>
  <c r="H55" i="56" s="1"/>
  <c r="M19" i="28"/>
  <c r="L55" i="56" s="1"/>
  <c r="Q19" i="28"/>
  <c r="P55" i="56" s="1"/>
  <c r="U19" i="28"/>
  <c r="T55" i="56" s="1"/>
  <c r="D25" i="28"/>
  <c r="H25" i="28"/>
  <c r="L25" i="28"/>
  <c r="P25" i="28"/>
  <c r="T25" i="28"/>
  <c r="C26" i="28"/>
  <c r="G26" i="28"/>
  <c r="K26" i="28"/>
  <c r="O26" i="28"/>
  <c r="S26" i="28"/>
  <c r="B28" i="28"/>
  <c r="F28" i="28"/>
  <c r="J28" i="28"/>
  <c r="N28" i="28"/>
  <c r="R28" i="28"/>
  <c r="V28" i="28"/>
  <c r="E29" i="28"/>
  <c r="I29" i="28"/>
  <c r="M29" i="28"/>
  <c r="Q29" i="28"/>
  <c r="U29" i="28"/>
  <c r="D46" i="28"/>
  <c r="H46" i="28"/>
  <c r="L46" i="28"/>
  <c r="P46" i="28"/>
  <c r="T46" i="28"/>
  <c r="C52" i="28"/>
  <c r="G52" i="28"/>
  <c r="K52" i="28"/>
  <c r="O52" i="28"/>
  <c r="S52" i="28"/>
  <c r="B53" i="28"/>
  <c r="F53" i="28"/>
  <c r="J53" i="28"/>
  <c r="N53" i="28"/>
  <c r="R53" i="28"/>
  <c r="V53" i="28"/>
  <c r="E55" i="28"/>
  <c r="I55" i="28"/>
  <c r="M55" i="28"/>
  <c r="Q55" i="28"/>
  <c r="U55" i="28"/>
  <c r="D56" i="28"/>
  <c r="H56" i="28"/>
  <c r="L56" i="28"/>
  <c r="P56" i="28"/>
  <c r="T56" i="28"/>
  <c r="C59" i="28"/>
  <c r="C61" i="28" s="1"/>
  <c r="G59" i="28"/>
  <c r="K59" i="28"/>
  <c r="K61" i="28" s="1"/>
  <c r="O59" i="28"/>
  <c r="S59" i="28"/>
  <c r="S81" i="115" s="1"/>
  <c r="F19" i="28"/>
  <c r="E55" i="56" s="1"/>
  <c r="J19" i="28"/>
  <c r="I55" i="56" s="1"/>
  <c r="N19" i="28"/>
  <c r="M55" i="56" s="1"/>
  <c r="R19" i="28"/>
  <c r="Q55" i="56" s="1"/>
  <c r="V19" i="28"/>
  <c r="U55" i="56" s="1"/>
  <c r="E25" i="28"/>
  <c r="I25" i="28"/>
  <c r="M25" i="28"/>
  <c r="Q25" i="28"/>
  <c r="U25" i="28"/>
  <c r="D26" i="28"/>
  <c r="H26" i="28"/>
  <c r="L26" i="28"/>
  <c r="P26" i="28"/>
  <c r="T26" i="28"/>
  <c r="C28" i="28"/>
  <c r="G28" i="28"/>
  <c r="K28" i="28"/>
  <c r="O28" i="28"/>
  <c r="S28" i="28"/>
  <c r="B29" i="28"/>
  <c r="F29" i="28"/>
  <c r="J29" i="28"/>
  <c r="N29" i="28"/>
  <c r="R29" i="28"/>
  <c r="V29" i="28"/>
  <c r="E46" i="28"/>
  <c r="I46" i="28"/>
  <c r="M46" i="28"/>
  <c r="Q46" i="28"/>
  <c r="U46" i="28"/>
  <c r="D52" i="28"/>
  <c r="H52" i="28"/>
  <c r="L52" i="28"/>
  <c r="P52" i="28"/>
  <c r="T52" i="28"/>
  <c r="C53" i="28"/>
  <c r="G53" i="28"/>
  <c r="K53" i="28"/>
  <c r="O53" i="28"/>
  <c r="S53" i="28"/>
  <c r="B55" i="28"/>
  <c r="F55" i="28"/>
  <c r="J55" i="28"/>
  <c r="N55" i="28"/>
  <c r="R55" i="28"/>
  <c r="V55" i="28"/>
  <c r="E56" i="28"/>
  <c r="I56" i="28"/>
  <c r="M56" i="28"/>
  <c r="Q56" i="28"/>
  <c r="U56" i="28"/>
  <c r="D59" i="28"/>
  <c r="H59" i="28"/>
  <c r="L59" i="28"/>
  <c r="P59" i="28"/>
  <c r="T59" i="28"/>
  <c r="T81" i="115" s="1"/>
  <c r="C19" i="28"/>
  <c r="B55" i="56" s="1"/>
  <c r="G19" i="28"/>
  <c r="F55" i="56" s="1"/>
  <c r="K19" i="28"/>
  <c r="J55" i="56" s="1"/>
  <c r="O19" i="28"/>
  <c r="N55" i="56" s="1"/>
  <c r="S19" i="28"/>
  <c r="R55" i="56" s="1"/>
  <c r="B25" i="28"/>
  <c r="F25" i="28"/>
  <c r="J25" i="28"/>
  <c r="N25" i="28"/>
  <c r="R25" i="28"/>
  <c r="V25" i="28"/>
  <c r="E26" i="28"/>
  <c r="I26" i="28"/>
  <c r="M26" i="28"/>
  <c r="Q26" i="28"/>
  <c r="U26" i="28"/>
  <c r="D28" i="28"/>
  <c r="H28" i="28"/>
  <c r="L28" i="28"/>
  <c r="P28" i="28"/>
  <c r="T28" i="28"/>
  <c r="C29" i="28"/>
  <c r="G29" i="28"/>
  <c r="K29" i="28"/>
  <c r="O29" i="28"/>
  <c r="S29" i="28"/>
  <c r="F46" i="28"/>
  <c r="J46" i="28"/>
  <c r="N46" i="28"/>
  <c r="R46" i="28"/>
  <c r="V46" i="28"/>
  <c r="E52" i="28"/>
  <c r="I52" i="28"/>
  <c r="M52" i="28"/>
  <c r="Q52" i="28"/>
  <c r="U52" i="28"/>
  <c r="D53" i="28"/>
  <c r="H53" i="28"/>
  <c r="L53" i="28"/>
  <c r="P53" i="28"/>
  <c r="T53" i="28"/>
  <c r="C55" i="28"/>
  <c r="G55" i="28"/>
  <c r="K55" i="28"/>
  <c r="O55" i="28"/>
  <c r="S55" i="28"/>
  <c r="B56" i="28"/>
  <c r="F56" i="28"/>
  <c r="J56" i="28"/>
  <c r="N56" i="28"/>
  <c r="R56" i="28"/>
  <c r="V56" i="28"/>
  <c r="E59" i="28"/>
  <c r="I59" i="28"/>
  <c r="J61" i="28" s="1"/>
  <c r="M59" i="28"/>
  <c r="Q59" i="28"/>
  <c r="U59" i="28"/>
  <c r="U81" i="115" s="1"/>
  <c r="D19" i="28"/>
  <c r="C55" i="56" s="1"/>
  <c r="H19" i="28"/>
  <c r="G55" i="56" s="1"/>
  <c r="L19" i="28"/>
  <c r="K55" i="56" s="1"/>
  <c r="P19" i="28"/>
  <c r="O55" i="56" s="1"/>
  <c r="T19" i="28"/>
  <c r="S55" i="56" s="1"/>
  <c r="B26" i="28"/>
  <c r="F26" i="28"/>
  <c r="J26" i="28"/>
  <c r="N26" i="28"/>
  <c r="R26" i="28"/>
  <c r="V26" i="28"/>
  <c r="C46" i="28"/>
  <c r="G46" i="28"/>
  <c r="K46" i="28"/>
  <c r="O46" i="28"/>
  <c r="S46" i="28"/>
  <c r="K61" i="104"/>
  <c r="M19" i="104"/>
  <c r="L71" i="56" s="1"/>
  <c r="I29" i="104"/>
  <c r="Q29" i="104"/>
  <c r="P46" i="104"/>
  <c r="L56" i="104"/>
  <c r="J19" i="104"/>
  <c r="I71" i="56" s="1"/>
  <c r="N19" i="104"/>
  <c r="M71" i="56" s="1"/>
  <c r="R19" i="104"/>
  <c r="Q71" i="56" s="1"/>
  <c r="V19" i="104"/>
  <c r="U71" i="56" s="1"/>
  <c r="I25" i="104"/>
  <c r="M25" i="104"/>
  <c r="Q25" i="104"/>
  <c r="U25" i="104"/>
  <c r="L26" i="104"/>
  <c r="P26" i="104"/>
  <c r="T26" i="104"/>
  <c r="K28" i="104"/>
  <c r="O28" i="104"/>
  <c r="S28" i="104"/>
  <c r="J29" i="104"/>
  <c r="N29" i="104"/>
  <c r="R29" i="104"/>
  <c r="V29" i="104"/>
  <c r="M46" i="104"/>
  <c r="Q46" i="104"/>
  <c r="U46" i="104"/>
  <c r="L52" i="104"/>
  <c r="P52" i="104"/>
  <c r="T52" i="104"/>
  <c r="K53" i="104"/>
  <c r="O53" i="104"/>
  <c r="S53" i="104"/>
  <c r="J55" i="104"/>
  <c r="N55" i="104"/>
  <c r="R55" i="104"/>
  <c r="V55" i="104"/>
  <c r="I56" i="104"/>
  <c r="M56" i="104"/>
  <c r="Q56" i="104"/>
  <c r="U56" i="104"/>
  <c r="L59" i="104"/>
  <c r="L61" i="104" s="1"/>
  <c r="P59" i="104"/>
  <c r="P61" i="104" s="1"/>
  <c r="T59" i="104"/>
  <c r="T51" i="115" s="1"/>
  <c r="U19" i="104"/>
  <c r="T71" i="56" s="1"/>
  <c r="L46" i="104"/>
  <c r="K19" i="104"/>
  <c r="J71" i="56" s="1"/>
  <c r="O19" i="104"/>
  <c r="N71" i="56" s="1"/>
  <c r="S19" i="104"/>
  <c r="R71" i="56" s="1"/>
  <c r="J25" i="104"/>
  <c r="N25" i="104"/>
  <c r="R25" i="104"/>
  <c r="V25" i="104"/>
  <c r="I26" i="104"/>
  <c r="M26" i="104"/>
  <c r="Q26" i="104"/>
  <c r="U26" i="104"/>
  <c r="L28" i="104"/>
  <c r="P28" i="104"/>
  <c r="T28" i="104"/>
  <c r="K29" i="104"/>
  <c r="O29" i="104"/>
  <c r="S29" i="104"/>
  <c r="J46" i="104"/>
  <c r="N46" i="104"/>
  <c r="R46" i="104"/>
  <c r="V46" i="104"/>
  <c r="I52" i="104"/>
  <c r="M52" i="104"/>
  <c r="Q52" i="104"/>
  <c r="U52" i="104"/>
  <c r="L53" i="104"/>
  <c r="P53" i="104"/>
  <c r="T53" i="104"/>
  <c r="K55" i="104"/>
  <c r="O55" i="104"/>
  <c r="S55" i="104"/>
  <c r="J56" i="104"/>
  <c r="N56" i="104"/>
  <c r="R56" i="104"/>
  <c r="V56" i="104"/>
  <c r="I59" i="104"/>
  <c r="M59" i="104"/>
  <c r="Q59" i="104"/>
  <c r="U59" i="104"/>
  <c r="U51" i="115" s="1"/>
  <c r="Q19" i="104"/>
  <c r="P71" i="56" s="1"/>
  <c r="M29" i="104"/>
  <c r="U29" i="104"/>
  <c r="T46" i="104"/>
  <c r="P56" i="104"/>
  <c r="T56" i="104"/>
  <c r="L19" i="104"/>
  <c r="K71" i="56" s="1"/>
  <c r="P19" i="104"/>
  <c r="O71" i="56" s="1"/>
  <c r="T19" i="104"/>
  <c r="S71" i="56" s="1"/>
  <c r="J26" i="104"/>
  <c r="N26" i="104"/>
  <c r="R26" i="104"/>
  <c r="V26" i="104"/>
  <c r="K46" i="104"/>
  <c r="O46" i="104"/>
  <c r="S46" i="104"/>
  <c r="Q19" i="103"/>
  <c r="P70" i="56" s="1"/>
  <c r="Q29" i="103"/>
  <c r="T46" i="103"/>
  <c r="L56" i="103"/>
  <c r="J19" i="103"/>
  <c r="I70" i="56" s="1"/>
  <c r="N19" i="103"/>
  <c r="M70" i="56" s="1"/>
  <c r="R19" i="103"/>
  <c r="Q70" i="56" s="1"/>
  <c r="V19" i="103"/>
  <c r="U70" i="56" s="1"/>
  <c r="I25" i="103"/>
  <c r="M25" i="103"/>
  <c r="Q25" i="103"/>
  <c r="U25" i="103"/>
  <c r="L26" i="103"/>
  <c r="P26" i="103"/>
  <c r="T26" i="103"/>
  <c r="K28" i="103"/>
  <c r="O28" i="103"/>
  <c r="S28" i="103"/>
  <c r="J29" i="103"/>
  <c r="N29" i="103"/>
  <c r="R29" i="103"/>
  <c r="V29" i="103"/>
  <c r="M46" i="103"/>
  <c r="Q46" i="103"/>
  <c r="U46" i="103"/>
  <c r="L52" i="103"/>
  <c r="P52" i="103"/>
  <c r="T52" i="103"/>
  <c r="K53" i="103"/>
  <c r="O53" i="103"/>
  <c r="S53" i="103"/>
  <c r="J55" i="103"/>
  <c r="N55" i="103"/>
  <c r="R55" i="103"/>
  <c r="V55" i="103"/>
  <c r="I56" i="103"/>
  <c r="M56" i="103"/>
  <c r="Q56" i="103"/>
  <c r="U56" i="103"/>
  <c r="L59" i="103"/>
  <c r="P59" i="103"/>
  <c r="T59" i="103"/>
  <c r="T50" i="115" s="1"/>
  <c r="U19" i="103"/>
  <c r="T70" i="56" s="1"/>
  <c r="I29" i="103"/>
  <c r="U29" i="103"/>
  <c r="L46" i="103"/>
  <c r="K19" i="103"/>
  <c r="J70" i="56" s="1"/>
  <c r="O19" i="103"/>
  <c r="N70" i="56" s="1"/>
  <c r="S19" i="103"/>
  <c r="R70" i="56" s="1"/>
  <c r="J25" i="103"/>
  <c r="N25" i="103"/>
  <c r="R25" i="103"/>
  <c r="V25" i="103"/>
  <c r="I26" i="103"/>
  <c r="M26" i="103"/>
  <c r="Q26" i="103"/>
  <c r="U26" i="103"/>
  <c r="L28" i="103"/>
  <c r="P28" i="103"/>
  <c r="T28" i="103"/>
  <c r="K29" i="103"/>
  <c r="O29" i="103"/>
  <c r="S29" i="103"/>
  <c r="J46" i="103"/>
  <c r="N46" i="103"/>
  <c r="R46" i="103"/>
  <c r="V46" i="103"/>
  <c r="I52" i="103"/>
  <c r="M52" i="103"/>
  <c r="Q52" i="103"/>
  <c r="U52" i="103"/>
  <c r="L53" i="103"/>
  <c r="P53" i="103"/>
  <c r="T53" i="103"/>
  <c r="K55" i="103"/>
  <c r="O55" i="103"/>
  <c r="S55" i="103"/>
  <c r="J56" i="103"/>
  <c r="N56" i="103"/>
  <c r="R56" i="103"/>
  <c r="V56" i="103"/>
  <c r="I59" i="103"/>
  <c r="M59" i="103"/>
  <c r="Q59" i="103"/>
  <c r="U59" i="103"/>
  <c r="U50" i="115" s="1"/>
  <c r="M19" i="103"/>
  <c r="L70" i="56" s="1"/>
  <c r="M29" i="103"/>
  <c r="P46" i="103"/>
  <c r="P56" i="103"/>
  <c r="T56" i="103"/>
  <c r="L19" i="103"/>
  <c r="K70" i="56" s="1"/>
  <c r="P19" i="103"/>
  <c r="O70" i="56" s="1"/>
  <c r="T19" i="103"/>
  <c r="S70" i="56" s="1"/>
  <c r="J26" i="103"/>
  <c r="N26" i="103"/>
  <c r="R26" i="103"/>
  <c r="V26" i="103"/>
  <c r="K46" i="103"/>
  <c r="O46" i="103"/>
  <c r="S46" i="103"/>
  <c r="M19" i="72"/>
  <c r="L35" i="56" s="1"/>
  <c r="Q19" i="72"/>
  <c r="P35" i="56" s="1"/>
  <c r="U19" i="72"/>
  <c r="T35" i="56" s="1"/>
  <c r="L25" i="72"/>
  <c r="P25" i="72"/>
  <c r="T25" i="72"/>
  <c r="K26" i="72"/>
  <c r="O26" i="72"/>
  <c r="S26" i="72"/>
  <c r="J28" i="72"/>
  <c r="N28" i="72"/>
  <c r="R28" i="72"/>
  <c r="V28" i="72"/>
  <c r="I29" i="72"/>
  <c r="M29" i="72"/>
  <c r="Q29" i="72"/>
  <c r="U29" i="72"/>
  <c r="L46" i="72"/>
  <c r="P46" i="72"/>
  <c r="T46" i="72"/>
  <c r="K52" i="72"/>
  <c r="O52" i="72"/>
  <c r="S52" i="72"/>
  <c r="J53" i="72"/>
  <c r="N53" i="72"/>
  <c r="R53" i="72"/>
  <c r="V53" i="72"/>
  <c r="I55" i="72"/>
  <c r="M55" i="72"/>
  <c r="Q55" i="72"/>
  <c r="U55" i="72"/>
  <c r="L56" i="72"/>
  <c r="P56" i="72"/>
  <c r="T56" i="72"/>
  <c r="K59" i="72"/>
  <c r="K61" i="72" s="1"/>
  <c r="O59" i="72"/>
  <c r="S59" i="72"/>
  <c r="J19" i="72"/>
  <c r="I35" i="56" s="1"/>
  <c r="N19" i="72"/>
  <c r="M35" i="56" s="1"/>
  <c r="R19" i="72"/>
  <c r="Q35" i="56" s="1"/>
  <c r="V19" i="72"/>
  <c r="U35" i="56" s="1"/>
  <c r="I25" i="72"/>
  <c r="M25" i="72"/>
  <c r="Q25" i="72"/>
  <c r="U25" i="72"/>
  <c r="L26" i="72"/>
  <c r="P26" i="72"/>
  <c r="T26" i="72"/>
  <c r="K28" i="72"/>
  <c r="O28" i="72"/>
  <c r="S28" i="72"/>
  <c r="J29" i="72"/>
  <c r="N29" i="72"/>
  <c r="R29" i="72"/>
  <c r="V29" i="72"/>
  <c r="M46" i="72"/>
  <c r="Q46" i="72"/>
  <c r="U46" i="72"/>
  <c r="L52" i="72"/>
  <c r="P52" i="72"/>
  <c r="T52" i="72"/>
  <c r="K53" i="72"/>
  <c r="O53" i="72"/>
  <c r="S53" i="72"/>
  <c r="J55" i="72"/>
  <c r="N55" i="72"/>
  <c r="R55" i="72"/>
  <c r="V55" i="72"/>
  <c r="I56" i="72"/>
  <c r="M56" i="72"/>
  <c r="Q56" i="72"/>
  <c r="U56" i="72"/>
  <c r="L59" i="72"/>
  <c r="P59" i="72"/>
  <c r="T59" i="72"/>
  <c r="T19" i="115" s="1"/>
  <c r="K19" i="72"/>
  <c r="J35" i="56" s="1"/>
  <c r="O19" i="72"/>
  <c r="N35" i="56" s="1"/>
  <c r="S19" i="72"/>
  <c r="R35" i="56" s="1"/>
  <c r="J25" i="72"/>
  <c r="N25" i="72"/>
  <c r="R25" i="72"/>
  <c r="V25" i="72"/>
  <c r="I26" i="72"/>
  <c r="M26" i="72"/>
  <c r="Q26" i="72"/>
  <c r="U26" i="72"/>
  <c r="L28" i="72"/>
  <c r="P28" i="72"/>
  <c r="T28" i="72"/>
  <c r="K29" i="72"/>
  <c r="O29" i="72"/>
  <c r="S29" i="72"/>
  <c r="J46" i="72"/>
  <c r="N46" i="72"/>
  <c r="R46" i="72"/>
  <c r="V46" i="72"/>
  <c r="I52" i="72"/>
  <c r="M52" i="72"/>
  <c r="Q52" i="72"/>
  <c r="U52" i="72"/>
  <c r="L53" i="72"/>
  <c r="P53" i="72"/>
  <c r="T53" i="72"/>
  <c r="K55" i="72"/>
  <c r="O55" i="72"/>
  <c r="S55" i="72"/>
  <c r="J56" i="72"/>
  <c r="N56" i="72"/>
  <c r="R56" i="72"/>
  <c r="V56" i="72"/>
  <c r="I59" i="72"/>
  <c r="M59" i="72"/>
  <c r="Q59" i="72"/>
  <c r="U59" i="72"/>
  <c r="U19" i="115" s="1"/>
  <c r="L19" i="72"/>
  <c r="K35" i="56" s="1"/>
  <c r="P19" i="72"/>
  <c r="O35" i="56" s="1"/>
  <c r="T19" i="72"/>
  <c r="S35" i="56" s="1"/>
  <c r="J26" i="72"/>
  <c r="N26" i="72"/>
  <c r="R26" i="72"/>
  <c r="V26" i="72"/>
  <c r="K46" i="72"/>
  <c r="O46" i="72"/>
  <c r="S46" i="72"/>
  <c r="E19" i="16"/>
  <c r="D13" i="56" s="1"/>
  <c r="I19" i="16"/>
  <c r="H13" i="56" s="1"/>
  <c r="M19" i="16"/>
  <c r="L13" i="56" s="1"/>
  <c r="Q19" i="16"/>
  <c r="P13" i="56" s="1"/>
  <c r="U19" i="16"/>
  <c r="T13" i="56" s="1"/>
  <c r="D25" i="16"/>
  <c r="H25" i="16"/>
  <c r="L25" i="16"/>
  <c r="P25" i="16"/>
  <c r="T25" i="16"/>
  <c r="C26" i="16"/>
  <c r="G26" i="16"/>
  <c r="K26" i="16"/>
  <c r="O26" i="16"/>
  <c r="S26" i="16"/>
  <c r="B28" i="16"/>
  <c r="F28" i="16"/>
  <c r="J28" i="16"/>
  <c r="N28" i="16"/>
  <c r="R28" i="16"/>
  <c r="V28" i="16"/>
  <c r="E29" i="16"/>
  <c r="I29" i="16"/>
  <c r="M29" i="16"/>
  <c r="Q29" i="16"/>
  <c r="U29" i="16"/>
  <c r="D46" i="16"/>
  <c r="H46" i="16"/>
  <c r="L46" i="16"/>
  <c r="P46" i="16"/>
  <c r="T46" i="16"/>
  <c r="C52" i="16"/>
  <c r="G52" i="16"/>
  <c r="K52" i="16"/>
  <c r="O52" i="16"/>
  <c r="S52" i="16"/>
  <c r="B53" i="16"/>
  <c r="F53" i="16"/>
  <c r="J53" i="16"/>
  <c r="N53" i="16"/>
  <c r="R53" i="16"/>
  <c r="V53" i="16"/>
  <c r="E55" i="16"/>
  <c r="I55" i="16"/>
  <c r="M55" i="16"/>
  <c r="Q55" i="16"/>
  <c r="U55" i="16"/>
  <c r="D56" i="16"/>
  <c r="H56" i="16"/>
  <c r="L56" i="16"/>
  <c r="P56" i="16"/>
  <c r="T56" i="16"/>
  <c r="C59" i="16"/>
  <c r="C61" i="16" s="1"/>
  <c r="G59" i="16"/>
  <c r="K59" i="16"/>
  <c r="K61" i="16" s="1"/>
  <c r="O59" i="16"/>
  <c r="S59" i="16"/>
  <c r="S18" i="115" s="1"/>
  <c r="F19" i="16"/>
  <c r="E13" i="56" s="1"/>
  <c r="J19" i="16"/>
  <c r="I13" i="56" s="1"/>
  <c r="N19" i="16"/>
  <c r="M13" i="56" s="1"/>
  <c r="R19" i="16"/>
  <c r="Q13" i="56" s="1"/>
  <c r="V19" i="16"/>
  <c r="U13" i="56" s="1"/>
  <c r="E25" i="16"/>
  <c r="I25" i="16"/>
  <c r="M25" i="16"/>
  <c r="Q25" i="16"/>
  <c r="U25" i="16"/>
  <c r="D26" i="16"/>
  <c r="H26" i="16"/>
  <c r="L26" i="16"/>
  <c r="P26" i="16"/>
  <c r="T26" i="16"/>
  <c r="C28" i="16"/>
  <c r="G28" i="16"/>
  <c r="K28" i="16"/>
  <c r="O28" i="16"/>
  <c r="S28" i="16"/>
  <c r="B29" i="16"/>
  <c r="F29" i="16"/>
  <c r="J29" i="16"/>
  <c r="N29" i="16"/>
  <c r="R29" i="16"/>
  <c r="V29" i="16"/>
  <c r="E46" i="16"/>
  <c r="I46" i="16"/>
  <c r="M46" i="16"/>
  <c r="Q46" i="16"/>
  <c r="U46" i="16"/>
  <c r="D52" i="16"/>
  <c r="H52" i="16"/>
  <c r="L52" i="16"/>
  <c r="P52" i="16"/>
  <c r="T52" i="16"/>
  <c r="C53" i="16"/>
  <c r="G53" i="16"/>
  <c r="K53" i="16"/>
  <c r="O53" i="16"/>
  <c r="S53" i="16"/>
  <c r="B55" i="16"/>
  <c r="F55" i="16"/>
  <c r="J55" i="16"/>
  <c r="N55" i="16"/>
  <c r="R55" i="16"/>
  <c r="V55" i="16"/>
  <c r="E56" i="16"/>
  <c r="I56" i="16"/>
  <c r="M56" i="16"/>
  <c r="Q56" i="16"/>
  <c r="U56" i="16"/>
  <c r="D59" i="16"/>
  <c r="H59" i="16"/>
  <c r="L59" i="16"/>
  <c r="P59" i="16"/>
  <c r="T59" i="16"/>
  <c r="T18" i="115" s="1"/>
  <c r="C19" i="16"/>
  <c r="B13" i="56" s="1"/>
  <c r="G19" i="16"/>
  <c r="F13" i="56" s="1"/>
  <c r="K19" i="16"/>
  <c r="J13" i="56" s="1"/>
  <c r="O19" i="16"/>
  <c r="N13" i="56" s="1"/>
  <c r="S19" i="16"/>
  <c r="R13" i="56" s="1"/>
  <c r="B25" i="16"/>
  <c r="F25" i="16"/>
  <c r="J25" i="16"/>
  <c r="N25" i="16"/>
  <c r="R25" i="16"/>
  <c r="V25" i="16"/>
  <c r="E26" i="16"/>
  <c r="I26" i="16"/>
  <c r="M26" i="16"/>
  <c r="Q26" i="16"/>
  <c r="U26" i="16"/>
  <c r="D28" i="16"/>
  <c r="H28" i="16"/>
  <c r="L28" i="16"/>
  <c r="P28" i="16"/>
  <c r="T28" i="16"/>
  <c r="C29" i="16"/>
  <c r="G29" i="16"/>
  <c r="K29" i="16"/>
  <c r="O29" i="16"/>
  <c r="S29" i="16"/>
  <c r="F46" i="16"/>
  <c r="J46" i="16"/>
  <c r="N46" i="16"/>
  <c r="R46" i="16"/>
  <c r="V46" i="16"/>
  <c r="E52" i="16"/>
  <c r="I52" i="16"/>
  <c r="M52" i="16"/>
  <c r="Q52" i="16"/>
  <c r="U52" i="16"/>
  <c r="D53" i="16"/>
  <c r="H53" i="16"/>
  <c r="L53" i="16"/>
  <c r="P53" i="16"/>
  <c r="T53" i="16"/>
  <c r="C55" i="16"/>
  <c r="G55" i="16"/>
  <c r="K55" i="16"/>
  <c r="O55" i="16"/>
  <c r="S55" i="16"/>
  <c r="B56" i="16"/>
  <c r="F56" i="16"/>
  <c r="J56" i="16"/>
  <c r="N56" i="16"/>
  <c r="R56" i="16"/>
  <c r="V56" i="16"/>
  <c r="E59" i="16"/>
  <c r="I59" i="16"/>
  <c r="M59" i="16"/>
  <c r="Q59" i="16"/>
  <c r="U59" i="16"/>
  <c r="U18" i="115" s="1"/>
  <c r="D19" i="16"/>
  <c r="C13" i="56" s="1"/>
  <c r="H19" i="16"/>
  <c r="G13" i="56" s="1"/>
  <c r="L19" i="16"/>
  <c r="K13" i="56" s="1"/>
  <c r="P19" i="16"/>
  <c r="O13" i="56" s="1"/>
  <c r="T19" i="16"/>
  <c r="S13" i="56" s="1"/>
  <c r="B26" i="16"/>
  <c r="F26" i="16"/>
  <c r="J26" i="16"/>
  <c r="N26" i="16"/>
  <c r="R26" i="16"/>
  <c r="V26" i="16"/>
  <c r="C46" i="16"/>
  <c r="G46" i="16"/>
  <c r="K46" i="16"/>
  <c r="O46" i="16"/>
  <c r="S46" i="16"/>
  <c r="B59" i="14"/>
  <c r="C61" i="14" s="1"/>
  <c r="B26" i="14"/>
  <c r="B25" i="14"/>
  <c r="F59" i="14"/>
  <c r="F26" i="14"/>
  <c r="F25" i="14"/>
  <c r="F29" i="14"/>
  <c r="J59" i="14"/>
  <c r="J26" i="14"/>
  <c r="J29" i="14"/>
  <c r="J25" i="14"/>
  <c r="N59" i="14"/>
  <c r="N26" i="14"/>
  <c r="N29" i="14"/>
  <c r="N25" i="14"/>
  <c r="R59" i="14"/>
  <c r="R26" i="14"/>
  <c r="R25" i="14"/>
  <c r="R29" i="14"/>
  <c r="V59" i="14"/>
  <c r="V26" i="14"/>
  <c r="V29" i="14"/>
  <c r="V25" i="14"/>
  <c r="J19" i="14"/>
  <c r="I11" i="56" s="1"/>
  <c r="R19" i="14"/>
  <c r="Q11" i="56" s="1"/>
  <c r="F28" i="14"/>
  <c r="N28" i="14"/>
  <c r="V28" i="14"/>
  <c r="F19" i="14"/>
  <c r="E11" i="56" s="1"/>
  <c r="N19" i="14"/>
  <c r="M11" i="56" s="1"/>
  <c r="V19" i="14"/>
  <c r="U11" i="56" s="1"/>
  <c r="Q25" i="14"/>
  <c r="B29" i="14"/>
  <c r="D55" i="14"/>
  <c r="D59" i="14"/>
  <c r="D53" i="14"/>
  <c r="D52" i="14"/>
  <c r="H55" i="14"/>
  <c r="H59" i="14"/>
  <c r="H61" i="14" s="1"/>
  <c r="H52" i="14"/>
  <c r="H53" i="14"/>
  <c r="L55" i="14"/>
  <c r="L59" i="14"/>
  <c r="L61" i="14" s="1"/>
  <c r="L52" i="14"/>
  <c r="L53" i="14"/>
  <c r="P55" i="14"/>
  <c r="P59" i="14"/>
  <c r="P53" i="14"/>
  <c r="P52" i="14"/>
  <c r="T55" i="14"/>
  <c r="T59" i="14"/>
  <c r="T17" i="115" s="1"/>
  <c r="T52" i="14"/>
  <c r="T53" i="14"/>
  <c r="H46" i="14"/>
  <c r="H56" i="14"/>
  <c r="E28" i="14"/>
  <c r="E59" i="14"/>
  <c r="E26" i="14"/>
  <c r="I28" i="14"/>
  <c r="I59" i="14"/>
  <c r="I26" i="14"/>
  <c r="M28" i="14"/>
  <c r="M59" i="14"/>
  <c r="M61" i="14" s="1"/>
  <c r="M26" i="14"/>
  <c r="Q28" i="14"/>
  <c r="Q59" i="14"/>
  <c r="Q26" i="14"/>
  <c r="U28" i="14"/>
  <c r="U59" i="14"/>
  <c r="U17" i="115" s="1"/>
  <c r="U26" i="14"/>
  <c r="I19" i="14"/>
  <c r="H11" i="56" s="1"/>
  <c r="Q19" i="14"/>
  <c r="P11" i="56" s="1"/>
  <c r="B28" i="14"/>
  <c r="J28" i="14"/>
  <c r="R28" i="14"/>
  <c r="E29" i="14"/>
  <c r="U29" i="14"/>
  <c r="E46" i="14"/>
  <c r="U46" i="14"/>
  <c r="I56" i="14"/>
  <c r="C19" i="14"/>
  <c r="B11" i="56" s="1"/>
  <c r="G19" i="14"/>
  <c r="F11" i="56" s="1"/>
  <c r="K19" i="14"/>
  <c r="J11" i="56" s="1"/>
  <c r="O19" i="14"/>
  <c r="N11" i="56" s="1"/>
  <c r="S19" i="14"/>
  <c r="R11" i="56" s="1"/>
  <c r="D28" i="14"/>
  <c r="H28" i="14"/>
  <c r="L28" i="14"/>
  <c r="P28" i="14"/>
  <c r="T28" i="14"/>
  <c r="C29" i="14"/>
  <c r="G29" i="14"/>
  <c r="K29" i="14"/>
  <c r="O29" i="14"/>
  <c r="S29" i="14"/>
  <c r="F46" i="14"/>
  <c r="J46" i="14"/>
  <c r="N46" i="14"/>
  <c r="R46" i="14"/>
  <c r="V46" i="14"/>
  <c r="E52" i="14"/>
  <c r="I52" i="14"/>
  <c r="M52" i="14"/>
  <c r="Q52" i="14"/>
  <c r="U52" i="14"/>
  <c r="C55" i="14"/>
  <c r="G55" i="14"/>
  <c r="K55" i="14"/>
  <c r="O55" i="14"/>
  <c r="S55" i="14"/>
  <c r="B56" i="14"/>
  <c r="F56" i="14"/>
  <c r="J56" i="14"/>
  <c r="N56" i="14"/>
  <c r="R56" i="14"/>
  <c r="V56" i="14"/>
  <c r="I46" i="14"/>
  <c r="M46" i="14"/>
  <c r="Q46" i="14"/>
  <c r="E56" i="14"/>
  <c r="M56" i="14"/>
  <c r="Q56" i="14"/>
  <c r="U56" i="14"/>
  <c r="D19" i="14"/>
  <c r="C11" i="56" s="1"/>
  <c r="H19" i="14"/>
  <c r="G11" i="56" s="1"/>
  <c r="L19" i="14"/>
  <c r="K11" i="56" s="1"/>
  <c r="P19" i="14"/>
  <c r="O11" i="56" s="1"/>
  <c r="T19" i="14"/>
  <c r="S11" i="56" s="1"/>
  <c r="C46" i="14"/>
  <c r="G46" i="14"/>
  <c r="K46" i="14"/>
  <c r="O46" i="14"/>
  <c r="S46" i="14"/>
  <c r="N19" i="71"/>
  <c r="M15" i="56" s="1"/>
  <c r="N29" i="71"/>
  <c r="Q46" i="71"/>
  <c r="I56" i="71"/>
  <c r="M19" i="71"/>
  <c r="L15" i="56" s="1"/>
  <c r="Q19" i="71"/>
  <c r="P15" i="56" s="1"/>
  <c r="U19" i="71"/>
  <c r="T15" i="56" s="1"/>
  <c r="L25" i="71"/>
  <c r="P25" i="71"/>
  <c r="T25" i="71"/>
  <c r="K26" i="71"/>
  <c r="O26" i="71"/>
  <c r="S26" i="71"/>
  <c r="J28" i="71"/>
  <c r="N28" i="71"/>
  <c r="R28" i="71"/>
  <c r="V28" i="71"/>
  <c r="I29" i="71"/>
  <c r="M29" i="71"/>
  <c r="Q29" i="71"/>
  <c r="U29" i="71"/>
  <c r="L46" i="71"/>
  <c r="P46" i="71"/>
  <c r="T46" i="71"/>
  <c r="K52" i="71"/>
  <c r="O52" i="71"/>
  <c r="S52" i="71"/>
  <c r="J53" i="71"/>
  <c r="N53" i="71"/>
  <c r="R53" i="71"/>
  <c r="V53" i="71"/>
  <c r="I55" i="71"/>
  <c r="M55" i="71"/>
  <c r="Q55" i="71"/>
  <c r="U55" i="71"/>
  <c r="L56" i="71"/>
  <c r="P56" i="71"/>
  <c r="T56" i="71"/>
  <c r="K59" i="71"/>
  <c r="K61" i="71" s="1"/>
  <c r="O59" i="71"/>
  <c r="S59" i="71"/>
  <c r="S16" i="115" s="1"/>
  <c r="J19" i="71"/>
  <c r="I15" i="56" s="1"/>
  <c r="V19" i="71"/>
  <c r="U15" i="56" s="1"/>
  <c r="J29" i="71"/>
  <c r="M46" i="71"/>
  <c r="U46" i="71"/>
  <c r="Q56" i="71"/>
  <c r="K19" i="71"/>
  <c r="J15" i="56" s="1"/>
  <c r="O19" i="71"/>
  <c r="N15" i="56" s="1"/>
  <c r="S19" i="71"/>
  <c r="R15" i="56" s="1"/>
  <c r="J25" i="71"/>
  <c r="N25" i="71"/>
  <c r="R25" i="71"/>
  <c r="V25" i="71"/>
  <c r="I26" i="71"/>
  <c r="M26" i="71"/>
  <c r="Q26" i="71"/>
  <c r="U26" i="71"/>
  <c r="L28" i="71"/>
  <c r="P28" i="71"/>
  <c r="T28" i="71"/>
  <c r="K29" i="71"/>
  <c r="O29" i="71"/>
  <c r="S29" i="71"/>
  <c r="J46" i="71"/>
  <c r="N46" i="71"/>
  <c r="R46" i="71"/>
  <c r="V46" i="71"/>
  <c r="I52" i="71"/>
  <c r="M52" i="71"/>
  <c r="Q52" i="71"/>
  <c r="U52" i="71"/>
  <c r="L53" i="71"/>
  <c r="P53" i="71"/>
  <c r="T53" i="71"/>
  <c r="K55" i="71"/>
  <c r="O55" i="71"/>
  <c r="S55" i="71"/>
  <c r="J56" i="71"/>
  <c r="N56" i="71"/>
  <c r="R56" i="71"/>
  <c r="V56" i="71"/>
  <c r="I59" i="71"/>
  <c r="M59" i="71"/>
  <c r="M61" i="71" s="1"/>
  <c r="Q59" i="71"/>
  <c r="Q61" i="71" s="1"/>
  <c r="U59" i="71"/>
  <c r="U16" i="115" s="1"/>
  <c r="R19" i="71"/>
  <c r="Q15" i="56" s="1"/>
  <c r="R29" i="71"/>
  <c r="V29" i="71"/>
  <c r="M56" i="71"/>
  <c r="U56" i="71"/>
  <c r="L19" i="71"/>
  <c r="K15" i="56" s="1"/>
  <c r="P19" i="71"/>
  <c r="O15" i="56" s="1"/>
  <c r="T19" i="71"/>
  <c r="S15" i="56" s="1"/>
  <c r="J26" i="71"/>
  <c r="N26" i="71"/>
  <c r="R26" i="71"/>
  <c r="V26" i="71"/>
  <c r="K46" i="71"/>
  <c r="O46" i="71"/>
  <c r="S46" i="71"/>
  <c r="N19" i="4"/>
  <c r="M77" i="56" s="1"/>
  <c r="R19" i="4"/>
  <c r="Q77" i="56" s="1"/>
  <c r="V19" i="4"/>
  <c r="U77" i="56" s="1"/>
  <c r="J29" i="4"/>
  <c r="V29" i="4"/>
  <c r="I46" i="4"/>
  <c r="Q46" i="4"/>
  <c r="E56" i="4"/>
  <c r="M56" i="4"/>
  <c r="U56" i="4"/>
  <c r="E19" i="4"/>
  <c r="D77" i="56" s="1"/>
  <c r="I19" i="4"/>
  <c r="H77" i="56" s="1"/>
  <c r="M19" i="4"/>
  <c r="L77" i="56" s="1"/>
  <c r="Q19" i="4"/>
  <c r="P77" i="56" s="1"/>
  <c r="U19" i="4"/>
  <c r="T77" i="56" s="1"/>
  <c r="D25" i="4"/>
  <c r="H25" i="4"/>
  <c r="L25" i="4"/>
  <c r="P25" i="4"/>
  <c r="T25" i="4"/>
  <c r="C26" i="4"/>
  <c r="G26" i="4"/>
  <c r="K26" i="4"/>
  <c r="O26" i="4"/>
  <c r="S26" i="4"/>
  <c r="B28" i="4"/>
  <c r="F28" i="4"/>
  <c r="J28" i="4"/>
  <c r="N28" i="4"/>
  <c r="R28" i="4"/>
  <c r="V28" i="4"/>
  <c r="E29" i="4"/>
  <c r="I29" i="4"/>
  <c r="M29" i="4"/>
  <c r="Q29" i="4"/>
  <c r="U29" i="4"/>
  <c r="D46" i="4"/>
  <c r="H46" i="4"/>
  <c r="L46" i="4"/>
  <c r="P46" i="4"/>
  <c r="T46" i="4"/>
  <c r="C52" i="4"/>
  <c r="G52" i="4"/>
  <c r="K52" i="4"/>
  <c r="O52" i="4"/>
  <c r="S52" i="4"/>
  <c r="B53" i="4"/>
  <c r="F53" i="4"/>
  <c r="J53" i="4"/>
  <c r="N53" i="4"/>
  <c r="R53" i="4"/>
  <c r="V53" i="4"/>
  <c r="E55" i="4"/>
  <c r="I55" i="4"/>
  <c r="M55" i="4"/>
  <c r="Q55" i="4"/>
  <c r="U55" i="4"/>
  <c r="D56" i="4"/>
  <c r="H56" i="4"/>
  <c r="L56" i="4"/>
  <c r="P56" i="4"/>
  <c r="T56" i="4"/>
  <c r="C59" i="4"/>
  <c r="C61" i="4" s="1"/>
  <c r="G59" i="4"/>
  <c r="G61" i="4" s="1"/>
  <c r="K59" i="4"/>
  <c r="K61" i="4" s="1"/>
  <c r="O59" i="4"/>
  <c r="O61" i="4" s="1"/>
  <c r="S59" i="4"/>
  <c r="F19" i="4"/>
  <c r="E77" i="56" s="1"/>
  <c r="N29" i="4"/>
  <c r="U46" i="4"/>
  <c r="C19" i="4"/>
  <c r="B77" i="56" s="1"/>
  <c r="G19" i="4"/>
  <c r="F77" i="56" s="1"/>
  <c r="K19" i="4"/>
  <c r="J77" i="56" s="1"/>
  <c r="O19" i="4"/>
  <c r="N77" i="56" s="1"/>
  <c r="S19" i="4"/>
  <c r="R77" i="56" s="1"/>
  <c r="B25" i="4"/>
  <c r="F25" i="4"/>
  <c r="J25" i="4"/>
  <c r="N25" i="4"/>
  <c r="R25" i="4"/>
  <c r="V25" i="4"/>
  <c r="E26" i="4"/>
  <c r="I26" i="4"/>
  <c r="M26" i="4"/>
  <c r="Q26" i="4"/>
  <c r="U26" i="4"/>
  <c r="D28" i="4"/>
  <c r="H28" i="4"/>
  <c r="L28" i="4"/>
  <c r="P28" i="4"/>
  <c r="T28" i="4"/>
  <c r="C29" i="4"/>
  <c r="G29" i="4"/>
  <c r="K29" i="4"/>
  <c r="O29" i="4"/>
  <c r="S29" i="4"/>
  <c r="F46" i="4"/>
  <c r="J46" i="4"/>
  <c r="N46" i="4"/>
  <c r="R46" i="4"/>
  <c r="V46" i="4"/>
  <c r="E52" i="4"/>
  <c r="I52" i="4"/>
  <c r="M52" i="4"/>
  <c r="Q52" i="4"/>
  <c r="U52" i="4"/>
  <c r="D53" i="4"/>
  <c r="H53" i="4"/>
  <c r="L53" i="4"/>
  <c r="P53" i="4"/>
  <c r="T53" i="4"/>
  <c r="C55" i="4"/>
  <c r="G55" i="4"/>
  <c r="K55" i="4"/>
  <c r="O55" i="4"/>
  <c r="S55" i="4"/>
  <c r="B56" i="4"/>
  <c r="F56" i="4"/>
  <c r="J56" i="4"/>
  <c r="N56" i="4"/>
  <c r="R56" i="4"/>
  <c r="V56" i="4"/>
  <c r="E59" i="4"/>
  <c r="E61" i="4" s="1"/>
  <c r="I59" i="4"/>
  <c r="M59" i="4"/>
  <c r="Q59" i="4"/>
  <c r="U59" i="4"/>
  <c r="U7" i="115" s="1"/>
  <c r="J19" i="4"/>
  <c r="I77" i="56" s="1"/>
  <c r="B29" i="4"/>
  <c r="F29" i="4"/>
  <c r="R29" i="4"/>
  <c r="E46" i="4"/>
  <c r="M46" i="4"/>
  <c r="I56" i="4"/>
  <c r="Q56" i="4"/>
  <c r="D19" i="4"/>
  <c r="C77" i="56" s="1"/>
  <c r="H19" i="4"/>
  <c r="G77" i="56" s="1"/>
  <c r="L19" i="4"/>
  <c r="K77" i="56" s="1"/>
  <c r="P19" i="4"/>
  <c r="O77" i="56" s="1"/>
  <c r="T19" i="4"/>
  <c r="S77" i="56" s="1"/>
  <c r="B26" i="4"/>
  <c r="F26" i="4"/>
  <c r="J26" i="4"/>
  <c r="N26" i="4"/>
  <c r="R26" i="4"/>
  <c r="V26" i="4"/>
  <c r="C46" i="4"/>
  <c r="G46" i="4"/>
  <c r="K46" i="4"/>
  <c r="O46" i="4"/>
  <c r="S46" i="4"/>
  <c r="B59" i="5"/>
  <c r="B26" i="5"/>
  <c r="F59" i="5"/>
  <c r="F26" i="5"/>
  <c r="J59" i="5"/>
  <c r="J26" i="5"/>
  <c r="N59" i="5"/>
  <c r="N26" i="5"/>
  <c r="R59" i="5"/>
  <c r="R26" i="5"/>
  <c r="V59" i="5"/>
  <c r="V26" i="5"/>
  <c r="G19" i="5"/>
  <c r="F86" i="56" s="1"/>
  <c r="M19" i="5"/>
  <c r="L86" i="56" s="1"/>
  <c r="R19" i="5"/>
  <c r="Q86" i="56" s="1"/>
  <c r="B25" i="5"/>
  <c r="M25" i="5"/>
  <c r="R25" i="5"/>
  <c r="C26" i="5"/>
  <c r="C28" i="5"/>
  <c r="N28" i="5"/>
  <c r="S28" i="5"/>
  <c r="C29" i="5"/>
  <c r="N29" i="5"/>
  <c r="S29" i="5"/>
  <c r="I46" i="5"/>
  <c r="D52" i="5"/>
  <c r="I52" i="5"/>
  <c r="T52" i="5"/>
  <c r="M55" i="5"/>
  <c r="G59" i="5"/>
  <c r="G61" i="5" s="1"/>
  <c r="O59" i="5"/>
  <c r="U53" i="5"/>
  <c r="U52" i="5"/>
  <c r="F46" i="5"/>
  <c r="Q46" i="5"/>
  <c r="V46" i="5"/>
  <c r="Q52" i="5"/>
  <c r="E55" i="5"/>
  <c r="U55" i="5"/>
  <c r="E28" i="5"/>
  <c r="E59" i="5"/>
  <c r="I28" i="5"/>
  <c r="I59" i="5"/>
  <c r="M28" i="5"/>
  <c r="M59" i="5"/>
  <c r="Q28" i="5"/>
  <c r="Q59" i="5"/>
  <c r="U28" i="5"/>
  <c r="U59" i="5"/>
  <c r="F19" i="5"/>
  <c r="E86" i="56" s="1"/>
  <c r="Q19" i="5"/>
  <c r="P86" i="56" s="1"/>
  <c r="V19" i="5"/>
  <c r="U86" i="56" s="1"/>
  <c r="Q25" i="5"/>
  <c r="Q26" i="5"/>
  <c r="M29" i="5"/>
  <c r="B52" i="5"/>
  <c r="B56" i="5"/>
  <c r="F52" i="5"/>
  <c r="F56" i="5"/>
  <c r="J52" i="5"/>
  <c r="J56" i="5"/>
  <c r="N52" i="5"/>
  <c r="N56" i="5"/>
  <c r="R52" i="5"/>
  <c r="R56" i="5"/>
  <c r="V52" i="5"/>
  <c r="V56" i="5"/>
  <c r="M46" i="5"/>
  <c r="R46" i="5"/>
  <c r="M52" i="5"/>
  <c r="F53" i="5"/>
  <c r="N53" i="5"/>
  <c r="V53" i="5"/>
  <c r="F55" i="5"/>
  <c r="Q55" i="5"/>
  <c r="V55" i="5"/>
  <c r="I56" i="5"/>
  <c r="Q56" i="5"/>
  <c r="C19" i="5"/>
  <c r="B86" i="56" s="1"/>
  <c r="I19" i="5"/>
  <c r="H86" i="56" s="1"/>
  <c r="N19" i="5"/>
  <c r="M86" i="56" s="1"/>
  <c r="S19" i="5"/>
  <c r="R86" i="56" s="1"/>
  <c r="I25" i="5"/>
  <c r="N25" i="5"/>
  <c r="I26" i="5"/>
  <c r="O26" i="5"/>
  <c r="J28" i="5"/>
  <c r="O28" i="5"/>
  <c r="E29" i="5"/>
  <c r="J29" i="5"/>
  <c r="O29" i="5"/>
  <c r="U29" i="5"/>
  <c r="D55" i="5"/>
  <c r="D53" i="5"/>
  <c r="H55" i="5"/>
  <c r="H53" i="5"/>
  <c r="L55" i="5"/>
  <c r="L53" i="5"/>
  <c r="P55" i="5"/>
  <c r="P53" i="5"/>
  <c r="T55" i="5"/>
  <c r="T53" i="5"/>
  <c r="E46" i="5"/>
  <c r="J46" i="5"/>
  <c r="P46" i="5"/>
  <c r="U46" i="5"/>
  <c r="E52" i="5"/>
  <c r="P52" i="5"/>
  <c r="B53" i="5"/>
  <c r="J53" i="5"/>
  <c r="R53" i="5"/>
  <c r="I55" i="5"/>
  <c r="N55" i="5"/>
  <c r="E56" i="5"/>
  <c r="M56" i="5"/>
  <c r="U56" i="5"/>
  <c r="H59" i="5"/>
  <c r="P59" i="5"/>
  <c r="D19" i="5"/>
  <c r="C86" i="56" s="1"/>
  <c r="H19" i="5"/>
  <c r="G86" i="56" s="1"/>
  <c r="L19" i="5"/>
  <c r="K86" i="56" s="1"/>
  <c r="P19" i="5"/>
  <c r="O86" i="56" s="1"/>
  <c r="T19" i="5"/>
  <c r="S86" i="56" s="1"/>
  <c r="C46" i="5"/>
  <c r="G46" i="5"/>
  <c r="K46" i="5"/>
  <c r="O46" i="5"/>
  <c r="S46" i="5"/>
  <c r="M19" i="70"/>
  <c r="L29" i="56" s="1"/>
  <c r="Q19" i="70"/>
  <c r="P29" i="56" s="1"/>
  <c r="U19" i="70"/>
  <c r="T29" i="56" s="1"/>
  <c r="L25" i="70"/>
  <c r="P25" i="70"/>
  <c r="T25" i="70"/>
  <c r="K26" i="70"/>
  <c r="O26" i="70"/>
  <c r="S26" i="70"/>
  <c r="J28" i="70"/>
  <c r="N28" i="70"/>
  <c r="R28" i="70"/>
  <c r="V28" i="70"/>
  <c r="I29" i="70"/>
  <c r="M29" i="70"/>
  <c r="Q29" i="70"/>
  <c r="U29" i="70"/>
  <c r="L46" i="70"/>
  <c r="P46" i="70"/>
  <c r="T46" i="70"/>
  <c r="K52" i="70"/>
  <c r="O52" i="70"/>
  <c r="S52" i="70"/>
  <c r="J53" i="70"/>
  <c r="N53" i="70"/>
  <c r="R53" i="70"/>
  <c r="V53" i="70"/>
  <c r="I55" i="70"/>
  <c r="M55" i="70"/>
  <c r="Q55" i="70"/>
  <c r="U55" i="70"/>
  <c r="L56" i="70"/>
  <c r="P56" i="70"/>
  <c r="T56" i="70"/>
  <c r="K59" i="70"/>
  <c r="K61" i="70" s="1"/>
  <c r="O59" i="70"/>
  <c r="O61" i="70" s="1"/>
  <c r="S59" i="70"/>
  <c r="S15" i="115" s="1"/>
  <c r="J19" i="70"/>
  <c r="I29" i="56" s="1"/>
  <c r="N19" i="70"/>
  <c r="M29" i="56" s="1"/>
  <c r="R19" i="70"/>
  <c r="Q29" i="56" s="1"/>
  <c r="V19" i="70"/>
  <c r="U29" i="56" s="1"/>
  <c r="I25" i="70"/>
  <c r="M25" i="70"/>
  <c r="Q25" i="70"/>
  <c r="U25" i="70"/>
  <c r="L26" i="70"/>
  <c r="P26" i="70"/>
  <c r="T26" i="70"/>
  <c r="K28" i="70"/>
  <c r="O28" i="70"/>
  <c r="S28" i="70"/>
  <c r="J29" i="70"/>
  <c r="N29" i="70"/>
  <c r="R29" i="70"/>
  <c r="V29" i="70"/>
  <c r="M46" i="70"/>
  <c r="Q46" i="70"/>
  <c r="U46" i="70"/>
  <c r="L52" i="70"/>
  <c r="P52" i="70"/>
  <c r="T52" i="70"/>
  <c r="K53" i="70"/>
  <c r="O53" i="70"/>
  <c r="S53" i="70"/>
  <c r="J55" i="70"/>
  <c r="N55" i="70"/>
  <c r="R55" i="70"/>
  <c r="V55" i="70"/>
  <c r="I56" i="70"/>
  <c r="M56" i="70"/>
  <c r="Q56" i="70"/>
  <c r="U56" i="70"/>
  <c r="L59" i="70"/>
  <c r="P59" i="70"/>
  <c r="P61" i="70" s="1"/>
  <c r="T59" i="70"/>
  <c r="T15" i="115" s="1"/>
  <c r="K19" i="70"/>
  <c r="J29" i="56" s="1"/>
  <c r="O19" i="70"/>
  <c r="N29" i="56" s="1"/>
  <c r="S19" i="70"/>
  <c r="R29" i="56" s="1"/>
  <c r="J25" i="70"/>
  <c r="N25" i="70"/>
  <c r="R25" i="70"/>
  <c r="V25" i="70"/>
  <c r="I26" i="70"/>
  <c r="M26" i="70"/>
  <c r="Q26" i="70"/>
  <c r="U26" i="70"/>
  <c r="L28" i="70"/>
  <c r="P28" i="70"/>
  <c r="T28" i="70"/>
  <c r="K29" i="70"/>
  <c r="O29" i="70"/>
  <c r="S29" i="70"/>
  <c r="J46" i="70"/>
  <c r="N46" i="70"/>
  <c r="R46" i="70"/>
  <c r="V46" i="70"/>
  <c r="I52" i="70"/>
  <c r="M52" i="70"/>
  <c r="Q52" i="70"/>
  <c r="U52" i="70"/>
  <c r="L53" i="70"/>
  <c r="P53" i="70"/>
  <c r="T53" i="70"/>
  <c r="K55" i="70"/>
  <c r="O55" i="70"/>
  <c r="S55" i="70"/>
  <c r="J56" i="70"/>
  <c r="N56" i="70"/>
  <c r="R56" i="70"/>
  <c r="V56" i="70"/>
  <c r="I59" i="70"/>
  <c r="M59" i="70"/>
  <c r="Q59" i="70"/>
  <c r="U59" i="70"/>
  <c r="U15" i="115" s="1"/>
  <c r="L19" i="70"/>
  <c r="K29" i="56" s="1"/>
  <c r="P19" i="70"/>
  <c r="O29" i="56" s="1"/>
  <c r="T19" i="70"/>
  <c r="S29" i="56" s="1"/>
  <c r="J26" i="70"/>
  <c r="N26" i="70"/>
  <c r="R26" i="70"/>
  <c r="V26" i="70"/>
  <c r="K46" i="70"/>
  <c r="O46" i="70"/>
  <c r="S46" i="70"/>
  <c r="O53" i="102"/>
  <c r="O52" i="102"/>
  <c r="S53" i="102"/>
  <c r="S52" i="102"/>
  <c r="S46" i="102"/>
  <c r="O55" i="102"/>
  <c r="K28" i="102"/>
  <c r="K59" i="102"/>
  <c r="K61" i="102" s="1"/>
  <c r="O28" i="102"/>
  <c r="O59" i="102"/>
  <c r="S28" i="102"/>
  <c r="S59" i="102"/>
  <c r="S19" i="102"/>
  <c r="R60" i="56" s="1"/>
  <c r="S25" i="102"/>
  <c r="S26" i="102"/>
  <c r="O29" i="102"/>
  <c r="L52" i="102"/>
  <c r="L56" i="102"/>
  <c r="P52" i="102"/>
  <c r="P56" i="102"/>
  <c r="T52" i="102"/>
  <c r="T56" i="102"/>
  <c r="O46" i="102"/>
  <c r="T46" i="102"/>
  <c r="L53" i="102"/>
  <c r="T53" i="102"/>
  <c r="K55" i="102"/>
  <c r="P55" i="102"/>
  <c r="O56" i="102"/>
  <c r="P59" i="102"/>
  <c r="P26" i="102"/>
  <c r="T59" i="102"/>
  <c r="T49" i="115" s="1"/>
  <c r="T26" i="102"/>
  <c r="O19" i="102"/>
  <c r="N60" i="56" s="1"/>
  <c r="T19" i="102"/>
  <c r="S60" i="56" s="1"/>
  <c r="O25" i="102"/>
  <c r="T25" i="102"/>
  <c r="O26" i="102"/>
  <c r="P28" i="102"/>
  <c r="K29" i="102"/>
  <c r="P29" i="102"/>
  <c r="K46" i="102"/>
  <c r="P46" i="102"/>
  <c r="K52" i="102"/>
  <c r="L55" i="102"/>
  <c r="L59" i="102"/>
  <c r="L26" i="102"/>
  <c r="K19" i="102"/>
  <c r="J60" i="56" s="1"/>
  <c r="P19" i="102"/>
  <c r="O60" i="56" s="1"/>
  <c r="U19" i="102"/>
  <c r="T60" i="56" s="1"/>
  <c r="K25" i="102"/>
  <c r="P25" i="102"/>
  <c r="K26" i="102"/>
  <c r="Q26" i="102"/>
  <c r="L28" i="102"/>
  <c r="Q28" i="102"/>
  <c r="L29" i="102"/>
  <c r="Q29" i="102"/>
  <c r="J55" i="102"/>
  <c r="J53" i="102"/>
  <c r="N55" i="102"/>
  <c r="N53" i="102"/>
  <c r="R55" i="102"/>
  <c r="R53" i="102"/>
  <c r="V55" i="102"/>
  <c r="V53" i="102"/>
  <c r="L46" i="102"/>
  <c r="R46" i="102"/>
  <c r="P53" i="102"/>
  <c r="S55" i="102"/>
  <c r="K56" i="102"/>
  <c r="S56" i="102"/>
  <c r="N59" i="102"/>
  <c r="N61" i="102" s="1"/>
  <c r="V59" i="102"/>
  <c r="V49" i="115" s="1"/>
  <c r="J19" i="102"/>
  <c r="I60" i="56" s="1"/>
  <c r="N19" i="102"/>
  <c r="M60" i="56" s="1"/>
  <c r="R19" i="102"/>
  <c r="Q60" i="56" s="1"/>
  <c r="V19" i="102"/>
  <c r="U60" i="56" s="1"/>
  <c r="M46" i="102"/>
  <c r="Q46" i="102"/>
  <c r="U46" i="102"/>
  <c r="M19" i="101"/>
  <c r="L67" i="56" s="1"/>
  <c r="Q19" i="101"/>
  <c r="P67" i="56" s="1"/>
  <c r="U19" i="101"/>
  <c r="T67" i="56" s="1"/>
  <c r="L25" i="101"/>
  <c r="P25" i="101"/>
  <c r="T25" i="101"/>
  <c r="K26" i="101"/>
  <c r="O26" i="101"/>
  <c r="S26" i="101"/>
  <c r="J28" i="101"/>
  <c r="N28" i="101"/>
  <c r="R28" i="101"/>
  <c r="V28" i="101"/>
  <c r="I29" i="101"/>
  <c r="M29" i="101"/>
  <c r="Q29" i="101"/>
  <c r="U29" i="101"/>
  <c r="L46" i="101"/>
  <c r="P46" i="101"/>
  <c r="T46" i="101"/>
  <c r="K52" i="101"/>
  <c r="O52" i="101"/>
  <c r="S52" i="101"/>
  <c r="J53" i="101"/>
  <c r="N53" i="101"/>
  <c r="R53" i="101"/>
  <c r="V53" i="101"/>
  <c r="I55" i="101"/>
  <c r="M55" i="101"/>
  <c r="Q55" i="101"/>
  <c r="U55" i="101"/>
  <c r="L56" i="101"/>
  <c r="P56" i="101"/>
  <c r="T56" i="101"/>
  <c r="K59" i="101"/>
  <c r="O59" i="101"/>
  <c r="O61" i="101" s="1"/>
  <c r="S59" i="101"/>
  <c r="S60" i="115" s="1"/>
  <c r="J19" i="101"/>
  <c r="I67" i="56" s="1"/>
  <c r="N19" i="101"/>
  <c r="M67" i="56" s="1"/>
  <c r="R19" i="101"/>
  <c r="Q67" i="56" s="1"/>
  <c r="V19" i="101"/>
  <c r="U67" i="56" s="1"/>
  <c r="I25" i="101"/>
  <c r="M25" i="101"/>
  <c r="Q25" i="101"/>
  <c r="U25" i="101"/>
  <c r="L26" i="101"/>
  <c r="P26" i="101"/>
  <c r="T26" i="101"/>
  <c r="K28" i="101"/>
  <c r="O28" i="101"/>
  <c r="S28" i="101"/>
  <c r="J29" i="101"/>
  <c r="N29" i="101"/>
  <c r="R29" i="101"/>
  <c r="V29" i="101"/>
  <c r="M46" i="101"/>
  <c r="Q46" i="101"/>
  <c r="U46" i="101"/>
  <c r="L52" i="101"/>
  <c r="P52" i="101"/>
  <c r="T52" i="101"/>
  <c r="K53" i="101"/>
  <c r="O53" i="101"/>
  <c r="S53" i="101"/>
  <c r="J55" i="101"/>
  <c r="N55" i="101"/>
  <c r="R55" i="101"/>
  <c r="V55" i="101"/>
  <c r="I56" i="101"/>
  <c r="M56" i="101"/>
  <c r="Q56" i="101"/>
  <c r="U56" i="101"/>
  <c r="L59" i="101"/>
  <c r="L61" i="101" s="1"/>
  <c r="P59" i="101"/>
  <c r="T59" i="101"/>
  <c r="T60" i="115" s="1"/>
  <c r="K19" i="101"/>
  <c r="J67" i="56" s="1"/>
  <c r="O19" i="101"/>
  <c r="N67" i="56" s="1"/>
  <c r="S19" i="101"/>
  <c r="R67" i="56" s="1"/>
  <c r="J25" i="101"/>
  <c r="N25" i="101"/>
  <c r="R25" i="101"/>
  <c r="V25" i="101"/>
  <c r="I26" i="101"/>
  <c r="M26" i="101"/>
  <c r="Q26" i="101"/>
  <c r="U26" i="101"/>
  <c r="L28" i="101"/>
  <c r="P28" i="101"/>
  <c r="T28" i="101"/>
  <c r="K29" i="101"/>
  <c r="O29" i="101"/>
  <c r="S29" i="101"/>
  <c r="J46" i="101"/>
  <c r="N46" i="101"/>
  <c r="R46" i="101"/>
  <c r="V46" i="101"/>
  <c r="I52" i="101"/>
  <c r="M52" i="101"/>
  <c r="Q52" i="101"/>
  <c r="U52" i="101"/>
  <c r="L53" i="101"/>
  <c r="P53" i="101"/>
  <c r="T53" i="101"/>
  <c r="K55" i="101"/>
  <c r="O55" i="101"/>
  <c r="S55" i="101"/>
  <c r="J56" i="101"/>
  <c r="N56" i="101"/>
  <c r="R56" i="101"/>
  <c r="V56" i="101"/>
  <c r="I59" i="101"/>
  <c r="M59" i="101"/>
  <c r="Q59" i="101"/>
  <c r="U59" i="101"/>
  <c r="U60" i="115" s="1"/>
  <c r="L19" i="101"/>
  <c r="K67" i="56" s="1"/>
  <c r="P19" i="101"/>
  <c r="O67" i="56" s="1"/>
  <c r="T19" i="101"/>
  <c r="S67" i="56" s="1"/>
  <c r="J26" i="101"/>
  <c r="N26" i="101"/>
  <c r="R26" i="101"/>
  <c r="V26" i="101"/>
  <c r="K46" i="101"/>
  <c r="O46" i="101"/>
  <c r="S46" i="101"/>
  <c r="M19" i="69"/>
  <c r="L5" i="56" s="1"/>
  <c r="Q19" i="69"/>
  <c r="P5" i="56" s="1"/>
  <c r="U19" i="69"/>
  <c r="T5" i="56" s="1"/>
  <c r="L25" i="69"/>
  <c r="P25" i="69"/>
  <c r="T25" i="69"/>
  <c r="K26" i="69"/>
  <c r="O26" i="69"/>
  <c r="S26" i="69"/>
  <c r="J28" i="69"/>
  <c r="N28" i="69"/>
  <c r="R28" i="69"/>
  <c r="V28" i="69"/>
  <c r="I29" i="69"/>
  <c r="M29" i="69"/>
  <c r="Q29" i="69"/>
  <c r="U29" i="69"/>
  <c r="L46" i="69"/>
  <c r="P46" i="69"/>
  <c r="T46" i="69"/>
  <c r="K52" i="69"/>
  <c r="O52" i="69"/>
  <c r="S52" i="69"/>
  <c r="J53" i="69"/>
  <c r="N53" i="69"/>
  <c r="R53" i="69"/>
  <c r="V53" i="69"/>
  <c r="I55" i="69"/>
  <c r="M55" i="69"/>
  <c r="Q55" i="69"/>
  <c r="U55" i="69"/>
  <c r="L56" i="69"/>
  <c r="P56" i="69"/>
  <c r="T56" i="69"/>
  <c r="K59" i="69"/>
  <c r="K61" i="69" s="1"/>
  <c r="O59" i="69"/>
  <c r="O61" i="69" s="1"/>
  <c r="S59" i="69"/>
  <c r="S14" i="115" s="1"/>
  <c r="J19" i="69"/>
  <c r="I5" i="56" s="1"/>
  <c r="N19" i="69"/>
  <c r="M5" i="56" s="1"/>
  <c r="R19" i="69"/>
  <c r="Q5" i="56" s="1"/>
  <c r="V19" i="69"/>
  <c r="U5" i="56" s="1"/>
  <c r="I25" i="69"/>
  <c r="M25" i="69"/>
  <c r="Q25" i="69"/>
  <c r="U25" i="69"/>
  <c r="L26" i="69"/>
  <c r="P26" i="69"/>
  <c r="T26" i="69"/>
  <c r="K28" i="69"/>
  <c r="O28" i="69"/>
  <c r="S28" i="69"/>
  <c r="J29" i="69"/>
  <c r="N29" i="69"/>
  <c r="R29" i="69"/>
  <c r="V29" i="69"/>
  <c r="M46" i="69"/>
  <c r="Q46" i="69"/>
  <c r="U46" i="69"/>
  <c r="L52" i="69"/>
  <c r="P52" i="69"/>
  <c r="T52" i="69"/>
  <c r="K53" i="69"/>
  <c r="O53" i="69"/>
  <c r="S53" i="69"/>
  <c r="J55" i="69"/>
  <c r="N55" i="69"/>
  <c r="R55" i="69"/>
  <c r="V55" i="69"/>
  <c r="I56" i="69"/>
  <c r="M56" i="69"/>
  <c r="Q56" i="69"/>
  <c r="U56" i="69"/>
  <c r="L59" i="69"/>
  <c r="P59" i="69"/>
  <c r="T59" i="69"/>
  <c r="T14" i="115" s="1"/>
  <c r="K19" i="69"/>
  <c r="J5" i="56" s="1"/>
  <c r="O19" i="69"/>
  <c r="N5" i="56" s="1"/>
  <c r="S19" i="69"/>
  <c r="R5" i="56" s="1"/>
  <c r="J25" i="69"/>
  <c r="N25" i="69"/>
  <c r="R25" i="69"/>
  <c r="V25" i="69"/>
  <c r="I26" i="69"/>
  <c r="M26" i="69"/>
  <c r="Q26" i="69"/>
  <c r="U26" i="69"/>
  <c r="L28" i="69"/>
  <c r="P28" i="69"/>
  <c r="T28" i="69"/>
  <c r="K29" i="69"/>
  <c r="O29" i="69"/>
  <c r="S29" i="69"/>
  <c r="J46" i="69"/>
  <c r="N46" i="69"/>
  <c r="R46" i="69"/>
  <c r="V46" i="69"/>
  <c r="I52" i="69"/>
  <c r="M52" i="69"/>
  <c r="Q52" i="69"/>
  <c r="U52" i="69"/>
  <c r="L53" i="69"/>
  <c r="P53" i="69"/>
  <c r="T53" i="69"/>
  <c r="K55" i="69"/>
  <c r="O55" i="69"/>
  <c r="S55" i="69"/>
  <c r="J56" i="69"/>
  <c r="N56" i="69"/>
  <c r="R56" i="69"/>
  <c r="V56" i="69"/>
  <c r="I59" i="69"/>
  <c r="M59" i="69"/>
  <c r="Q59" i="69"/>
  <c r="U59" i="69"/>
  <c r="U14" i="115" s="1"/>
  <c r="L19" i="69"/>
  <c r="K5" i="56" s="1"/>
  <c r="P19" i="69"/>
  <c r="O5" i="56" s="1"/>
  <c r="T19" i="69"/>
  <c r="S5" i="56" s="1"/>
  <c r="J26" i="69"/>
  <c r="N26" i="69"/>
  <c r="R26" i="69"/>
  <c r="V26" i="69"/>
  <c r="K46" i="69"/>
  <c r="O46" i="69"/>
  <c r="S46" i="69"/>
  <c r="I28" i="68"/>
  <c r="I59" i="68"/>
  <c r="I26" i="68"/>
  <c r="M28" i="68"/>
  <c r="M59" i="68"/>
  <c r="M26" i="68"/>
  <c r="Q28" i="68"/>
  <c r="Q59" i="68"/>
  <c r="Q26" i="68"/>
  <c r="U28" i="68"/>
  <c r="U59" i="68"/>
  <c r="U13" i="115" s="1"/>
  <c r="U26" i="68"/>
  <c r="Q19" i="68"/>
  <c r="P19" i="56" s="1"/>
  <c r="M29" i="68"/>
  <c r="U29" i="68"/>
  <c r="L55" i="68"/>
  <c r="L53" i="68"/>
  <c r="L59" i="68"/>
  <c r="L61" i="68" s="1"/>
  <c r="L52" i="68"/>
  <c r="P55" i="68"/>
  <c r="P53" i="68"/>
  <c r="P59" i="68"/>
  <c r="P61" i="68" s="1"/>
  <c r="P52" i="68"/>
  <c r="T55" i="68"/>
  <c r="T53" i="68"/>
  <c r="T59" i="68"/>
  <c r="T52" i="68"/>
  <c r="P46" i="68"/>
  <c r="P56" i="68"/>
  <c r="J59" i="68"/>
  <c r="J61" i="68" s="1"/>
  <c r="J26" i="68"/>
  <c r="J25" i="68"/>
  <c r="N59" i="68"/>
  <c r="N26" i="68"/>
  <c r="N25" i="68"/>
  <c r="R59" i="68"/>
  <c r="R61" i="68" s="1"/>
  <c r="R26" i="68"/>
  <c r="R25" i="68"/>
  <c r="V59" i="68"/>
  <c r="V13" i="115" s="1"/>
  <c r="V26" i="68"/>
  <c r="V25" i="68"/>
  <c r="J19" i="68"/>
  <c r="I19" i="56" s="1"/>
  <c r="R19" i="68"/>
  <c r="Q19" i="56" s="1"/>
  <c r="N29" i="68"/>
  <c r="V29" i="68"/>
  <c r="I53" i="68"/>
  <c r="I52" i="68"/>
  <c r="I56" i="68"/>
  <c r="M53" i="68"/>
  <c r="M52" i="68"/>
  <c r="M56" i="68"/>
  <c r="M46" i="68"/>
  <c r="Q53" i="68"/>
  <c r="Q52" i="68"/>
  <c r="Q56" i="68"/>
  <c r="Q46" i="68"/>
  <c r="U53" i="68"/>
  <c r="U52" i="68"/>
  <c r="U56" i="68"/>
  <c r="U46" i="68"/>
  <c r="I55" i="68"/>
  <c r="Q55" i="68"/>
  <c r="T56" i="68"/>
  <c r="M55" i="68"/>
  <c r="U55" i="68"/>
  <c r="L56" i="68"/>
  <c r="K19" i="68"/>
  <c r="J19" i="56" s="1"/>
  <c r="O19" i="68"/>
  <c r="N19" i="56" s="1"/>
  <c r="S19" i="68"/>
  <c r="R19" i="56" s="1"/>
  <c r="L28" i="68"/>
  <c r="P28" i="68"/>
  <c r="T28" i="68"/>
  <c r="K29" i="68"/>
  <c r="O29" i="68"/>
  <c r="S29" i="68"/>
  <c r="J46" i="68"/>
  <c r="N46" i="68"/>
  <c r="R46" i="68"/>
  <c r="V46" i="68"/>
  <c r="K55" i="68"/>
  <c r="O55" i="68"/>
  <c r="S55" i="68"/>
  <c r="J56" i="68"/>
  <c r="N56" i="68"/>
  <c r="R56" i="68"/>
  <c r="V56" i="68"/>
  <c r="L19" i="68"/>
  <c r="K19" i="56" s="1"/>
  <c r="P19" i="68"/>
  <c r="O19" i="56" s="1"/>
  <c r="T19" i="68"/>
  <c r="S19" i="56" s="1"/>
  <c r="K46" i="68"/>
  <c r="O46" i="68"/>
  <c r="S46" i="68"/>
  <c r="R29" i="100"/>
  <c r="Q46" i="100"/>
  <c r="U46" i="100"/>
  <c r="I56" i="100"/>
  <c r="U56" i="100"/>
  <c r="M19" i="100"/>
  <c r="L42" i="56" s="1"/>
  <c r="Q19" i="100"/>
  <c r="P42" i="56" s="1"/>
  <c r="U19" i="100"/>
  <c r="T42" i="56" s="1"/>
  <c r="L25" i="100"/>
  <c r="P25" i="100"/>
  <c r="T25" i="100"/>
  <c r="K26" i="100"/>
  <c r="O26" i="100"/>
  <c r="S26" i="100"/>
  <c r="J28" i="100"/>
  <c r="N28" i="100"/>
  <c r="R28" i="100"/>
  <c r="V28" i="100"/>
  <c r="I29" i="100"/>
  <c r="M29" i="100"/>
  <c r="Q29" i="100"/>
  <c r="U29" i="100"/>
  <c r="L46" i="100"/>
  <c r="P46" i="100"/>
  <c r="T46" i="100"/>
  <c r="K52" i="100"/>
  <c r="O52" i="100"/>
  <c r="S52" i="100"/>
  <c r="J53" i="100"/>
  <c r="N53" i="100"/>
  <c r="R53" i="100"/>
  <c r="V53" i="100"/>
  <c r="I55" i="100"/>
  <c r="M55" i="100"/>
  <c r="Q55" i="100"/>
  <c r="U55" i="100"/>
  <c r="L56" i="100"/>
  <c r="P56" i="100"/>
  <c r="T56" i="100"/>
  <c r="K59" i="100"/>
  <c r="K61" i="100" s="1"/>
  <c r="O59" i="100"/>
  <c r="O61" i="100" s="1"/>
  <c r="S59" i="100"/>
  <c r="N19" i="100"/>
  <c r="M42" i="56" s="1"/>
  <c r="V19" i="100"/>
  <c r="U42" i="56" s="1"/>
  <c r="J29" i="100"/>
  <c r="V29" i="100"/>
  <c r="M46" i="100"/>
  <c r="K19" i="100"/>
  <c r="J42" i="56" s="1"/>
  <c r="O19" i="100"/>
  <c r="N42" i="56" s="1"/>
  <c r="S19" i="100"/>
  <c r="R42" i="56" s="1"/>
  <c r="J25" i="100"/>
  <c r="N25" i="100"/>
  <c r="R25" i="100"/>
  <c r="V25" i="100"/>
  <c r="I26" i="100"/>
  <c r="M26" i="100"/>
  <c r="Q26" i="100"/>
  <c r="U26" i="100"/>
  <c r="L28" i="100"/>
  <c r="P28" i="100"/>
  <c r="T28" i="100"/>
  <c r="K29" i="100"/>
  <c r="O29" i="100"/>
  <c r="S29" i="100"/>
  <c r="J46" i="100"/>
  <c r="N46" i="100"/>
  <c r="R46" i="100"/>
  <c r="V46" i="100"/>
  <c r="I52" i="100"/>
  <c r="M52" i="100"/>
  <c r="Q52" i="100"/>
  <c r="U52" i="100"/>
  <c r="L53" i="100"/>
  <c r="P53" i="100"/>
  <c r="T53" i="100"/>
  <c r="K55" i="100"/>
  <c r="O55" i="100"/>
  <c r="S55" i="100"/>
  <c r="J56" i="100"/>
  <c r="N56" i="100"/>
  <c r="R56" i="100"/>
  <c r="V56" i="100"/>
  <c r="I59" i="100"/>
  <c r="M59" i="100"/>
  <c r="Q59" i="100"/>
  <c r="Q61" i="100" s="1"/>
  <c r="U59" i="100"/>
  <c r="J19" i="100"/>
  <c r="I42" i="56" s="1"/>
  <c r="R19" i="100"/>
  <c r="Q42" i="56" s="1"/>
  <c r="N29" i="100"/>
  <c r="M56" i="100"/>
  <c r="Q56" i="100"/>
  <c r="L19" i="100"/>
  <c r="K42" i="56" s="1"/>
  <c r="P19" i="100"/>
  <c r="O42" i="56" s="1"/>
  <c r="T19" i="100"/>
  <c r="S42" i="56" s="1"/>
  <c r="J26" i="100"/>
  <c r="N26" i="100"/>
  <c r="R26" i="100"/>
  <c r="V26" i="100"/>
  <c r="K46" i="100"/>
  <c r="O46" i="100"/>
  <c r="S46" i="100"/>
  <c r="R19" i="99"/>
  <c r="Q37" i="56" s="1"/>
  <c r="J29" i="99"/>
  <c r="M56" i="99"/>
  <c r="Q56" i="99"/>
  <c r="M19" i="99"/>
  <c r="L37" i="56" s="1"/>
  <c r="Q19" i="99"/>
  <c r="P37" i="56" s="1"/>
  <c r="U19" i="99"/>
  <c r="T37" i="56" s="1"/>
  <c r="L25" i="99"/>
  <c r="P25" i="99"/>
  <c r="T25" i="99"/>
  <c r="K26" i="99"/>
  <c r="O26" i="99"/>
  <c r="S26" i="99"/>
  <c r="J28" i="99"/>
  <c r="N28" i="99"/>
  <c r="R28" i="99"/>
  <c r="V28" i="99"/>
  <c r="I29" i="99"/>
  <c r="M29" i="99"/>
  <c r="Q29" i="99"/>
  <c r="U29" i="99"/>
  <c r="L46" i="99"/>
  <c r="P46" i="99"/>
  <c r="T46" i="99"/>
  <c r="K52" i="99"/>
  <c r="O52" i="99"/>
  <c r="S52" i="99"/>
  <c r="J53" i="99"/>
  <c r="N53" i="99"/>
  <c r="R53" i="99"/>
  <c r="V53" i="99"/>
  <c r="I55" i="99"/>
  <c r="M55" i="99"/>
  <c r="Q55" i="99"/>
  <c r="U55" i="99"/>
  <c r="L56" i="99"/>
  <c r="P56" i="99"/>
  <c r="T56" i="99"/>
  <c r="K59" i="99"/>
  <c r="O59" i="99"/>
  <c r="O61" i="99" s="1"/>
  <c r="S59" i="99"/>
  <c r="S11" i="115" s="1"/>
  <c r="J19" i="99"/>
  <c r="I37" i="56" s="1"/>
  <c r="V19" i="99"/>
  <c r="U37" i="56" s="1"/>
  <c r="N29" i="99"/>
  <c r="M46" i="99"/>
  <c r="U46" i="99"/>
  <c r="K19" i="99"/>
  <c r="J37" i="56" s="1"/>
  <c r="O19" i="99"/>
  <c r="N37" i="56" s="1"/>
  <c r="S19" i="99"/>
  <c r="R37" i="56" s="1"/>
  <c r="J25" i="99"/>
  <c r="N25" i="99"/>
  <c r="R25" i="99"/>
  <c r="V25" i="99"/>
  <c r="I26" i="99"/>
  <c r="M26" i="99"/>
  <c r="Q26" i="99"/>
  <c r="U26" i="99"/>
  <c r="L28" i="99"/>
  <c r="P28" i="99"/>
  <c r="T28" i="99"/>
  <c r="K29" i="99"/>
  <c r="O29" i="99"/>
  <c r="S29" i="99"/>
  <c r="J46" i="99"/>
  <c r="N46" i="99"/>
  <c r="R46" i="99"/>
  <c r="V46" i="99"/>
  <c r="I52" i="99"/>
  <c r="M52" i="99"/>
  <c r="Q52" i="99"/>
  <c r="U52" i="99"/>
  <c r="L53" i="99"/>
  <c r="P53" i="99"/>
  <c r="T53" i="99"/>
  <c r="K55" i="99"/>
  <c r="O55" i="99"/>
  <c r="S55" i="99"/>
  <c r="J56" i="99"/>
  <c r="N56" i="99"/>
  <c r="R56" i="99"/>
  <c r="V56" i="99"/>
  <c r="I59" i="99"/>
  <c r="M59" i="99"/>
  <c r="M61" i="99" s="1"/>
  <c r="Q59" i="99"/>
  <c r="Q11" i="115" s="1"/>
  <c r="Q40" i="115" s="1"/>
  <c r="U59" i="99"/>
  <c r="N19" i="99"/>
  <c r="M37" i="56" s="1"/>
  <c r="R29" i="99"/>
  <c r="V29" i="99"/>
  <c r="Q46" i="99"/>
  <c r="I56" i="99"/>
  <c r="U56" i="99"/>
  <c r="L19" i="99"/>
  <c r="K37" i="56" s="1"/>
  <c r="P19" i="99"/>
  <c r="O37" i="56" s="1"/>
  <c r="T19" i="99"/>
  <c r="S37" i="56" s="1"/>
  <c r="J26" i="99"/>
  <c r="N26" i="99"/>
  <c r="R26" i="99"/>
  <c r="V26" i="99"/>
  <c r="K46" i="99"/>
  <c r="O46" i="99"/>
  <c r="S46" i="99"/>
  <c r="I28" i="98"/>
  <c r="I59" i="98"/>
  <c r="I26" i="98"/>
  <c r="M28" i="98"/>
  <c r="M59" i="98"/>
  <c r="M26" i="98"/>
  <c r="Q28" i="98"/>
  <c r="Q59" i="98"/>
  <c r="Q26" i="98"/>
  <c r="U28" i="98"/>
  <c r="U59" i="98"/>
  <c r="U48" i="115" s="1"/>
  <c r="U26" i="98"/>
  <c r="Q19" i="98"/>
  <c r="P68" i="56" s="1"/>
  <c r="P46" i="98"/>
  <c r="J59" i="98"/>
  <c r="J61" i="98" s="1"/>
  <c r="J26" i="98"/>
  <c r="J25" i="98"/>
  <c r="N59" i="98"/>
  <c r="N26" i="98"/>
  <c r="N25" i="98"/>
  <c r="N29" i="98"/>
  <c r="R59" i="98"/>
  <c r="R26" i="98"/>
  <c r="R29" i="98"/>
  <c r="R25" i="98"/>
  <c r="V59" i="98"/>
  <c r="V26" i="98"/>
  <c r="V25" i="98"/>
  <c r="V29" i="98"/>
  <c r="J19" i="98"/>
  <c r="I68" i="56" s="1"/>
  <c r="R19" i="98"/>
  <c r="Q68" i="56" s="1"/>
  <c r="M25" i="98"/>
  <c r="N28" i="98"/>
  <c r="M29" i="98"/>
  <c r="J28" i="98"/>
  <c r="Q29" i="98"/>
  <c r="L55" i="98"/>
  <c r="L59" i="98"/>
  <c r="L61" i="98" s="1"/>
  <c r="L52" i="98"/>
  <c r="L53" i="98"/>
  <c r="P55" i="98"/>
  <c r="P59" i="98"/>
  <c r="P61" i="98" s="1"/>
  <c r="P53" i="98"/>
  <c r="P52" i="98"/>
  <c r="T55" i="98"/>
  <c r="T59" i="98"/>
  <c r="T48" i="115" s="1"/>
  <c r="T52" i="98"/>
  <c r="T53" i="98"/>
  <c r="L56" i="98"/>
  <c r="K19" i="98"/>
  <c r="J68" i="56" s="1"/>
  <c r="O19" i="98"/>
  <c r="N68" i="56" s="1"/>
  <c r="S19" i="98"/>
  <c r="R68" i="56" s="1"/>
  <c r="K29" i="98"/>
  <c r="O29" i="98"/>
  <c r="S29" i="98"/>
  <c r="J46" i="98"/>
  <c r="N46" i="98"/>
  <c r="R46" i="98"/>
  <c r="V46" i="98"/>
  <c r="I52" i="98"/>
  <c r="M52" i="98"/>
  <c r="Q52" i="98"/>
  <c r="U52" i="98"/>
  <c r="K55" i="98"/>
  <c r="O55" i="98"/>
  <c r="S55" i="98"/>
  <c r="J56" i="98"/>
  <c r="N56" i="98"/>
  <c r="R56" i="98"/>
  <c r="V56" i="98"/>
  <c r="M46" i="98"/>
  <c r="Q46" i="98"/>
  <c r="U46" i="98"/>
  <c r="I56" i="98"/>
  <c r="M56" i="98"/>
  <c r="Q56" i="98"/>
  <c r="U56" i="98"/>
  <c r="L19" i="98"/>
  <c r="K68" i="56" s="1"/>
  <c r="P19" i="98"/>
  <c r="O68" i="56" s="1"/>
  <c r="T19" i="98"/>
  <c r="S68" i="56" s="1"/>
  <c r="K46" i="98"/>
  <c r="O46" i="98"/>
  <c r="S46" i="98"/>
  <c r="M19" i="90"/>
  <c r="L72" i="56" s="1"/>
  <c r="Q19" i="90"/>
  <c r="P72" i="56" s="1"/>
  <c r="U19" i="90"/>
  <c r="T72" i="56" s="1"/>
  <c r="L25" i="90"/>
  <c r="P25" i="90"/>
  <c r="T25" i="90"/>
  <c r="K26" i="90"/>
  <c r="O26" i="90"/>
  <c r="S26" i="90"/>
  <c r="J28" i="90"/>
  <c r="N28" i="90"/>
  <c r="R28" i="90"/>
  <c r="V28" i="90"/>
  <c r="I29" i="90"/>
  <c r="M29" i="90"/>
  <c r="Q29" i="90"/>
  <c r="U29" i="90"/>
  <c r="L46" i="90"/>
  <c r="P46" i="90"/>
  <c r="T46" i="90"/>
  <c r="K52" i="90"/>
  <c r="O52" i="90"/>
  <c r="S52" i="90"/>
  <c r="J53" i="90"/>
  <c r="N53" i="90"/>
  <c r="R53" i="90"/>
  <c r="V53" i="90"/>
  <c r="I55" i="90"/>
  <c r="M55" i="90"/>
  <c r="Q55" i="90"/>
  <c r="U55" i="90"/>
  <c r="L56" i="90"/>
  <c r="P56" i="90"/>
  <c r="T56" i="90"/>
  <c r="K59" i="90"/>
  <c r="K61" i="90" s="1"/>
  <c r="O59" i="90"/>
  <c r="S59" i="90"/>
  <c r="J19" i="90"/>
  <c r="I72" i="56" s="1"/>
  <c r="N19" i="90"/>
  <c r="M72" i="56" s="1"/>
  <c r="R19" i="90"/>
  <c r="Q72" i="56" s="1"/>
  <c r="V19" i="90"/>
  <c r="U72" i="56" s="1"/>
  <c r="I25" i="90"/>
  <c r="M25" i="90"/>
  <c r="Q25" i="90"/>
  <c r="U25" i="90"/>
  <c r="L26" i="90"/>
  <c r="P26" i="90"/>
  <c r="T26" i="90"/>
  <c r="K28" i="90"/>
  <c r="O28" i="90"/>
  <c r="S28" i="90"/>
  <c r="J29" i="90"/>
  <c r="N29" i="90"/>
  <c r="R29" i="90"/>
  <c r="V29" i="90"/>
  <c r="M46" i="90"/>
  <c r="Q46" i="90"/>
  <c r="U46" i="90"/>
  <c r="L52" i="90"/>
  <c r="P52" i="90"/>
  <c r="T52" i="90"/>
  <c r="K53" i="90"/>
  <c r="O53" i="90"/>
  <c r="S53" i="90"/>
  <c r="J55" i="90"/>
  <c r="N55" i="90"/>
  <c r="R55" i="90"/>
  <c r="V55" i="90"/>
  <c r="I56" i="90"/>
  <c r="M56" i="90"/>
  <c r="Q56" i="90"/>
  <c r="U56" i="90"/>
  <c r="L59" i="90"/>
  <c r="P59" i="90"/>
  <c r="T59" i="90"/>
  <c r="T47" i="115" s="1"/>
  <c r="K19" i="90"/>
  <c r="J72" i="56" s="1"/>
  <c r="O19" i="90"/>
  <c r="N72" i="56" s="1"/>
  <c r="S19" i="90"/>
  <c r="R72" i="56" s="1"/>
  <c r="J25" i="90"/>
  <c r="N25" i="90"/>
  <c r="R25" i="90"/>
  <c r="V25" i="90"/>
  <c r="I26" i="90"/>
  <c r="M26" i="90"/>
  <c r="Q26" i="90"/>
  <c r="U26" i="90"/>
  <c r="L28" i="90"/>
  <c r="P28" i="90"/>
  <c r="T28" i="90"/>
  <c r="K29" i="90"/>
  <c r="O29" i="90"/>
  <c r="S29" i="90"/>
  <c r="J46" i="90"/>
  <c r="N46" i="90"/>
  <c r="R46" i="90"/>
  <c r="V46" i="90"/>
  <c r="I52" i="90"/>
  <c r="M52" i="90"/>
  <c r="Q52" i="90"/>
  <c r="U52" i="90"/>
  <c r="L53" i="90"/>
  <c r="P53" i="90"/>
  <c r="T53" i="90"/>
  <c r="K55" i="90"/>
  <c r="O55" i="90"/>
  <c r="S55" i="90"/>
  <c r="J56" i="90"/>
  <c r="N56" i="90"/>
  <c r="R56" i="90"/>
  <c r="V56" i="90"/>
  <c r="I59" i="90"/>
  <c r="M59" i="90"/>
  <c r="Q59" i="90"/>
  <c r="U59" i="90"/>
  <c r="U47" i="115" s="1"/>
  <c r="L19" i="90"/>
  <c r="K72" i="56" s="1"/>
  <c r="P19" i="90"/>
  <c r="O72" i="56" s="1"/>
  <c r="T19" i="90"/>
  <c r="S72" i="56" s="1"/>
  <c r="J26" i="90"/>
  <c r="N26" i="90"/>
  <c r="R26" i="90"/>
  <c r="V26" i="90"/>
  <c r="K46" i="90"/>
  <c r="O46" i="90"/>
  <c r="S46" i="90"/>
  <c r="F19" i="27"/>
  <c r="E64" i="56" s="1"/>
  <c r="R19" i="27"/>
  <c r="Q64" i="56" s="1"/>
  <c r="F29" i="27"/>
  <c r="R29" i="27"/>
  <c r="Q46" i="27"/>
  <c r="I56" i="27"/>
  <c r="Q56" i="27"/>
  <c r="E19" i="27"/>
  <c r="D64" i="56" s="1"/>
  <c r="I19" i="27"/>
  <c r="H64" i="56" s="1"/>
  <c r="M19" i="27"/>
  <c r="L64" i="56" s="1"/>
  <c r="Q19" i="27"/>
  <c r="P64" i="56" s="1"/>
  <c r="U19" i="27"/>
  <c r="T64" i="56" s="1"/>
  <c r="D25" i="27"/>
  <c r="H25" i="27"/>
  <c r="L25" i="27"/>
  <c r="P25" i="27"/>
  <c r="T25" i="27"/>
  <c r="C26" i="27"/>
  <c r="G26" i="27"/>
  <c r="K26" i="27"/>
  <c r="O26" i="27"/>
  <c r="S26" i="27"/>
  <c r="B28" i="27"/>
  <c r="F28" i="27"/>
  <c r="J28" i="27"/>
  <c r="N28" i="27"/>
  <c r="R28" i="27"/>
  <c r="V28" i="27"/>
  <c r="E29" i="27"/>
  <c r="I29" i="27"/>
  <c r="M29" i="27"/>
  <c r="Q29" i="27"/>
  <c r="U29" i="27"/>
  <c r="D46" i="27"/>
  <c r="H46" i="27"/>
  <c r="L46" i="27"/>
  <c r="P46" i="27"/>
  <c r="T46" i="27"/>
  <c r="C52" i="27"/>
  <c r="G52" i="27"/>
  <c r="K52" i="27"/>
  <c r="O52" i="27"/>
  <c r="S52" i="27"/>
  <c r="B53" i="27"/>
  <c r="F53" i="27"/>
  <c r="J53" i="27"/>
  <c r="N53" i="27"/>
  <c r="R53" i="27"/>
  <c r="V53" i="27"/>
  <c r="E55" i="27"/>
  <c r="I55" i="27"/>
  <c r="M55" i="27"/>
  <c r="Q55" i="27"/>
  <c r="U55" i="27"/>
  <c r="D56" i="27"/>
  <c r="H56" i="27"/>
  <c r="L56" i="27"/>
  <c r="P56" i="27"/>
  <c r="T56" i="27"/>
  <c r="C59" i="27"/>
  <c r="G59" i="27"/>
  <c r="G61" i="27" s="1"/>
  <c r="K59" i="27"/>
  <c r="K61" i="27" s="1"/>
  <c r="O59" i="27"/>
  <c r="S59" i="27"/>
  <c r="S80" i="115" s="1"/>
  <c r="N19" i="27"/>
  <c r="M64" i="56" s="1"/>
  <c r="J29" i="27"/>
  <c r="V29" i="27"/>
  <c r="I46" i="27"/>
  <c r="U46" i="27"/>
  <c r="C19" i="27"/>
  <c r="B64" i="56" s="1"/>
  <c r="G19" i="27"/>
  <c r="F64" i="56" s="1"/>
  <c r="K19" i="27"/>
  <c r="J64" i="56" s="1"/>
  <c r="O19" i="27"/>
  <c r="N64" i="56" s="1"/>
  <c r="S19" i="27"/>
  <c r="R64" i="56" s="1"/>
  <c r="B25" i="27"/>
  <c r="F25" i="27"/>
  <c r="J25" i="27"/>
  <c r="N25" i="27"/>
  <c r="R25" i="27"/>
  <c r="V25" i="27"/>
  <c r="E26" i="27"/>
  <c r="I26" i="27"/>
  <c r="M26" i="27"/>
  <c r="Q26" i="27"/>
  <c r="U26" i="27"/>
  <c r="D28" i="27"/>
  <c r="H28" i="27"/>
  <c r="L28" i="27"/>
  <c r="P28" i="27"/>
  <c r="T28" i="27"/>
  <c r="C29" i="27"/>
  <c r="G29" i="27"/>
  <c r="K29" i="27"/>
  <c r="O29" i="27"/>
  <c r="S29" i="27"/>
  <c r="F46" i="27"/>
  <c r="J46" i="27"/>
  <c r="N46" i="27"/>
  <c r="R46" i="27"/>
  <c r="V46" i="27"/>
  <c r="E52" i="27"/>
  <c r="I52" i="27"/>
  <c r="M52" i="27"/>
  <c r="Q52" i="27"/>
  <c r="U52" i="27"/>
  <c r="D53" i="27"/>
  <c r="H53" i="27"/>
  <c r="L53" i="27"/>
  <c r="P53" i="27"/>
  <c r="T53" i="27"/>
  <c r="C55" i="27"/>
  <c r="G55" i="27"/>
  <c r="K55" i="27"/>
  <c r="O55" i="27"/>
  <c r="S55" i="27"/>
  <c r="B56" i="27"/>
  <c r="F56" i="27"/>
  <c r="J56" i="27"/>
  <c r="N56" i="27"/>
  <c r="R56" i="27"/>
  <c r="V56" i="27"/>
  <c r="E59" i="27"/>
  <c r="I59" i="27"/>
  <c r="I61" i="27" s="1"/>
  <c r="M59" i="27"/>
  <c r="M61" i="27" s="1"/>
  <c r="Q59" i="27"/>
  <c r="U59" i="27"/>
  <c r="U80" i="115" s="1"/>
  <c r="J19" i="27"/>
  <c r="I64" i="56" s="1"/>
  <c r="V19" i="27"/>
  <c r="U64" i="56" s="1"/>
  <c r="B29" i="27"/>
  <c r="N29" i="27"/>
  <c r="E46" i="27"/>
  <c r="M46" i="27"/>
  <c r="E56" i="27"/>
  <c r="M56" i="27"/>
  <c r="U56" i="27"/>
  <c r="D19" i="27"/>
  <c r="C64" i="56" s="1"/>
  <c r="H19" i="27"/>
  <c r="G64" i="56" s="1"/>
  <c r="L19" i="27"/>
  <c r="K64" i="56" s="1"/>
  <c r="P19" i="27"/>
  <c r="O64" i="56" s="1"/>
  <c r="T19" i="27"/>
  <c r="S64" i="56" s="1"/>
  <c r="B26" i="27"/>
  <c r="F26" i="27"/>
  <c r="J26" i="27"/>
  <c r="N26" i="27"/>
  <c r="R26" i="27"/>
  <c r="V26" i="27"/>
  <c r="C46" i="27"/>
  <c r="G46" i="27"/>
  <c r="K46" i="27"/>
  <c r="O46" i="27"/>
  <c r="S46" i="27"/>
  <c r="B59" i="47"/>
  <c r="B26" i="47"/>
  <c r="B25" i="47"/>
  <c r="B28" i="47"/>
  <c r="B29" i="47"/>
  <c r="F59" i="47"/>
  <c r="F26" i="47"/>
  <c r="F25" i="47"/>
  <c r="F28" i="47"/>
  <c r="F29" i="47"/>
  <c r="J59" i="47"/>
  <c r="J26" i="47"/>
  <c r="J25" i="47"/>
  <c r="J28" i="47"/>
  <c r="J29" i="47"/>
  <c r="N59" i="47"/>
  <c r="N26" i="47"/>
  <c r="N25" i="47"/>
  <c r="N28" i="47"/>
  <c r="N29" i="47"/>
  <c r="N19" i="47"/>
  <c r="M41" i="56" s="1"/>
  <c r="R59" i="47"/>
  <c r="R26" i="47"/>
  <c r="R25" i="47"/>
  <c r="R28" i="47"/>
  <c r="R29" i="47"/>
  <c r="R19" i="47"/>
  <c r="Q41" i="56" s="1"/>
  <c r="V59" i="47"/>
  <c r="V26" i="47"/>
  <c r="V25" i="47"/>
  <c r="V28" i="47"/>
  <c r="V29" i="47"/>
  <c r="V19" i="47"/>
  <c r="U41" i="56" s="1"/>
  <c r="E46" i="47"/>
  <c r="I46" i="47"/>
  <c r="M46" i="47"/>
  <c r="Q46" i="47"/>
  <c r="U46" i="47"/>
  <c r="E56" i="47"/>
  <c r="I56" i="47"/>
  <c r="M56" i="47"/>
  <c r="Q56" i="47"/>
  <c r="U56" i="47"/>
  <c r="E19" i="47"/>
  <c r="D41" i="56" s="1"/>
  <c r="I19" i="47"/>
  <c r="H41" i="56" s="1"/>
  <c r="M19" i="47"/>
  <c r="L41" i="56" s="1"/>
  <c r="Q19" i="47"/>
  <c r="P41" i="56" s="1"/>
  <c r="U19" i="47"/>
  <c r="T41" i="56" s="1"/>
  <c r="D25" i="47"/>
  <c r="H25" i="47"/>
  <c r="L25" i="47"/>
  <c r="P25" i="47"/>
  <c r="T25" i="47"/>
  <c r="C26" i="47"/>
  <c r="G26" i="47"/>
  <c r="K26" i="47"/>
  <c r="O26" i="47"/>
  <c r="S26" i="47"/>
  <c r="E29" i="47"/>
  <c r="I29" i="47"/>
  <c r="M29" i="47"/>
  <c r="Q29" i="47"/>
  <c r="U29" i="47"/>
  <c r="D46" i="47"/>
  <c r="H46" i="47"/>
  <c r="L46" i="47"/>
  <c r="P46" i="47"/>
  <c r="T46" i="47"/>
  <c r="C52" i="47"/>
  <c r="G52" i="47"/>
  <c r="K52" i="47"/>
  <c r="O52" i="47"/>
  <c r="S52" i="47"/>
  <c r="B53" i="47"/>
  <c r="F53" i="47"/>
  <c r="J53" i="47"/>
  <c r="N53" i="47"/>
  <c r="R53" i="47"/>
  <c r="V53" i="47"/>
  <c r="E55" i="47"/>
  <c r="I55" i="47"/>
  <c r="M55" i="47"/>
  <c r="Q55" i="47"/>
  <c r="U55" i="47"/>
  <c r="D56" i="47"/>
  <c r="H56" i="47"/>
  <c r="L56" i="47"/>
  <c r="P56" i="47"/>
  <c r="T56" i="47"/>
  <c r="C59" i="47"/>
  <c r="G59" i="47"/>
  <c r="K59" i="47"/>
  <c r="O59" i="47"/>
  <c r="S59" i="47"/>
  <c r="S46" i="115" s="1"/>
  <c r="C19" i="47"/>
  <c r="B41" i="56" s="1"/>
  <c r="G19" i="47"/>
  <c r="F41" i="56" s="1"/>
  <c r="K19" i="47"/>
  <c r="J41" i="56" s="1"/>
  <c r="O19" i="47"/>
  <c r="N41" i="56" s="1"/>
  <c r="S19" i="47"/>
  <c r="R41" i="56" s="1"/>
  <c r="E26" i="47"/>
  <c r="I26" i="47"/>
  <c r="M26" i="47"/>
  <c r="Q26" i="47"/>
  <c r="U26" i="47"/>
  <c r="D28" i="47"/>
  <c r="H28" i="47"/>
  <c r="L28" i="47"/>
  <c r="P28" i="47"/>
  <c r="T28" i="47"/>
  <c r="C29" i="47"/>
  <c r="G29" i="47"/>
  <c r="K29" i="47"/>
  <c r="O29" i="47"/>
  <c r="S29" i="47"/>
  <c r="F46" i="47"/>
  <c r="J46" i="47"/>
  <c r="N46" i="47"/>
  <c r="R46" i="47"/>
  <c r="V46" i="47"/>
  <c r="E52" i="47"/>
  <c r="I52" i="47"/>
  <c r="M52" i="47"/>
  <c r="Q52" i="47"/>
  <c r="U52" i="47"/>
  <c r="D53" i="47"/>
  <c r="H53" i="47"/>
  <c r="L53" i="47"/>
  <c r="P53" i="47"/>
  <c r="T53" i="47"/>
  <c r="C55" i="47"/>
  <c r="G55" i="47"/>
  <c r="K55" i="47"/>
  <c r="O55" i="47"/>
  <c r="S55" i="47"/>
  <c r="B56" i="47"/>
  <c r="F56" i="47"/>
  <c r="J56" i="47"/>
  <c r="N56" i="47"/>
  <c r="R56" i="47"/>
  <c r="V56" i="47"/>
  <c r="E59" i="47"/>
  <c r="I59" i="47"/>
  <c r="I61" i="47" s="1"/>
  <c r="M59" i="47"/>
  <c r="Q59" i="47"/>
  <c r="U59" i="47"/>
  <c r="U46" i="115" s="1"/>
  <c r="D19" i="47"/>
  <c r="C41" i="56" s="1"/>
  <c r="H19" i="47"/>
  <c r="G41" i="56" s="1"/>
  <c r="L19" i="47"/>
  <c r="K41" i="56" s="1"/>
  <c r="P19" i="47"/>
  <c r="O41" i="56" s="1"/>
  <c r="T19" i="47"/>
  <c r="S41" i="56" s="1"/>
  <c r="C46" i="47"/>
  <c r="G46" i="47"/>
  <c r="K46" i="47"/>
  <c r="O46" i="47"/>
  <c r="S46" i="47"/>
  <c r="E28" i="7"/>
  <c r="E25" i="7"/>
  <c r="E59" i="7"/>
  <c r="E26" i="7"/>
  <c r="I28" i="7"/>
  <c r="I59" i="7"/>
  <c r="I26" i="7"/>
  <c r="I25" i="7"/>
  <c r="M28" i="7"/>
  <c r="M25" i="7"/>
  <c r="M59" i="7"/>
  <c r="N61" i="7" s="1"/>
  <c r="M26" i="7"/>
  <c r="Q28" i="7"/>
  <c r="Q59" i="7"/>
  <c r="R61" i="7" s="1"/>
  <c r="Q26" i="7"/>
  <c r="Q25" i="7"/>
  <c r="U28" i="7"/>
  <c r="U25" i="7"/>
  <c r="U59" i="7"/>
  <c r="U26" i="7"/>
  <c r="M19" i="7"/>
  <c r="L18" i="56" s="1"/>
  <c r="Q29" i="7"/>
  <c r="D55" i="7"/>
  <c r="D53" i="7"/>
  <c r="D59" i="7"/>
  <c r="D61" i="7" s="1"/>
  <c r="D52" i="7"/>
  <c r="H55" i="7"/>
  <c r="H59" i="7"/>
  <c r="H52" i="7"/>
  <c r="H53" i="7"/>
  <c r="L55" i="7"/>
  <c r="L53" i="7"/>
  <c r="L59" i="7"/>
  <c r="L61" i="7" s="1"/>
  <c r="L52" i="7"/>
  <c r="P55" i="7"/>
  <c r="P59" i="7"/>
  <c r="P53" i="7"/>
  <c r="P52" i="7"/>
  <c r="T55" i="7"/>
  <c r="T52" i="7"/>
  <c r="T53" i="7"/>
  <c r="T59" i="7"/>
  <c r="H46" i="7"/>
  <c r="H56" i="7"/>
  <c r="E19" i="7"/>
  <c r="D18" i="56" s="1"/>
  <c r="U19" i="7"/>
  <c r="T18" i="56" s="1"/>
  <c r="I29" i="7"/>
  <c r="P46" i="7"/>
  <c r="P56" i="7"/>
  <c r="K61" i="7"/>
  <c r="I19" i="7"/>
  <c r="H18" i="56" s="1"/>
  <c r="M29" i="7"/>
  <c r="D46" i="7"/>
  <c r="T46" i="7"/>
  <c r="D56" i="7"/>
  <c r="T56" i="7"/>
  <c r="O61" i="7"/>
  <c r="J19" i="7"/>
  <c r="I18" i="56" s="1"/>
  <c r="R19" i="7"/>
  <c r="Q18" i="56" s="1"/>
  <c r="V19" i="7"/>
  <c r="U18" i="56" s="1"/>
  <c r="B29" i="7"/>
  <c r="J29" i="7"/>
  <c r="R29" i="7"/>
  <c r="E46" i="7"/>
  <c r="M46" i="7"/>
  <c r="Q46" i="7"/>
  <c r="U46" i="7"/>
  <c r="I56" i="7"/>
  <c r="Q56" i="7"/>
  <c r="C19" i="7"/>
  <c r="B18" i="56" s="1"/>
  <c r="G19" i="7"/>
  <c r="F18" i="56" s="1"/>
  <c r="K19" i="7"/>
  <c r="J18" i="56" s="1"/>
  <c r="O19" i="7"/>
  <c r="N18" i="56" s="1"/>
  <c r="S19" i="7"/>
  <c r="R18" i="56" s="1"/>
  <c r="B25" i="7"/>
  <c r="F25" i="7"/>
  <c r="J25" i="7"/>
  <c r="N25" i="7"/>
  <c r="R25" i="7"/>
  <c r="V25" i="7"/>
  <c r="D28" i="7"/>
  <c r="H28" i="7"/>
  <c r="L28" i="7"/>
  <c r="P28" i="7"/>
  <c r="T28" i="7"/>
  <c r="C29" i="7"/>
  <c r="G29" i="7"/>
  <c r="K29" i="7"/>
  <c r="O29" i="7"/>
  <c r="S29" i="7"/>
  <c r="F46" i="7"/>
  <c r="J46" i="7"/>
  <c r="N46" i="7"/>
  <c r="R46" i="7"/>
  <c r="V46" i="7"/>
  <c r="E52" i="7"/>
  <c r="I52" i="7"/>
  <c r="M52" i="7"/>
  <c r="Q52" i="7"/>
  <c r="U52" i="7"/>
  <c r="C55" i="7"/>
  <c r="G55" i="7"/>
  <c r="K55" i="7"/>
  <c r="O55" i="7"/>
  <c r="S55" i="7"/>
  <c r="B56" i="7"/>
  <c r="F56" i="7"/>
  <c r="J56" i="7"/>
  <c r="N56" i="7"/>
  <c r="R56" i="7"/>
  <c r="V56" i="7"/>
  <c r="F19" i="7"/>
  <c r="E18" i="56" s="1"/>
  <c r="N19" i="7"/>
  <c r="M18" i="56" s="1"/>
  <c r="F29" i="7"/>
  <c r="N29" i="7"/>
  <c r="V29" i="7"/>
  <c r="I46" i="7"/>
  <c r="E56" i="7"/>
  <c r="M56" i="7"/>
  <c r="U56" i="7"/>
  <c r="D19" i="7"/>
  <c r="C18" i="56" s="1"/>
  <c r="H19" i="7"/>
  <c r="G18" i="56" s="1"/>
  <c r="L19" i="7"/>
  <c r="K18" i="56" s="1"/>
  <c r="P19" i="7"/>
  <c r="O18" i="56" s="1"/>
  <c r="T19" i="7"/>
  <c r="S18" i="56" s="1"/>
  <c r="B26" i="7"/>
  <c r="F26" i="7"/>
  <c r="J26" i="7"/>
  <c r="N26" i="7"/>
  <c r="R26" i="7"/>
  <c r="V26" i="7"/>
  <c r="C46" i="7"/>
  <c r="G46" i="7"/>
  <c r="K46" i="7"/>
  <c r="O46" i="7"/>
  <c r="S46" i="7"/>
  <c r="I28" i="97"/>
  <c r="I59" i="97"/>
  <c r="J61" i="97" s="1"/>
  <c r="I25" i="97"/>
  <c r="M28" i="97"/>
  <c r="M59" i="97"/>
  <c r="M25" i="97"/>
  <c r="Q28" i="97"/>
  <c r="Q59" i="97"/>
  <c r="R61" i="97" s="1"/>
  <c r="Q25" i="97"/>
  <c r="U28" i="97"/>
  <c r="U59" i="97"/>
  <c r="U10" i="115" s="1"/>
  <c r="U25" i="97"/>
  <c r="M26" i="97"/>
  <c r="U26" i="97"/>
  <c r="L55" i="97"/>
  <c r="L53" i="97"/>
  <c r="L52" i="97"/>
  <c r="L56" i="97"/>
  <c r="P55" i="97"/>
  <c r="P53" i="97"/>
  <c r="P52" i="97"/>
  <c r="P56" i="97"/>
  <c r="P46" i="97"/>
  <c r="T55" i="97"/>
  <c r="T53" i="97"/>
  <c r="T52" i="97"/>
  <c r="T56" i="97"/>
  <c r="T46" i="97"/>
  <c r="Q19" i="97"/>
  <c r="P48" i="56" s="1"/>
  <c r="M29" i="97"/>
  <c r="U29" i="97"/>
  <c r="K25" i="97"/>
  <c r="K28" i="97"/>
  <c r="K59" i="97"/>
  <c r="K61" i="97" s="1"/>
  <c r="O25" i="97"/>
  <c r="O28" i="97"/>
  <c r="O59" i="97"/>
  <c r="S25" i="97"/>
  <c r="S28" i="97"/>
  <c r="S59" i="97"/>
  <c r="K19" i="97"/>
  <c r="J48" i="56" s="1"/>
  <c r="S19" i="97"/>
  <c r="R48" i="56" s="1"/>
  <c r="I26" i="97"/>
  <c r="Q26" i="97"/>
  <c r="O29" i="97"/>
  <c r="J52" i="97"/>
  <c r="J56" i="97"/>
  <c r="J55" i="97"/>
  <c r="J53" i="97"/>
  <c r="N52" i="97"/>
  <c r="N56" i="97"/>
  <c r="N55" i="97"/>
  <c r="N53" i="97"/>
  <c r="R52" i="97"/>
  <c r="R56" i="97"/>
  <c r="R55" i="97"/>
  <c r="R53" i="97"/>
  <c r="V52" i="97"/>
  <c r="V56" i="97"/>
  <c r="V55" i="97"/>
  <c r="V53" i="97"/>
  <c r="J46" i="97"/>
  <c r="V46" i="97"/>
  <c r="J19" i="97"/>
  <c r="I48" i="56" s="1"/>
  <c r="N19" i="97"/>
  <c r="M48" i="56" s="1"/>
  <c r="R19" i="97"/>
  <c r="Q48" i="56" s="1"/>
  <c r="V19" i="97"/>
  <c r="U48" i="56" s="1"/>
  <c r="L26" i="97"/>
  <c r="P26" i="97"/>
  <c r="T26" i="97"/>
  <c r="J29" i="97"/>
  <c r="N29" i="97"/>
  <c r="R29" i="97"/>
  <c r="V29" i="97"/>
  <c r="M46" i="97"/>
  <c r="Q46" i="97"/>
  <c r="U46" i="97"/>
  <c r="K53" i="97"/>
  <c r="O53" i="97"/>
  <c r="S53" i="97"/>
  <c r="I56" i="97"/>
  <c r="M56" i="97"/>
  <c r="Q56" i="97"/>
  <c r="U56" i="97"/>
  <c r="L59" i="97"/>
  <c r="P59" i="97"/>
  <c r="T59" i="97"/>
  <c r="T10" i="115" s="1"/>
  <c r="L19" i="97"/>
  <c r="K48" i="56" s="1"/>
  <c r="P19" i="97"/>
  <c r="O48" i="56" s="1"/>
  <c r="T19" i="97"/>
  <c r="S48" i="56" s="1"/>
  <c r="J26" i="97"/>
  <c r="N26" i="97"/>
  <c r="R26" i="97"/>
  <c r="V26" i="97"/>
  <c r="K46" i="97"/>
  <c r="O46" i="97"/>
  <c r="S46" i="97"/>
  <c r="I29" i="81"/>
  <c r="U29" i="81"/>
  <c r="L46" i="81"/>
  <c r="P56" i="81"/>
  <c r="T56" i="81"/>
  <c r="I25" i="81"/>
  <c r="M25" i="81"/>
  <c r="Q25" i="81"/>
  <c r="U25" i="81"/>
  <c r="L26" i="81"/>
  <c r="P26" i="81"/>
  <c r="T26" i="81"/>
  <c r="K28" i="81"/>
  <c r="O28" i="81"/>
  <c r="S28" i="81"/>
  <c r="J29" i="81"/>
  <c r="N29" i="81"/>
  <c r="R29" i="81"/>
  <c r="V29" i="81"/>
  <c r="M46" i="81"/>
  <c r="Q46" i="81"/>
  <c r="U46" i="81"/>
  <c r="L52" i="81"/>
  <c r="P52" i="81"/>
  <c r="T52" i="81"/>
  <c r="K53" i="81"/>
  <c r="O53" i="81"/>
  <c r="S53" i="81"/>
  <c r="J55" i="81"/>
  <c r="U56" i="81"/>
  <c r="L59" i="81"/>
  <c r="L61" i="81" s="1"/>
  <c r="P59" i="81"/>
  <c r="T59" i="81"/>
  <c r="T79" i="115" s="1"/>
  <c r="Q29" i="81"/>
  <c r="T46" i="81"/>
  <c r="J25" i="81"/>
  <c r="N25" i="81"/>
  <c r="R25" i="81"/>
  <c r="V25" i="81"/>
  <c r="I26" i="81"/>
  <c r="M26" i="81"/>
  <c r="Q26" i="81"/>
  <c r="U26" i="81"/>
  <c r="L28" i="81"/>
  <c r="P28" i="81"/>
  <c r="T28" i="81"/>
  <c r="K29" i="81"/>
  <c r="O29" i="81"/>
  <c r="S29" i="81"/>
  <c r="J46" i="81"/>
  <c r="N46" i="81"/>
  <c r="R46" i="81"/>
  <c r="V46" i="81"/>
  <c r="I52" i="81"/>
  <c r="M52" i="81"/>
  <c r="Q52" i="81"/>
  <c r="U52" i="81"/>
  <c r="L53" i="81"/>
  <c r="P53" i="81"/>
  <c r="T53" i="81"/>
  <c r="K55" i="81"/>
  <c r="N56" i="81"/>
  <c r="V56" i="81"/>
  <c r="I59" i="81"/>
  <c r="M59" i="81"/>
  <c r="Q59" i="81"/>
  <c r="U59" i="81"/>
  <c r="U79" i="115" s="1"/>
  <c r="M29" i="81"/>
  <c r="P46" i="81"/>
  <c r="J26" i="81"/>
  <c r="N26" i="81"/>
  <c r="R26" i="81"/>
  <c r="V26" i="81"/>
  <c r="K46" i="81"/>
  <c r="O46" i="81"/>
  <c r="S46" i="81"/>
  <c r="E28" i="23"/>
  <c r="E25" i="23"/>
  <c r="E59" i="23"/>
  <c r="E26" i="23"/>
  <c r="I28" i="23"/>
  <c r="I59" i="23"/>
  <c r="I26" i="23"/>
  <c r="I25" i="23"/>
  <c r="M28" i="23"/>
  <c r="M25" i="23"/>
  <c r="M59" i="23"/>
  <c r="M26" i="23"/>
  <c r="Q28" i="23"/>
  <c r="Q25" i="23"/>
  <c r="Q59" i="23"/>
  <c r="Q26" i="23"/>
  <c r="U28" i="23"/>
  <c r="U59" i="23"/>
  <c r="U45" i="115" s="1"/>
  <c r="U26" i="23"/>
  <c r="U25" i="23"/>
  <c r="I19" i="23"/>
  <c r="H25" i="56" s="1"/>
  <c r="M29" i="23"/>
  <c r="B59" i="23"/>
  <c r="B26" i="23"/>
  <c r="B25" i="23"/>
  <c r="B29" i="23"/>
  <c r="F59" i="23"/>
  <c r="F26" i="23"/>
  <c r="F29" i="23"/>
  <c r="F25" i="23"/>
  <c r="J59" i="23"/>
  <c r="J26" i="23"/>
  <c r="J25" i="23"/>
  <c r="J29" i="23"/>
  <c r="J19" i="23"/>
  <c r="I25" i="56" s="1"/>
  <c r="N59" i="23"/>
  <c r="N26" i="23"/>
  <c r="N29" i="23"/>
  <c r="N19" i="23"/>
  <c r="M25" i="56" s="1"/>
  <c r="N25" i="23"/>
  <c r="R59" i="23"/>
  <c r="R26" i="23"/>
  <c r="R25" i="23"/>
  <c r="R29" i="23"/>
  <c r="R19" i="23"/>
  <c r="Q25" i="56" s="1"/>
  <c r="V59" i="23"/>
  <c r="V45" i="115" s="1"/>
  <c r="V26" i="23"/>
  <c r="V29" i="23"/>
  <c r="V25" i="23"/>
  <c r="V19" i="23"/>
  <c r="U25" i="56" s="1"/>
  <c r="M19" i="23"/>
  <c r="L25" i="56" s="1"/>
  <c r="F28" i="23"/>
  <c r="N28" i="23"/>
  <c r="V28" i="23"/>
  <c r="Q29" i="23"/>
  <c r="D55" i="23"/>
  <c r="D53" i="23"/>
  <c r="D59" i="23"/>
  <c r="D52" i="23"/>
  <c r="H55" i="23"/>
  <c r="H52" i="23"/>
  <c r="H53" i="23"/>
  <c r="H59" i="23"/>
  <c r="L55" i="23"/>
  <c r="L59" i="23"/>
  <c r="L53" i="23"/>
  <c r="L52" i="23"/>
  <c r="P55" i="23"/>
  <c r="P52" i="23"/>
  <c r="P53" i="23"/>
  <c r="P59" i="23"/>
  <c r="T55" i="23"/>
  <c r="T53" i="23"/>
  <c r="T59" i="23"/>
  <c r="T45" i="115" s="1"/>
  <c r="T52" i="23"/>
  <c r="H46" i="23"/>
  <c r="H56" i="23"/>
  <c r="E19" i="23"/>
  <c r="D25" i="56" s="1"/>
  <c r="Q19" i="23"/>
  <c r="P25" i="56" s="1"/>
  <c r="E29" i="23"/>
  <c r="U29" i="23"/>
  <c r="I46" i="23"/>
  <c r="Q46" i="23"/>
  <c r="I56" i="23"/>
  <c r="Q56" i="23"/>
  <c r="C19" i="23"/>
  <c r="B25" i="56" s="1"/>
  <c r="G19" i="23"/>
  <c r="F25" i="56" s="1"/>
  <c r="K19" i="23"/>
  <c r="J25" i="56" s="1"/>
  <c r="O19" i="23"/>
  <c r="N25" i="56" s="1"/>
  <c r="S19" i="23"/>
  <c r="R25" i="56" s="1"/>
  <c r="D28" i="23"/>
  <c r="H28" i="23"/>
  <c r="L28" i="23"/>
  <c r="P28" i="23"/>
  <c r="T28" i="23"/>
  <c r="C29" i="23"/>
  <c r="G29" i="23"/>
  <c r="K29" i="23"/>
  <c r="O29" i="23"/>
  <c r="S29" i="23"/>
  <c r="F46" i="23"/>
  <c r="J46" i="23"/>
  <c r="N46" i="23"/>
  <c r="R46" i="23"/>
  <c r="V46" i="23"/>
  <c r="E52" i="23"/>
  <c r="I52" i="23"/>
  <c r="M52" i="23"/>
  <c r="Q52" i="23"/>
  <c r="U52" i="23"/>
  <c r="C55" i="23"/>
  <c r="G55" i="23"/>
  <c r="K55" i="23"/>
  <c r="O55" i="23"/>
  <c r="S55" i="23"/>
  <c r="B56" i="23"/>
  <c r="F56" i="23"/>
  <c r="J56" i="23"/>
  <c r="N56" i="23"/>
  <c r="R56" i="23"/>
  <c r="V56" i="23"/>
  <c r="E46" i="23"/>
  <c r="M46" i="23"/>
  <c r="U46" i="23"/>
  <c r="E56" i="23"/>
  <c r="M56" i="23"/>
  <c r="U56" i="23"/>
  <c r="D19" i="23"/>
  <c r="C25" i="56" s="1"/>
  <c r="H19" i="23"/>
  <c r="G25" i="56" s="1"/>
  <c r="L19" i="23"/>
  <c r="K25" i="56" s="1"/>
  <c r="P19" i="23"/>
  <c r="O25" i="56" s="1"/>
  <c r="T19" i="23"/>
  <c r="S25" i="56" s="1"/>
  <c r="C46" i="23"/>
  <c r="G46" i="23"/>
  <c r="K46" i="23"/>
  <c r="O46" i="23"/>
  <c r="S46" i="23"/>
  <c r="F19" i="48"/>
  <c r="E47" i="56" s="1"/>
  <c r="N19" i="48"/>
  <c r="M47" i="56" s="1"/>
  <c r="V19" i="48"/>
  <c r="U47" i="56" s="1"/>
  <c r="B29" i="48"/>
  <c r="N29" i="48"/>
  <c r="Q46" i="48"/>
  <c r="I56" i="48"/>
  <c r="U56" i="48"/>
  <c r="E19" i="48"/>
  <c r="D47" i="56" s="1"/>
  <c r="I19" i="48"/>
  <c r="H47" i="56" s="1"/>
  <c r="M19" i="48"/>
  <c r="L47" i="56" s="1"/>
  <c r="Q19" i="48"/>
  <c r="P47" i="56" s="1"/>
  <c r="U19" i="48"/>
  <c r="T47" i="56" s="1"/>
  <c r="D25" i="48"/>
  <c r="H25" i="48"/>
  <c r="L25" i="48"/>
  <c r="P25" i="48"/>
  <c r="T25" i="48"/>
  <c r="C26" i="48"/>
  <c r="G26" i="48"/>
  <c r="K26" i="48"/>
  <c r="O26" i="48"/>
  <c r="S26" i="48"/>
  <c r="B28" i="48"/>
  <c r="F28" i="48"/>
  <c r="J28" i="48"/>
  <c r="N28" i="48"/>
  <c r="R28" i="48"/>
  <c r="V28" i="48"/>
  <c r="E29" i="48"/>
  <c r="I29" i="48"/>
  <c r="M29" i="48"/>
  <c r="Q29" i="48"/>
  <c r="U29" i="48"/>
  <c r="D46" i="48"/>
  <c r="H46" i="48"/>
  <c r="L46" i="48"/>
  <c r="P46" i="48"/>
  <c r="T46" i="48"/>
  <c r="C52" i="48"/>
  <c r="G52" i="48"/>
  <c r="K52" i="48"/>
  <c r="O52" i="48"/>
  <c r="S52" i="48"/>
  <c r="B53" i="48"/>
  <c r="F53" i="48"/>
  <c r="J53" i="48"/>
  <c r="N53" i="48"/>
  <c r="R53" i="48"/>
  <c r="V53" i="48"/>
  <c r="E55" i="48"/>
  <c r="I55" i="48"/>
  <c r="M55" i="48"/>
  <c r="Q55" i="48"/>
  <c r="U55" i="48"/>
  <c r="D56" i="48"/>
  <c r="H56" i="48"/>
  <c r="L56" i="48"/>
  <c r="P56" i="48"/>
  <c r="T56" i="48"/>
  <c r="C59" i="48"/>
  <c r="C61" i="48" s="1"/>
  <c r="G59" i="48"/>
  <c r="G61" i="48" s="1"/>
  <c r="K59" i="48"/>
  <c r="K61" i="48" s="1"/>
  <c r="O59" i="48"/>
  <c r="O61" i="48" s="1"/>
  <c r="S59" i="48"/>
  <c r="S59" i="115" s="1"/>
  <c r="F29" i="48"/>
  <c r="V29" i="48"/>
  <c r="E46" i="48"/>
  <c r="U46" i="48"/>
  <c r="M56" i="48"/>
  <c r="C19" i="48"/>
  <c r="B47" i="56" s="1"/>
  <c r="G19" i="48"/>
  <c r="F47" i="56" s="1"/>
  <c r="K19" i="48"/>
  <c r="J47" i="56" s="1"/>
  <c r="O19" i="48"/>
  <c r="N47" i="56" s="1"/>
  <c r="S19" i="48"/>
  <c r="R47" i="56" s="1"/>
  <c r="B25" i="48"/>
  <c r="F25" i="48"/>
  <c r="J25" i="48"/>
  <c r="N25" i="48"/>
  <c r="R25" i="48"/>
  <c r="V25" i="48"/>
  <c r="E26" i="48"/>
  <c r="I26" i="48"/>
  <c r="M26" i="48"/>
  <c r="Q26" i="48"/>
  <c r="U26" i="48"/>
  <c r="D28" i="48"/>
  <c r="H28" i="48"/>
  <c r="L28" i="48"/>
  <c r="P28" i="48"/>
  <c r="T28" i="48"/>
  <c r="C29" i="48"/>
  <c r="G29" i="48"/>
  <c r="K29" i="48"/>
  <c r="O29" i="48"/>
  <c r="S29" i="48"/>
  <c r="F46" i="48"/>
  <c r="J46" i="48"/>
  <c r="N46" i="48"/>
  <c r="R46" i="48"/>
  <c r="V46" i="48"/>
  <c r="E52" i="48"/>
  <c r="I52" i="48"/>
  <c r="M52" i="48"/>
  <c r="Q52" i="48"/>
  <c r="U52" i="48"/>
  <c r="D53" i="48"/>
  <c r="H53" i="48"/>
  <c r="L53" i="48"/>
  <c r="P53" i="48"/>
  <c r="T53" i="48"/>
  <c r="C55" i="48"/>
  <c r="G55" i="48"/>
  <c r="K55" i="48"/>
  <c r="O55" i="48"/>
  <c r="S55" i="48"/>
  <c r="B56" i="48"/>
  <c r="F56" i="48"/>
  <c r="J56" i="48"/>
  <c r="N56" i="48"/>
  <c r="R56" i="48"/>
  <c r="V56" i="48"/>
  <c r="E59" i="48"/>
  <c r="E61" i="48" s="1"/>
  <c r="I59" i="48"/>
  <c r="M59" i="48"/>
  <c r="Q59" i="48"/>
  <c r="Q61" i="48" s="1"/>
  <c r="U59" i="48"/>
  <c r="J19" i="48"/>
  <c r="I47" i="56" s="1"/>
  <c r="R19" i="48"/>
  <c r="Q47" i="56" s="1"/>
  <c r="J29" i="48"/>
  <c r="R29" i="48"/>
  <c r="I46" i="48"/>
  <c r="M46" i="48"/>
  <c r="E56" i="48"/>
  <c r="Q56" i="48"/>
  <c r="D19" i="48"/>
  <c r="C47" i="56" s="1"/>
  <c r="H19" i="48"/>
  <c r="G47" i="56" s="1"/>
  <c r="L19" i="48"/>
  <c r="K47" i="56" s="1"/>
  <c r="P19" i="48"/>
  <c r="O47" i="56" s="1"/>
  <c r="T19" i="48"/>
  <c r="S47" i="56" s="1"/>
  <c r="B26" i="48"/>
  <c r="F26" i="48"/>
  <c r="J26" i="48"/>
  <c r="N26" i="48"/>
  <c r="R26" i="48"/>
  <c r="V26" i="48"/>
  <c r="C46" i="48"/>
  <c r="G46" i="48"/>
  <c r="K46" i="48"/>
  <c r="O46" i="48"/>
  <c r="S46" i="48"/>
  <c r="J19" i="64"/>
  <c r="I10" i="56" s="1"/>
  <c r="R19" i="64"/>
  <c r="Q10" i="56" s="1"/>
  <c r="B29" i="64"/>
  <c r="N29" i="64"/>
  <c r="R29" i="64"/>
  <c r="E46" i="64"/>
  <c r="Q46" i="64"/>
  <c r="Q56" i="64"/>
  <c r="E19" i="64"/>
  <c r="D10" i="56" s="1"/>
  <c r="I19" i="64"/>
  <c r="H10" i="56" s="1"/>
  <c r="M19" i="64"/>
  <c r="L10" i="56" s="1"/>
  <c r="Q19" i="64"/>
  <c r="P10" i="56" s="1"/>
  <c r="U19" i="64"/>
  <c r="T10" i="56" s="1"/>
  <c r="D25" i="64"/>
  <c r="H25" i="64"/>
  <c r="L25" i="64"/>
  <c r="P25" i="64"/>
  <c r="T25" i="64"/>
  <c r="C26" i="64"/>
  <c r="G26" i="64"/>
  <c r="K26" i="64"/>
  <c r="O26" i="64"/>
  <c r="S26" i="64"/>
  <c r="B28" i="64"/>
  <c r="F28" i="64"/>
  <c r="J28" i="64"/>
  <c r="N28" i="64"/>
  <c r="R28" i="64"/>
  <c r="V28" i="64"/>
  <c r="E29" i="64"/>
  <c r="I29" i="64"/>
  <c r="M29" i="64"/>
  <c r="Q29" i="64"/>
  <c r="U29" i="64"/>
  <c r="D46" i="64"/>
  <c r="H46" i="64"/>
  <c r="L46" i="64"/>
  <c r="P46" i="64"/>
  <c r="T46" i="64"/>
  <c r="C52" i="64"/>
  <c r="G52" i="64"/>
  <c r="K52" i="64"/>
  <c r="O52" i="64"/>
  <c r="S52" i="64"/>
  <c r="B53" i="64"/>
  <c r="F53" i="64"/>
  <c r="J53" i="64"/>
  <c r="N53" i="64"/>
  <c r="R53" i="64"/>
  <c r="V53" i="64"/>
  <c r="E55" i="64"/>
  <c r="I55" i="64"/>
  <c r="M55" i="64"/>
  <c r="Q55" i="64"/>
  <c r="U55" i="64"/>
  <c r="D56" i="64"/>
  <c r="H56" i="64"/>
  <c r="L56" i="64"/>
  <c r="P56" i="64"/>
  <c r="T56" i="64"/>
  <c r="C59" i="64"/>
  <c r="C61" i="64" s="1"/>
  <c r="G59" i="64"/>
  <c r="G61" i="64" s="1"/>
  <c r="K59" i="64"/>
  <c r="K61" i="64" s="1"/>
  <c r="O59" i="64"/>
  <c r="O61" i="64" s="1"/>
  <c r="S59" i="64"/>
  <c r="F19" i="64"/>
  <c r="E10" i="56" s="1"/>
  <c r="V19" i="64"/>
  <c r="U10" i="56" s="1"/>
  <c r="F29" i="64"/>
  <c r="I46" i="64"/>
  <c r="I56" i="64"/>
  <c r="U56" i="64"/>
  <c r="C19" i="64"/>
  <c r="B10" i="56" s="1"/>
  <c r="G19" i="64"/>
  <c r="F10" i="56" s="1"/>
  <c r="K19" i="64"/>
  <c r="J10" i="56" s="1"/>
  <c r="O19" i="64"/>
  <c r="N10" i="56" s="1"/>
  <c r="S19" i="64"/>
  <c r="R10" i="56" s="1"/>
  <c r="B25" i="64"/>
  <c r="F25" i="64"/>
  <c r="J25" i="64"/>
  <c r="N25" i="64"/>
  <c r="R25" i="64"/>
  <c r="V25" i="64"/>
  <c r="E26" i="64"/>
  <c r="I26" i="64"/>
  <c r="M26" i="64"/>
  <c r="Q26" i="64"/>
  <c r="U26" i="64"/>
  <c r="D28" i="64"/>
  <c r="H28" i="64"/>
  <c r="L28" i="64"/>
  <c r="P28" i="64"/>
  <c r="T28" i="64"/>
  <c r="C29" i="64"/>
  <c r="G29" i="64"/>
  <c r="K29" i="64"/>
  <c r="O29" i="64"/>
  <c r="S29" i="64"/>
  <c r="F46" i="64"/>
  <c r="J46" i="64"/>
  <c r="N46" i="64"/>
  <c r="R46" i="64"/>
  <c r="V46" i="64"/>
  <c r="E52" i="64"/>
  <c r="I52" i="64"/>
  <c r="M52" i="64"/>
  <c r="Q52" i="64"/>
  <c r="U52" i="64"/>
  <c r="D53" i="64"/>
  <c r="H53" i="64"/>
  <c r="L53" i="64"/>
  <c r="P53" i="64"/>
  <c r="T53" i="64"/>
  <c r="C55" i="64"/>
  <c r="G55" i="64"/>
  <c r="K55" i="64"/>
  <c r="O55" i="64"/>
  <c r="S55" i="64"/>
  <c r="B56" i="64"/>
  <c r="F56" i="64"/>
  <c r="J56" i="64"/>
  <c r="N56" i="64"/>
  <c r="R56" i="64"/>
  <c r="V56" i="64"/>
  <c r="E59" i="64"/>
  <c r="F61" i="64" s="1"/>
  <c r="I59" i="64"/>
  <c r="M59" i="64"/>
  <c r="Q59" i="64"/>
  <c r="U59" i="64"/>
  <c r="U9" i="115" s="1"/>
  <c r="N19" i="64"/>
  <c r="M10" i="56" s="1"/>
  <c r="J29" i="64"/>
  <c r="V29" i="64"/>
  <c r="M46" i="64"/>
  <c r="U46" i="64"/>
  <c r="E56" i="64"/>
  <c r="M56" i="64"/>
  <c r="D19" i="64"/>
  <c r="C10" i="56" s="1"/>
  <c r="H19" i="64"/>
  <c r="G10" i="56" s="1"/>
  <c r="L19" i="64"/>
  <c r="K10" i="56" s="1"/>
  <c r="P19" i="64"/>
  <c r="O10" i="56" s="1"/>
  <c r="T19" i="64"/>
  <c r="S10" i="56" s="1"/>
  <c r="B26" i="64"/>
  <c r="F26" i="64"/>
  <c r="J26" i="64"/>
  <c r="N26" i="64"/>
  <c r="R26" i="64"/>
  <c r="V26" i="64"/>
  <c r="C46" i="64"/>
  <c r="G46" i="64"/>
  <c r="K46" i="64"/>
  <c r="O46" i="64"/>
  <c r="S46" i="64"/>
  <c r="M19" i="96"/>
  <c r="L59" i="56" s="1"/>
  <c r="Q19" i="96"/>
  <c r="P59" i="56" s="1"/>
  <c r="U19" i="96"/>
  <c r="T59" i="56" s="1"/>
  <c r="L25" i="96"/>
  <c r="P25" i="96"/>
  <c r="T25" i="96"/>
  <c r="K26" i="96"/>
  <c r="O26" i="96"/>
  <c r="S26" i="96"/>
  <c r="J28" i="96"/>
  <c r="N28" i="96"/>
  <c r="R28" i="96"/>
  <c r="V28" i="96"/>
  <c r="I29" i="96"/>
  <c r="M29" i="96"/>
  <c r="Q29" i="96"/>
  <c r="U29" i="96"/>
  <c r="L46" i="96"/>
  <c r="P46" i="96"/>
  <c r="T46" i="96"/>
  <c r="K52" i="96"/>
  <c r="O52" i="96"/>
  <c r="S52" i="96"/>
  <c r="J53" i="96"/>
  <c r="N53" i="96"/>
  <c r="R53" i="96"/>
  <c r="V53" i="96"/>
  <c r="I55" i="96"/>
  <c r="M55" i="96"/>
  <c r="Q55" i="96"/>
  <c r="U55" i="96"/>
  <c r="L56" i="96"/>
  <c r="P56" i="96"/>
  <c r="T56" i="96"/>
  <c r="K59" i="96"/>
  <c r="K61" i="96" s="1"/>
  <c r="O59" i="96"/>
  <c r="O61" i="96" s="1"/>
  <c r="S59" i="96"/>
  <c r="J19" i="96"/>
  <c r="I59" i="56" s="1"/>
  <c r="N19" i="96"/>
  <c r="M59" i="56" s="1"/>
  <c r="R19" i="96"/>
  <c r="Q59" i="56" s="1"/>
  <c r="V19" i="96"/>
  <c r="U59" i="56" s="1"/>
  <c r="I25" i="96"/>
  <c r="M25" i="96"/>
  <c r="Q25" i="96"/>
  <c r="U25" i="96"/>
  <c r="L26" i="96"/>
  <c r="P26" i="96"/>
  <c r="T26" i="96"/>
  <c r="K28" i="96"/>
  <c r="O28" i="96"/>
  <c r="S28" i="96"/>
  <c r="J29" i="96"/>
  <c r="N29" i="96"/>
  <c r="R29" i="96"/>
  <c r="V29" i="96"/>
  <c r="M46" i="96"/>
  <c r="Q46" i="96"/>
  <c r="U46" i="96"/>
  <c r="L52" i="96"/>
  <c r="P52" i="96"/>
  <c r="T52" i="96"/>
  <c r="K53" i="96"/>
  <c r="O53" i="96"/>
  <c r="S53" i="96"/>
  <c r="J55" i="96"/>
  <c r="R55" i="96"/>
  <c r="V55" i="96"/>
  <c r="I56" i="96"/>
  <c r="M56" i="96"/>
  <c r="Q56" i="96"/>
  <c r="U56" i="96"/>
  <c r="L59" i="96"/>
  <c r="P59" i="96"/>
  <c r="T59" i="96"/>
  <c r="T70" i="115" s="1"/>
  <c r="K19" i="96"/>
  <c r="J59" i="56" s="1"/>
  <c r="O19" i="96"/>
  <c r="N59" i="56" s="1"/>
  <c r="S19" i="96"/>
  <c r="R59" i="56" s="1"/>
  <c r="J25" i="96"/>
  <c r="N25" i="96"/>
  <c r="R25" i="96"/>
  <c r="V25" i="96"/>
  <c r="I26" i="96"/>
  <c r="M26" i="96"/>
  <c r="Q26" i="96"/>
  <c r="U26" i="96"/>
  <c r="L28" i="96"/>
  <c r="P28" i="96"/>
  <c r="T28" i="96"/>
  <c r="K29" i="96"/>
  <c r="O29" i="96"/>
  <c r="S29" i="96"/>
  <c r="J46" i="96"/>
  <c r="N46" i="96"/>
  <c r="R46" i="96"/>
  <c r="V46" i="96"/>
  <c r="I52" i="96"/>
  <c r="M52" i="96"/>
  <c r="Q52" i="96"/>
  <c r="U52" i="96"/>
  <c r="L53" i="96"/>
  <c r="P53" i="96"/>
  <c r="T53" i="96"/>
  <c r="K55" i="96"/>
  <c r="S55" i="96"/>
  <c r="J56" i="96"/>
  <c r="N56" i="96"/>
  <c r="R56" i="96"/>
  <c r="V56" i="96"/>
  <c r="I59" i="96"/>
  <c r="M59" i="96"/>
  <c r="Q59" i="96"/>
  <c r="U59" i="96"/>
  <c r="U70" i="115" s="1"/>
  <c r="L19" i="96"/>
  <c r="K59" i="56" s="1"/>
  <c r="P19" i="96"/>
  <c r="O59" i="56" s="1"/>
  <c r="T19" i="96"/>
  <c r="S59" i="56" s="1"/>
  <c r="J26" i="96"/>
  <c r="N26" i="96"/>
  <c r="R26" i="96"/>
  <c r="V26" i="96"/>
  <c r="K46" i="96"/>
  <c r="O46" i="96"/>
  <c r="S46" i="96"/>
  <c r="K55" i="67"/>
  <c r="K53" i="67"/>
  <c r="K59" i="67"/>
  <c r="K61" i="67" s="1"/>
  <c r="K52" i="67"/>
  <c r="S55" i="67"/>
  <c r="S52" i="67"/>
  <c r="S53" i="67"/>
  <c r="S59" i="67"/>
  <c r="S8" i="115" s="1"/>
  <c r="S46" i="67"/>
  <c r="K46" i="67"/>
  <c r="K56" i="67"/>
  <c r="O55" i="67"/>
  <c r="O59" i="67"/>
  <c r="O52" i="67"/>
  <c r="O53" i="67"/>
  <c r="S56" i="67"/>
  <c r="L28" i="67"/>
  <c r="L25" i="67"/>
  <c r="L59" i="67"/>
  <c r="M61" i="67" s="1"/>
  <c r="L26" i="67"/>
  <c r="P28" i="67"/>
  <c r="P59" i="67"/>
  <c r="P26" i="67"/>
  <c r="P25" i="67"/>
  <c r="T28" i="67"/>
  <c r="T25" i="67"/>
  <c r="T59" i="67"/>
  <c r="T8" i="115" s="1"/>
  <c r="T26" i="67"/>
  <c r="O46" i="67"/>
  <c r="O56" i="67"/>
  <c r="J61" i="67"/>
  <c r="M19" i="67"/>
  <c r="L20" i="56" s="1"/>
  <c r="U19" i="67"/>
  <c r="T20" i="56" s="1"/>
  <c r="I29" i="67"/>
  <c r="Q29" i="67"/>
  <c r="P46" i="67"/>
  <c r="P56" i="67"/>
  <c r="J19" i="67"/>
  <c r="I20" i="56" s="1"/>
  <c r="N19" i="67"/>
  <c r="M20" i="56" s="1"/>
  <c r="R19" i="67"/>
  <c r="Q20" i="56" s="1"/>
  <c r="V19" i="67"/>
  <c r="U20" i="56" s="1"/>
  <c r="I25" i="67"/>
  <c r="M25" i="67"/>
  <c r="Q25" i="67"/>
  <c r="U25" i="67"/>
  <c r="K28" i="67"/>
  <c r="O28" i="67"/>
  <c r="S28" i="67"/>
  <c r="J29" i="67"/>
  <c r="N29" i="67"/>
  <c r="R29" i="67"/>
  <c r="V29" i="67"/>
  <c r="M46" i="67"/>
  <c r="Q46" i="67"/>
  <c r="U46" i="67"/>
  <c r="L52" i="67"/>
  <c r="P52" i="67"/>
  <c r="T52" i="67"/>
  <c r="J55" i="67"/>
  <c r="N55" i="67"/>
  <c r="R55" i="67"/>
  <c r="V55" i="67"/>
  <c r="I56" i="67"/>
  <c r="M56" i="67"/>
  <c r="Q56" i="67"/>
  <c r="U56" i="67"/>
  <c r="Q19" i="67"/>
  <c r="P20" i="56" s="1"/>
  <c r="M29" i="67"/>
  <c r="U29" i="67"/>
  <c r="L46" i="67"/>
  <c r="T46" i="67"/>
  <c r="L56" i="67"/>
  <c r="T56" i="67"/>
  <c r="K19" i="67"/>
  <c r="J20" i="56" s="1"/>
  <c r="O19" i="67"/>
  <c r="N20" i="56" s="1"/>
  <c r="S19" i="67"/>
  <c r="R20" i="56" s="1"/>
  <c r="I26" i="67"/>
  <c r="M26" i="67"/>
  <c r="Q26" i="67"/>
  <c r="U26" i="67"/>
  <c r="J46" i="67"/>
  <c r="N46" i="67"/>
  <c r="R46" i="67"/>
  <c r="V46" i="67"/>
  <c r="U53" i="19"/>
  <c r="U52" i="19"/>
  <c r="F46" i="19"/>
  <c r="Q46" i="19"/>
  <c r="V46" i="19"/>
  <c r="Q52" i="19"/>
  <c r="E55" i="19"/>
  <c r="U55" i="19"/>
  <c r="E28" i="19"/>
  <c r="E59" i="19"/>
  <c r="E61" i="19" s="1"/>
  <c r="I28" i="19"/>
  <c r="I59" i="19"/>
  <c r="M28" i="19"/>
  <c r="M59" i="19"/>
  <c r="Q28" i="19"/>
  <c r="Q59" i="19"/>
  <c r="U28" i="19"/>
  <c r="U59" i="19"/>
  <c r="F19" i="19"/>
  <c r="E4" i="56" s="1"/>
  <c r="Q19" i="19"/>
  <c r="P4" i="56" s="1"/>
  <c r="V19" i="19"/>
  <c r="U4" i="56" s="1"/>
  <c r="Q25" i="19"/>
  <c r="Q26" i="19"/>
  <c r="M29" i="19"/>
  <c r="B52" i="19"/>
  <c r="B56" i="19"/>
  <c r="F52" i="19"/>
  <c r="F56" i="19"/>
  <c r="J52" i="19"/>
  <c r="J56" i="19"/>
  <c r="N52" i="19"/>
  <c r="N56" i="19"/>
  <c r="R52" i="19"/>
  <c r="R56" i="19"/>
  <c r="V52" i="19"/>
  <c r="V56" i="19"/>
  <c r="M46" i="19"/>
  <c r="R46" i="19"/>
  <c r="M52" i="19"/>
  <c r="F53" i="19"/>
  <c r="N53" i="19"/>
  <c r="V53" i="19"/>
  <c r="F55" i="19"/>
  <c r="Q55" i="19"/>
  <c r="V55" i="19"/>
  <c r="I56" i="19"/>
  <c r="Q56" i="19"/>
  <c r="B59" i="19"/>
  <c r="C61" i="19" s="1"/>
  <c r="B26" i="19"/>
  <c r="F59" i="19"/>
  <c r="F26" i="19"/>
  <c r="J59" i="19"/>
  <c r="J61" i="19" s="1"/>
  <c r="J26" i="19"/>
  <c r="N59" i="19"/>
  <c r="N26" i="19"/>
  <c r="R59" i="19"/>
  <c r="R61" i="19" s="1"/>
  <c r="R26" i="19"/>
  <c r="V59" i="19"/>
  <c r="V78" i="115" s="1"/>
  <c r="V26" i="19"/>
  <c r="G19" i="19"/>
  <c r="F4" i="56" s="1"/>
  <c r="M19" i="19"/>
  <c r="L4" i="56" s="1"/>
  <c r="R19" i="19"/>
  <c r="Q4" i="56" s="1"/>
  <c r="B25" i="19"/>
  <c r="M25" i="19"/>
  <c r="R25" i="19"/>
  <c r="M26" i="19"/>
  <c r="N28" i="19"/>
  <c r="I29" i="19"/>
  <c r="N29" i="19"/>
  <c r="I46" i="19"/>
  <c r="N46" i="19"/>
  <c r="I52" i="19"/>
  <c r="B55" i="19"/>
  <c r="M55" i="19"/>
  <c r="R55" i="19"/>
  <c r="C19" i="19"/>
  <c r="B4" i="56" s="1"/>
  <c r="I19" i="19"/>
  <c r="H4" i="56" s="1"/>
  <c r="N19" i="19"/>
  <c r="M4" i="56" s="1"/>
  <c r="S19" i="19"/>
  <c r="R4" i="56" s="1"/>
  <c r="I25" i="19"/>
  <c r="N25" i="19"/>
  <c r="I26" i="19"/>
  <c r="O26" i="19"/>
  <c r="J28" i="19"/>
  <c r="O28" i="19"/>
  <c r="E29" i="19"/>
  <c r="J29" i="19"/>
  <c r="O29" i="19"/>
  <c r="U29" i="19"/>
  <c r="D55" i="19"/>
  <c r="D53" i="19"/>
  <c r="H55" i="19"/>
  <c r="H53" i="19"/>
  <c r="L55" i="19"/>
  <c r="L53" i="19"/>
  <c r="P55" i="19"/>
  <c r="P53" i="19"/>
  <c r="T55" i="19"/>
  <c r="T53" i="19"/>
  <c r="E46" i="19"/>
  <c r="J46" i="19"/>
  <c r="P46" i="19"/>
  <c r="U46" i="19"/>
  <c r="E52" i="19"/>
  <c r="P52" i="19"/>
  <c r="B53" i="19"/>
  <c r="J53" i="19"/>
  <c r="R53" i="19"/>
  <c r="I55" i="19"/>
  <c r="N55" i="19"/>
  <c r="E56" i="19"/>
  <c r="M56" i="19"/>
  <c r="U56" i="19"/>
  <c r="H59" i="19"/>
  <c r="P59" i="19"/>
  <c r="D19" i="19"/>
  <c r="C4" i="56" s="1"/>
  <c r="H19" i="19"/>
  <c r="G4" i="56" s="1"/>
  <c r="L19" i="19"/>
  <c r="K4" i="56" s="1"/>
  <c r="P19" i="19"/>
  <c r="O4" i="56" s="1"/>
  <c r="T19" i="19"/>
  <c r="S4" i="56" s="1"/>
  <c r="C46" i="19"/>
  <c r="G46" i="19"/>
  <c r="K46" i="19"/>
  <c r="O46" i="19"/>
  <c r="S46" i="19"/>
  <c r="U53" i="33"/>
  <c r="U52" i="33"/>
  <c r="F46" i="33"/>
  <c r="Q46" i="33"/>
  <c r="V46" i="33"/>
  <c r="Q52" i="33"/>
  <c r="E55" i="33"/>
  <c r="U55" i="33"/>
  <c r="E28" i="33"/>
  <c r="E59" i="33"/>
  <c r="I28" i="33"/>
  <c r="I59" i="33"/>
  <c r="M28" i="33"/>
  <c r="M59" i="33"/>
  <c r="Q28" i="33"/>
  <c r="Q59" i="33"/>
  <c r="U28" i="33"/>
  <c r="U59" i="33"/>
  <c r="F19" i="33"/>
  <c r="E78" i="56" s="1"/>
  <c r="Q19" i="33"/>
  <c r="P78" i="56" s="1"/>
  <c r="V19" i="33"/>
  <c r="U78" i="56" s="1"/>
  <c r="Q25" i="33"/>
  <c r="Q26" i="33"/>
  <c r="M29" i="33"/>
  <c r="B52" i="33"/>
  <c r="B56" i="33"/>
  <c r="F52" i="33"/>
  <c r="F56" i="33"/>
  <c r="J52" i="33"/>
  <c r="J56" i="33"/>
  <c r="N52" i="33"/>
  <c r="N56" i="33"/>
  <c r="R52" i="33"/>
  <c r="R56" i="33"/>
  <c r="V52" i="33"/>
  <c r="V56" i="33"/>
  <c r="M46" i="33"/>
  <c r="R46" i="33"/>
  <c r="M52" i="33"/>
  <c r="F53" i="33"/>
  <c r="N53" i="33"/>
  <c r="V53" i="33"/>
  <c r="F55" i="33"/>
  <c r="Q55" i="33"/>
  <c r="V55" i="33"/>
  <c r="I56" i="33"/>
  <c r="Q56" i="33"/>
  <c r="B59" i="33"/>
  <c r="C61" i="33" s="1"/>
  <c r="B26" i="33"/>
  <c r="F59" i="33"/>
  <c r="F26" i="33"/>
  <c r="J59" i="33"/>
  <c r="J61" i="33" s="1"/>
  <c r="J26" i="33"/>
  <c r="N59" i="33"/>
  <c r="N26" i="33"/>
  <c r="R59" i="33"/>
  <c r="R61" i="33" s="1"/>
  <c r="R26" i="33"/>
  <c r="V59" i="33"/>
  <c r="V77" i="115" s="1"/>
  <c r="V26" i="33"/>
  <c r="G19" i="33"/>
  <c r="F78" i="56" s="1"/>
  <c r="M19" i="33"/>
  <c r="L78" i="56" s="1"/>
  <c r="R19" i="33"/>
  <c r="Q78" i="56" s="1"/>
  <c r="B25" i="33"/>
  <c r="M25" i="33"/>
  <c r="R25" i="33"/>
  <c r="M26" i="33"/>
  <c r="N28" i="33"/>
  <c r="I29" i="33"/>
  <c r="N29" i="33"/>
  <c r="I46" i="33"/>
  <c r="N46" i="33"/>
  <c r="I52" i="33"/>
  <c r="B55" i="33"/>
  <c r="M55" i="33"/>
  <c r="R55" i="33"/>
  <c r="C19" i="33"/>
  <c r="B78" i="56" s="1"/>
  <c r="I19" i="33"/>
  <c r="H78" i="56" s="1"/>
  <c r="N19" i="33"/>
  <c r="M78" i="56" s="1"/>
  <c r="S19" i="33"/>
  <c r="R78" i="56" s="1"/>
  <c r="I25" i="33"/>
  <c r="N25" i="33"/>
  <c r="I26" i="33"/>
  <c r="O26" i="33"/>
  <c r="J28" i="33"/>
  <c r="O28" i="33"/>
  <c r="E29" i="33"/>
  <c r="J29" i="33"/>
  <c r="O29" i="33"/>
  <c r="U29" i="33"/>
  <c r="D55" i="33"/>
  <c r="D53" i="33"/>
  <c r="H55" i="33"/>
  <c r="H53" i="33"/>
  <c r="L55" i="33"/>
  <c r="L53" i="33"/>
  <c r="P55" i="33"/>
  <c r="P53" i="33"/>
  <c r="T55" i="33"/>
  <c r="T53" i="33"/>
  <c r="E46" i="33"/>
  <c r="J46" i="33"/>
  <c r="P46" i="33"/>
  <c r="U46" i="33"/>
  <c r="E52" i="33"/>
  <c r="P52" i="33"/>
  <c r="B53" i="33"/>
  <c r="J53" i="33"/>
  <c r="R53" i="33"/>
  <c r="I55" i="33"/>
  <c r="N55" i="33"/>
  <c r="E56" i="33"/>
  <c r="M56" i="33"/>
  <c r="U56" i="33"/>
  <c r="H59" i="33"/>
  <c r="P59" i="33"/>
  <c r="D19" i="33"/>
  <c r="C78" i="56" s="1"/>
  <c r="H19" i="33"/>
  <c r="G78" i="56" s="1"/>
  <c r="L19" i="33"/>
  <c r="K78" i="56" s="1"/>
  <c r="P19" i="33"/>
  <c r="O78" i="56" s="1"/>
  <c r="T19" i="33"/>
  <c r="S78" i="56" s="1"/>
  <c r="C46" i="33"/>
  <c r="G46" i="33"/>
  <c r="K46" i="33"/>
  <c r="O46" i="33"/>
  <c r="S46" i="33"/>
  <c r="K61" i="22"/>
  <c r="I19" i="22"/>
  <c r="H46" i="56" s="1"/>
  <c r="E29" i="22"/>
  <c r="M29" i="22"/>
  <c r="H46" i="22"/>
  <c r="P56" i="22"/>
  <c r="F19" i="22"/>
  <c r="E46" i="56" s="1"/>
  <c r="J19" i="22"/>
  <c r="I46" i="56" s="1"/>
  <c r="N19" i="22"/>
  <c r="M46" i="56" s="1"/>
  <c r="R19" i="22"/>
  <c r="Q46" i="56" s="1"/>
  <c r="V19" i="22"/>
  <c r="U46" i="56" s="1"/>
  <c r="E25" i="22"/>
  <c r="I25" i="22"/>
  <c r="M25" i="22"/>
  <c r="Q25" i="22"/>
  <c r="U25" i="22"/>
  <c r="D26" i="22"/>
  <c r="H26" i="22"/>
  <c r="L26" i="22"/>
  <c r="P26" i="22"/>
  <c r="T26" i="22"/>
  <c r="C28" i="22"/>
  <c r="G28" i="22"/>
  <c r="K28" i="22"/>
  <c r="O28" i="22"/>
  <c r="S28" i="22"/>
  <c r="B29" i="22"/>
  <c r="F29" i="22"/>
  <c r="J29" i="22"/>
  <c r="N29" i="22"/>
  <c r="R29" i="22"/>
  <c r="V29" i="22"/>
  <c r="E46" i="22"/>
  <c r="I46" i="22"/>
  <c r="M46" i="22"/>
  <c r="Q46" i="22"/>
  <c r="U46" i="22"/>
  <c r="D52" i="22"/>
  <c r="H52" i="22"/>
  <c r="L52" i="22"/>
  <c r="P52" i="22"/>
  <c r="T52" i="22"/>
  <c r="C53" i="22"/>
  <c r="G53" i="22"/>
  <c r="K53" i="22"/>
  <c r="O53" i="22"/>
  <c r="S53" i="22"/>
  <c r="B55" i="22"/>
  <c r="F55" i="22"/>
  <c r="J55" i="22"/>
  <c r="N55" i="22"/>
  <c r="R55" i="22"/>
  <c r="V55" i="22"/>
  <c r="E56" i="22"/>
  <c r="I56" i="22"/>
  <c r="M56" i="22"/>
  <c r="Q56" i="22"/>
  <c r="U56" i="22"/>
  <c r="D59" i="22"/>
  <c r="H59" i="22"/>
  <c r="H61" i="22" s="1"/>
  <c r="L59" i="22"/>
  <c r="L61" i="22" s="1"/>
  <c r="P59" i="22"/>
  <c r="P61" i="22" s="1"/>
  <c r="T59" i="22"/>
  <c r="T44" i="115" s="1"/>
  <c r="T57" i="115" s="1"/>
  <c r="E19" i="22"/>
  <c r="D46" i="56" s="1"/>
  <c r="Q19" i="22"/>
  <c r="P46" i="56" s="1"/>
  <c r="I29" i="22"/>
  <c r="U29" i="22"/>
  <c r="D46" i="22"/>
  <c r="P46" i="22"/>
  <c r="H56" i="22"/>
  <c r="T56" i="22"/>
  <c r="C19" i="22"/>
  <c r="B46" i="56" s="1"/>
  <c r="G19" i="22"/>
  <c r="F46" i="56" s="1"/>
  <c r="K19" i="22"/>
  <c r="J46" i="56" s="1"/>
  <c r="O19" i="22"/>
  <c r="N46" i="56" s="1"/>
  <c r="S19" i="22"/>
  <c r="R46" i="56" s="1"/>
  <c r="B25" i="22"/>
  <c r="F25" i="22"/>
  <c r="J25" i="22"/>
  <c r="N25" i="22"/>
  <c r="R25" i="22"/>
  <c r="V25" i="22"/>
  <c r="E26" i="22"/>
  <c r="I26" i="22"/>
  <c r="M26" i="22"/>
  <c r="Q26" i="22"/>
  <c r="U26" i="22"/>
  <c r="D28" i="22"/>
  <c r="H28" i="22"/>
  <c r="L28" i="22"/>
  <c r="P28" i="22"/>
  <c r="T28" i="22"/>
  <c r="C29" i="22"/>
  <c r="G29" i="22"/>
  <c r="K29" i="22"/>
  <c r="O29" i="22"/>
  <c r="S29" i="22"/>
  <c r="F46" i="22"/>
  <c r="J46" i="22"/>
  <c r="N46" i="22"/>
  <c r="R46" i="22"/>
  <c r="V46" i="22"/>
  <c r="E52" i="22"/>
  <c r="I52" i="22"/>
  <c r="M52" i="22"/>
  <c r="Q52" i="22"/>
  <c r="U52" i="22"/>
  <c r="D53" i="22"/>
  <c r="H53" i="22"/>
  <c r="L53" i="22"/>
  <c r="P53" i="22"/>
  <c r="T53" i="22"/>
  <c r="C55" i="22"/>
  <c r="G55" i="22"/>
  <c r="K55" i="22"/>
  <c r="O55" i="22"/>
  <c r="S55" i="22"/>
  <c r="B56" i="22"/>
  <c r="F56" i="22"/>
  <c r="J56" i="22"/>
  <c r="N56" i="22"/>
  <c r="R56" i="22"/>
  <c r="V56" i="22"/>
  <c r="E59" i="22"/>
  <c r="I59" i="22"/>
  <c r="M59" i="22"/>
  <c r="Q59" i="22"/>
  <c r="Q44" i="115" s="1"/>
  <c r="Q57" i="115" s="1"/>
  <c r="U59" i="22"/>
  <c r="U44" i="115" s="1"/>
  <c r="M19" i="22"/>
  <c r="L46" i="56" s="1"/>
  <c r="U19" i="22"/>
  <c r="T46" i="56" s="1"/>
  <c r="Q29" i="22"/>
  <c r="L46" i="22"/>
  <c r="T46" i="22"/>
  <c r="D56" i="22"/>
  <c r="L56" i="22"/>
  <c r="D19" i="22"/>
  <c r="C46" i="56" s="1"/>
  <c r="H19" i="22"/>
  <c r="G46" i="56" s="1"/>
  <c r="L19" i="22"/>
  <c r="K46" i="56" s="1"/>
  <c r="P19" i="22"/>
  <c r="O46" i="56" s="1"/>
  <c r="T19" i="22"/>
  <c r="S46" i="56" s="1"/>
  <c r="B26" i="22"/>
  <c r="F26" i="22"/>
  <c r="J26" i="22"/>
  <c r="N26" i="22"/>
  <c r="R26" i="22"/>
  <c r="V26" i="22"/>
  <c r="C46" i="22"/>
  <c r="G46" i="22"/>
  <c r="K46" i="22"/>
  <c r="O46" i="22"/>
  <c r="S46" i="22"/>
  <c r="E19" i="36"/>
  <c r="D79" i="56" s="1"/>
  <c r="I19" i="36"/>
  <c r="H79" i="56" s="1"/>
  <c r="M19" i="36"/>
  <c r="L79" i="56" s="1"/>
  <c r="Q19" i="36"/>
  <c r="P79" i="56" s="1"/>
  <c r="U19" i="36"/>
  <c r="T79" i="56" s="1"/>
  <c r="D25" i="36"/>
  <c r="H25" i="36"/>
  <c r="L25" i="36"/>
  <c r="P25" i="36"/>
  <c r="T25" i="36"/>
  <c r="C26" i="36"/>
  <c r="G26" i="36"/>
  <c r="K26" i="36"/>
  <c r="O26" i="36"/>
  <c r="S26" i="36"/>
  <c r="B28" i="36"/>
  <c r="F28" i="36"/>
  <c r="J28" i="36"/>
  <c r="N28" i="36"/>
  <c r="R28" i="36"/>
  <c r="V28" i="36"/>
  <c r="E29" i="36"/>
  <c r="I29" i="36"/>
  <c r="M29" i="36"/>
  <c r="Q29" i="36"/>
  <c r="U29" i="36"/>
  <c r="D46" i="36"/>
  <c r="H46" i="36"/>
  <c r="L46" i="36"/>
  <c r="P46" i="36"/>
  <c r="T46" i="36"/>
  <c r="C52" i="36"/>
  <c r="G52" i="36"/>
  <c r="K52" i="36"/>
  <c r="O52" i="36"/>
  <c r="S52" i="36"/>
  <c r="B53" i="36"/>
  <c r="F53" i="36"/>
  <c r="J53" i="36"/>
  <c r="N53" i="36"/>
  <c r="R53" i="36"/>
  <c r="V53" i="36"/>
  <c r="E55" i="36"/>
  <c r="I55" i="36"/>
  <c r="M55" i="36"/>
  <c r="Q55" i="36"/>
  <c r="U55" i="36"/>
  <c r="D56" i="36"/>
  <c r="H56" i="36"/>
  <c r="L56" i="36"/>
  <c r="P56" i="36"/>
  <c r="T56" i="36"/>
  <c r="C59" i="36"/>
  <c r="C61" i="36" s="1"/>
  <c r="G59" i="36"/>
  <c r="G61" i="36" s="1"/>
  <c r="K59" i="36"/>
  <c r="K61" i="36" s="1"/>
  <c r="O59" i="36"/>
  <c r="O61" i="36" s="1"/>
  <c r="S59" i="36"/>
  <c r="F19" i="36"/>
  <c r="E79" i="56" s="1"/>
  <c r="J19" i="36"/>
  <c r="I79" i="56" s="1"/>
  <c r="N19" i="36"/>
  <c r="M79" i="56" s="1"/>
  <c r="R19" i="36"/>
  <c r="Q79" i="56" s="1"/>
  <c r="V19" i="36"/>
  <c r="U79" i="56" s="1"/>
  <c r="E25" i="36"/>
  <c r="I25" i="36"/>
  <c r="M25" i="36"/>
  <c r="Q25" i="36"/>
  <c r="U25" i="36"/>
  <c r="D26" i="36"/>
  <c r="H26" i="36"/>
  <c r="L26" i="36"/>
  <c r="P26" i="36"/>
  <c r="T26" i="36"/>
  <c r="C28" i="36"/>
  <c r="G28" i="36"/>
  <c r="K28" i="36"/>
  <c r="O28" i="36"/>
  <c r="S28" i="36"/>
  <c r="B29" i="36"/>
  <c r="F29" i="36"/>
  <c r="J29" i="36"/>
  <c r="N29" i="36"/>
  <c r="R29" i="36"/>
  <c r="V29" i="36"/>
  <c r="E46" i="36"/>
  <c r="I46" i="36"/>
  <c r="M46" i="36"/>
  <c r="Q46" i="36"/>
  <c r="U46" i="36"/>
  <c r="D52" i="36"/>
  <c r="H52" i="36"/>
  <c r="L52" i="36"/>
  <c r="P52" i="36"/>
  <c r="T52" i="36"/>
  <c r="C53" i="36"/>
  <c r="G53" i="36"/>
  <c r="K53" i="36"/>
  <c r="O53" i="36"/>
  <c r="S53" i="36"/>
  <c r="B55" i="36"/>
  <c r="F55" i="36"/>
  <c r="J55" i="36"/>
  <c r="N55" i="36"/>
  <c r="R55" i="36"/>
  <c r="V55" i="36"/>
  <c r="E56" i="36"/>
  <c r="I56" i="36"/>
  <c r="M56" i="36"/>
  <c r="Q56" i="36"/>
  <c r="U56" i="36"/>
  <c r="D59" i="36"/>
  <c r="H59" i="36"/>
  <c r="L59" i="36"/>
  <c r="P59" i="36"/>
  <c r="T59" i="36"/>
  <c r="T63" i="115" s="1"/>
  <c r="T67" i="115" s="1"/>
  <c r="C19" i="36"/>
  <c r="B79" i="56" s="1"/>
  <c r="G19" i="36"/>
  <c r="F79" i="56" s="1"/>
  <c r="K19" i="36"/>
  <c r="J79" i="56" s="1"/>
  <c r="O19" i="36"/>
  <c r="N79" i="56" s="1"/>
  <c r="S19" i="36"/>
  <c r="R79" i="56" s="1"/>
  <c r="B25" i="36"/>
  <c r="F25" i="36"/>
  <c r="J25" i="36"/>
  <c r="N25" i="36"/>
  <c r="R25" i="36"/>
  <c r="V25" i="36"/>
  <c r="E26" i="36"/>
  <c r="I26" i="36"/>
  <c r="M26" i="36"/>
  <c r="Q26" i="36"/>
  <c r="U26" i="36"/>
  <c r="D28" i="36"/>
  <c r="H28" i="36"/>
  <c r="L28" i="36"/>
  <c r="P28" i="36"/>
  <c r="T28" i="36"/>
  <c r="C29" i="36"/>
  <c r="G29" i="36"/>
  <c r="K29" i="36"/>
  <c r="O29" i="36"/>
  <c r="S29" i="36"/>
  <c r="F46" i="36"/>
  <c r="J46" i="36"/>
  <c r="N46" i="36"/>
  <c r="R46" i="36"/>
  <c r="V46" i="36"/>
  <c r="E52" i="36"/>
  <c r="I52" i="36"/>
  <c r="M52" i="36"/>
  <c r="Q52" i="36"/>
  <c r="U52" i="36"/>
  <c r="D53" i="36"/>
  <c r="H53" i="36"/>
  <c r="L53" i="36"/>
  <c r="P53" i="36"/>
  <c r="T53" i="36"/>
  <c r="C55" i="36"/>
  <c r="G55" i="36"/>
  <c r="K55" i="36"/>
  <c r="O55" i="36"/>
  <c r="S55" i="36"/>
  <c r="B56" i="36"/>
  <c r="F56" i="36"/>
  <c r="J56" i="36"/>
  <c r="N56" i="36"/>
  <c r="R56" i="36"/>
  <c r="V56" i="36"/>
  <c r="E59" i="36"/>
  <c r="I59" i="36"/>
  <c r="M59" i="36"/>
  <c r="Q59" i="36"/>
  <c r="U59" i="36"/>
  <c r="U63" i="115" s="1"/>
  <c r="D19" i="36"/>
  <c r="C79" i="56" s="1"/>
  <c r="H19" i="36"/>
  <c r="G79" i="56" s="1"/>
  <c r="L19" i="36"/>
  <c r="K79" i="56" s="1"/>
  <c r="P19" i="36"/>
  <c r="O79" i="56" s="1"/>
  <c r="T19" i="36"/>
  <c r="S79" i="56" s="1"/>
  <c r="B26" i="36"/>
  <c r="F26" i="36"/>
  <c r="J26" i="36"/>
  <c r="N26" i="36"/>
  <c r="R26" i="36"/>
  <c r="V26" i="36"/>
  <c r="C46" i="36"/>
  <c r="G46" i="36"/>
  <c r="K46" i="36"/>
  <c r="O46" i="36"/>
  <c r="S46" i="36"/>
  <c r="S61" i="95" l="1"/>
  <c r="S92" i="115"/>
  <c r="S61" i="31"/>
  <c r="S90" i="115"/>
  <c r="T61" i="30"/>
  <c r="T85" i="115"/>
  <c r="S61" i="52"/>
  <c r="S86" i="115"/>
  <c r="T61" i="19"/>
  <c r="T78" i="115"/>
  <c r="T93" i="115"/>
  <c r="S93" i="115"/>
  <c r="S61" i="49"/>
  <c r="S71" i="115"/>
  <c r="S61" i="96"/>
  <c r="S70" i="115"/>
  <c r="T75" i="115"/>
  <c r="S61" i="34"/>
  <c r="S69" i="115"/>
  <c r="S75" i="115" s="1"/>
  <c r="S61" i="36"/>
  <c r="S63" i="115"/>
  <c r="S67" i="115" s="1"/>
  <c r="T61" i="115"/>
  <c r="S61" i="60"/>
  <c r="S58" i="115"/>
  <c r="S61" i="115" s="1"/>
  <c r="S61" i="24"/>
  <c r="S56" i="115"/>
  <c r="S61" i="82"/>
  <c r="S55" i="115"/>
  <c r="S61" i="9"/>
  <c r="S52" i="115"/>
  <c r="S61" i="104"/>
  <c r="S51" i="115"/>
  <c r="S61" i="102"/>
  <c r="S49" i="115"/>
  <c r="S61" i="90"/>
  <c r="S47" i="115"/>
  <c r="S61" i="21"/>
  <c r="S43" i="115"/>
  <c r="S57" i="115"/>
  <c r="T61" i="1"/>
  <c r="T39" i="115"/>
  <c r="S61" i="89"/>
  <c r="S38" i="115"/>
  <c r="S61" i="46"/>
  <c r="S37" i="115"/>
  <c r="T61" i="45"/>
  <c r="T36" i="115"/>
  <c r="S61" i="45"/>
  <c r="S36" i="115"/>
  <c r="S61" i="78"/>
  <c r="S30" i="115"/>
  <c r="S61" i="76"/>
  <c r="S25" i="115"/>
  <c r="T61" i="75"/>
  <c r="T24" i="115"/>
  <c r="T61" i="74"/>
  <c r="T23" i="115"/>
  <c r="S61" i="72"/>
  <c r="S19" i="115"/>
  <c r="T61" i="68"/>
  <c r="T13" i="115"/>
  <c r="S61" i="100"/>
  <c r="S12" i="115"/>
  <c r="S61" i="97"/>
  <c r="S10" i="115"/>
  <c r="S61" i="64"/>
  <c r="S9" i="115"/>
  <c r="S61" i="4"/>
  <c r="S7" i="115"/>
  <c r="S40" i="115" s="1"/>
  <c r="T40" i="115"/>
  <c r="T61" i="7"/>
  <c r="T5" i="115"/>
  <c r="T97" i="115" s="1"/>
  <c r="S61" i="7"/>
  <c r="S5" i="115"/>
  <c r="S97" i="115" s="1"/>
  <c r="V79" i="115"/>
  <c r="V61" i="81"/>
  <c r="W61" i="81"/>
  <c r="W61" i="85"/>
  <c r="V65" i="115"/>
  <c r="U61" i="87"/>
  <c r="U64" i="115"/>
  <c r="U67" i="115" s="1"/>
  <c r="W61" i="87"/>
  <c r="V64" i="115"/>
  <c r="W61" i="101"/>
  <c r="V60" i="115"/>
  <c r="W61" i="82"/>
  <c r="V55" i="115"/>
  <c r="W61" i="107"/>
  <c r="V54" i="115"/>
  <c r="W61" i="105"/>
  <c r="V53" i="115"/>
  <c r="W61" i="104"/>
  <c r="V51" i="115"/>
  <c r="W61" i="103"/>
  <c r="V50" i="115"/>
  <c r="W61" i="98"/>
  <c r="V48" i="115"/>
  <c r="W61" i="47"/>
  <c r="V46" i="115"/>
  <c r="U61" i="45"/>
  <c r="U36" i="115"/>
  <c r="W61" i="45"/>
  <c r="V36" i="115"/>
  <c r="U61" i="80"/>
  <c r="U34" i="115"/>
  <c r="W61" i="80"/>
  <c r="V34" i="115"/>
  <c r="W61" i="79"/>
  <c r="V33" i="115"/>
  <c r="W61" i="106"/>
  <c r="V73" i="115"/>
  <c r="W61" i="65"/>
  <c r="V32" i="115"/>
  <c r="W61" i="84"/>
  <c r="V31" i="115"/>
  <c r="W61" i="78"/>
  <c r="V30" i="115"/>
  <c r="W61" i="83"/>
  <c r="V29" i="115"/>
  <c r="W61" i="43"/>
  <c r="V28" i="115"/>
  <c r="W61" i="77"/>
  <c r="V26" i="115"/>
  <c r="W61" i="76"/>
  <c r="V25" i="115"/>
  <c r="W61" i="74"/>
  <c r="V23" i="115"/>
  <c r="U61" i="74"/>
  <c r="U23" i="115"/>
  <c r="V61" i="42"/>
  <c r="U21" i="115"/>
  <c r="W61" i="42"/>
  <c r="V21" i="115"/>
  <c r="W61" i="73"/>
  <c r="V20" i="115"/>
  <c r="W61" i="72"/>
  <c r="V19" i="115"/>
  <c r="W61" i="71"/>
  <c r="V16" i="115"/>
  <c r="W61" i="70"/>
  <c r="V15" i="115"/>
  <c r="W61" i="69"/>
  <c r="V14" i="115"/>
  <c r="W61" i="100"/>
  <c r="V12" i="115"/>
  <c r="U61" i="100"/>
  <c r="U12" i="115"/>
  <c r="U61" i="99"/>
  <c r="U11" i="115"/>
  <c r="W61" i="99"/>
  <c r="V11" i="115"/>
  <c r="W61" i="97"/>
  <c r="V10" i="115"/>
  <c r="W61" i="44"/>
  <c r="V35" i="115"/>
  <c r="W61" i="90"/>
  <c r="V47" i="115"/>
  <c r="W61" i="24"/>
  <c r="V56" i="115"/>
  <c r="U61" i="9"/>
  <c r="U52" i="115"/>
  <c r="W61" i="9"/>
  <c r="V52" i="115"/>
  <c r="W61" i="48"/>
  <c r="V59" i="115"/>
  <c r="U61" i="48"/>
  <c r="U59" i="115"/>
  <c r="U61" i="115" s="1"/>
  <c r="W61" i="88"/>
  <c r="V72" i="115"/>
  <c r="W61" i="49"/>
  <c r="V71" i="115"/>
  <c r="U75" i="115"/>
  <c r="W61" i="96"/>
  <c r="V70" i="115"/>
  <c r="W61" i="50"/>
  <c r="V74" i="115"/>
  <c r="V61" i="52"/>
  <c r="U86" i="115"/>
  <c r="W61" i="52"/>
  <c r="V86" i="115"/>
  <c r="W61" i="53"/>
  <c r="V87" i="115"/>
  <c r="W61" i="54"/>
  <c r="V88" i="115"/>
  <c r="W61" i="32"/>
  <c r="V89" i="115"/>
  <c r="V61" i="95"/>
  <c r="U92" i="115"/>
  <c r="W61" i="95"/>
  <c r="V92" i="115"/>
  <c r="W61" i="35"/>
  <c r="V66" i="115"/>
  <c r="W61" i="60"/>
  <c r="V58" i="115"/>
  <c r="V61" i="115" s="1"/>
  <c r="W61" i="14"/>
  <c r="V17" i="115"/>
  <c r="W61" i="89"/>
  <c r="V38" i="115"/>
  <c r="W61" i="46"/>
  <c r="V37" i="115"/>
  <c r="U61" i="46"/>
  <c r="U37" i="115"/>
  <c r="W61" i="20"/>
  <c r="V27" i="115"/>
  <c r="U61" i="19"/>
  <c r="U78" i="115"/>
  <c r="U61" i="33"/>
  <c r="U77" i="115"/>
  <c r="W61" i="5"/>
  <c r="V96" i="115"/>
  <c r="U61" i="5"/>
  <c r="U96" i="115"/>
  <c r="W61" i="55"/>
  <c r="V91" i="115"/>
  <c r="W61" i="31"/>
  <c r="V90" i="115"/>
  <c r="W61" i="30"/>
  <c r="V85" i="115"/>
  <c r="W61" i="10"/>
  <c r="V84" i="115"/>
  <c r="W61" i="51"/>
  <c r="V83" i="115"/>
  <c r="U61" i="51"/>
  <c r="U83" i="115"/>
  <c r="U93" i="115" s="1"/>
  <c r="W61" i="28"/>
  <c r="V81" i="115"/>
  <c r="W61" i="27"/>
  <c r="V80" i="115"/>
  <c r="V93" i="115" s="1"/>
  <c r="W61" i="34"/>
  <c r="V69" i="115"/>
  <c r="W61" i="36"/>
  <c r="V63" i="115"/>
  <c r="V67" i="115" s="1"/>
  <c r="W61" i="22"/>
  <c r="V44" i="115"/>
  <c r="U57" i="115"/>
  <c r="W61" i="21"/>
  <c r="V43" i="115"/>
  <c r="V57" i="115" s="1"/>
  <c r="W61" i="8"/>
  <c r="V42" i="115"/>
  <c r="W61" i="1"/>
  <c r="V39" i="115"/>
  <c r="W61" i="17"/>
  <c r="V22" i="115"/>
  <c r="W61" i="16"/>
  <c r="V18" i="115"/>
  <c r="W61" i="64"/>
  <c r="V9" i="115"/>
  <c r="U40" i="115"/>
  <c r="W61" i="4"/>
  <c r="V7" i="115"/>
  <c r="V61" i="7"/>
  <c r="U5" i="115"/>
  <c r="U97" i="115" s="1"/>
  <c r="W61" i="7"/>
  <c r="V5" i="115"/>
  <c r="V97" i="115" s="1"/>
  <c r="U61" i="85"/>
  <c r="S61" i="85"/>
  <c r="S61" i="105"/>
  <c r="T61" i="80"/>
  <c r="R61" i="74"/>
  <c r="O61" i="71"/>
  <c r="N61" i="42"/>
  <c r="O61" i="42"/>
  <c r="S61" i="103"/>
  <c r="Q75" i="57"/>
  <c r="S61" i="48"/>
  <c r="O61" i="57"/>
  <c r="N61" i="57"/>
  <c r="T61" i="52"/>
  <c r="S61" i="53"/>
  <c r="U61" i="83"/>
  <c r="O61" i="20"/>
  <c r="O61" i="35"/>
  <c r="V67" i="57"/>
  <c r="O61" i="24"/>
  <c r="N61" i="30"/>
  <c r="S61" i="51"/>
  <c r="R61" i="51"/>
  <c r="R61" i="28"/>
  <c r="S61" i="28"/>
  <c r="O61" i="28"/>
  <c r="O61" i="50"/>
  <c r="O61" i="9"/>
  <c r="N97" i="57"/>
  <c r="T61" i="21"/>
  <c r="V61" i="44"/>
  <c r="V61" i="75"/>
  <c r="W61" i="75"/>
  <c r="O61" i="67"/>
  <c r="Q61" i="64"/>
  <c r="H61" i="7"/>
  <c r="V61" i="68"/>
  <c r="W61" i="68"/>
  <c r="C61" i="5"/>
  <c r="S61" i="73"/>
  <c r="G61" i="51"/>
  <c r="U61" i="77"/>
  <c r="M61" i="106"/>
  <c r="E61" i="54"/>
  <c r="U61" i="65"/>
  <c r="C61" i="32"/>
  <c r="K61" i="30"/>
  <c r="G61" i="44"/>
  <c r="O61" i="55"/>
  <c r="G61" i="24"/>
  <c r="R61" i="42"/>
  <c r="U97" i="57"/>
  <c r="L57" i="57"/>
  <c r="C40" i="57"/>
  <c r="D97" i="57"/>
  <c r="Q93" i="57"/>
  <c r="N93" i="57"/>
  <c r="G57" i="57"/>
  <c r="C97" i="57"/>
  <c r="P93" i="57"/>
  <c r="Q67" i="57"/>
  <c r="T67" i="57"/>
  <c r="Q57" i="57"/>
  <c r="R57" i="57"/>
  <c r="Q61" i="57"/>
  <c r="P75" i="57"/>
  <c r="E40" i="57"/>
  <c r="J97" i="57"/>
  <c r="O93" i="57"/>
  <c r="P67" i="57"/>
  <c r="F93" i="57"/>
  <c r="I57" i="57"/>
  <c r="P61" i="57"/>
  <c r="G75" i="57"/>
  <c r="D40" i="57"/>
  <c r="I93" i="57"/>
  <c r="N67" i="57"/>
  <c r="F67" i="57"/>
  <c r="K57" i="57"/>
  <c r="F40" i="57"/>
  <c r="G97" i="57"/>
  <c r="T93" i="57"/>
  <c r="D93" i="57"/>
  <c r="T75" i="57"/>
  <c r="I40" i="57"/>
  <c r="S93" i="57"/>
  <c r="C93" i="57"/>
  <c r="M57" i="57"/>
  <c r="T61" i="57"/>
  <c r="K75" i="57"/>
  <c r="U61" i="47"/>
  <c r="N61" i="90"/>
  <c r="O61" i="90"/>
  <c r="Q61" i="99"/>
  <c r="Q61" i="101"/>
  <c r="V61" i="102"/>
  <c r="W61" i="102"/>
  <c r="K61" i="10"/>
  <c r="T61" i="88"/>
  <c r="K61" i="88"/>
  <c r="D61" i="52"/>
  <c r="Q61" i="87"/>
  <c r="O61" i="87"/>
  <c r="S61" i="20"/>
  <c r="C61" i="20"/>
  <c r="Q61" i="43"/>
  <c r="C61" i="43"/>
  <c r="U61" i="106"/>
  <c r="M61" i="107"/>
  <c r="T61" i="107"/>
  <c r="K61" i="78"/>
  <c r="S61" i="50"/>
  <c r="C61" i="50"/>
  <c r="O61" i="44"/>
  <c r="G61" i="46"/>
  <c r="K61" i="31"/>
  <c r="P61" i="89"/>
  <c r="M61" i="1"/>
  <c r="F61" i="30"/>
  <c r="O61" i="53"/>
  <c r="O61" i="81"/>
  <c r="P97" i="57"/>
  <c r="S40" i="57"/>
  <c r="R40" i="57"/>
  <c r="T57" i="57"/>
  <c r="D57" i="57"/>
  <c r="S61" i="57"/>
  <c r="K40" i="57"/>
  <c r="L97" i="57"/>
  <c r="K67" i="57"/>
  <c r="O57" i="57"/>
  <c r="I75" i="57"/>
  <c r="K97" i="57"/>
  <c r="H93" i="57"/>
  <c r="I67" i="57"/>
  <c r="H67" i="57"/>
  <c r="R93" i="57"/>
  <c r="S67" i="57"/>
  <c r="J57" i="57"/>
  <c r="I61" i="57"/>
  <c r="F97" i="57"/>
  <c r="G93" i="57"/>
  <c r="O67" i="57"/>
  <c r="H61" i="57"/>
  <c r="O75" i="57"/>
  <c r="L40" i="57"/>
  <c r="S61" i="67"/>
  <c r="L61" i="23"/>
  <c r="O61" i="27"/>
  <c r="S61" i="70"/>
  <c r="M61" i="4"/>
  <c r="U61" i="71"/>
  <c r="D61" i="14"/>
  <c r="G61" i="16"/>
  <c r="S61" i="42"/>
  <c r="O61" i="49"/>
  <c r="S61" i="8"/>
  <c r="C61" i="8"/>
  <c r="T61" i="53"/>
  <c r="M61" i="105"/>
  <c r="Q61" i="106"/>
  <c r="S61" i="106"/>
  <c r="K61" i="60"/>
  <c r="G61" i="62"/>
  <c r="Q61" i="82"/>
  <c r="T61" i="84"/>
  <c r="U61" i="32"/>
  <c r="H61" i="21"/>
  <c r="O61" i="30"/>
  <c r="V61" i="30"/>
  <c r="T61" i="44"/>
  <c r="D61" i="44"/>
  <c r="N61" i="55"/>
  <c r="S61" i="55"/>
  <c r="C61" i="55"/>
  <c r="O61" i="95"/>
  <c r="K61" i="1"/>
  <c r="L61" i="19"/>
  <c r="C61" i="22"/>
  <c r="O61" i="84"/>
  <c r="V61" i="57"/>
  <c r="U67" i="57"/>
  <c r="U75" i="57"/>
  <c r="T97" i="57"/>
  <c r="G61" i="57"/>
  <c r="R75" i="57"/>
  <c r="J75" i="57"/>
  <c r="M93" i="57"/>
  <c r="E93" i="57"/>
  <c r="R67" i="57"/>
  <c r="J67" i="57"/>
  <c r="S57" i="57"/>
  <c r="C57" i="57"/>
  <c r="R61" i="57"/>
  <c r="J61" i="57"/>
  <c r="M75" i="57"/>
  <c r="J40" i="57"/>
  <c r="L93" i="57"/>
  <c r="M67" i="57"/>
  <c r="L67" i="57"/>
  <c r="I97" i="57"/>
  <c r="N57" i="57"/>
  <c r="M61" i="57"/>
  <c r="L75" i="57"/>
  <c r="K93" i="57"/>
  <c r="D67" i="57"/>
  <c r="E57" i="57"/>
  <c r="L61" i="57"/>
  <c r="S75" i="57"/>
  <c r="C75" i="57"/>
  <c r="J93" i="57"/>
  <c r="U61" i="17"/>
  <c r="S61" i="16"/>
  <c r="N40" i="57"/>
  <c r="M40" i="57"/>
  <c r="T40" i="57"/>
  <c r="P61" i="14"/>
  <c r="Q40" i="57"/>
  <c r="V40" i="57"/>
  <c r="P40" i="57"/>
  <c r="O40" i="57"/>
  <c r="V61" i="67"/>
  <c r="W61" i="67"/>
  <c r="O61" i="62"/>
  <c r="S61" i="62"/>
  <c r="V93" i="57"/>
  <c r="U93" i="57"/>
  <c r="V61" i="19"/>
  <c r="W61" i="19"/>
  <c r="V61" i="33"/>
  <c r="W61" i="33"/>
  <c r="U57" i="57"/>
  <c r="V61" i="23"/>
  <c r="W61" i="23"/>
  <c r="V57" i="57"/>
  <c r="U40" i="57"/>
  <c r="M61" i="70"/>
  <c r="V61" i="74"/>
  <c r="U61" i="107"/>
  <c r="G61" i="1"/>
  <c r="T61" i="90"/>
  <c r="R61" i="98"/>
  <c r="Q61" i="75"/>
  <c r="N61" i="95"/>
  <c r="S61" i="80"/>
  <c r="K61" i="80"/>
  <c r="L61" i="80"/>
  <c r="P61" i="80"/>
  <c r="S61" i="79"/>
  <c r="O61" i="79"/>
  <c r="Q61" i="85"/>
  <c r="M61" i="85"/>
  <c r="Q61" i="77"/>
  <c r="M61" i="22"/>
  <c r="Q61" i="19"/>
  <c r="M61" i="69"/>
  <c r="Q61" i="16"/>
  <c r="T61" i="16"/>
  <c r="D61" i="16"/>
  <c r="M61" i="8"/>
  <c r="P61" i="8"/>
  <c r="U61" i="34"/>
  <c r="E61" i="34"/>
  <c r="H61" i="34"/>
  <c r="M61" i="20"/>
  <c r="P61" i="20"/>
  <c r="M61" i="60"/>
  <c r="P61" i="60"/>
  <c r="M61" i="79"/>
  <c r="P61" i="79"/>
  <c r="Q61" i="21"/>
  <c r="M61" i="89"/>
  <c r="T61" i="101"/>
  <c r="Q61" i="1"/>
  <c r="M61" i="36"/>
  <c r="P61" i="36"/>
  <c r="U61" i="69"/>
  <c r="I61" i="16"/>
  <c r="L61" i="16"/>
  <c r="M61" i="73"/>
  <c r="Q61" i="49"/>
  <c r="T61" i="49"/>
  <c r="D61" i="49"/>
  <c r="Q61" i="74"/>
  <c r="I61" i="52"/>
  <c r="M61" i="34"/>
  <c r="P61" i="34"/>
  <c r="U61" i="60"/>
  <c r="E61" i="60"/>
  <c r="H61" i="60"/>
  <c r="U61" i="79"/>
  <c r="I61" i="21"/>
  <c r="Q61" i="55"/>
  <c r="T61" i="55"/>
  <c r="D61" i="55"/>
  <c r="S61" i="84"/>
  <c r="P61" i="84"/>
  <c r="M61" i="84"/>
  <c r="T61" i="104"/>
  <c r="M61" i="104"/>
  <c r="O61" i="104"/>
  <c r="U61" i="104"/>
  <c r="Q61" i="103"/>
  <c r="V61" i="103"/>
  <c r="L61" i="103"/>
  <c r="P61" i="103"/>
  <c r="K61" i="101"/>
  <c r="S61" i="101"/>
  <c r="P61" i="81"/>
  <c r="Q61" i="81"/>
  <c r="S61" i="81"/>
  <c r="M61" i="48"/>
  <c r="L61" i="48"/>
  <c r="U61" i="82"/>
  <c r="P61" i="78"/>
  <c r="P61" i="69"/>
  <c r="S61" i="69"/>
  <c r="M61" i="100"/>
  <c r="H61" i="33"/>
  <c r="T61" i="67"/>
  <c r="O61" i="97"/>
  <c r="M61" i="47"/>
  <c r="G61" i="47"/>
  <c r="U61" i="27"/>
  <c r="T61" i="98"/>
  <c r="V61" i="98"/>
  <c r="K61" i="99"/>
  <c r="U61" i="68"/>
  <c r="Q61" i="69"/>
  <c r="T61" i="69"/>
  <c r="M61" i="101"/>
  <c r="P61" i="101"/>
  <c r="L61" i="70"/>
  <c r="N61" i="70"/>
  <c r="Q61" i="4"/>
  <c r="M61" i="16"/>
  <c r="P61" i="16"/>
  <c r="G61" i="28"/>
  <c r="K61" i="73"/>
  <c r="O61" i="51"/>
  <c r="D61" i="8"/>
  <c r="P61" i="74"/>
  <c r="P61" i="52"/>
  <c r="Q61" i="9"/>
  <c r="T61" i="106"/>
  <c r="M61" i="62"/>
  <c r="P61" i="62"/>
  <c r="O61" i="54"/>
  <c r="Q61" i="78"/>
  <c r="T61" i="78"/>
  <c r="M61" i="50"/>
  <c r="G61" i="32"/>
  <c r="L61" i="79"/>
  <c r="D61" i="35"/>
  <c r="M61" i="21"/>
  <c r="P61" i="46"/>
  <c r="Q61" i="31"/>
  <c r="T61" i="31"/>
  <c r="D61" i="31"/>
  <c r="G61" i="31"/>
  <c r="D61" i="1"/>
  <c r="G61" i="22"/>
  <c r="J61" i="42"/>
  <c r="H61" i="19"/>
  <c r="M61" i="19"/>
  <c r="H61" i="23"/>
  <c r="T61" i="81"/>
  <c r="O61" i="16"/>
  <c r="O61" i="72"/>
  <c r="T61" i="103"/>
  <c r="P61" i="73"/>
  <c r="S61" i="77"/>
  <c r="K61" i="34"/>
  <c r="U61" i="105"/>
  <c r="V61" i="106"/>
  <c r="U61" i="84"/>
  <c r="S61" i="35"/>
  <c r="C61" i="35"/>
  <c r="L61" i="21"/>
  <c r="O61" i="46"/>
  <c r="M61" i="24"/>
  <c r="L61" i="95"/>
  <c r="C61" i="1"/>
  <c r="L61" i="5"/>
  <c r="R61" i="102"/>
  <c r="I61" i="48"/>
  <c r="D61" i="22"/>
  <c r="N61" i="48"/>
  <c r="T61" i="23"/>
  <c r="M61" i="81"/>
  <c r="T61" i="97"/>
  <c r="E61" i="47"/>
  <c r="O61" i="47"/>
  <c r="S61" i="27"/>
  <c r="C61" i="27"/>
  <c r="P61" i="27"/>
  <c r="Q61" i="90"/>
  <c r="L61" i="90"/>
  <c r="M61" i="68"/>
  <c r="S61" i="68"/>
  <c r="L61" i="69"/>
  <c r="U61" i="101"/>
  <c r="Q61" i="70"/>
  <c r="T61" i="70"/>
  <c r="I61" i="14"/>
  <c r="Q61" i="104"/>
  <c r="M61" i="10"/>
  <c r="P61" i="10"/>
  <c r="S61" i="10"/>
  <c r="C61" i="10"/>
  <c r="Q61" i="88"/>
  <c r="S61" i="88"/>
  <c r="I61" i="8"/>
  <c r="L61" i="8"/>
  <c r="J61" i="75"/>
  <c r="N61" i="75"/>
  <c r="U61" i="75"/>
  <c r="L61" i="78"/>
  <c r="N61" i="78"/>
  <c r="Q61" i="84"/>
  <c r="M61" i="32"/>
  <c r="Q61" i="79"/>
  <c r="T61" i="79"/>
  <c r="I61" i="31"/>
  <c r="L61" i="31"/>
  <c r="V61" i="55"/>
  <c r="F61" i="55"/>
  <c r="L61" i="1"/>
  <c r="S61" i="22"/>
  <c r="J61" i="95"/>
  <c r="J61" i="102"/>
  <c r="Q61" i="73"/>
  <c r="T61" i="73"/>
  <c r="L61" i="73"/>
  <c r="N61" i="73"/>
  <c r="M61" i="72"/>
  <c r="P61" i="72"/>
  <c r="U61" i="72"/>
  <c r="L61" i="72"/>
  <c r="Q61" i="72"/>
  <c r="T61" i="72"/>
  <c r="U61" i="50"/>
  <c r="I61" i="50"/>
  <c r="T61" i="42"/>
  <c r="P61" i="42"/>
  <c r="U61" i="42"/>
  <c r="L61" i="88"/>
  <c r="M61" i="88"/>
  <c r="P61" i="88"/>
  <c r="M61" i="49"/>
  <c r="P61" i="49"/>
  <c r="I61" i="49"/>
  <c r="L61" i="49"/>
  <c r="N61" i="49"/>
  <c r="M61" i="96"/>
  <c r="P61" i="96"/>
  <c r="Q61" i="96"/>
  <c r="T61" i="96"/>
  <c r="L61" i="96"/>
  <c r="N61" i="96"/>
  <c r="N61" i="98"/>
  <c r="Q61" i="76"/>
  <c r="T61" i="76"/>
  <c r="D61" i="76"/>
  <c r="I61" i="76"/>
  <c r="L61" i="76"/>
  <c r="M61" i="76"/>
  <c r="P61" i="76"/>
  <c r="U61" i="76"/>
  <c r="E61" i="76"/>
  <c r="H61" i="76"/>
  <c r="H61" i="44"/>
  <c r="L61" i="44"/>
  <c r="S61" i="44"/>
  <c r="K61" i="44"/>
  <c r="P61" i="44"/>
  <c r="D61" i="45"/>
  <c r="L61" i="45"/>
  <c r="H61" i="45"/>
  <c r="T61" i="46"/>
  <c r="D61" i="46"/>
  <c r="L61" i="46"/>
  <c r="H61" i="46"/>
  <c r="U61" i="89"/>
  <c r="L61" i="89"/>
  <c r="U61" i="43"/>
  <c r="I61" i="43"/>
  <c r="Q61" i="20"/>
  <c r="T61" i="20"/>
  <c r="D61" i="20"/>
  <c r="I61" i="20"/>
  <c r="L61" i="20"/>
  <c r="N61" i="20"/>
  <c r="Q61" i="83"/>
  <c r="M61" i="83"/>
  <c r="V61" i="83"/>
  <c r="V61" i="99"/>
  <c r="Q61" i="97"/>
  <c r="M61" i="97"/>
  <c r="T61" i="95"/>
  <c r="K61" i="95"/>
  <c r="M61" i="31"/>
  <c r="P61" i="31"/>
  <c r="U61" i="31"/>
  <c r="E61" i="31"/>
  <c r="H61" i="31"/>
  <c r="U61" i="54"/>
  <c r="I61" i="54"/>
  <c r="Q61" i="53"/>
  <c r="I61" i="53"/>
  <c r="D61" i="53"/>
  <c r="P61" i="53"/>
  <c r="U61" i="53"/>
  <c r="E61" i="53"/>
  <c r="L61" i="53"/>
  <c r="M61" i="53"/>
  <c r="Q61" i="52"/>
  <c r="M61" i="52"/>
  <c r="I61" i="55"/>
  <c r="L61" i="55"/>
  <c r="U61" i="90"/>
  <c r="V61" i="90"/>
  <c r="U61" i="28"/>
  <c r="E61" i="28"/>
  <c r="H61" i="28"/>
  <c r="M61" i="28"/>
  <c r="P61" i="28"/>
  <c r="U61" i="64"/>
  <c r="M61" i="64"/>
  <c r="E61" i="64"/>
  <c r="V61" i="64"/>
  <c r="I61" i="64"/>
  <c r="U61" i="67"/>
  <c r="P61" i="67"/>
  <c r="Q61" i="35"/>
  <c r="T61" i="35"/>
  <c r="M61" i="35"/>
  <c r="P61" i="35"/>
  <c r="R61" i="35"/>
  <c r="U61" i="35"/>
  <c r="E61" i="35"/>
  <c r="H61" i="35"/>
  <c r="Q61" i="47"/>
  <c r="K61" i="47"/>
  <c r="C61" i="47"/>
  <c r="U61" i="24"/>
  <c r="E61" i="24"/>
  <c r="H61" i="24"/>
  <c r="I61" i="24"/>
  <c r="L61" i="24"/>
  <c r="O61" i="22"/>
  <c r="I61" i="22"/>
  <c r="Q61" i="22"/>
  <c r="T61" i="22"/>
  <c r="I61" i="60"/>
  <c r="L61" i="60"/>
  <c r="Q61" i="60"/>
  <c r="T61" i="60"/>
  <c r="D61" i="60"/>
  <c r="I61" i="34"/>
  <c r="L61" i="34"/>
  <c r="Q61" i="34"/>
  <c r="T61" i="34"/>
  <c r="D61" i="34"/>
  <c r="U61" i="21"/>
  <c r="E61" i="21"/>
  <c r="N61" i="8"/>
  <c r="Q61" i="8"/>
  <c r="T61" i="8"/>
  <c r="I61" i="36"/>
  <c r="L61" i="36"/>
  <c r="N61" i="36"/>
  <c r="Q61" i="36"/>
  <c r="T61" i="36"/>
  <c r="D61" i="36"/>
  <c r="S61" i="33"/>
  <c r="D61" i="33"/>
  <c r="P61" i="33"/>
  <c r="M61" i="33"/>
  <c r="E61" i="33"/>
  <c r="T61" i="33"/>
  <c r="I61" i="4"/>
  <c r="U61" i="4"/>
  <c r="V61" i="5"/>
  <c r="N61" i="5"/>
  <c r="F61" i="5"/>
  <c r="P61" i="5"/>
  <c r="M61" i="5"/>
  <c r="E61" i="5"/>
  <c r="D61" i="5"/>
  <c r="R61" i="5"/>
  <c r="J61" i="5"/>
  <c r="T61" i="5"/>
  <c r="Q61" i="17"/>
  <c r="S61" i="17"/>
  <c r="C61" i="17"/>
  <c r="I61" i="17"/>
  <c r="T61" i="14"/>
  <c r="U61" i="14"/>
  <c r="E61" i="14"/>
  <c r="N61" i="16"/>
  <c r="P61" i="19"/>
  <c r="I61" i="19"/>
  <c r="S61" i="30"/>
  <c r="N61" i="23"/>
  <c r="D61" i="23"/>
  <c r="I61" i="23"/>
  <c r="P61" i="23"/>
  <c r="C61" i="23"/>
  <c r="I61" i="10"/>
  <c r="L61" i="10"/>
  <c r="Q61" i="10"/>
  <c r="T61" i="10"/>
  <c r="D61" i="10"/>
  <c r="G61" i="10"/>
  <c r="U61" i="10"/>
  <c r="E61" i="10"/>
  <c r="H61" i="10"/>
  <c r="I61" i="1"/>
  <c r="P61" i="1"/>
  <c r="U61" i="1"/>
  <c r="E61" i="1"/>
  <c r="Q61" i="27"/>
  <c r="E61" i="27"/>
  <c r="J61" i="27"/>
  <c r="Q61" i="62"/>
  <c r="T61" i="62"/>
  <c r="D61" i="62"/>
  <c r="I61" i="62"/>
  <c r="L61" i="62"/>
  <c r="N61" i="62"/>
  <c r="M61" i="9"/>
  <c r="P61" i="7"/>
  <c r="M61" i="7"/>
  <c r="E61" i="7"/>
  <c r="U61" i="95"/>
  <c r="M61" i="95"/>
  <c r="P61" i="95"/>
  <c r="Q61" i="95"/>
  <c r="J61" i="24"/>
  <c r="Q61" i="24"/>
  <c r="T61" i="24"/>
  <c r="D61" i="24"/>
  <c r="N61" i="24"/>
  <c r="F61" i="24"/>
  <c r="V61" i="24"/>
  <c r="R61" i="24"/>
  <c r="N61" i="1"/>
  <c r="V61" i="1"/>
  <c r="J61" i="1"/>
  <c r="R61" i="1"/>
  <c r="F61" i="1"/>
  <c r="Q61" i="89"/>
  <c r="T61" i="89"/>
  <c r="N61" i="89"/>
  <c r="J61" i="89"/>
  <c r="V61" i="89"/>
  <c r="U61" i="55"/>
  <c r="E61" i="55"/>
  <c r="H61" i="55"/>
  <c r="R61" i="55"/>
  <c r="M61" i="55"/>
  <c r="P61" i="55"/>
  <c r="J61" i="55"/>
  <c r="R61" i="31"/>
  <c r="N61" i="31"/>
  <c r="J61" i="31"/>
  <c r="V61" i="31"/>
  <c r="F61" i="31"/>
  <c r="R61" i="46"/>
  <c r="N61" i="46"/>
  <c r="J61" i="46"/>
  <c r="V61" i="46"/>
  <c r="F61" i="46"/>
  <c r="V61" i="45"/>
  <c r="J61" i="45"/>
  <c r="R61" i="45"/>
  <c r="F61" i="45"/>
  <c r="N61" i="45"/>
  <c r="U61" i="44"/>
  <c r="I61" i="44"/>
  <c r="Q61" i="44"/>
  <c r="E61" i="44"/>
  <c r="M61" i="44"/>
  <c r="U61" i="30"/>
  <c r="M61" i="30"/>
  <c r="I61" i="30"/>
  <c r="Q61" i="30"/>
  <c r="E61" i="30"/>
  <c r="N61" i="21"/>
  <c r="V61" i="21"/>
  <c r="J61" i="21"/>
  <c r="R61" i="21"/>
  <c r="F61" i="21"/>
  <c r="N61" i="35"/>
  <c r="I61" i="35"/>
  <c r="L61" i="35"/>
  <c r="V61" i="35"/>
  <c r="F61" i="35"/>
  <c r="N61" i="80"/>
  <c r="V61" i="80"/>
  <c r="J61" i="80"/>
  <c r="R61" i="80"/>
  <c r="R61" i="79"/>
  <c r="N61" i="79"/>
  <c r="J61" i="79"/>
  <c r="V61" i="79"/>
  <c r="P61" i="32"/>
  <c r="J61" i="32"/>
  <c r="V61" i="32"/>
  <c r="F61" i="32"/>
  <c r="R61" i="32"/>
  <c r="L61" i="32"/>
  <c r="T61" i="32"/>
  <c r="S61" i="32"/>
  <c r="D61" i="32"/>
  <c r="N61" i="32"/>
  <c r="H61" i="32"/>
  <c r="D61" i="50"/>
  <c r="N61" i="50"/>
  <c r="P61" i="50"/>
  <c r="J61" i="50"/>
  <c r="L61" i="50"/>
  <c r="K61" i="50"/>
  <c r="V61" i="50"/>
  <c r="F61" i="50"/>
  <c r="T61" i="50"/>
  <c r="R61" i="50"/>
  <c r="H61" i="50"/>
  <c r="P61" i="65"/>
  <c r="J61" i="65"/>
  <c r="V61" i="65"/>
  <c r="T61" i="65"/>
  <c r="S61" i="65"/>
  <c r="R61" i="65"/>
  <c r="L61" i="65"/>
  <c r="N61" i="65"/>
  <c r="N61" i="84"/>
  <c r="V61" i="84"/>
  <c r="J61" i="84"/>
  <c r="R61" i="84"/>
  <c r="U61" i="78"/>
  <c r="R61" i="78"/>
  <c r="J61" i="78"/>
  <c r="V61" i="78"/>
  <c r="P61" i="83"/>
  <c r="J61" i="83"/>
  <c r="T61" i="83"/>
  <c r="S61" i="83"/>
  <c r="R61" i="83"/>
  <c r="L61" i="83"/>
  <c r="N61" i="83"/>
  <c r="T61" i="54"/>
  <c r="S61" i="54"/>
  <c r="P61" i="54"/>
  <c r="J61" i="54"/>
  <c r="V61" i="54"/>
  <c r="F61" i="54"/>
  <c r="R61" i="54"/>
  <c r="L61" i="54"/>
  <c r="D61" i="54"/>
  <c r="N61" i="54"/>
  <c r="H61" i="54"/>
  <c r="N61" i="82"/>
  <c r="P61" i="82"/>
  <c r="J61" i="82"/>
  <c r="L61" i="82"/>
  <c r="K61" i="82"/>
  <c r="V61" i="82"/>
  <c r="T61" i="82"/>
  <c r="R61" i="82"/>
  <c r="N61" i="107"/>
  <c r="V61" i="107"/>
  <c r="J61" i="107"/>
  <c r="R61" i="107"/>
  <c r="U61" i="62"/>
  <c r="E61" i="62"/>
  <c r="H61" i="62"/>
  <c r="R61" i="62"/>
  <c r="J61" i="62"/>
  <c r="V61" i="62"/>
  <c r="F61" i="62"/>
  <c r="R61" i="60"/>
  <c r="N61" i="60"/>
  <c r="J61" i="60"/>
  <c r="V61" i="60"/>
  <c r="F61" i="60"/>
  <c r="L61" i="106"/>
  <c r="N61" i="106"/>
  <c r="P61" i="106"/>
  <c r="J61" i="106"/>
  <c r="R61" i="106"/>
  <c r="P61" i="43"/>
  <c r="J61" i="43"/>
  <c r="T61" i="43"/>
  <c r="S61" i="43"/>
  <c r="V61" i="43"/>
  <c r="F61" i="43"/>
  <c r="R61" i="43"/>
  <c r="L61" i="43"/>
  <c r="D61" i="43"/>
  <c r="N61" i="43"/>
  <c r="H61" i="43"/>
  <c r="T61" i="85"/>
  <c r="N61" i="85"/>
  <c r="O61" i="85"/>
  <c r="P61" i="85"/>
  <c r="J61" i="85"/>
  <c r="L61" i="85"/>
  <c r="K61" i="85"/>
  <c r="V61" i="85"/>
  <c r="R61" i="85"/>
  <c r="N61" i="105"/>
  <c r="P61" i="105"/>
  <c r="J61" i="105"/>
  <c r="V61" i="105"/>
  <c r="K61" i="105"/>
  <c r="L61" i="105"/>
  <c r="T61" i="105"/>
  <c r="R61" i="105"/>
  <c r="N61" i="53"/>
  <c r="V61" i="53"/>
  <c r="J61" i="53"/>
  <c r="R61" i="53"/>
  <c r="F61" i="53"/>
  <c r="U61" i="20"/>
  <c r="E61" i="20"/>
  <c r="H61" i="20"/>
  <c r="R61" i="20"/>
  <c r="J61" i="20"/>
  <c r="V61" i="20"/>
  <c r="F61" i="20"/>
  <c r="P61" i="87"/>
  <c r="J61" i="87"/>
  <c r="T61" i="87"/>
  <c r="S61" i="87"/>
  <c r="V61" i="87"/>
  <c r="R61" i="87"/>
  <c r="N61" i="87"/>
  <c r="L61" i="87"/>
  <c r="R61" i="34"/>
  <c r="N61" i="34"/>
  <c r="J61" i="34"/>
  <c r="V61" i="34"/>
  <c r="F61" i="34"/>
  <c r="D61" i="9"/>
  <c r="N61" i="9"/>
  <c r="P61" i="9"/>
  <c r="J61" i="9"/>
  <c r="V61" i="9"/>
  <c r="F61" i="9"/>
  <c r="L61" i="9"/>
  <c r="K61" i="9"/>
  <c r="T61" i="9"/>
  <c r="R61" i="9"/>
  <c r="H61" i="9"/>
  <c r="J61" i="77"/>
  <c r="V61" i="77"/>
  <c r="R61" i="77"/>
  <c r="L61" i="77"/>
  <c r="P61" i="77"/>
  <c r="O61" i="77"/>
  <c r="T61" i="77"/>
  <c r="N61" i="77"/>
  <c r="N61" i="52"/>
  <c r="J61" i="52"/>
  <c r="U61" i="52"/>
  <c r="E61" i="52"/>
  <c r="R61" i="52"/>
  <c r="R61" i="76"/>
  <c r="N61" i="76"/>
  <c r="J61" i="76"/>
  <c r="V61" i="76"/>
  <c r="F61" i="76"/>
  <c r="R61" i="75"/>
  <c r="S61" i="75"/>
  <c r="O61" i="75"/>
  <c r="M61" i="75"/>
  <c r="K61" i="75"/>
  <c r="K61" i="74"/>
  <c r="S61" i="74"/>
  <c r="N61" i="74"/>
  <c r="O61" i="74"/>
  <c r="U61" i="8"/>
  <c r="E61" i="8"/>
  <c r="H61" i="8"/>
  <c r="R61" i="8"/>
  <c r="J61" i="8"/>
  <c r="V61" i="8"/>
  <c r="F61" i="8"/>
  <c r="U61" i="88"/>
  <c r="R61" i="88"/>
  <c r="J61" i="88"/>
  <c r="V61" i="88"/>
  <c r="R61" i="10"/>
  <c r="N61" i="10"/>
  <c r="J61" i="10"/>
  <c r="V61" i="10"/>
  <c r="F61" i="10"/>
  <c r="D61" i="17"/>
  <c r="N61" i="17"/>
  <c r="L61" i="17"/>
  <c r="K61" i="17"/>
  <c r="P61" i="17"/>
  <c r="J61" i="17"/>
  <c r="V61" i="17"/>
  <c r="F61" i="17"/>
  <c r="T61" i="17"/>
  <c r="R61" i="17"/>
  <c r="H61" i="17"/>
  <c r="U61" i="49"/>
  <c r="E61" i="49"/>
  <c r="H61" i="49"/>
  <c r="R61" i="49"/>
  <c r="J61" i="49"/>
  <c r="V61" i="49"/>
  <c r="F61" i="49"/>
  <c r="Q61" i="42"/>
  <c r="L61" i="42"/>
  <c r="M61" i="42"/>
  <c r="Q61" i="51"/>
  <c r="T61" i="51"/>
  <c r="D61" i="51"/>
  <c r="N61" i="51"/>
  <c r="I61" i="51"/>
  <c r="L61" i="51"/>
  <c r="V61" i="51"/>
  <c r="F61" i="51"/>
  <c r="U61" i="73"/>
  <c r="R61" i="73"/>
  <c r="J61" i="73"/>
  <c r="V61" i="73"/>
  <c r="Q61" i="28"/>
  <c r="T61" i="28"/>
  <c r="D61" i="28"/>
  <c r="N61" i="28"/>
  <c r="I61" i="28"/>
  <c r="L61" i="28"/>
  <c r="V61" i="28"/>
  <c r="F61" i="28"/>
  <c r="V61" i="104"/>
  <c r="R61" i="104"/>
  <c r="N61" i="104"/>
  <c r="J61" i="104"/>
  <c r="R61" i="103"/>
  <c r="M61" i="103"/>
  <c r="U61" i="103"/>
  <c r="N61" i="103"/>
  <c r="J61" i="103"/>
  <c r="R61" i="72"/>
  <c r="N61" i="72"/>
  <c r="J61" i="72"/>
  <c r="V61" i="72"/>
  <c r="U61" i="16"/>
  <c r="E61" i="16"/>
  <c r="H61" i="16"/>
  <c r="R61" i="16"/>
  <c r="J61" i="16"/>
  <c r="V61" i="16"/>
  <c r="F61" i="16"/>
  <c r="Q61" i="14"/>
  <c r="V61" i="14"/>
  <c r="R61" i="14"/>
  <c r="S61" i="14"/>
  <c r="N61" i="14"/>
  <c r="J61" i="14"/>
  <c r="F61" i="14"/>
  <c r="G61" i="14"/>
  <c r="O61" i="14"/>
  <c r="K61" i="14"/>
  <c r="T61" i="71"/>
  <c r="S61" i="71"/>
  <c r="P61" i="71"/>
  <c r="J61" i="71"/>
  <c r="V61" i="71"/>
  <c r="R61" i="71"/>
  <c r="N61" i="71"/>
  <c r="L61" i="71"/>
  <c r="P61" i="4"/>
  <c r="J61" i="4"/>
  <c r="V61" i="4"/>
  <c r="F61" i="4"/>
  <c r="T61" i="4"/>
  <c r="R61" i="4"/>
  <c r="H61" i="4"/>
  <c r="D61" i="4"/>
  <c r="N61" i="4"/>
  <c r="L61" i="4"/>
  <c r="Q61" i="5"/>
  <c r="I61" i="5"/>
  <c r="O61" i="5"/>
  <c r="S61" i="5"/>
  <c r="H61" i="5"/>
  <c r="K61" i="5"/>
  <c r="U61" i="70"/>
  <c r="R61" i="70"/>
  <c r="J61" i="70"/>
  <c r="V61" i="70"/>
  <c r="T61" i="102"/>
  <c r="U61" i="102"/>
  <c r="O61" i="102"/>
  <c r="L61" i="102"/>
  <c r="M61" i="102"/>
  <c r="P61" i="102"/>
  <c r="Q61" i="102"/>
  <c r="R61" i="101"/>
  <c r="N61" i="101"/>
  <c r="J61" i="101"/>
  <c r="V61" i="101"/>
  <c r="R61" i="69"/>
  <c r="N61" i="69"/>
  <c r="J61" i="69"/>
  <c r="V61" i="69"/>
  <c r="N61" i="68"/>
  <c r="O61" i="68"/>
  <c r="Q61" i="68"/>
  <c r="K61" i="68"/>
  <c r="P61" i="100"/>
  <c r="J61" i="100"/>
  <c r="V61" i="100"/>
  <c r="T61" i="100"/>
  <c r="R61" i="100"/>
  <c r="N61" i="100"/>
  <c r="L61" i="100"/>
  <c r="P61" i="99"/>
  <c r="J61" i="99"/>
  <c r="R61" i="99"/>
  <c r="T61" i="99"/>
  <c r="S61" i="99"/>
  <c r="N61" i="99"/>
  <c r="L61" i="99"/>
  <c r="Q61" i="98"/>
  <c r="U61" i="98"/>
  <c r="O61" i="98"/>
  <c r="K61" i="98"/>
  <c r="M61" i="98"/>
  <c r="S61" i="98"/>
  <c r="R61" i="90"/>
  <c r="M61" i="90"/>
  <c r="P61" i="90"/>
  <c r="J61" i="90"/>
  <c r="L61" i="27"/>
  <c r="N61" i="27"/>
  <c r="T61" i="27"/>
  <c r="V61" i="27"/>
  <c r="F61" i="27"/>
  <c r="D61" i="27"/>
  <c r="R61" i="27"/>
  <c r="H61" i="27"/>
  <c r="V61" i="47"/>
  <c r="N61" i="47"/>
  <c r="D61" i="47"/>
  <c r="S61" i="47"/>
  <c r="T61" i="47"/>
  <c r="J61" i="47"/>
  <c r="P61" i="47"/>
  <c r="H61" i="47"/>
  <c r="R61" i="47"/>
  <c r="F61" i="47"/>
  <c r="L61" i="47"/>
  <c r="Q61" i="7"/>
  <c r="I61" i="7"/>
  <c r="J61" i="7"/>
  <c r="U61" i="7"/>
  <c r="F61" i="7"/>
  <c r="N61" i="97"/>
  <c r="P61" i="97"/>
  <c r="U61" i="97"/>
  <c r="L61" i="97"/>
  <c r="V61" i="97"/>
  <c r="N61" i="81"/>
  <c r="J61" i="81"/>
  <c r="U61" i="81"/>
  <c r="R61" i="81"/>
  <c r="R61" i="23"/>
  <c r="S61" i="23"/>
  <c r="U61" i="23"/>
  <c r="O61" i="23"/>
  <c r="J61" i="23"/>
  <c r="F61" i="23"/>
  <c r="G61" i="23"/>
  <c r="Q61" i="23"/>
  <c r="M61" i="23"/>
  <c r="E61" i="23"/>
  <c r="K61" i="23"/>
  <c r="P61" i="48"/>
  <c r="J61" i="48"/>
  <c r="T61" i="48"/>
  <c r="V61" i="48"/>
  <c r="F61" i="48"/>
  <c r="D61" i="48"/>
  <c r="R61" i="48"/>
  <c r="H61" i="48"/>
  <c r="P61" i="64"/>
  <c r="J61" i="64"/>
  <c r="T61" i="64"/>
  <c r="R61" i="64"/>
  <c r="L61" i="64"/>
  <c r="D61" i="64"/>
  <c r="N61" i="64"/>
  <c r="H61" i="64"/>
  <c r="U61" i="96"/>
  <c r="R61" i="96"/>
  <c r="J61" i="96"/>
  <c r="V61" i="96"/>
  <c r="L61" i="67"/>
  <c r="Q61" i="67"/>
  <c r="K61" i="19"/>
  <c r="S61" i="19"/>
  <c r="N61" i="19"/>
  <c r="O61" i="19"/>
  <c r="F61" i="19"/>
  <c r="G61" i="19"/>
  <c r="Q61" i="33"/>
  <c r="I61" i="33"/>
  <c r="K61" i="33"/>
  <c r="N61" i="33"/>
  <c r="O61" i="33"/>
  <c r="F61" i="33"/>
  <c r="G61" i="33"/>
  <c r="R61" i="22"/>
  <c r="N61" i="22"/>
  <c r="J61" i="22"/>
  <c r="U61" i="22"/>
  <c r="E61" i="22"/>
  <c r="V61" i="22"/>
  <c r="F61" i="22"/>
  <c r="U61" i="36"/>
  <c r="E61" i="36"/>
  <c r="H61" i="36"/>
  <c r="R61" i="36"/>
  <c r="J61" i="36"/>
  <c r="V61" i="36"/>
  <c r="F61" i="36"/>
  <c r="V75" i="115" l="1"/>
  <c r="V40" i="115"/>
  <c r="B75" i="57"/>
  <c r="B97" i="57"/>
  <c r="B93" i="57"/>
  <c r="B67" i="57"/>
  <c r="B57" i="57"/>
  <c r="B40" i="57"/>
  <c r="B61" i="57"/>
</calcChain>
</file>

<file path=xl/sharedStrings.xml><?xml version="1.0" encoding="utf-8"?>
<sst xmlns="http://schemas.openxmlformats.org/spreadsheetml/2006/main" count="19234" uniqueCount="251">
  <si>
    <t>[Millions of dollars]</t>
  </si>
  <si>
    <t>Total Travel and Tourism Exports</t>
  </si>
  <si>
    <t>Total Travel and Tourism Imports</t>
  </si>
  <si>
    <t>n.a.</t>
  </si>
  <si>
    <t>% Change in Travel Exports</t>
  </si>
  <si>
    <t>% Change in Travel Imports</t>
  </si>
  <si>
    <t>% Change in Total Travel and Tourism Exports</t>
  </si>
  <si>
    <t>Exports (Receipts)</t>
  </si>
  <si>
    <t>Payments (Imports)</t>
  </si>
  <si>
    <t>Balance of Trade</t>
  </si>
  <si>
    <t>% Change in Total Travel and Tourism Imports</t>
  </si>
  <si>
    <t>% change in the Balance of Trade Surplus/Deficit</t>
  </si>
  <si>
    <t>Travel and Tourism Balance of Trade (Europe)</t>
  </si>
  <si>
    <t>Travel and Tourism Balance of Trade (United Kingdom)</t>
  </si>
  <si>
    <t>Travel and Tourism Balance of Trade (European Union)</t>
  </si>
  <si>
    <t>Travel and Tourism Balance of Trade (France)</t>
  </si>
  <si>
    <t>Travel and Tourism Balance of Trade (Germany)</t>
  </si>
  <si>
    <t>Travel and Tourism Balance of Trade (Italy)</t>
  </si>
  <si>
    <t>(*)</t>
  </si>
  <si>
    <t>Travel and Tourism Balance of Trade (Netherlands)</t>
  </si>
  <si>
    <t>Travel and Tourism Balance of Trade (Canada)</t>
  </si>
  <si>
    <t>Travel and Tourism Balance of Trade (South and Central America)</t>
  </si>
  <si>
    <t>Travel and Tourism Balance of Trade (Argentina)</t>
  </si>
  <si>
    <t>Travel and Tourism Balance of Trade (Brazil)</t>
  </si>
  <si>
    <t>Travel and Tourism Balance of Trade (Mexico)</t>
  </si>
  <si>
    <t>Travel and Tourism Balance of Trade (Venezuela)</t>
  </si>
  <si>
    <t>United Kingdom</t>
  </si>
  <si>
    <t>France</t>
  </si>
  <si>
    <t>Germany</t>
  </si>
  <si>
    <t>Travel and Tourism Balance of Trade (Japan)</t>
  </si>
  <si>
    <t>Travel and Tourism Balance of Trade (Australia)</t>
  </si>
  <si>
    <t>Travel and Tourism Balance of Trade (China)</t>
  </si>
  <si>
    <t>Travel and Tourism Balance of Trade (Hong Kong)</t>
  </si>
  <si>
    <t>Travel and Tourism Balance of Trade (India)</t>
  </si>
  <si>
    <t>Travel and Tourism Balance of Trade (South Korea)</t>
  </si>
  <si>
    <t>Travel and Tourism Balance of Trade (Singapore)</t>
  </si>
  <si>
    <t>Travel and Tourism Balance of Trade (Taiwan)</t>
  </si>
  <si>
    <t>Travel and Tourism Balance of Trade (Middle East)</t>
  </si>
  <si>
    <t>Travel and Tourism Balance of Trade (South Africa)</t>
  </si>
  <si>
    <t>Travel and Tourism Balance of Trade (Africa)</t>
  </si>
  <si>
    <t>Africa</t>
  </si>
  <si>
    <t>Argentina</t>
  </si>
  <si>
    <t>Asia and Pacific</t>
  </si>
  <si>
    <t>Australia</t>
  </si>
  <si>
    <t>Brazil</t>
  </si>
  <si>
    <t>Canada</t>
  </si>
  <si>
    <t>China</t>
  </si>
  <si>
    <t>European Union</t>
  </si>
  <si>
    <t>Europe</t>
  </si>
  <si>
    <t>Hong Kong</t>
  </si>
  <si>
    <t>India</t>
  </si>
  <si>
    <t>Italy</t>
  </si>
  <si>
    <t>Japan</t>
  </si>
  <si>
    <t>Latin America</t>
  </si>
  <si>
    <t>Mexico</t>
  </si>
  <si>
    <t>Middle East</t>
  </si>
  <si>
    <t>Netherlands</t>
  </si>
  <si>
    <t>Singapore</t>
  </si>
  <si>
    <t>South and Central America</t>
  </si>
  <si>
    <t>South Africa</t>
  </si>
  <si>
    <t>South Korea</t>
  </si>
  <si>
    <t>Taiwan</t>
  </si>
  <si>
    <t>Venezuela</t>
  </si>
  <si>
    <t>Travel and Tourism Balance of Trade (Ireland)</t>
  </si>
  <si>
    <t>Travel and Tourism Balance of Trade (Norway)</t>
  </si>
  <si>
    <t>Travel and Tourism Balance of Trade (Spain)</t>
  </si>
  <si>
    <t>Travel and Tourism Balance of Trade (Sweden)</t>
  </si>
  <si>
    <t>Travel and Tourism Balance of Trade (Switzerland)</t>
  </si>
  <si>
    <t>Travel and Tourism Balance of Trade (Chile)</t>
  </si>
  <si>
    <t>Travel and Tourism Balance of Trade (Bermuda)</t>
  </si>
  <si>
    <t>Travel and Tourism Balance of Trade (Israel)</t>
  </si>
  <si>
    <t>Ireland</t>
  </si>
  <si>
    <t>Norway</t>
  </si>
  <si>
    <t>Spain</t>
  </si>
  <si>
    <t>Switzerland</t>
  </si>
  <si>
    <t>Chile</t>
  </si>
  <si>
    <t>Bermuda</t>
  </si>
  <si>
    <t>Israel</t>
  </si>
  <si>
    <t>Saudi Arabia</t>
  </si>
  <si>
    <t>Travel and Tourism Balance of Trade (Indonesia)</t>
  </si>
  <si>
    <t>Travel and Tourism Balance of Trade (Malaysia)</t>
  </si>
  <si>
    <t>Travel and Tourism Balance of Trade (New Zealand)</t>
  </si>
  <si>
    <t>Travel and Tourism Balance of Trade (Philippines)</t>
  </si>
  <si>
    <t>Indonesia</t>
  </si>
  <si>
    <t>Malaysia</t>
  </si>
  <si>
    <t>New Zealand</t>
  </si>
  <si>
    <t>Philippines</t>
  </si>
  <si>
    <t>Thailand</t>
  </si>
  <si>
    <t>Travel and Tourism Balance of Trade (Thailand)</t>
  </si>
  <si>
    <t>Country/Region</t>
  </si>
  <si>
    <t>Total (All Countries)</t>
  </si>
  <si>
    <t/>
  </si>
  <si>
    <t>Sweden</t>
  </si>
  <si>
    <t>Other</t>
  </si>
  <si>
    <t>Latin America and Other Western Hemisphere</t>
  </si>
  <si>
    <t>Other Western Hemisphere</t>
  </si>
  <si>
    <t>Korea, Republic of</t>
  </si>
  <si>
    <t>Addenda:</t>
  </si>
  <si>
    <r>
      <t>European Union</t>
    </r>
    <r>
      <rPr>
        <vertAlign val="superscript"/>
        <sz val="10"/>
        <rFont val="Arial"/>
        <family val="2"/>
      </rPr>
      <t>1</t>
    </r>
  </si>
  <si>
    <r>
      <t>Overseas</t>
    </r>
    <r>
      <rPr>
        <vertAlign val="superscript"/>
        <sz val="10"/>
        <rFont val="Arial"/>
        <family val="2"/>
      </rPr>
      <t>2</t>
    </r>
  </si>
  <si>
    <t>2 Excludes Mexico &amp; Canada</t>
  </si>
  <si>
    <r>
      <t>1</t>
    </r>
    <r>
      <rPr>
        <sz val="8"/>
        <color theme="1"/>
        <rFont val="Calibri"/>
        <family val="2"/>
        <scheme val="minor"/>
      </rPr>
      <t xml:space="preserve"> The European Union includes Belgium, Denmark, France, Germany, Greece, Ireland, Italy, Luxembourg, Netherlands, Portugal, Spain, and the United Kingdom; beginning with 1995, it also includes Austria, Finland, and Sweden; and beginning with 2004, it also includes Cyprus, Czech Republic, Estonia, Hungary, Latvia, Lithuania, Malta, Poland, Slovakia, and Slovenia. </t>
    </r>
  </si>
  <si>
    <t>-</t>
  </si>
  <si>
    <t>Travel and Tourism Balance of Trade (Saudi Arabia)</t>
  </si>
  <si>
    <t>Record Year</t>
  </si>
  <si>
    <t>Record Exports</t>
  </si>
  <si>
    <t>Travel and Tourism Balance of Trade (Other Western Hemisphere)</t>
  </si>
  <si>
    <t>Travel (for all purposes including education)</t>
  </si>
  <si>
    <t>Passenger Air Transportation</t>
  </si>
  <si>
    <t>% Change in Passenger Air Transportation Exports</t>
  </si>
  <si>
    <t>% Change in Passenger Air Transportation Imports</t>
  </si>
  <si>
    <r>
      <t>Balance of Trade (Surplus/</t>
    </r>
    <r>
      <rPr>
        <b/>
        <sz val="11"/>
        <color rgb="FFFF0000"/>
        <rFont val="Calibri"/>
        <family val="2"/>
        <scheme val="minor"/>
      </rPr>
      <t>Deficit</t>
    </r>
    <r>
      <rPr>
        <b/>
        <sz val="11"/>
        <rFont val="Calibri"/>
        <family val="2"/>
        <scheme val="minor"/>
      </rPr>
      <t>)</t>
    </r>
  </si>
  <si>
    <t xml:space="preserve">  U.S. Exports of Goods and Services</t>
  </si>
  <si>
    <t xml:space="preserve">    U.S. Goods Exports</t>
  </si>
  <si>
    <t xml:space="preserve">    U.S. Services Exports</t>
  </si>
  <si>
    <t xml:space="preserve">  U.S. Imports of Goods and Services</t>
  </si>
  <si>
    <t xml:space="preserve">    U.S. Goods Imports</t>
  </si>
  <si>
    <t xml:space="preserve">    U.S. Services Imports</t>
  </si>
  <si>
    <t>Overseas</t>
  </si>
  <si>
    <t>Travel and Tourism Balance of Trade (Overseas)</t>
  </si>
  <si>
    <t>Travel and Tourism Balance of Trade (Belgium)</t>
  </si>
  <si>
    <t>Belgium</t>
  </si>
  <si>
    <t>Travel and Tourism Balance of Trade (Russia)</t>
  </si>
  <si>
    <t>Russia</t>
  </si>
  <si>
    <t>Austria</t>
  </si>
  <si>
    <t>Travel and Tourism Balance of Trade (Austria)</t>
  </si>
  <si>
    <t>Travel and Tourism Balance of Trade (Czech Republic)</t>
  </si>
  <si>
    <t>Czech Republic </t>
  </si>
  <si>
    <t>Denmark</t>
  </si>
  <si>
    <t>Travel and Tourism Balance of Trade (Denmark)</t>
  </si>
  <si>
    <t>Estonia </t>
  </si>
  <si>
    <t>Finland</t>
  </si>
  <si>
    <t>Greece</t>
  </si>
  <si>
    <t>Travel and Tourism Balance of Trade (Greece)</t>
  </si>
  <si>
    <t>Hungary</t>
  </si>
  <si>
    <t>Travel and Tourism Balance of Trade (Hungary)</t>
  </si>
  <si>
    <t>Travel and Tourism Balance of Trade (Latvia)</t>
  </si>
  <si>
    <t>Latvia</t>
  </si>
  <si>
    <t>Lithuania</t>
  </si>
  <si>
    <t>Travel and Tourism Balance of Trade (Lithuania)</t>
  </si>
  <si>
    <t>Travel and Tourism Balance of Trade (Luxembourg)</t>
  </si>
  <si>
    <t>Luxembourg</t>
  </si>
  <si>
    <t>Malta</t>
  </si>
  <si>
    <t>Portugal </t>
  </si>
  <si>
    <t>Travel and Tourism Balance of Trade (Portugal)</t>
  </si>
  <si>
    <t>Slovakia</t>
  </si>
  <si>
    <t>Travel and Tourism Balance of Trade (Slovakia)</t>
  </si>
  <si>
    <t>Slovenia </t>
  </si>
  <si>
    <t>Travel and Tourism Balance of Trade (Slovenia)</t>
  </si>
  <si>
    <t>Brunei </t>
  </si>
  <si>
    <t>Travel and Tourism Balance of Trade (Brunei)</t>
  </si>
  <si>
    <t>Peru</t>
  </si>
  <si>
    <t>Travel and Tourism Balance of Trade (Peru)</t>
  </si>
  <si>
    <t>Poland</t>
  </si>
  <si>
    <t>Romania</t>
  </si>
  <si>
    <t>Nigeria</t>
  </si>
  <si>
    <t>Morocco</t>
  </si>
  <si>
    <t>Travel and Tourism Balance of Trade (Poland)</t>
  </si>
  <si>
    <t>Travel and Tourism Balance of Trade (Romania)</t>
  </si>
  <si>
    <t>Travel and Tourism Balance of Trade (Nigeria)</t>
  </si>
  <si>
    <t>Travel and Tourism Balance of Trade (Morocco)</t>
  </si>
  <si>
    <t>Jordan </t>
  </si>
  <si>
    <t>Turkey</t>
  </si>
  <si>
    <t>Travel and Tourism Balance of Trade (Turkey)</t>
  </si>
  <si>
    <t>Colombia </t>
  </si>
  <si>
    <t>Travel and Tourism Balance of Trade (Colombia)</t>
  </si>
  <si>
    <t>Changed Position</t>
  </si>
  <si>
    <r>
      <t>European Union</t>
    </r>
    <r>
      <rPr>
        <vertAlign val="superscript"/>
        <sz val="11"/>
        <rFont val="Calibri"/>
        <family val="2"/>
        <scheme val="minor"/>
      </rPr>
      <t>1</t>
    </r>
  </si>
  <si>
    <r>
      <t>Overseas</t>
    </r>
    <r>
      <rPr>
        <vertAlign val="superscript"/>
        <sz val="11"/>
        <rFont val="Calibri"/>
        <family val="2"/>
        <scheme val="minor"/>
      </rPr>
      <t>2</t>
    </r>
  </si>
  <si>
    <r>
      <t>1</t>
    </r>
    <r>
      <rPr>
        <sz val="11"/>
        <color theme="1"/>
        <rFont val="Calibri"/>
        <family val="2"/>
        <scheme val="minor"/>
      </rPr>
      <t xml:space="preserve"> The European Union includes Belgium, Denmark, France, Germany, Greece, Ireland, Italy, Luxembourg, Netherlands, Portugal, Spain, and the United Kingdom; beginning with 1995, it also includes Austria, Finland, and Sweden; and beginning with 2004, it also includes Cyprus, Czech Republic, Estonia, Hungary, Latvia, Lithuania, Malta, Poland, Slovakia, and Slovenia. </t>
    </r>
  </si>
  <si>
    <t>Bahrain</t>
  </si>
  <si>
    <t>Bulgaria</t>
  </si>
  <si>
    <t>Costa Rica</t>
  </si>
  <si>
    <t>Croatia</t>
  </si>
  <si>
    <t>Cyprus</t>
  </si>
  <si>
    <t>Dominican Republic</t>
  </si>
  <si>
    <t>El Salvador</t>
  </si>
  <si>
    <t>Guatemala</t>
  </si>
  <si>
    <t>Honduras</t>
  </si>
  <si>
    <t>Nicaragua</t>
  </si>
  <si>
    <t>Oman</t>
  </si>
  <si>
    <t>Panama</t>
  </si>
  <si>
    <t>Vietnam</t>
  </si>
  <si>
    <t>Travel and Tourism Balance of Trade (Bahrain)</t>
  </si>
  <si>
    <t>Travel and Tourism Balance of Trade (Bulgaria)</t>
  </si>
  <si>
    <t>Travel and Tourism Balance of Trade (Costa Rica)</t>
  </si>
  <si>
    <t>Travel and Tourism Balance of Trade (Croatia)</t>
  </si>
  <si>
    <t>Travel and Tourism Balance of Trade (Cyprus)</t>
  </si>
  <si>
    <t>Travel and Tourism Balance of Trade (Dominican Republic)</t>
  </si>
  <si>
    <t>Travel and Tourism Balance of Trade (El Salvador)</t>
  </si>
  <si>
    <t>Travel and Tourism Balance of Trade (Guatemala)</t>
  </si>
  <si>
    <t>Travel and Tourism Balance of Trade (Honduras)</t>
  </si>
  <si>
    <t>Travel and Tourism Balance of Trade (Nicaragua)</t>
  </si>
  <si>
    <t>Travel and Tourism Balance of Trade (Oman)</t>
  </si>
  <si>
    <t>Travel and Tourism Balance of Trade (Panama)</t>
  </si>
  <si>
    <t>Travel and Tourism Balance of Trade (Vietnam)</t>
  </si>
  <si>
    <t>[Sorted by most recent year growth]</t>
  </si>
  <si>
    <t>Colombia</t>
  </si>
  <si>
    <t>Estonia</t>
  </si>
  <si>
    <t>Jordan</t>
  </si>
  <si>
    <t>= Record</t>
  </si>
  <si>
    <t>Business</t>
  </si>
  <si>
    <t>Expenditures by Border, Seasonal, and Other Short-Term Workers</t>
  </si>
  <si>
    <t>Other Business Travel</t>
  </si>
  <si>
    <t>Personal</t>
  </si>
  <si>
    <t>Health Related</t>
  </si>
  <si>
    <t>Education Related</t>
  </si>
  <si>
    <t>Other Personal Travel</t>
  </si>
  <si>
    <t>% Change in Business Travel Exports</t>
  </si>
  <si>
    <t>% Change in Personal Travel Exports</t>
  </si>
  <si>
    <t>Total Travel and Tourism Exports as a Share of Total U.S. Exports (Goods and Services)</t>
  </si>
  <si>
    <t>Total Travel and Tourism Exports as a Share of Total U.S. Services Exports</t>
  </si>
  <si>
    <t>Education-Related Exports as a Share of Total Travel and Tourism Exports</t>
  </si>
  <si>
    <t>Business-Related Exports as a Share of Total Travel and Tourism Exports</t>
  </si>
  <si>
    <t>% Change in Business Travel Imports</t>
  </si>
  <si>
    <t>% Change in Personal Travel Imports</t>
  </si>
  <si>
    <t>Total Travel and Tourism Imports as a Share of Total U.S. Imports (Goods and Services)</t>
  </si>
  <si>
    <t>Total Travel and Tourism Imports as a Share of Total U.S. Services Imports</t>
  </si>
  <si>
    <t>Education-Related Imports as a Share of Total Travel and Tourism Imports</t>
  </si>
  <si>
    <t>Business-Related Imports as a Share of Total Travel and Tourism Imports</t>
  </si>
  <si>
    <t>Travel and Tourism Balance of Trade (Asia-Pacific)</t>
  </si>
  <si>
    <t>Travel and Tourism Balance of Trade (Estonia)</t>
  </si>
  <si>
    <t>Travel and Tourism Balance of Trade (Finland)</t>
  </si>
  <si>
    <t>Travel and Tourism Balance of Trade (Jordan)</t>
  </si>
  <si>
    <t>Travel and Tourism Balance of Trade (All Countries)</t>
  </si>
  <si>
    <t>All Countries (Aggregate)</t>
  </si>
  <si>
    <t>Travel and Tourism Balance of Trade (Latin America and Other Western Hemisphere)</t>
  </si>
  <si>
    <t>Travel and Tourism Balance of Trade (Malta)</t>
  </si>
  <si>
    <t>[millions of U.S. dollars]</t>
  </si>
  <si>
    <r>
      <t xml:space="preserve">Total Spending on U.S. Air Carriers </t>
    </r>
    <r>
      <rPr>
        <b/>
        <sz val="10"/>
        <rFont val="Calibri"/>
        <family val="2"/>
        <scheme val="minor"/>
      </rPr>
      <t>(All Countries)</t>
    </r>
  </si>
  <si>
    <r>
      <rPr>
        <b/>
        <sz val="10"/>
        <rFont val="Calibri"/>
        <family val="2"/>
        <scheme val="minor"/>
      </rPr>
      <t>Total Health/ Medical-Related Spending</t>
    </r>
    <r>
      <rPr>
        <b/>
        <sz val="9"/>
        <rFont val="Calibri"/>
        <family val="2"/>
        <scheme val="minor"/>
      </rPr>
      <t xml:space="preserve"> (All Countries)</t>
    </r>
  </si>
  <si>
    <t>Total Spending on U.S. Education (All Countries)</t>
  </si>
  <si>
    <t>Total Business-Related Spening (All Countries)</t>
  </si>
  <si>
    <t>Total Personal Spening (All Countries)</t>
  </si>
  <si>
    <t>Total "Other Business Travel" (All Countries)</t>
  </si>
  <si>
    <t>Total "Other Personal Travel" (All Countries)</t>
  </si>
  <si>
    <t>Total "Expenditures by Border, Seasonal, and Other Short-Term Workers" (All Countries)</t>
  </si>
  <si>
    <t>Growth (%)</t>
  </si>
  <si>
    <t>Growth ($)</t>
  </si>
  <si>
    <t>Records</t>
  </si>
  <si>
    <t>Top 10</t>
  </si>
  <si>
    <t>Education</t>
  </si>
  <si>
    <t>Passenger Fares</t>
  </si>
  <si>
    <t>Health-Medical</t>
  </si>
  <si>
    <t>Border/Seasonal/Short-Term Worker</t>
  </si>
  <si>
    <t>Surplus-Deficit</t>
  </si>
  <si>
    <t>All Countries (by Region)</t>
  </si>
  <si>
    <t>Change in Total U.S. Travel and Tourism Exports to International Markets (2000-2022)</t>
  </si>
  <si>
    <t>July</t>
  </si>
  <si>
    <t>Done</t>
  </si>
  <si>
    <t>September,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</si>
</sst>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&quot;$&quot;#,##0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12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u/>
      <sz val="11"/>
      <name val="Calibri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>
      <alignment vertical="top"/>
    </xf>
    <xf numFmtId="3" fontId="7" fillId="0" borderId="0" applyFont="0" applyFill="0" applyBorder="0" applyAlignment="0" applyProtection="0"/>
    <xf numFmtId="0" fontId="12" fillId="0" borderId="0"/>
    <xf numFmtId="0" fontId="3" fillId="0" borderId="0"/>
  </cellStyleXfs>
  <cellXfs count="104">
    <xf numFmtId="0" fontId="0" fillId="0" borderId="0" xfId="0"/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5" fillId="0" borderId="0" xfId="2" applyAlignment="1" applyProtection="1"/>
    <xf numFmtId="0" fontId="6" fillId="0" borderId="0" xfId="3" applyFont="1" applyAlignment="1">
      <alignment vertical="center"/>
    </xf>
    <xf numFmtId="0" fontId="3" fillId="0" borderId="0" xfId="3" applyFont="1" applyAlignment="1">
      <alignment vertical="center"/>
    </xf>
    <xf numFmtId="164" fontId="6" fillId="0" borderId="0" xfId="3" applyNumberFormat="1" applyFont="1" applyAlignment="1">
      <alignment vertical="center"/>
    </xf>
    <xf numFmtId="0" fontId="4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wrapText="1" indent="2"/>
    </xf>
    <xf numFmtId="0" fontId="3" fillId="0" borderId="0" xfId="3" applyFont="1" applyAlignment="1">
      <alignment horizontal="left" vertical="center" wrapText="1" indent="3"/>
    </xf>
    <xf numFmtId="0" fontId="6" fillId="0" borderId="0" xfId="3" applyFont="1" applyAlignment="1">
      <alignment horizontal="center" vertical="center"/>
    </xf>
    <xf numFmtId="0" fontId="3" fillId="0" borderId="0" xfId="3" applyFont="1" applyAlignment="1">
      <alignment horizontal="center" vertical="center"/>
    </xf>
    <xf numFmtId="164" fontId="6" fillId="0" borderId="0" xfId="3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3" applyFont="1" applyAlignment="1">
      <alignment vertical="center"/>
    </xf>
    <xf numFmtId="0" fontId="4" fillId="0" borderId="0" xfId="3" applyFont="1" applyAlignment="1">
      <alignment horizontal="left" vertical="center" wrapText="1" indent="1"/>
    </xf>
    <xf numFmtId="0" fontId="3" fillId="0" borderId="0" xfId="3" applyFont="1" applyAlignment="1">
      <alignment horizontal="left" vertical="center" wrapText="1" indent="1"/>
    </xf>
    <xf numFmtId="0" fontId="3" fillId="0" borderId="0" xfId="3" applyFont="1" applyAlignment="1">
      <alignment horizontal="left" vertical="center" indent="2"/>
    </xf>
    <xf numFmtId="164" fontId="3" fillId="0" borderId="0" xfId="3" applyNumberFormat="1" applyFont="1" applyAlignment="1">
      <alignment horizontal="center" vertical="center"/>
    </xf>
    <xf numFmtId="0" fontId="0" fillId="0" borderId="0" xfId="0" applyAlignment="1">
      <alignment horizontal="fill" vertical="center"/>
    </xf>
    <xf numFmtId="0" fontId="6" fillId="0" borderId="0" xfId="3" applyFont="1" applyAlignment="1">
      <alignment horizontal="fill" vertical="center"/>
    </xf>
    <xf numFmtId="0" fontId="9" fillId="0" borderId="0" xfId="0" applyFont="1" applyAlignment="1">
      <alignment horizontal="left" vertical="center" wrapText="1"/>
    </xf>
    <xf numFmtId="0" fontId="9" fillId="0" borderId="0" xfId="3" applyFont="1" applyAlignment="1">
      <alignment horizontal="left" vertical="center"/>
    </xf>
    <xf numFmtId="0" fontId="9" fillId="0" borderId="0" xfId="3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5" fillId="0" borderId="0" xfId="2" applyFill="1" applyAlignment="1" applyProtection="1">
      <alignment vertical="center"/>
    </xf>
    <xf numFmtId="17" fontId="5" fillId="0" borderId="0" xfId="2" applyNumberFormat="1" applyFill="1" applyAlignment="1" applyProtection="1">
      <alignment vertical="center"/>
    </xf>
    <xf numFmtId="17" fontId="0" fillId="0" borderId="0" xfId="0" applyNumberFormat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7" fontId="13" fillId="0" borderId="0" xfId="0" applyNumberFormat="1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5" fillId="0" borderId="0" xfId="2" applyFill="1" applyAlignment="1" applyProtection="1"/>
    <xf numFmtId="164" fontId="0" fillId="0" borderId="0" xfId="0" applyNumberFormat="1" applyAlignment="1">
      <alignment horizontal="center" vertical="center"/>
    </xf>
    <xf numFmtId="0" fontId="14" fillId="0" borderId="0" xfId="2" applyFont="1" applyFill="1" applyAlignment="1" applyProtection="1"/>
    <xf numFmtId="0" fontId="13" fillId="0" borderId="0" xfId="0" applyFont="1" applyAlignment="1">
      <alignment horizontal="center"/>
    </xf>
    <xf numFmtId="9" fontId="0" fillId="0" borderId="0" xfId="0" applyNumberFormat="1" applyAlignment="1">
      <alignment horizontal="center" vertical="center"/>
    </xf>
    <xf numFmtId="0" fontId="18" fillId="0" borderId="0" xfId="2" applyFont="1" applyAlignment="1" applyProtection="1"/>
    <xf numFmtId="0" fontId="18" fillId="0" borderId="0" xfId="2" applyFont="1" applyFill="1" applyAlignment="1" applyProtection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13" fillId="0" borderId="0" xfId="3" applyFont="1" applyAlignment="1">
      <alignment vertical="center"/>
    </xf>
    <xf numFmtId="0" fontId="15" fillId="0" borderId="0" xfId="3" applyFont="1" applyAlignment="1">
      <alignment vertical="center"/>
    </xf>
    <xf numFmtId="0" fontId="15" fillId="0" borderId="0" xfId="3" applyFont="1" applyAlignment="1">
      <alignment horizontal="left" vertical="center" wrapText="1"/>
    </xf>
    <xf numFmtId="164" fontId="13" fillId="0" borderId="0" xfId="0" applyNumberFormat="1" applyFont="1" applyAlignment="1">
      <alignment horizontal="center" vertical="center"/>
    </xf>
    <xf numFmtId="164" fontId="13" fillId="0" borderId="0" xfId="3" applyNumberFormat="1" applyFont="1" applyAlignment="1">
      <alignment vertical="center"/>
    </xf>
    <xf numFmtId="0" fontId="13" fillId="0" borderId="0" xfId="3" applyFont="1" applyAlignment="1">
      <alignment horizontal="left" vertical="center" wrapText="1"/>
    </xf>
    <xf numFmtId="164" fontId="13" fillId="0" borderId="0" xfId="3" applyNumberFormat="1" applyFont="1" applyAlignment="1">
      <alignment horizontal="center" vertical="center"/>
    </xf>
    <xf numFmtId="0" fontId="13" fillId="0" borderId="0" xfId="3" applyFont="1" applyAlignment="1">
      <alignment horizontal="left" vertical="center" wrapText="1" indent="3"/>
    </xf>
    <xf numFmtId="0" fontId="13" fillId="0" borderId="0" xfId="3" applyFont="1" applyAlignment="1">
      <alignment horizontal="left" vertical="center" indent="2"/>
    </xf>
    <xf numFmtId="0" fontId="13" fillId="0" borderId="0" xfId="0" applyFont="1" applyAlignment="1">
      <alignment horizontal="left" vertical="center" wrapText="1"/>
    </xf>
    <xf numFmtId="0" fontId="13" fillId="0" borderId="0" xfId="3" applyFont="1" applyAlignment="1">
      <alignment horizontal="left" vertical="center"/>
    </xf>
    <xf numFmtId="0" fontId="13" fillId="0" borderId="0" xfId="3" applyFont="1" applyAlignment="1">
      <alignment horizontal="fill" vertical="center"/>
    </xf>
    <xf numFmtId="0" fontId="11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164" fontId="15" fillId="0" borderId="0" xfId="0" applyNumberFormat="1" applyFont="1" applyAlignment="1">
      <alignment vertical="center"/>
    </xf>
    <xf numFmtId="165" fontId="0" fillId="0" borderId="0" xfId="0" applyNumberFormat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0" fillId="0" borderId="0" xfId="0" applyAlignment="1">
      <alignment horizontal="left" vertical="center" indent="1"/>
    </xf>
    <xf numFmtId="6" fontId="0" fillId="0" borderId="0" xfId="0" applyNumberFormat="1" applyAlignment="1">
      <alignment horizontal="center" vertical="center"/>
    </xf>
    <xf numFmtId="0" fontId="15" fillId="0" borderId="0" xfId="0" applyFont="1" applyAlignment="1">
      <alignment horizontal="left" vertical="center" indent="4"/>
    </xf>
    <xf numFmtId="0" fontId="0" fillId="0" borderId="0" xfId="0" applyAlignment="1">
      <alignment horizontal="left" vertical="center" indent="6"/>
    </xf>
    <xf numFmtId="0" fontId="0" fillId="0" borderId="0" xfId="0" applyAlignment="1">
      <alignment horizontal="left" vertical="center" indent="8"/>
    </xf>
    <xf numFmtId="0" fontId="0" fillId="0" borderId="0" xfId="0" applyAlignment="1">
      <alignment horizontal="left" vertical="center" indent="10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vertical="center" indent="3"/>
    </xf>
    <xf numFmtId="0" fontId="13" fillId="0" borderId="0" xfId="0" applyFont="1" applyAlignment="1">
      <alignment horizontal="left" vertical="center" indent="1"/>
    </xf>
    <xf numFmtId="0" fontId="15" fillId="0" borderId="0" xfId="0" applyFont="1" applyAlignment="1">
      <alignment horizontal="left" vertical="center" indent="3"/>
    </xf>
    <xf numFmtId="0" fontId="0" fillId="0" borderId="0" xfId="0" applyAlignment="1">
      <alignment horizontal="left" vertical="center" indent="5"/>
    </xf>
    <xf numFmtId="0" fontId="0" fillId="0" borderId="0" xfId="0" applyAlignment="1">
      <alignment horizontal="left" vertical="center" indent="7"/>
    </xf>
    <xf numFmtId="0" fontId="0" fillId="0" borderId="0" xfId="0" applyAlignment="1">
      <alignment horizontal="left" vertical="center" indent="9"/>
    </xf>
    <xf numFmtId="0" fontId="17" fillId="0" borderId="0" xfId="0" applyFont="1" applyAlignment="1">
      <alignment vertical="center"/>
    </xf>
    <xf numFmtId="0" fontId="5" fillId="0" borderId="0" xfId="2" quotePrefix="1" applyFill="1" applyAlignment="1" applyProtection="1">
      <alignment vertical="center"/>
    </xf>
    <xf numFmtId="165" fontId="0" fillId="0" borderId="0" xfId="1" applyNumberFormat="1" applyFont="1" applyAlignment="1">
      <alignment horizontal="center" vertical="center"/>
    </xf>
    <xf numFmtId="164" fontId="0" fillId="0" borderId="0" xfId="0" applyNumberFormat="1"/>
    <xf numFmtId="0" fontId="2" fillId="0" borderId="0" xfId="0" applyFont="1" applyAlignment="1">
      <alignment vertical="center"/>
    </xf>
    <xf numFmtId="0" fontId="18" fillId="0" borderId="0" xfId="2" applyFont="1" applyFill="1" applyAlignment="1" applyProtection="1">
      <alignment horizontal="left" vertical="center" indent="1"/>
    </xf>
    <xf numFmtId="0" fontId="13" fillId="0" borderId="0" xfId="0" applyFont="1"/>
    <xf numFmtId="165" fontId="0" fillId="0" borderId="0" xfId="1" applyNumberFormat="1" applyFont="1" applyFill="1" applyBorder="1" applyAlignment="1">
      <alignment horizontal="center" vertical="center"/>
    </xf>
    <xf numFmtId="165" fontId="1" fillId="0" borderId="0" xfId="1" applyNumberFormat="1" applyFont="1" applyFill="1" applyAlignment="1">
      <alignment horizontal="center" vertical="center"/>
    </xf>
    <xf numFmtId="165" fontId="0" fillId="0" borderId="0" xfId="1" applyNumberFormat="1" applyFont="1" applyFill="1" applyAlignment="1">
      <alignment horizontal="center" vertical="center"/>
    </xf>
    <xf numFmtId="165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 vertical="center"/>
    </xf>
    <xf numFmtId="17" fontId="5" fillId="2" borderId="0" xfId="2" applyNumberFormat="1" applyFill="1" applyAlignment="1" applyProtection="1">
      <alignment horizontal="right" vertical="center"/>
    </xf>
    <xf numFmtId="17" fontId="5" fillId="0" borderId="0" xfId="2" applyNumberFormat="1" applyFill="1" applyAlignment="1" applyProtection="1">
      <alignment horizontal="left" vertical="center"/>
    </xf>
    <xf numFmtId="0" fontId="5" fillId="0" borderId="0" xfId="2" applyFill="1" applyAlignment="1" applyProtection="1">
      <alignment horizontal="left" vertical="center"/>
    </xf>
    <xf numFmtId="0" fontId="0" fillId="0" borderId="1" xfId="0" applyBorder="1" applyAlignment="1">
      <alignment horizontal="center"/>
    </xf>
    <xf numFmtId="0" fontId="2" fillId="0" borderId="0" xfId="0" quotePrefix="1" applyFont="1"/>
    <xf numFmtId="17" fontId="0" fillId="0" borderId="0" xfId="0" applyNumberFormat="1"/>
    <xf numFmtId="164" fontId="13" fillId="0" borderId="0" xfId="0" applyNumberFormat="1" applyFont="1" applyAlignment="1">
      <alignment horizontal="center"/>
    </xf>
    <xf numFmtId="165" fontId="0" fillId="0" borderId="0" xfId="1" applyNumberFormat="1" applyFont="1" applyAlignment="1">
      <alignment vertical="center"/>
    </xf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0" xfId="0" applyFont="1" applyAlignment="1">
      <alignment horizontal="center" vertical="center"/>
    </xf>
    <xf numFmtId="0" fontId="5" fillId="2" borderId="0" xfId="2" applyFill="1" applyAlignment="1" applyProtection="1">
      <alignment vertical="center"/>
    </xf>
  </cellXfs>
  <cellStyles count="7">
    <cellStyle name="Comma0" xfId="4" xr:uid="{00000000-0005-0000-0000-000000000000}"/>
    <cellStyle name="Hyperlink" xfId="2" builtinId="8"/>
    <cellStyle name="Normal" xfId="0" builtinId="0"/>
    <cellStyle name="Normal 2" xfId="5" xr:uid="{00000000-0005-0000-0000-000003000000}"/>
    <cellStyle name="Normal 3" xfId="6" xr:uid="{00000000-0005-0000-0000-000004000000}"/>
    <cellStyle name="Normal_TABLE3-2005" xfId="3" xr:uid="{00000000-0005-0000-0000-000005000000}"/>
    <cellStyle name="Percent" xfId="1" builtinId="5"/>
  </cellStyles>
  <dxfs count="76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77"/>
  <sheetViews>
    <sheetView tabSelected="1" topLeftCell="A7" workbookViewId="0">
      <selection activeCell="C26" sqref="C26"/>
    </sheetView>
  </sheetViews>
  <sheetFormatPr defaultColWidth="9.109375" defaultRowHeight="14.4" x14ac:dyDescent="0.3"/>
  <cols>
    <col min="1" max="1" width="20.33203125" style="16" bestFit="1" customWidth="1"/>
    <col min="2" max="2" width="11.33203125" style="48" bestFit="1" customWidth="1"/>
    <col min="3" max="3" width="31.6640625" style="16" bestFit="1" customWidth="1"/>
    <col min="4" max="4" width="13.109375" style="102" bestFit="1" customWidth="1"/>
    <col min="5" max="16384" width="9.109375" style="16"/>
  </cols>
  <sheetData>
    <row r="1" spans="1:6" x14ac:dyDescent="0.3">
      <c r="A1" s="31" t="s">
        <v>41</v>
      </c>
      <c r="B1" s="48" t="s">
        <v>249</v>
      </c>
      <c r="C1" s="31" t="s">
        <v>40</v>
      </c>
      <c r="D1" s="48" t="s">
        <v>249</v>
      </c>
    </row>
    <row r="2" spans="1:6" x14ac:dyDescent="0.3">
      <c r="A2" s="32" t="s">
        <v>43</v>
      </c>
      <c r="B2" s="48" t="s">
        <v>249</v>
      </c>
      <c r="C2" s="31" t="s">
        <v>42</v>
      </c>
      <c r="D2" s="48" t="s">
        <v>249</v>
      </c>
    </row>
    <row r="3" spans="1:6" x14ac:dyDescent="0.3">
      <c r="A3" s="32" t="s">
        <v>124</v>
      </c>
      <c r="B3" s="48" t="s">
        <v>249</v>
      </c>
      <c r="C3" s="31" t="s">
        <v>48</v>
      </c>
      <c r="D3" s="48" t="s">
        <v>249</v>
      </c>
      <c r="F3" s="31"/>
    </row>
    <row r="4" spans="1:6" x14ac:dyDescent="0.3">
      <c r="A4" s="32" t="s">
        <v>170</v>
      </c>
      <c r="B4" s="48" t="s">
        <v>249</v>
      </c>
      <c r="C4" s="31" t="s">
        <v>53</v>
      </c>
      <c r="D4" s="48" t="s">
        <v>249</v>
      </c>
    </row>
    <row r="5" spans="1:6" x14ac:dyDescent="0.3">
      <c r="A5" s="32" t="s">
        <v>121</v>
      </c>
      <c r="B5" s="48" t="s">
        <v>249</v>
      </c>
      <c r="C5" s="31" t="s">
        <v>55</v>
      </c>
      <c r="D5" s="48" t="s">
        <v>249</v>
      </c>
      <c r="F5" s="31"/>
    </row>
    <row r="6" spans="1:6" x14ac:dyDescent="0.3">
      <c r="A6" s="31" t="s">
        <v>76</v>
      </c>
      <c r="B6" s="48" t="s">
        <v>249</v>
      </c>
      <c r="C6" s="31" t="s">
        <v>58</v>
      </c>
      <c r="D6" s="48" t="s">
        <v>249</v>
      </c>
    </row>
    <row r="7" spans="1:6" x14ac:dyDescent="0.3">
      <c r="A7" s="31" t="s">
        <v>44</v>
      </c>
      <c r="B7" s="48" t="s">
        <v>249</v>
      </c>
      <c r="C7" s="31" t="s">
        <v>95</v>
      </c>
      <c r="D7" s="48" t="s">
        <v>249</v>
      </c>
      <c r="F7" s="31"/>
    </row>
    <row r="8" spans="1:6" x14ac:dyDescent="0.3">
      <c r="A8" s="31" t="s">
        <v>149</v>
      </c>
      <c r="B8" s="48" t="s">
        <v>249</v>
      </c>
    </row>
    <row r="9" spans="1:6" x14ac:dyDescent="0.3">
      <c r="A9" s="31" t="s">
        <v>171</v>
      </c>
      <c r="B9" s="48" t="s">
        <v>249</v>
      </c>
      <c r="C9" s="31" t="s">
        <v>118</v>
      </c>
      <c r="D9" s="48" t="s">
        <v>249</v>
      </c>
    </row>
    <row r="10" spans="1:6" x14ac:dyDescent="0.3">
      <c r="A10" s="31" t="s">
        <v>45</v>
      </c>
      <c r="B10" s="48" t="s">
        <v>249</v>
      </c>
      <c r="C10" s="31" t="s">
        <v>47</v>
      </c>
      <c r="D10" s="48" t="s">
        <v>249</v>
      </c>
    </row>
    <row r="11" spans="1:6" x14ac:dyDescent="0.3">
      <c r="A11" s="31" t="s">
        <v>75</v>
      </c>
      <c r="B11" s="48" t="s">
        <v>249</v>
      </c>
      <c r="C11" s="62"/>
      <c r="D11" s="48"/>
    </row>
    <row r="12" spans="1:6" x14ac:dyDescent="0.3">
      <c r="A12" s="31" t="s">
        <v>46</v>
      </c>
      <c r="B12" s="48" t="s">
        <v>249</v>
      </c>
      <c r="C12" s="41" t="s">
        <v>237</v>
      </c>
      <c r="D12" s="1" t="s">
        <v>249</v>
      </c>
      <c r="F12" s="81"/>
    </row>
    <row r="13" spans="1:6" x14ac:dyDescent="0.3">
      <c r="A13" s="31" t="s">
        <v>164</v>
      </c>
      <c r="B13" s="48" t="s">
        <v>249</v>
      </c>
      <c r="C13" s="41" t="s">
        <v>238</v>
      </c>
      <c r="D13" s="1" t="s">
        <v>249</v>
      </c>
      <c r="E13" s="62"/>
    </row>
    <row r="14" spans="1:6" x14ac:dyDescent="0.3">
      <c r="A14" s="31" t="s">
        <v>172</v>
      </c>
      <c r="B14" s="48" t="s">
        <v>249</v>
      </c>
      <c r="C14" s="31" t="s">
        <v>239</v>
      </c>
      <c r="D14" s="1" t="s">
        <v>249</v>
      </c>
      <c r="E14" s="62"/>
      <c r="F14" s="84"/>
    </row>
    <row r="15" spans="1:6" x14ac:dyDescent="0.3">
      <c r="A15" s="31" t="s">
        <v>173</v>
      </c>
      <c r="B15" s="48" t="s">
        <v>249</v>
      </c>
      <c r="C15" s="31" t="s">
        <v>240</v>
      </c>
      <c r="D15" s="1" t="s">
        <v>249</v>
      </c>
    </row>
    <row r="16" spans="1:6" x14ac:dyDescent="0.3">
      <c r="A16" s="31" t="s">
        <v>174</v>
      </c>
      <c r="B16" s="48" t="s">
        <v>249</v>
      </c>
      <c r="C16" s="31" t="s">
        <v>241</v>
      </c>
      <c r="D16" s="1" t="s">
        <v>249</v>
      </c>
    </row>
    <row r="17" spans="1:4" x14ac:dyDescent="0.3">
      <c r="A17" s="31" t="s">
        <v>127</v>
      </c>
      <c r="B17" s="48" t="s">
        <v>249</v>
      </c>
      <c r="C17" s="31" t="s">
        <v>242</v>
      </c>
      <c r="D17" s="1" t="s">
        <v>249</v>
      </c>
    </row>
    <row r="18" spans="1:4" x14ac:dyDescent="0.3">
      <c r="A18" s="31" t="s">
        <v>128</v>
      </c>
      <c r="B18" s="48" t="s">
        <v>249</v>
      </c>
      <c r="C18" s="31" t="s">
        <v>243</v>
      </c>
      <c r="D18" s="1" t="s">
        <v>249</v>
      </c>
    </row>
    <row r="19" spans="1:4" x14ac:dyDescent="0.3">
      <c r="A19" s="31" t="s">
        <v>175</v>
      </c>
      <c r="B19" s="48" t="s">
        <v>249</v>
      </c>
      <c r="C19" s="31" t="s">
        <v>201</v>
      </c>
      <c r="D19" s="1" t="s">
        <v>249</v>
      </c>
    </row>
    <row r="20" spans="1:4" x14ac:dyDescent="0.3">
      <c r="A20" s="31" t="s">
        <v>176</v>
      </c>
      <c r="B20" s="48" t="s">
        <v>249</v>
      </c>
      <c r="C20" s="31" t="s">
        <v>204</v>
      </c>
      <c r="D20" s="1" t="s">
        <v>249</v>
      </c>
    </row>
    <row r="21" spans="1:4" x14ac:dyDescent="0.3">
      <c r="A21" s="31" t="s">
        <v>130</v>
      </c>
      <c r="B21" s="48" t="s">
        <v>249</v>
      </c>
      <c r="C21" s="31" t="s">
        <v>203</v>
      </c>
      <c r="D21" s="1" t="s">
        <v>249</v>
      </c>
    </row>
    <row r="22" spans="1:4" x14ac:dyDescent="0.3">
      <c r="A22" s="31" t="s">
        <v>131</v>
      </c>
      <c r="B22" s="48" t="s">
        <v>249</v>
      </c>
      <c r="C22" s="31" t="s">
        <v>207</v>
      </c>
      <c r="D22" s="1" t="s">
        <v>249</v>
      </c>
    </row>
    <row r="23" spans="1:4" x14ac:dyDescent="0.3">
      <c r="A23" s="31" t="s">
        <v>27</v>
      </c>
      <c r="B23" s="48" t="s">
        <v>249</v>
      </c>
      <c r="C23" s="31" t="s">
        <v>244</v>
      </c>
      <c r="D23" s="1" t="s">
        <v>249</v>
      </c>
    </row>
    <row r="24" spans="1:4" x14ac:dyDescent="0.3">
      <c r="A24" s="31" t="s">
        <v>28</v>
      </c>
      <c r="B24" s="48" t="s">
        <v>249</v>
      </c>
      <c r="C24" s="93" t="s">
        <v>245</v>
      </c>
      <c r="D24" s="1"/>
    </row>
    <row r="25" spans="1:4" x14ac:dyDescent="0.3">
      <c r="A25" s="31" t="s">
        <v>132</v>
      </c>
      <c r="B25" s="48" t="s">
        <v>249</v>
      </c>
      <c r="C25" s="94" t="s">
        <v>246</v>
      </c>
      <c r="D25" s="48"/>
    </row>
    <row r="26" spans="1:4" x14ac:dyDescent="0.3">
      <c r="A26" s="31" t="s">
        <v>177</v>
      </c>
      <c r="B26" s="48" t="s">
        <v>249</v>
      </c>
      <c r="C26" s="81" t="s">
        <v>225</v>
      </c>
      <c r="D26" s="1" t="s">
        <v>249</v>
      </c>
    </row>
    <row r="27" spans="1:4" x14ac:dyDescent="0.3">
      <c r="A27" s="31" t="s">
        <v>178</v>
      </c>
      <c r="B27" s="48" t="s">
        <v>249</v>
      </c>
      <c r="C27" s="91"/>
    </row>
    <row r="28" spans="1:4" x14ac:dyDescent="0.3">
      <c r="A28" s="31" t="s">
        <v>49</v>
      </c>
      <c r="B28" s="48" t="s">
        <v>249</v>
      </c>
      <c r="C28" s="91" t="s">
        <v>250</v>
      </c>
    </row>
    <row r="29" spans="1:4" x14ac:dyDescent="0.3">
      <c r="A29" s="31" t="s">
        <v>134</v>
      </c>
      <c r="B29" s="48" t="s">
        <v>249</v>
      </c>
    </row>
    <row r="30" spans="1:4" x14ac:dyDescent="0.3">
      <c r="A30" s="31" t="s">
        <v>50</v>
      </c>
      <c r="B30" s="48" t="s">
        <v>249</v>
      </c>
    </row>
    <row r="31" spans="1:4" x14ac:dyDescent="0.3">
      <c r="A31" s="31" t="s">
        <v>83</v>
      </c>
      <c r="B31" s="48" t="s">
        <v>249</v>
      </c>
    </row>
    <row r="32" spans="1:4" x14ac:dyDescent="0.3">
      <c r="A32" s="31" t="s">
        <v>71</v>
      </c>
      <c r="B32" s="48" t="s">
        <v>249</v>
      </c>
    </row>
    <row r="33" spans="1:3" x14ac:dyDescent="0.3">
      <c r="A33" s="31" t="s">
        <v>77</v>
      </c>
      <c r="B33" s="48" t="s">
        <v>249</v>
      </c>
    </row>
    <row r="34" spans="1:3" x14ac:dyDescent="0.3">
      <c r="A34" s="31" t="s">
        <v>51</v>
      </c>
      <c r="B34" s="48" t="s">
        <v>249</v>
      </c>
    </row>
    <row r="35" spans="1:3" x14ac:dyDescent="0.3">
      <c r="A35" s="31" t="s">
        <v>52</v>
      </c>
      <c r="B35" s="48" t="s">
        <v>249</v>
      </c>
    </row>
    <row r="36" spans="1:3" x14ac:dyDescent="0.3">
      <c r="A36" s="31" t="s">
        <v>161</v>
      </c>
      <c r="B36" s="48" t="s">
        <v>249</v>
      </c>
    </row>
    <row r="37" spans="1:3" x14ac:dyDescent="0.3">
      <c r="A37" s="31" t="s">
        <v>137</v>
      </c>
      <c r="B37" s="48" t="s">
        <v>249</v>
      </c>
    </row>
    <row r="38" spans="1:3" x14ac:dyDescent="0.3">
      <c r="A38" s="31" t="s">
        <v>138</v>
      </c>
      <c r="B38" s="48" t="s">
        <v>249</v>
      </c>
    </row>
    <row r="39" spans="1:3" x14ac:dyDescent="0.3">
      <c r="A39" s="31" t="s">
        <v>141</v>
      </c>
      <c r="B39" s="48" t="s">
        <v>249</v>
      </c>
    </row>
    <row r="40" spans="1:3" x14ac:dyDescent="0.3">
      <c r="A40" s="31" t="s">
        <v>84</v>
      </c>
      <c r="B40" s="48" t="s">
        <v>249</v>
      </c>
    </row>
    <row r="41" spans="1:3" x14ac:dyDescent="0.3">
      <c r="A41" s="31" t="s">
        <v>142</v>
      </c>
      <c r="B41" s="48" t="s">
        <v>249</v>
      </c>
      <c r="C41" s="38"/>
    </row>
    <row r="42" spans="1:3" x14ac:dyDescent="0.3">
      <c r="A42" s="31" t="s">
        <v>54</v>
      </c>
      <c r="B42" s="48" t="s">
        <v>249</v>
      </c>
      <c r="C42" s="39"/>
    </row>
    <row r="43" spans="1:3" x14ac:dyDescent="0.3">
      <c r="A43" s="31" t="s">
        <v>156</v>
      </c>
      <c r="B43" s="48" t="s">
        <v>249</v>
      </c>
    </row>
    <row r="44" spans="1:3" x14ac:dyDescent="0.3">
      <c r="A44" s="31" t="s">
        <v>56</v>
      </c>
      <c r="B44" s="48" t="s">
        <v>249</v>
      </c>
    </row>
    <row r="45" spans="1:3" x14ac:dyDescent="0.3">
      <c r="A45" s="31" t="s">
        <v>85</v>
      </c>
      <c r="B45" s="48" t="s">
        <v>249</v>
      </c>
    </row>
    <row r="46" spans="1:3" x14ac:dyDescent="0.3">
      <c r="A46" s="31" t="s">
        <v>179</v>
      </c>
      <c r="B46" s="48" t="s">
        <v>249</v>
      </c>
    </row>
    <row r="47" spans="1:3" x14ac:dyDescent="0.3">
      <c r="A47" s="31" t="s">
        <v>155</v>
      </c>
      <c r="B47" s="48" t="s">
        <v>249</v>
      </c>
    </row>
    <row r="48" spans="1:3" x14ac:dyDescent="0.3">
      <c r="A48" s="31" t="s">
        <v>72</v>
      </c>
      <c r="B48" s="48" t="s">
        <v>249</v>
      </c>
    </row>
    <row r="49" spans="1:3" x14ac:dyDescent="0.3">
      <c r="A49" s="31" t="s">
        <v>180</v>
      </c>
      <c r="B49" s="48" t="s">
        <v>249</v>
      </c>
    </row>
    <row r="50" spans="1:3" x14ac:dyDescent="0.3">
      <c r="A50" s="31" t="s">
        <v>181</v>
      </c>
      <c r="B50" s="48" t="s">
        <v>249</v>
      </c>
    </row>
    <row r="51" spans="1:3" x14ac:dyDescent="0.3">
      <c r="A51" s="31" t="s">
        <v>151</v>
      </c>
      <c r="B51" s="48" t="s">
        <v>249</v>
      </c>
    </row>
    <row r="52" spans="1:3" x14ac:dyDescent="0.3">
      <c r="A52" s="31" t="s">
        <v>86</v>
      </c>
      <c r="B52" s="48" t="s">
        <v>249</v>
      </c>
    </row>
    <row r="53" spans="1:3" x14ac:dyDescent="0.3">
      <c r="A53" s="31" t="s">
        <v>153</v>
      </c>
      <c r="B53" s="48" t="s">
        <v>249</v>
      </c>
      <c r="C53" s="62"/>
    </row>
    <row r="54" spans="1:3" x14ac:dyDescent="0.3">
      <c r="A54" s="31" t="s">
        <v>143</v>
      </c>
      <c r="B54" s="48" t="s">
        <v>249</v>
      </c>
    </row>
    <row r="55" spans="1:3" x14ac:dyDescent="0.3">
      <c r="A55" s="31" t="s">
        <v>154</v>
      </c>
      <c r="B55" s="48" t="s">
        <v>249</v>
      </c>
    </row>
    <row r="56" spans="1:3" x14ac:dyDescent="0.3">
      <c r="A56" s="31" t="s">
        <v>123</v>
      </c>
      <c r="B56" s="48" t="s">
        <v>249</v>
      </c>
    </row>
    <row r="57" spans="1:3" x14ac:dyDescent="0.3">
      <c r="A57" s="31" t="s">
        <v>78</v>
      </c>
      <c r="B57" s="48" t="s">
        <v>249</v>
      </c>
    </row>
    <row r="58" spans="1:3" x14ac:dyDescent="0.3">
      <c r="A58" s="31" t="s">
        <v>57</v>
      </c>
      <c r="B58" s="48" t="s">
        <v>249</v>
      </c>
    </row>
    <row r="59" spans="1:3" x14ac:dyDescent="0.3">
      <c r="A59" s="31" t="s">
        <v>145</v>
      </c>
      <c r="B59" s="48" t="s">
        <v>249</v>
      </c>
    </row>
    <row r="60" spans="1:3" x14ac:dyDescent="0.3">
      <c r="A60" s="31" t="s">
        <v>147</v>
      </c>
      <c r="B60" s="48" t="s">
        <v>249</v>
      </c>
    </row>
    <row r="61" spans="1:3" x14ac:dyDescent="0.3">
      <c r="A61" s="31" t="s">
        <v>59</v>
      </c>
      <c r="B61" s="48" t="s">
        <v>249</v>
      </c>
    </row>
    <row r="62" spans="1:3" x14ac:dyDescent="0.3">
      <c r="A62" s="31" t="s">
        <v>60</v>
      </c>
      <c r="B62" s="48" t="s">
        <v>249</v>
      </c>
    </row>
    <row r="63" spans="1:3" x14ac:dyDescent="0.3">
      <c r="A63" s="31" t="s">
        <v>73</v>
      </c>
      <c r="B63" s="48" t="s">
        <v>249</v>
      </c>
    </row>
    <row r="64" spans="1:3" x14ac:dyDescent="0.3">
      <c r="A64" s="31" t="s">
        <v>92</v>
      </c>
      <c r="B64" s="48" t="s">
        <v>249</v>
      </c>
    </row>
    <row r="65" spans="1:2" x14ac:dyDescent="0.3">
      <c r="A65" s="31" t="s">
        <v>74</v>
      </c>
      <c r="B65" s="48" t="s">
        <v>249</v>
      </c>
    </row>
    <row r="66" spans="1:2" x14ac:dyDescent="0.3">
      <c r="A66" s="31" t="s">
        <v>61</v>
      </c>
      <c r="B66" s="48" t="s">
        <v>249</v>
      </c>
    </row>
    <row r="67" spans="1:2" x14ac:dyDescent="0.3">
      <c r="A67" s="31" t="s">
        <v>87</v>
      </c>
      <c r="B67" s="48" t="s">
        <v>249</v>
      </c>
    </row>
    <row r="68" spans="1:2" x14ac:dyDescent="0.3">
      <c r="A68" s="31" t="s">
        <v>162</v>
      </c>
      <c r="B68" s="48" t="s">
        <v>249</v>
      </c>
    </row>
    <row r="69" spans="1:2" x14ac:dyDescent="0.3">
      <c r="A69" s="31" t="s">
        <v>26</v>
      </c>
      <c r="B69" s="48" t="s">
        <v>249</v>
      </c>
    </row>
    <row r="70" spans="1:2" x14ac:dyDescent="0.3">
      <c r="A70" s="31" t="s">
        <v>62</v>
      </c>
      <c r="B70" s="48" t="s">
        <v>249</v>
      </c>
    </row>
    <row r="71" spans="1:2" x14ac:dyDescent="0.3">
      <c r="A71" s="31" t="s">
        <v>182</v>
      </c>
      <c r="B71" s="48" t="s">
        <v>249</v>
      </c>
    </row>
    <row r="72" spans="1:2" x14ac:dyDescent="0.3">
      <c r="A72" s="31"/>
    </row>
    <row r="74" spans="1:2" x14ac:dyDescent="0.3">
      <c r="A74" s="33"/>
    </row>
    <row r="76" spans="1:2" x14ac:dyDescent="0.3">
      <c r="A76" s="37"/>
    </row>
    <row r="77" spans="1:2" x14ac:dyDescent="0.3">
      <c r="A77" s="37"/>
    </row>
  </sheetData>
  <sortState xmlns:xlrd2="http://schemas.microsoft.com/office/spreadsheetml/2017/richdata2" ref="A1:B44">
    <sortCondition ref="A1:A44"/>
  </sortState>
  <phoneticPr fontId="20" type="noConversion"/>
  <hyperlinks>
    <hyperlink ref="C1" location="Africa!A1" display="Africa" xr:uid="{00000000-0004-0000-0000-000000000000}"/>
    <hyperlink ref="A23" location="France!A1" display="France" xr:uid="{00000000-0004-0000-0000-000001000000}"/>
    <hyperlink ref="A24" location="Germany!A1" display="Germany" xr:uid="{00000000-0004-0000-0000-000002000000}"/>
    <hyperlink ref="A28" location="'Hong Kong'!A1" display="Hong Kong" xr:uid="{00000000-0004-0000-0000-000003000000}"/>
    <hyperlink ref="A30" location="India!A1" display="India" xr:uid="{00000000-0004-0000-0000-000004000000}"/>
    <hyperlink ref="A34" location="Italy!A1" display="Italy" xr:uid="{00000000-0004-0000-0000-000005000000}"/>
    <hyperlink ref="A35" location="Japan!A1" display="Japan" xr:uid="{00000000-0004-0000-0000-000006000000}"/>
    <hyperlink ref="A42" location="Mexico!A1" display="Mexico" xr:uid="{00000000-0004-0000-0000-000007000000}"/>
    <hyperlink ref="A44" location="Netherlands!A1" display="Netherlands" xr:uid="{00000000-0004-0000-0000-000008000000}"/>
    <hyperlink ref="A58" location="Singapore!A1" display="Singapore" xr:uid="{00000000-0004-0000-0000-000009000000}"/>
    <hyperlink ref="A61" location="'South Africa'!A1" display="South Africa" xr:uid="{00000000-0004-0000-0000-00000A000000}"/>
    <hyperlink ref="A62" location="'South Korea'!A1" display="South Korea" xr:uid="{00000000-0004-0000-0000-00000B000000}"/>
    <hyperlink ref="A66" location="Taiwan!A1" display="Taiwan" xr:uid="{00000000-0004-0000-0000-00000C000000}"/>
    <hyperlink ref="A69" location="UK!A1" display="United Kingdom" xr:uid="{00000000-0004-0000-0000-00000D000000}"/>
    <hyperlink ref="A70" location="Venezuela!A1" display="Venezuela" xr:uid="{00000000-0004-0000-0000-00000E000000}"/>
    <hyperlink ref="C2" location="'Asia-Pacific'!A1" display="Asia and Pacific" xr:uid="{00000000-0004-0000-0000-00000F000000}"/>
    <hyperlink ref="C3" location="Europe!A1" display="Europe" xr:uid="{00000000-0004-0000-0000-000010000000}"/>
    <hyperlink ref="C4" location="'Latin America'!A1" display="Latin America" xr:uid="{00000000-0004-0000-0000-000011000000}"/>
    <hyperlink ref="C5" location="'Middle East'!A1" display="Middle East" xr:uid="{00000000-0004-0000-0000-000012000000}"/>
    <hyperlink ref="C6" location="'SC America'!A1" display="South and Central America" xr:uid="{00000000-0004-0000-0000-000013000000}"/>
    <hyperlink ref="C7" location="'Other-Western'!A1" display="Other Western Hemisphere" xr:uid="{00000000-0004-0000-0000-000017000000}"/>
    <hyperlink ref="A1" location="Argentina!A1" display="Argentina" xr:uid="{00000000-0004-0000-0000-000018000000}"/>
    <hyperlink ref="A2" location="Australia!A1" display="Australia" xr:uid="{00000000-0004-0000-0000-000019000000}"/>
    <hyperlink ref="A7" location="Brazil!A1" display="Brazil" xr:uid="{00000000-0004-0000-0000-00001A000000}"/>
    <hyperlink ref="A10" location="Canada!A1" display="Canada" xr:uid="{00000000-0004-0000-0000-00001B000000}"/>
    <hyperlink ref="A12" location="China!A1" display="China" xr:uid="{00000000-0004-0000-0000-00001C000000}"/>
    <hyperlink ref="A57" location="'Saudi Arabia'!A1" display="Saudi Arabia" xr:uid="{00000000-0004-0000-0000-00001D000000}"/>
    <hyperlink ref="A63" location="Spain!A1" display="Spain" xr:uid="{00000000-0004-0000-0000-00001E000000}"/>
    <hyperlink ref="A65" location="Switzerland!A1" display="Switzerland" xr:uid="{00000000-0004-0000-0000-00001F000000}"/>
    <hyperlink ref="A11" location="Chile!A1" display="Chile" xr:uid="{00000000-0004-0000-0000-000020000000}"/>
    <hyperlink ref="A6" location="Bermuda!A1" display="Bermuda" xr:uid="{00000000-0004-0000-0000-000021000000}"/>
    <hyperlink ref="A33" location="Israel!A1" display="Israel" xr:uid="{00000000-0004-0000-0000-000022000000}"/>
    <hyperlink ref="A31" location="Indonesia!A1" display="Indonesia" xr:uid="{00000000-0004-0000-0000-000023000000}"/>
    <hyperlink ref="A40" location="Malaysia!A1" display="Malaysia" xr:uid="{00000000-0004-0000-0000-000024000000}"/>
    <hyperlink ref="A45" location="'New Zealand'!A1" display="New Zealand" xr:uid="{00000000-0004-0000-0000-000025000000}"/>
    <hyperlink ref="A52" location="Philippines!A1" display="Philippines" xr:uid="{00000000-0004-0000-0000-000026000000}"/>
    <hyperlink ref="A67" location="Thailand!A1" display="Thailand" xr:uid="{00000000-0004-0000-0000-000027000000}"/>
    <hyperlink ref="A32" location="Ireland!A1" display="Ireland" xr:uid="{00000000-0004-0000-0000-000028000000}"/>
    <hyperlink ref="A64" location="Sweden!A1" display="Sweden" xr:uid="{00000000-0004-0000-0000-000029000000}"/>
    <hyperlink ref="A48" location="Norway!A1" display="Norway" xr:uid="{00000000-0004-0000-0000-00002A000000}"/>
    <hyperlink ref="C9" location="Overseas!A1" display="Overseas" xr:uid="{00000000-0004-0000-0000-00002B000000}"/>
    <hyperlink ref="C10" location="EU!A1" display="European Union" xr:uid="{00000000-0004-0000-0000-00002C000000}"/>
    <hyperlink ref="A5" location="Belgium!A1" display="Belgium" xr:uid="{00000000-0004-0000-0000-00002D000000}"/>
    <hyperlink ref="A56" location="Russia!A1" display="Russia" xr:uid="{00000000-0004-0000-0000-00002E000000}"/>
    <hyperlink ref="A3" location="Austria!A1" display="Austria" xr:uid="{00000000-0004-0000-0000-00002F000000}"/>
    <hyperlink ref="A17" location="'Czech Republic'!A1" display="Czech Republic " xr:uid="{00000000-0004-0000-0000-000030000000}"/>
    <hyperlink ref="A18" location="Denmark!A1" display="Denmark" xr:uid="{00000000-0004-0000-0000-000031000000}"/>
    <hyperlink ref="A21" location="Estonia!A1" display="Estonia " xr:uid="{00000000-0004-0000-0000-000032000000}"/>
    <hyperlink ref="A22" location="Finland!A1" display="Finland" xr:uid="{00000000-0004-0000-0000-000033000000}"/>
    <hyperlink ref="A25" location="Greece!A1" display="Greece" xr:uid="{00000000-0004-0000-0000-000034000000}"/>
    <hyperlink ref="A29" location="Hungary!A1" display="Hungary" xr:uid="{00000000-0004-0000-0000-000035000000}"/>
    <hyperlink ref="A37" location="Latvia!A1" display="Latvia" xr:uid="{00000000-0004-0000-0000-000036000000}"/>
    <hyperlink ref="A38" location="Lithuania!A1" display="Lithuania" xr:uid="{00000000-0004-0000-0000-000037000000}"/>
    <hyperlink ref="A39" location="Luxembourg!A1" display="Luxembourg" xr:uid="{00000000-0004-0000-0000-000038000000}"/>
    <hyperlink ref="A41" location="Malta!A1" display="Malta" xr:uid="{00000000-0004-0000-0000-000039000000}"/>
    <hyperlink ref="A54" location="Portugal!A1" display="Portugal " xr:uid="{00000000-0004-0000-0000-00003A000000}"/>
    <hyperlink ref="A59" location="Slovakia!A1" display="Slovakia" xr:uid="{00000000-0004-0000-0000-00003B000000}"/>
    <hyperlink ref="A60" location="Slovenia!A1" display="Slovenia " xr:uid="{00000000-0004-0000-0000-00003C000000}"/>
    <hyperlink ref="A8" location="Brunei!A1" display="Brunei " xr:uid="{00000000-0004-0000-0000-00003D000000}"/>
    <hyperlink ref="A51" location="Peru!A1" display="Peru" xr:uid="{00000000-0004-0000-0000-00003E000000}"/>
    <hyperlink ref="A53" location="Poland!A1" display="Poland" xr:uid="{00000000-0004-0000-0000-00003F000000}"/>
    <hyperlink ref="A55" location="Romania!A1" display="Romania" xr:uid="{00000000-0004-0000-0000-000040000000}"/>
    <hyperlink ref="A47" location="Nigeria!A1" display="Nigeria" xr:uid="{00000000-0004-0000-0000-000041000000}"/>
    <hyperlink ref="A43" location="Morocco!A1" display="Morocco" xr:uid="{00000000-0004-0000-0000-000042000000}"/>
    <hyperlink ref="A36" location="Jordan!A1" display="Jordan " xr:uid="{00000000-0004-0000-0000-000043000000}"/>
    <hyperlink ref="A68" location="Turkey!A1" display="Turkey" xr:uid="{00000000-0004-0000-0000-000044000000}"/>
    <hyperlink ref="A13" location="Colombia!A1" display="Colombia " xr:uid="{00000000-0004-0000-0000-000045000000}"/>
    <hyperlink ref="A4" location="Bahrain!A1" display="Bahrain" xr:uid="{00000000-0004-0000-0000-000048000000}"/>
    <hyperlink ref="A9" location="Bulgaria!A1" display="Bulgaria" xr:uid="{00000000-0004-0000-0000-000049000000}"/>
    <hyperlink ref="A14" location="'Costa Rica'!A1" display="Costa Rica" xr:uid="{00000000-0004-0000-0000-00004A000000}"/>
    <hyperlink ref="A15" location="Croatia!A1" display="Croatia" xr:uid="{00000000-0004-0000-0000-00004B000000}"/>
    <hyperlink ref="A16" location="Cyprus!A1" display="Cyprus" xr:uid="{00000000-0004-0000-0000-00004C000000}"/>
    <hyperlink ref="A19" location="'Dominican Republic'!A1" display="Dominican Republic" xr:uid="{00000000-0004-0000-0000-00004D000000}"/>
    <hyperlink ref="A20" location="'El Salvador'!A1" display="El Salvador" xr:uid="{00000000-0004-0000-0000-00004E000000}"/>
    <hyperlink ref="A26" location="Guatemala!A1" display="Guatemala" xr:uid="{00000000-0004-0000-0000-00004F000000}"/>
    <hyperlink ref="A27" location="Honduras!A1" display="Honduras" xr:uid="{00000000-0004-0000-0000-000050000000}"/>
    <hyperlink ref="A46" location="Nicaragua!A1" display="Nicaragua" xr:uid="{00000000-0004-0000-0000-000051000000}"/>
    <hyperlink ref="A49" location="Oman!A1" display="Oman" xr:uid="{00000000-0004-0000-0000-000052000000}"/>
    <hyperlink ref="A50" location="Panama!A1" display="Panama" xr:uid="{00000000-0004-0000-0000-000053000000}"/>
    <hyperlink ref="A71" location="Vietnam!A1" display="Vietnam" xr:uid="{00000000-0004-0000-0000-000054000000}"/>
    <hyperlink ref="C12" location="'Growth (%)'!A1" display="Growth (%)" xr:uid="{4CC934D1-C3AC-45D4-8E79-F08AC25A93B5}"/>
    <hyperlink ref="C13" location="'Growth ($)'!A1" display="Growth ($)" xr:uid="{CB12DF56-58C2-426A-B7C5-D17316CDD5CC}"/>
    <hyperlink ref="C14" location="Records!A1" display="Records" xr:uid="{7B6F05DC-748D-4B7C-A26F-780279EECAAA}"/>
    <hyperlink ref="C15" location="'Top 10'!A1" display="Top 10" xr:uid="{AF2376C2-6FB4-40F2-BE93-6BEDB2DECBE3}"/>
    <hyperlink ref="C16" location="Education!A1" display="Education" xr:uid="{25C1E1D0-8A25-40BE-AAE7-10955137EFDB}"/>
    <hyperlink ref="C17" location="'Passenger Fares'!A1" display="Passenger Fares" xr:uid="{515E17D0-D1B5-469F-A47A-C1337D8697CC}"/>
    <hyperlink ref="C18" location="'Health-Medical'!A1" display="Health-Medical" xr:uid="{DE739F13-CC02-42EB-829C-A2797FD8C816}"/>
    <hyperlink ref="C19" location="Business!A1" display="Business" xr:uid="{88EC8839-9606-4E29-AAE6-FE0CB71F6103}"/>
    <hyperlink ref="C20" location="Personal!A1" display="Personal" xr:uid="{207618D6-452B-4660-BDC4-A288906F2F17}"/>
    <hyperlink ref="C21" location="'Other Business Travel'!A1" display="Other Business Travel" xr:uid="{CA2972A5-3A17-4552-BC4E-B832730768A6}"/>
    <hyperlink ref="C22" location="'Other Personal Travel'!A1" display="Other Personal Travel" xr:uid="{B99205E9-C979-4206-B5E8-16973A7E68ED}"/>
    <hyperlink ref="C23" location="'Border-Seasonal-Short-Term-Work'!A1" display="Border/Seasonal/Short-Term Worker" xr:uid="{D33F00DA-78FB-4DDF-B63B-B89F5413064A}"/>
    <hyperlink ref="C24" location="'Surplus-Deficit'!A1" display="Surplus-Deficit" xr:uid="{BDA5F80B-AEF5-456D-AF28-855129531D9C}"/>
    <hyperlink ref="C26" location="'All Countries (Aggregate)'!A1" display="All Countries (Aggregate)'" xr:uid="{768F9996-E4F0-440E-BB1F-A0C1E5B9299B}"/>
    <hyperlink ref="C25" location="'All Countries (by Region)'!A1" display="All Countries (by Region)" xr:uid="{834312A0-7F55-41F2-BA93-53A53AB89CC4}"/>
  </hyperlinks>
  <pageMargins left="0.7" right="0.7" top="0.75" bottom="0.75" header="0.3" footer="0.3"/>
  <pageSetup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B4205-AEC9-4F3E-8701-29ED132373F0}">
  <sheetPr codeName="Sheet91"/>
  <dimension ref="A1:DJ63"/>
  <sheetViews>
    <sheetView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4.4" x14ac:dyDescent="0.3"/>
  <cols>
    <col min="1" max="1" width="45.6640625" style="50" customWidth="1"/>
    <col min="2" max="11" width="9.109375" style="49"/>
    <col min="12" max="13" width="9.5546875" style="49" bestFit="1" customWidth="1"/>
    <col min="14" max="18" width="9.109375" style="49"/>
    <col min="19" max="21" width="9.109375" style="50"/>
    <col min="22" max="22" width="9.109375" style="49"/>
    <col min="23" max="206" width="9.109375" style="50"/>
    <col min="207" max="207" width="45.6640625" style="50" customWidth="1"/>
    <col min="208" max="216" width="13.6640625" style="50" customWidth="1"/>
    <col min="217" max="217" width="9.109375" style="50"/>
    <col min="218" max="218" width="9.5546875" style="50" bestFit="1" customWidth="1"/>
    <col min="219" max="462" width="9.109375" style="50"/>
    <col min="463" max="463" width="45.6640625" style="50" customWidth="1"/>
    <col min="464" max="472" width="13.6640625" style="50" customWidth="1"/>
    <col min="473" max="473" width="9.109375" style="50"/>
    <col min="474" max="474" width="9.5546875" style="50" bestFit="1" customWidth="1"/>
    <col min="475" max="718" width="9.109375" style="50"/>
    <col min="719" max="719" width="45.6640625" style="50" customWidth="1"/>
    <col min="720" max="728" width="13.6640625" style="50" customWidth="1"/>
    <col min="729" max="729" width="9.109375" style="50"/>
    <col min="730" max="730" width="9.5546875" style="50" bestFit="1" customWidth="1"/>
    <col min="731" max="974" width="9.109375" style="50"/>
    <col min="975" max="975" width="45.6640625" style="50" customWidth="1"/>
    <col min="976" max="984" width="13.6640625" style="50" customWidth="1"/>
    <col min="985" max="985" width="9.109375" style="50"/>
    <col min="986" max="986" width="9.5546875" style="50" bestFit="1" customWidth="1"/>
    <col min="987" max="1230" width="9.109375" style="50"/>
    <col min="1231" max="1231" width="45.6640625" style="50" customWidth="1"/>
    <col min="1232" max="1240" width="13.6640625" style="50" customWidth="1"/>
    <col min="1241" max="1241" width="9.109375" style="50"/>
    <col min="1242" max="1242" width="9.5546875" style="50" bestFit="1" customWidth="1"/>
    <col min="1243" max="1486" width="9.109375" style="50"/>
    <col min="1487" max="1487" width="45.6640625" style="50" customWidth="1"/>
    <col min="1488" max="1496" width="13.6640625" style="50" customWidth="1"/>
    <col min="1497" max="1497" width="9.109375" style="50"/>
    <col min="1498" max="1498" width="9.5546875" style="50" bestFit="1" customWidth="1"/>
    <col min="1499" max="1742" width="9.109375" style="50"/>
    <col min="1743" max="1743" width="45.6640625" style="50" customWidth="1"/>
    <col min="1744" max="1752" width="13.6640625" style="50" customWidth="1"/>
    <col min="1753" max="1753" width="9.109375" style="50"/>
    <col min="1754" max="1754" width="9.5546875" style="50" bestFit="1" customWidth="1"/>
    <col min="1755" max="1998" width="9.109375" style="50"/>
    <col min="1999" max="1999" width="45.6640625" style="50" customWidth="1"/>
    <col min="2000" max="2008" width="13.6640625" style="50" customWidth="1"/>
    <col min="2009" max="2009" width="9.109375" style="50"/>
    <col min="2010" max="2010" width="9.5546875" style="50" bestFit="1" customWidth="1"/>
    <col min="2011" max="2254" width="9.109375" style="50"/>
    <col min="2255" max="2255" width="45.6640625" style="50" customWidth="1"/>
    <col min="2256" max="2264" width="13.6640625" style="50" customWidth="1"/>
    <col min="2265" max="2265" width="9.109375" style="50"/>
    <col min="2266" max="2266" width="9.5546875" style="50" bestFit="1" customWidth="1"/>
    <col min="2267" max="2510" width="9.109375" style="50"/>
    <col min="2511" max="2511" width="45.6640625" style="50" customWidth="1"/>
    <col min="2512" max="2520" width="13.6640625" style="50" customWidth="1"/>
    <col min="2521" max="2521" width="9.109375" style="50"/>
    <col min="2522" max="2522" width="9.5546875" style="50" bestFit="1" customWidth="1"/>
    <col min="2523" max="2766" width="9.109375" style="50"/>
    <col min="2767" max="2767" width="45.6640625" style="50" customWidth="1"/>
    <col min="2768" max="2776" width="13.6640625" style="50" customWidth="1"/>
    <col min="2777" max="2777" width="9.109375" style="50"/>
    <col min="2778" max="2778" width="9.5546875" style="50" bestFit="1" customWidth="1"/>
    <col min="2779" max="3022" width="9.109375" style="50"/>
    <col min="3023" max="3023" width="45.6640625" style="50" customWidth="1"/>
    <col min="3024" max="3032" width="13.6640625" style="50" customWidth="1"/>
    <col min="3033" max="3033" width="9.109375" style="50"/>
    <col min="3034" max="3034" width="9.5546875" style="50" bestFit="1" customWidth="1"/>
    <col min="3035" max="3278" width="9.109375" style="50"/>
    <col min="3279" max="3279" width="45.6640625" style="50" customWidth="1"/>
    <col min="3280" max="3288" width="13.6640625" style="50" customWidth="1"/>
    <col min="3289" max="3289" width="9.109375" style="50"/>
    <col min="3290" max="3290" width="9.5546875" style="50" bestFit="1" customWidth="1"/>
    <col min="3291" max="3534" width="9.109375" style="50"/>
    <col min="3535" max="3535" width="45.6640625" style="50" customWidth="1"/>
    <col min="3536" max="3544" width="13.6640625" style="50" customWidth="1"/>
    <col min="3545" max="3545" width="9.109375" style="50"/>
    <col min="3546" max="3546" width="9.5546875" style="50" bestFit="1" customWidth="1"/>
    <col min="3547" max="3790" width="9.109375" style="50"/>
    <col min="3791" max="3791" width="45.6640625" style="50" customWidth="1"/>
    <col min="3792" max="3800" width="13.6640625" style="50" customWidth="1"/>
    <col min="3801" max="3801" width="9.109375" style="50"/>
    <col min="3802" max="3802" width="9.5546875" style="50" bestFit="1" customWidth="1"/>
    <col min="3803" max="4046" width="9.109375" style="50"/>
    <col min="4047" max="4047" width="45.6640625" style="50" customWidth="1"/>
    <col min="4048" max="4056" width="13.6640625" style="50" customWidth="1"/>
    <col min="4057" max="4057" width="9.109375" style="50"/>
    <col min="4058" max="4058" width="9.5546875" style="50" bestFit="1" customWidth="1"/>
    <col min="4059" max="4302" width="9.109375" style="50"/>
    <col min="4303" max="4303" width="45.6640625" style="50" customWidth="1"/>
    <col min="4304" max="4312" width="13.6640625" style="50" customWidth="1"/>
    <col min="4313" max="4313" width="9.109375" style="50"/>
    <col min="4314" max="4314" width="9.5546875" style="50" bestFit="1" customWidth="1"/>
    <col min="4315" max="4558" width="9.109375" style="50"/>
    <col min="4559" max="4559" width="45.6640625" style="50" customWidth="1"/>
    <col min="4560" max="4568" width="13.6640625" style="50" customWidth="1"/>
    <col min="4569" max="4569" width="9.109375" style="50"/>
    <col min="4570" max="4570" width="9.5546875" style="50" bestFit="1" customWidth="1"/>
    <col min="4571" max="4814" width="9.109375" style="50"/>
    <col min="4815" max="4815" width="45.6640625" style="50" customWidth="1"/>
    <col min="4816" max="4824" width="13.6640625" style="50" customWidth="1"/>
    <col min="4825" max="4825" width="9.109375" style="50"/>
    <col min="4826" max="4826" width="9.5546875" style="50" bestFit="1" customWidth="1"/>
    <col min="4827" max="5070" width="9.109375" style="50"/>
    <col min="5071" max="5071" width="45.6640625" style="50" customWidth="1"/>
    <col min="5072" max="5080" width="13.6640625" style="50" customWidth="1"/>
    <col min="5081" max="5081" width="9.109375" style="50"/>
    <col min="5082" max="5082" width="9.5546875" style="50" bestFit="1" customWidth="1"/>
    <col min="5083" max="5326" width="9.109375" style="50"/>
    <col min="5327" max="5327" width="45.6640625" style="50" customWidth="1"/>
    <col min="5328" max="5336" width="13.6640625" style="50" customWidth="1"/>
    <col min="5337" max="5337" width="9.109375" style="50"/>
    <col min="5338" max="5338" width="9.5546875" style="50" bestFit="1" customWidth="1"/>
    <col min="5339" max="5582" width="9.109375" style="50"/>
    <col min="5583" max="5583" width="45.6640625" style="50" customWidth="1"/>
    <col min="5584" max="5592" width="13.6640625" style="50" customWidth="1"/>
    <col min="5593" max="5593" width="9.109375" style="50"/>
    <col min="5594" max="5594" width="9.5546875" style="50" bestFit="1" customWidth="1"/>
    <col min="5595" max="5838" width="9.109375" style="50"/>
    <col min="5839" max="5839" width="45.6640625" style="50" customWidth="1"/>
    <col min="5840" max="5848" width="13.6640625" style="50" customWidth="1"/>
    <col min="5849" max="5849" width="9.109375" style="50"/>
    <col min="5850" max="5850" width="9.5546875" style="50" bestFit="1" customWidth="1"/>
    <col min="5851" max="6094" width="9.109375" style="50"/>
    <col min="6095" max="6095" width="45.6640625" style="50" customWidth="1"/>
    <col min="6096" max="6104" width="13.6640625" style="50" customWidth="1"/>
    <col min="6105" max="6105" width="9.109375" style="50"/>
    <col min="6106" max="6106" width="9.5546875" style="50" bestFit="1" customWidth="1"/>
    <col min="6107" max="6350" width="9.109375" style="50"/>
    <col min="6351" max="6351" width="45.6640625" style="50" customWidth="1"/>
    <col min="6352" max="6360" width="13.6640625" style="50" customWidth="1"/>
    <col min="6361" max="6361" width="9.109375" style="50"/>
    <col min="6362" max="6362" width="9.5546875" style="50" bestFit="1" customWidth="1"/>
    <col min="6363" max="6606" width="9.109375" style="50"/>
    <col min="6607" max="6607" width="45.6640625" style="50" customWidth="1"/>
    <col min="6608" max="6616" width="13.6640625" style="50" customWidth="1"/>
    <col min="6617" max="6617" width="9.109375" style="50"/>
    <col min="6618" max="6618" width="9.5546875" style="50" bestFit="1" customWidth="1"/>
    <col min="6619" max="6862" width="9.109375" style="50"/>
    <col min="6863" max="6863" width="45.6640625" style="50" customWidth="1"/>
    <col min="6864" max="6872" width="13.6640625" style="50" customWidth="1"/>
    <col min="6873" max="6873" width="9.109375" style="50"/>
    <col min="6874" max="6874" width="9.5546875" style="50" bestFit="1" customWidth="1"/>
    <col min="6875" max="7118" width="9.109375" style="50"/>
    <col min="7119" max="7119" width="45.6640625" style="50" customWidth="1"/>
    <col min="7120" max="7128" width="13.6640625" style="50" customWidth="1"/>
    <col min="7129" max="7129" width="9.109375" style="50"/>
    <col min="7130" max="7130" width="9.5546875" style="50" bestFit="1" customWidth="1"/>
    <col min="7131" max="7374" width="9.109375" style="50"/>
    <col min="7375" max="7375" width="45.6640625" style="50" customWidth="1"/>
    <col min="7376" max="7384" width="13.6640625" style="50" customWidth="1"/>
    <col min="7385" max="7385" width="9.109375" style="50"/>
    <col min="7386" max="7386" width="9.5546875" style="50" bestFit="1" customWidth="1"/>
    <col min="7387" max="7630" width="9.109375" style="50"/>
    <col min="7631" max="7631" width="45.6640625" style="50" customWidth="1"/>
    <col min="7632" max="7640" width="13.6640625" style="50" customWidth="1"/>
    <col min="7641" max="7641" width="9.109375" style="50"/>
    <col min="7642" max="7642" width="9.5546875" style="50" bestFit="1" customWidth="1"/>
    <col min="7643" max="7886" width="9.109375" style="50"/>
    <col min="7887" max="7887" width="45.6640625" style="50" customWidth="1"/>
    <col min="7888" max="7896" width="13.6640625" style="50" customWidth="1"/>
    <col min="7897" max="7897" width="9.109375" style="50"/>
    <col min="7898" max="7898" width="9.5546875" style="50" bestFit="1" customWidth="1"/>
    <col min="7899" max="8142" width="9.109375" style="50"/>
    <col min="8143" max="8143" width="45.6640625" style="50" customWidth="1"/>
    <col min="8144" max="8152" width="13.6640625" style="50" customWidth="1"/>
    <col min="8153" max="8153" width="9.109375" style="50"/>
    <col min="8154" max="8154" width="9.5546875" style="50" bestFit="1" customWidth="1"/>
    <col min="8155" max="8398" width="9.109375" style="50"/>
    <col min="8399" max="8399" width="45.6640625" style="50" customWidth="1"/>
    <col min="8400" max="8408" width="13.6640625" style="50" customWidth="1"/>
    <col min="8409" max="8409" width="9.109375" style="50"/>
    <col min="8410" max="8410" width="9.5546875" style="50" bestFit="1" customWidth="1"/>
    <col min="8411" max="8654" width="9.109375" style="50"/>
    <col min="8655" max="8655" width="45.6640625" style="50" customWidth="1"/>
    <col min="8656" max="8664" width="13.6640625" style="50" customWidth="1"/>
    <col min="8665" max="8665" width="9.109375" style="50"/>
    <col min="8666" max="8666" width="9.5546875" style="50" bestFit="1" customWidth="1"/>
    <col min="8667" max="8910" width="9.109375" style="50"/>
    <col min="8911" max="8911" width="45.6640625" style="50" customWidth="1"/>
    <col min="8912" max="8920" width="13.6640625" style="50" customWidth="1"/>
    <col min="8921" max="8921" width="9.109375" style="50"/>
    <col min="8922" max="8922" width="9.5546875" style="50" bestFit="1" customWidth="1"/>
    <col min="8923" max="9166" width="9.109375" style="50"/>
    <col min="9167" max="9167" width="45.6640625" style="50" customWidth="1"/>
    <col min="9168" max="9176" width="13.6640625" style="50" customWidth="1"/>
    <col min="9177" max="9177" width="9.109375" style="50"/>
    <col min="9178" max="9178" width="9.5546875" style="50" bestFit="1" customWidth="1"/>
    <col min="9179" max="9422" width="9.109375" style="50"/>
    <col min="9423" max="9423" width="45.6640625" style="50" customWidth="1"/>
    <col min="9424" max="9432" width="13.6640625" style="50" customWidth="1"/>
    <col min="9433" max="9433" width="9.109375" style="50"/>
    <col min="9434" max="9434" width="9.5546875" style="50" bestFit="1" customWidth="1"/>
    <col min="9435" max="9678" width="9.109375" style="50"/>
    <col min="9679" max="9679" width="45.6640625" style="50" customWidth="1"/>
    <col min="9680" max="9688" width="13.6640625" style="50" customWidth="1"/>
    <col min="9689" max="9689" width="9.109375" style="50"/>
    <col min="9690" max="9690" width="9.5546875" style="50" bestFit="1" customWidth="1"/>
    <col min="9691" max="9934" width="9.109375" style="50"/>
    <col min="9935" max="9935" width="45.6640625" style="50" customWidth="1"/>
    <col min="9936" max="9944" width="13.6640625" style="50" customWidth="1"/>
    <col min="9945" max="9945" width="9.109375" style="50"/>
    <col min="9946" max="9946" width="9.5546875" style="50" bestFit="1" customWidth="1"/>
    <col min="9947" max="10190" width="9.109375" style="50"/>
    <col min="10191" max="10191" width="45.6640625" style="50" customWidth="1"/>
    <col min="10192" max="10200" width="13.6640625" style="50" customWidth="1"/>
    <col min="10201" max="10201" width="9.109375" style="50"/>
    <col min="10202" max="10202" width="9.5546875" style="50" bestFit="1" customWidth="1"/>
    <col min="10203" max="10446" width="9.109375" style="50"/>
    <col min="10447" max="10447" width="45.6640625" style="50" customWidth="1"/>
    <col min="10448" max="10456" width="13.6640625" style="50" customWidth="1"/>
    <col min="10457" max="10457" width="9.109375" style="50"/>
    <col min="10458" max="10458" width="9.5546875" style="50" bestFit="1" customWidth="1"/>
    <col min="10459" max="10702" width="9.109375" style="50"/>
    <col min="10703" max="10703" width="45.6640625" style="50" customWidth="1"/>
    <col min="10704" max="10712" width="13.6640625" style="50" customWidth="1"/>
    <col min="10713" max="10713" width="9.109375" style="50"/>
    <col min="10714" max="10714" width="9.5546875" style="50" bestFit="1" customWidth="1"/>
    <col min="10715" max="10958" width="9.109375" style="50"/>
    <col min="10959" max="10959" width="45.6640625" style="50" customWidth="1"/>
    <col min="10960" max="10968" width="13.6640625" style="50" customWidth="1"/>
    <col min="10969" max="10969" width="9.109375" style="50"/>
    <col min="10970" max="10970" width="9.5546875" style="50" bestFit="1" customWidth="1"/>
    <col min="10971" max="11214" width="9.109375" style="50"/>
    <col min="11215" max="11215" width="45.6640625" style="50" customWidth="1"/>
    <col min="11216" max="11224" width="13.6640625" style="50" customWidth="1"/>
    <col min="11225" max="11225" width="9.109375" style="50"/>
    <col min="11226" max="11226" width="9.5546875" style="50" bestFit="1" customWidth="1"/>
    <col min="11227" max="11470" width="9.109375" style="50"/>
    <col min="11471" max="11471" width="45.6640625" style="50" customWidth="1"/>
    <col min="11472" max="11480" width="13.6640625" style="50" customWidth="1"/>
    <col min="11481" max="11481" width="9.109375" style="50"/>
    <col min="11482" max="11482" width="9.5546875" style="50" bestFit="1" customWidth="1"/>
    <col min="11483" max="11726" width="9.109375" style="50"/>
    <col min="11727" max="11727" width="45.6640625" style="50" customWidth="1"/>
    <col min="11728" max="11736" width="13.6640625" style="50" customWidth="1"/>
    <col min="11737" max="11737" width="9.109375" style="50"/>
    <col min="11738" max="11738" width="9.5546875" style="50" bestFit="1" customWidth="1"/>
    <col min="11739" max="11982" width="9.109375" style="50"/>
    <col min="11983" max="11983" width="45.6640625" style="50" customWidth="1"/>
    <col min="11984" max="11992" width="13.6640625" style="50" customWidth="1"/>
    <col min="11993" max="11993" width="9.109375" style="50"/>
    <col min="11994" max="11994" width="9.5546875" style="50" bestFit="1" customWidth="1"/>
    <col min="11995" max="12238" width="9.109375" style="50"/>
    <col min="12239" max="12239" width="45.6640625" style="50" customWidth="1"/>
    <col min="12240" max="12248" width="13.6640625" style="50" customWidth="1"/>
    <col min="12249" max="12249" width="9.109375" style="50"/>
    <col min="12250" max="12250" width="9.5546875" style="50" bestFit="1" customWidth="1"/>
    <col min="12251" max="12494" width="9.109375" style="50"/>
    <col min="12495" max="12495" width="45.6640625" style="50" customWidth="1"/>
    <col min="12496" max="12504" width="13.6640625" style="50" customWidth="1"/>
    <col min="12505" max="12505" width="9.109375" style="50"/>
    <col min="12506" max="12506" width="9.5546875" style="50" bestFit="1" customWidth="1"/>
    <col min="12507" max="12750" width="9.109375" style="50"/>
    <col min="12751" max="12751" width="45.6640625" style="50" customWidth="1"/>
    <col min="12752" max="12760" width="13.6640625" style="50" customWidth="1"/>
    <col min="12761" max="12761" width="9.109375" style="50"/>
    <col min="12762" max="12762" width="9.5546875" style="50" bestFit="1" customWidth="1"/>
    <col min="12763" max="13006" width="9.109375" style="50"/>
    <col min="13007" max="13007" width="45.6640625" style="50" customWidth="1"/>
    <col min="13008" max="13016" width="13.6640625" style="50" customWidth="1"/>
    <col min="13017" max="13017" width="9.109375" style="50"/>
    <col min="13018" max="13018" width="9.5546875" style="50" bestFit="1" customWidth="1"/>
    <col min="13019" max="13262" width="9.109375" style="50"/>
    <col min="13263" max="13263" width="45.6640625" style="50" customWidth="1"/>
    <col min="13264" max="13272" width="13.6640625" style="50" customWidth="1"/>
    <col min="13273" max="13273" width="9.109375" style="50"/>
    <col min="13274" max="13274" width="9.5546875" style="50" bestFit="1" customWidth="1"/>
    <col min="13275" max="13518" width="9.109375" style="50"/>
    <col min="13519" max="13519" width="45.6640625" style="50" customWidth="1"/>
    <col min="13520" max="13528" width="13.6640625" style="50" customWidth="1"/>
    <col min="13529" max="13529" width="9.109375" style="50"/>
    <col min="13530" max="13530" width="9.5546875" style="50" bestFit="1" customWidth="1"/>
    <col min="13531" max="13774" width="9.109375" style="50"/>
    <col min="13775" max="13775" width="45.6640625" style="50" customWidth="1"/>
    <col min="13776" max="13784" width="13.6640625" style="50" customWidth="1"/>
    <col min="13785" max="13785" width="9.109375" style="50"/>
    <col min="13786" max="13786" width="9.5546875" style="50" bestFit="1" customWidth="1"/>
    <col min="13787" max="14030" width="9.109375" style="50"/>
    <col min="14031" max="14031" width="45.6640625" style="50" customWidth="1"/>
    <col min="14032" max="14040" width="13.6640625" style="50" customWidth="1"/>
    <col min="14041" max="14041" width="9.109375" style="50"/>
    <col min="14042" max="14042" width="9.5546875" style="50" bestFit="1" customWidth="1"/>
    <col min="14043" max="14286" width="9.109375" style="50"/>
    <col min="14287" max="14287" width="45.6640625" style="50" customWidth="1"/>
    <col min="14288" max="14296" width="13.6640625" style="50" customWidth="1"/>
    <col min="14297" max="14297" width="9.109375" style="50"/>
    <col min="14298" max="14298" width="9.5546875" style="50" bestFit="1" customWidth="1"/>
    <col min="14299" max="14542" width="9.109375" style="50"/>
    <col min="14543" max="14543" width="45.6640625" style="50" customWidth="1"/>
    <col min="14544" max="14552" width="13.6640625" style="50" customWidth="1"/>
    <col min="14553" max="14553" width="9.109375" style="50"/>
    <col min="14554" max="14554" width="9.5546875" style="50" bestFit="1" customWidth="1"/>
    <col min="14555" max="14798" width="9.109375" style="50"/>
    <col min="14799" max="14799" width="45.6640625" style="50" customWidth="1"/>
    <col min="14800" max="14808" width="13.6640625" style="50" customWidth="1"/>
    <col min="14809" max="14809" width="9.109375" style="50"/>
    <col min="14810" max="14810" width="9.5546875" style="50" bestFit="1" customWidth="1"/>
    <col min="14811" max="15054" width="9.109375" style="50"/>
    <col min="15055" max="15055" width="45.6640625" style="50" customWidth="1"/>
    <col min="15056" max="15064" width="13.6640625" style="50" customWidth="1"/>
    <col min="15065" max="15065" width="9.109375" style="50"/>
    <col min="15066" max="15066" width="9.5546875" style="50" bestFit="1" customWidth="1"/>
    <col min="15067" max="15310" width="9.109375" style="50"/>
    <col min="15311" max="15311" width="45.6640625" style="50" customWidth="1"/>
    <col min="15312" max="15320" width="13.6640625" style="50" customWidth="1"/>
    <col min="15321" max="15321" width="9.109375" style="50"/>
    <col min="15322" max="15322" width="9.5546875" style="50" bestFit="1" customWidth="1"/>
    <col min="15323" max="15566" width="9.109375" style="50"/>
    <col min="15567" max="15567" width="45.6640625" style="50" customWidth="1"/>
    <col min="15568" max="15576" width="13.6640625" style="50" customWidth="1"/>
    <col min="15577" max="15577" width="9.109375" style="50"/>
    <col min="15578" max="15578" width="9.5546875" style="50" bestFit="1" customWidth="1"/>
    <col min="15579" max="15822" width="9.109375" style="50"/>
    <col min="15823" max="15823" width="45.6640625" style="50" customWidth="1"/>
    <col min="15824" max="15832" width="13.6640625" style="50" customWidth="1"/>
    <col min="15833" max="15833" width="9.109375" style="50"/>
    <col min="15834" max="15834" width="9.5546875" style="50" bestFit="1" customWidth="1"/>
    <col min="15835" max="16078" width="9.109375" style="50"/>
    <col min="16079" max="16079" width="45.6640625" style="50" customWidth="1"/>
    <col min="16080" max="16088" width="13.6640625" style="50" customWidth="1"/>
    <col min="16089" max="16089" width="9.109375" style="50"/>
    <col min="16090" max="16090" width="9.5546875" style="50" bestFit="1" customWidth="1"/>
    <col min="16091" max="16384" width="9.109375" style="50"/>
  </cols>
  <sheetData>
    <row r="1" spans="1:114" x14ac:dyDescent="0.3">
      <c r="A1" s="50" t="s">
        <v>228</v>
      </c>
    </row>
    <row r="2" spans="1:114" ht="12.75" customHeight="1" x14ac:dyDescent="0.3">
      <c r="A2" s="48"/>
    </row>
    <row r="3" spans="1:114" s="51" customFormat="1" ht="15" thickBot="1" x14ac:dyDescent="0.35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</row>
    <row r="4" spans="1:114" ht="15" thickTop="1" x14ac:dyDescent="0.3">
      <c r="A4" s="52" t="s">
        <v>233</v>
      </c>
      <c r="B4" s="53">
        <f>'All Countries (Aggregate)'!B13</f>
        <v>53836</v>
      </c>
      <c r="C4" s="53">
        <f>'All Countries (Aggregate)'!C13</f>
        <v>58849</v>
      </c>
      <c r="D4" s="53">
        <f>'All Countries (Aggregate)'!D13</f>
        <v>53211</v>
      </c>
      <c r="E4" s="53">
        <f>'All Countries (Aggregate)'!E13</f>
        <v>49368</v>
      </c>
      <c r="F4" s="53">
        <f>'All Countries (Aggregate)'!F13</f>
        <v>48438</v>
      </c>
      <c r="G4" s="53">
        <f>'All Countries (Aggregate)'!G13</f>
        <v>54160</v>
      </c>
      <c r="H4" s="53">
        <f>'All Countries (Aggregate)'!H13</f>
        <v>59023</v>
      </c>
      <c r="I4" s="53">
        <f>'All Countries (Aggregate)'!I13</f>
        <v>61690</v>
      </c>
      <c r="J4" s="53">
        <f>'All Countries (Aggregate)'!J13</f>
        <v>70456</v>
      </c>
      <c r="K4" s="53">
        <f>'All Countries (Aggregate)'!K13</f>
        <v>78991</v>
      </c>
      <c r="L4" s="53">
        <f>'All Countries (Aggregate)'!L13</f>
        <v>77312</v>
      </c>
      <c r="M4" s="53">
        <f>'All Countries (Aggregate)'!M13</f>
        <v>92145</v>
      </c>
      <c r="N4" s="53">
        <f>'All Countries (Aggregate)'!N13</f>
        <v>102906</v>
      </c>
      <c r="O4" s="53">
        <f>'All Countries (Aggregate)'!O13</f>
        <v>113572</v>
      </c>
      <c r="P4" s="53">
        <f>'All Countries (Aggregate)'!P13</f>
        <v>128637</v>
      </c>
      <c r="Q4" s="53">
        <f>'All Countries (Aggregate)'!Q13</f>
        <v>138568</v>
      </c>
      <c r="R4" s="53">
        <f>'All Countries (Aggregate)'!R13</f>
        <v>150305</v>
      </c>
      <c r="S4" s="53">
        <f>'All Countries (Aggregate)'!S13</f>
        <v>152623</v>
      </c>
      <c r="T4" s="53">
        <f>'All Countries (Aggregate)'!T13</f>
        <v>158118</v>
      </c>
      <c r="U4" s="53">
        <f>'All Countries (Aggregate)'!U13</f>
        <v>162868</v>
      </c>
      <c r="V4" s="53">
        <f>'All Countries (Aggregate)'!V13</f>
        <v>161146</v>
      </c>
      <c r="W4" s="53">
        <f>'All Countries (Aggregate)'!W13</f>
        <v>60516</v>
      </c>
      <c r="X4" s="53">
        <f>'All Countries (Aggregate)'!X13</f>
        <v>57536</v>
      </c>
      <c r="Y4" s="53">
        <f>'All Countries (Aggregate)'!Y13</f>
        <v>108877</v>
      </c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3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3">
      <c r="A6" s="46" t="s">
        <v>46</v>
      </c>
      <c r="B6" s="56">
        <f>China!B13</f>
        <v>1341</v>
      </c>
      <c r="C6" s="56">
        <f>China!C13</f>
        <v>1619</v>
      </c>
      <c r="D6" s="56">
        <f>China!D13</f>
        <v>1679</v>
      </c>
      <c r="E6" s="56">
        <f>China!E13</f>
        <v>1726</v>
      </c>
      <c r="F6" s="56">
        <f>China!F13</f>
        <v>1599</v>
      </c>
      <c r="G6" s="56">
        <f>China!G13</f>
        <v>1727</v>
      </c>
      <c r="H6" s="56">
        <f>China!H13</f>
        <v>1926</v>
      </c>
      <c r="I6" s="56">
        <f>China!I13</f>
        <v>2029</v>
      </c>
      <c r="J6" s="56">
        <f>China!J13</f>
        <v>2295</v>
      </c>
      <c r="K6" s="56">
        <f>China!K13</f>
        <v>2633</v>
      </c>
      <c r="L6" s="56">
        <f>China!L13</f>
        <v>3184</v>
      </c>
      <c r="M6" s="56">
        <f>China!M13</f>
        <v>4448</v>
      </c>
      <c r="N6" s="56">
        <f>China!N13</f>
        <v>6198</v>
      </c>
      <c r="O6" s="56">
        <f>China!O13</f>
        <v>8799</v>
      </c>
      <c r="P6" s="56">
        <f>China!P13</f>
        <v>12102</v>
      </c>
      <c r="Q6" s="56">
        <f>China!Q13</f>
        <v>15840</v>
      </c>
      <c r="R6" s="56">
        <f>China!R13</f>
        <v>20323</v>
      </c>
      <c r="S6" s="56">
        <f>China!S13</f>
        <v>24459</v>
      </c>
      <c r="T6" s="56">
        <f>China!T13</f>
        <v>26516</v>
      </c>
      <c r="U6" s="56">
        <f>China!U13</f>
        <v>27674</v>
      </c>
      <c r="V6" s="56">
        <f>China!V13</f>
        <v>27358</v>
      </c>
      <c r="W6" s="56">
        <f>China!W13</f>
        <v>15296</v>
      </c>
      <c r="X6" s="56">
        <f>China!X13</f>
        <v>11100</v>
      </c>
      <c r="Y6" s="56">
        <f>China!Y13</f>
        <v>13504</v>
      </c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3">
      <c r="A7" s="46" t="s">
        <v>45</v>
      </c>
      <c r="B7" s="56">
        <f>Canada!B13</f>
        <v>5304</v>
      </c>
      <c r="C7" s="56">
        <f>Canada!C13</f>
        <v>5849</v>
      </c>
      <c r="D7" s="56">
        <f>Canada!D13</f>
        <v>5624</v>
      </c>
      <c r="E7" s="56">
        <f>Canada!E13</f>
        <v>5328</v>
      </c>
      <c r="F7" s="56">
        <f>Canada!F13</f>
        <v>5805</v>
      </c>
      <c r="G7" s="56">
        <f>Canada!G13</f>
        <v>6594</v>
      </c>
      <c r="H7" s="56">
        <f>Canada!H13</f>
        <v>8084</v>
      </c>
      <c r="I7" s="56">
        <f>Canada!I13</f>
        <v>9446</v>
      </c>
      <c r="J7" s="56">
        <f>Canada!J13</f>
        <v>11816</v>
      </c>
      <c r="K7" s="56">
        <f>Canada!K13</f>
        <v>13764</v>
      </c>
      <c r="L7" s="56">
        <f>Canada!L13</f>
        <v>12204</v>
      </c>
      <c r="M7" s="56">
        <f>Canada!M13</f>
        <v>16165</v>
      </c>
      <c r="N7" s="56">
        <f>Canada!N13</f>
        <v>18516</v>
      </c>
      <c r="O7" s="56">
        <f>Canada!O13</f>
        <v>19627</v>
      </c>
      <c r="P7" s="56">
        <f>Canada!P13</f>
        <v>20187</v>
      </c>
      <c r="Q7" s="56">
        <f>Canada!Q13</f>
        <v>19306</v>
      </c>
      <c r="R7" s="56">
        <f>Canada!R13</f>
        <v>16057</v>
      </c>
      <c r="S7" s="56">
        <f>Canada!S13</f>
        <v>14862</v>
      </c>
      <c r="T7" s="56">
        <f>Canada!T13</f>
        <v>15715</v>
      </c>
      <c r="U7" s="56">
        <f>Canada!U13</f>
        <v>15913</v>
      </c>
      <c r="V7" s="56">
        <f>Canada!V13</f>
        <v>15849</v>
      </c>
      <c r="W7" s="56">
        <f>Canada!W13</f>
        <v>5024</v>
      </c>
      <c r="X7" s="56">
        <f>Canada!X13</f>
        <v>2844</v>
      </c>
      <c r="Y7" s="56">
        <f>Canada!Y13</f>
        <v>11431</v>
      </c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3">
      <c r="A8" s="46" t="s">
        <v>50</v>
      </c>
      <c r="B8" s="56">
        <f>India!B13</f>
        <v>916</v>
      </c>
      <c r="C8" s="56">
        <f>India!C13</f>
        <v>1156</v>
      </c>
      <c r="D8" s="56">
        <f>India!D13</f>
        <v>1400</v>
      </c>
      <c r="E8" s="56">
        <f>India!E13</f>
        <v>1598</v>
      </c>
      <c r="F8" s="56">
        <f>India!F13</f>
        <v>1796</v>
      </c>
      <c r="G8" s="56">
        <f>India!G13</f>
        <v>1986</v>
      </c>
      <c r="H8" s="56">
        <f>India!H13</f>
        <v>2055</v>
      </c>
      <c r="I8" s="56">
        <f>India!I13</f>
        <v>2164</v>
      </c>
      <c r="J8" s="56">
        <f>India!J13</f>
        <v>2673</v>
      </c>
      <c r="K8" s="56">
        <f>India!K13</f>
        <v>3015</v>
      </c>
      <c r="L8" s="56">
        <f>India!L13</f>
        <v>3187</v>
      </c>
      <c r="M8" s="56">
        <f>India!M13</f>
        <v>3437</v>
      </c>
      <c r="N8" s="56">
        <f>India!N13</f>
        <v>3539</v>
      </c>
      <c r="O8" s="56">
        <f>India!O13</f>
        <v>3696</v>
      </c>
      <c r="P8" s="56">
        <f>India!P13</f>
        <v>4284</v>
      </c>
      <c r="Q8" s="56">
        <f>India!Q13</f>
        <v>5217</v>
      </c>
      <c r="R8" s="56">
        <f>India!R13</f>
        <v>6664</v>
      </c>
      <c r="S8" s="56">
        <f>India!S13</f>
        <v>8123</v>
      </c>
      <c r="T8" s="56">
        <f>India!T13</f>
        <v>8913</v>
      </c>
      <c r="U8" s="56">
        <f>India!U13</f>
        <v>9347</v>
      </c>
      <c r="V8" s="56">
        <f>India!V13</f>
        <v>9573</v>
      </c>
      <c r="W8" s="56">
        <f>India!W13</f>
        <v>6544</v>
      </c>
      <c r="X8" s="56">
        <f>India!X13</f>
        <v>6515</v>
      </c>
      <c r="Y8" s="56">
        <f>India!Y13</f>
        <v>9452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3">
      <c r="A9" s="46" t="s">
        <v>26</v>
      </c>
      <c r="B9" s="56">
        <f>UK!B13</f>
        <v>6354</v>
      </c>
      <c r="C9" s="56">
        <f>UK!C13</f>
        <v>7537</v>
      </c>
      <c r="D9" s="56">
        <f>UK!D13</f>
        <v>6608</v>
      </c>
      <c r="E9" s="56">
        <f>UK!E13</f>
        <v>6232</v>
      </c>
      <c r="F9" s="56">
        <f>UK!F13</f>
        <v>6375</v>
      </c>
      <c r="G9" s="56">
        <f>UK!G13</f>
        <v>7248</v>
      </c>
      <c r="H9" s="56">
        <f>UK!H13</f>
        <v>7627</v>
      </c>
      <c r="I9" s="56">
        <f>UK!I13</f>
        <v>7654</v>
      </c>
      <c r="J9" s="56">
        <f>UK!J13</f>
        <v>8612</v>
      </c>
      <c r="K9" s="56">
        <f>UK!K13</f>
        <v>9090</v>
      </c>
      <c r="L9" s="56">
        <f>UK!L13</f>
        <v>7883</v>
      </c>
      <c r="M9" s="56">
        <f>UK!M13</f>
        <v>8006</v>
      </c>
      <c r="N9" s="56">
        <f>UK!N13</f>
        <v>7942</v>
      </c>
      <c r="O9" s="56">
        <f>UK!O13</f>
        <v>7794</v>
      </c>
      <c r="P9" s="56">
        <f>UK!P13</f>
        <v>8259</v>
      </c>
      <c r="Q9" s="56">
        <f>UK!Q13</f>
        <v>8819</v>
      </c>
      <c r="R9" s="56">
        <f>UK!R13</f>
        <v>10608</v>
      </c>
      <c r="S9" s="56">
        <f>UK!S13</f>
        <v>10198</v>
      </c>
      <c r="T9" s="56">
        <f>UK!T13</f>
        <v>9938</v>
      </c>
      <c r="U9" s="56">
        <f>UK!U13</f>
        <v>10301</v>
      </c>
      <c r="V9" s="56">
        <f>UK!V13</f>
        <v>10439</v>
      </c>
      <c r="W9" s="56">
        <f>UK!W13</f>
        <v>1783</v>
      </c>
      <c r="X9" s="56">
        <f>UK!X13</f>
        <v>1287</v>
      </c>
      <c r="Y9" s="56">
        <f>UK!Y13</f>
        <v>7636</v>
      </c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3">
      <c r="A10" s="46" t="s">
        <v>54</v>
      </c>
      <c r="B10" s="56">
        <f>Mexico!B13</f>
        <v>3077</v>
      </c>
      <c r="C10" s="56">
        <f>Mexico!C13</f>
        <v>3822</v>
      </c>
      <c r="D10" s="56">
        <f>Mexico!D13</f>
        <v>3996</v>
      </c>
      <c r="E10" s="56">
        <f>Mexico!E13</f>
        <v>4182</v>
      </c>
      <c r="F10" s="56">
        <f>Mexico!F13</f>
        <v>4283</v>
      </c>
      <c r="G10" s="56">
        <f>Mexico!G13</f>
        <v>4748</v>
      </c>
      <c r="H10" s="56">
        <f>Mexico!H13</f>
        <v>5200</v>
      </c>
      <c r="I10" s="56">
        <f>Mexico!I13</f>
        <v>5409</v>
      </c>
      <c r="J10" s="56">
        <f>Mexico!J13</f>
        <v>5590</v>
      </c>
      <c r="K10" s="56">
        <f>Mexico!K13</f>
        <v>5826</v>
      </c>
      <c r="L10" s="56">
        <f>Mexico!L13</f>
        <v>4931</v>
      </c>
      <c r="M10" s="56">
        <f>Mexico!M13</f>
        <v>5050</v>
      </c>
      <c r="N10" s="56">
        <f>Mexico!N13</f>
        <v>5511</v>
      </c>
      <c r="O10" s="56">
        <f>Mexico!O13</f>
        <v>6132</v>
      </c>
      <c r="P10" s="56">
        <f>Mexico!P13</f>
        <v>6569</v>
      </c>
      <c r="Q10" s="56">
        <f>Mexico!Q13</f>
        <v>6876</v>
      </c>
      <c r="R10" s="56">
        <f>Mexico!R13</f>
        <v>7343</v>
      </c>
      <c r="S10" s="56">
        <f>Mexico!S13</f>
        <v>7553</v>
      </c>
      <c r="T10" s="56">
        <f>Mexico!T13</f>
        <v>8166</v>
      </c>
      <c r="U10" s="56">
        <f>Mexico!U13</f>
        <v>8319</v>
      </c>
      <c r="V10" s="56">
        <f>Mexico!V13</f>
        <v>7486</v>
      </c>
      <c r="W10" s="56">
        <f>Mexico!W13</f>
        <v>2987</v>
      </c>
      <c r="X10" s="56">
        <f>Mexico!X13</f>
        <v>4208</v>
      </c>
      <c r="Y10" s="56">
        <f>Mexico!Y13</f>
        <v>5543</v>
      </c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3">
      <c r="A11" s="46" t="s">
        <v>44</v>
      </c>
      <c r="B11" s="56">
        <f>Brazil!B13</f>
        <v>1069</v>
      </c>
      <c r="C11" s="56">
        <f>Brazil!C13</f>
        <v>1189</v>
      </c>
      <c r="D11" s="56">
        <f>Brazil!D13</f>
        <v>927</v>
      </c>
      <c r="E11" s="56">
        <f>Brazil!E13</f>
        <v>727</v>
      </c>
      <c r="F11" s="56">
        <f>Brazil!F13</f>
        <v>635</v>
      </c>
      <c r="G11" s="56">
        <f>Brazil!G13</f>
        <v>685</v>
      </c>
      <c r="H11" s="56">
        <f>Brazil!H13</f>
        <v>834</v>
      </c>
      <c r="I11" s="56">
        <f>Brazil!I13</f>
        <v>947</v>
      </c>
      <c r="J11" s="56">
        <f>Brazil!J13</f>
        <v>1262</v>
      </c>
      <c r="K11" s="56">
        <f>Brazil!K13</f>
        <v>1794</v>
      </c>
      <c r="L11" s="56">
        <f>Brazil!L13</f>
        <v>2360</v>
      </c>
      <c r="M11" s="56">
        <f>Brazil!M13</f>
        <v>3556</v>
      </c>
      <c r="N11" s="56">
        <f>Brazil!N13</f>
        <v>4901</v>
      </c>
      <c r="O11" s="56">
        <f>Brazil!O13</f>
        <v>6314</v>
      </c>
      <c r="P11" s="56">
        <f>Brazil!P13</f>
        <v>7871</v>
      </c>
      <c r="Q11" s="56">
        <f>Brazil!Q13</f>
        <v>8933</v>
      </c>
      <c r="R11" s="56">
        <f>Brazil!R13</f>
        <v>8887</v>
      </c>
      <c r="S11" s="56">
        <f>Brazil!S13</f>
        <v>6822</v>
      </c>
      <c r="T11" s="56">
        <f>Brazil!T13</f>
        <v>7377</v>
      </c>
      <c r="U11" s="56">
        <f>Brazil!U13</f>
        <v>8256</v>
      </c>
      <c r="V11" s="56">
        <f>Brazil!V13</f>
        <v>7529</v>
      </c>
      <c r="W11" s="56">
        <f>Brazil!W13</f>
        <v>1998</v>
      </c>
      <c r="X11" s="56">
        <f>Brazil!X13</f>
        <v>1316</v>
      </c>
      <c r="Y11" s="56">
        <f>Brazil!Y13</f>
        <v>4479</v>
      </c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3">
      <c r="A12" s="46" t="s">
        <v>60</v>
      </c>
      <c r="B12" s="56">
        <f>'South Korea'!B13</f>
        <v>1381</v>
      </c>
      <c r="C12" s="56">
        <f>'South Korea'!C13</f>
        <v>1700</v>
      </c>
      <c r="D12" s="56">
        <f>'South Korea'!D13</f>
        <v>1780</v>
      </c>
      <c r="E12" s="56">
        <f>'South Korea'!E13</f>
        <v>1886</v>
      </c>
      <c r="F12" s="56">
        <f>'South Korea'!F13</f>
        <v>1950</v>
      </c>
      <c r="G12" s="56">
        <f>'South Korea'!G13</f>
        <v>2048</v>
      </c>
      <c r="H12" s="56">
        <f>'South Korea'!H13</f>
        <v>2250</v>
      </c>
      <c r="I12" s="56">
        <f>'South Korea'!I13</f>
        <v>2466</v>
      </c>
      <c r="J12" s="56">
        <f>'South Korea'!J13</f>
        <v>2781</v>
      </c>
      <c r="K12" s="56">
        <f>'South Korea'!K13</f>
        <v>3004</v>
      </c>
      <c r="L12" s="56">
        <f>'South Korea'!L13</f>
        <v>3232</v>
      </c>
      <c r="M12" s="56">
        <f>'South Korea'!M13</f>
        <v>4293</v>
      </c>
      <c r="N12" s="56">
        <f>'South Korea'!N13</f>
        <v>4552</v>
      </c>
      <c r="O12" s="56">
        <f>'South Korea'!O13</f>
        <v>4842</v>
      </c>
      <c r="P12" s="56">
        <f>'South Korea'!P13</f>
        <v>5237</v>
      </c>
      <c r="Q12" s="56">
        <f>'South Korea'!Q13</f>
        <v>5290</v>
      </c>
      <c r="R12" s="56">
        <f>'South Korea'!R13</f>
        <v>5968</v>
      </c>
      <c r="S12" s="56">
        <f>'South Korea'!S13</f>
        <v>6486</v>
      </c>
      <c r="T12" s="56">
        <f>'South Korea'!T13</f>
        <v>7311</v>
      </c>
      <c r="U12" s="56">
        <f>'South Korea'!U13</f>
        <v>7098</v>
      </c>
      <c r="V12" s="56">
        <f>'South Korea'!V13</f>
        <v>7082</v>
      </c>
      <c r="W12" s="56">
        <f>'South Korea'!W13</f>
        <v>2776</v>
      </c>
      <c r="X12" s="56">
        <f>'South Korea'!X13</f>
        <v>1909</v>
      </c>
      <c r="Y12" s="56">
        <f>'South Korea'!Y13</f>
        <v>3784</v>
      </c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3">
      <c r="A13" s="46" t="s">
        <v>28</v>
      </c>
      <c r="B13" s="56">
        <f>Germany!B13</f>
        <v>3441</v>
      </c>
      <c r="C13" s="56">
        <f>Germany!C13</f>
        <v>2929</v>
      </c>
      <c r="D13" s="56">
        <f>Germany!D13</f>
        <v>2211</v>
      </c>
      <c r="E13" s="56">
        <f>Germany!E13</f>
        <v>2066</v>
      </c>
      <c r="F13" s="56">
        <f>Germany!F13</f>
        <v>2020</v>
      </c>
      <c r="G13" s="56">
        <f>Germany!G13</f>
        <v>2273</v>
      </c>
      <c r="H13" s="56">
        <f>Germany!H13</f>
        <v>2406</v>
      </c>
      <c r="I13" s="56">
        <f>Germany!I13</f>
        <v>2460</v>
      </c>
      <c r="J13" s="56">
        <f>Germany!J13</f>
        <v>2820</v>
      </c>
      <c r="K13" s="56">
        <f>Germany!K13</f>
        <v>3426</v>
      </c>
      <c r="L13" s="56">
        <f>Germany!L13</f>
        <v>3384</v>
      </c>
      <c r="M13" s="56">
        <f>Germany!M13</f>
        <v>3736</v>
      </c>
      <c r="N13" s="56">
        <f>Germany!N13</f>
        <v>4066</v>
      </c>
      <c r="O13" s="56">
        <f>Germany!O13</f>
        <v>4272</v>
      </c>
      <c r="P13" s="56">
        <f>Germany!P13</f>
        <v>4581</v>
      </c>
      <c r="Q13" s="56">
        <f>Germany!Q13</f>
        <v>4780</v>
      </c>
      <c r="R13" s="56">
        <f>Germany!R13</f>
        <v>5236</v>
      </c>
      <c r="S13" s="56">
        <f>Germany!S13</f>
        <v>4723</v>
      </c>
      <c r="T13" s="56">
        <f>Germany!T13</f>
        <v>4785</v>
      </c>
      <c r="U13" s="56">
        <f>Germany!U13</f>
        <v>4789</v>
      </c>
      <c r="V13" s="56">
        <f>Germany!V13</f>
        <v>4802</v>
      </c>
      <c r="W13" s="56">
        <f>Germany!W13</f>
        <v>854</v>
      </c>
      <c r="X13" s="56">
        <f>Germany!X13</f>
        <v>772</v>
      </c>
      <c r="Y13" s="56">
        <f>Germany!Y13</f>
        <v>3698</v>
      </c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3">
      <c r="A14" s="46" t="s">
        <v>27</v>
      </c>
      <c r="B14" s="56">
        <f>France!B13</f>
        <v>1571</v>
      </c>
      <c r="C14" s="56">
        <f>France!C13</f>
        <v>1645</v>
      </c>
      <c r="D14" s="56">
        <f>France!D13</f>
        <v>1355</v>
      </c>
      <c r="E14" s="56">
        <f>France!E13</f>
        <v>1180</v>
      </c>
      <c r="F14" s="56">
        <f>France!F13</f>
        <v>1078</v>
      </c>
      <c r="G14" s="56">
        <f>France!G13</f>
        <v>1241</v>
      </c>
      <c r="H14" s="56">
        <f>France!H13</f>
        <v>1423</v>
      </c>
      <c r="I14" s="56">
        <f>France!I13</f>
        <v>1381</v>
      </c>
      <c r="J14" s="56">
        <f>France!J13</f>
        <v>1770</v>
      </c>
      <c r="K14" s="56">
        <f>France!K13</f>
        <v>2270</v>
      </c>
      <c r="L14" s="56">
        <f>France!L13</f>
        <v>2308</v>
      </c>
      <c r="M14" s="56">
        <f>France!M13</f>
        <v>2719</v>
      </c>
      <c r="N14" s="56">
        <f>France!N13</f>
        <v>3041</v>
      </c>
      <c r="O14" s="56">
        <f>France!O13</f>
        <v>3022</v>
      </c>
      <c r="P14" s="56">
        <f>France!P13</f>
        <v>3371</v>
      </c>
      <c r="Q14" s="56">
        <f>France!Q13</f>
        <v>3618</v>
      </c>
      <c r="R14" s="56">
        <f>France!R13</f>
        <v>3906</v>
      </c>
      <c r="S14" s="56">
        <f>France!S13</f>
        <v>3639</v>
      </c>
      <c r="T14" s="56">
        <f>France!T13</f>
        <v>3665</v>
      </c>
      <c r="U14" s="56">
        <f>France!U13</f>
        <v>3804</v>
      </c>
      <c r="V14" s="56">
        <f>France!V13</f>
        <v>3952</v>
      </c>
      <c r="W14" s="56">
        <f>France!W13</f>
        <v>818</v>
      </c>
      <c r="X14" s="56">
        <f>France!X13</f>
        <v>685</v>
      </c>
      <c r="Y14" s="56">
        <f>France!Y13</f>
        <v>3159</v>
      </c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3">
      <c r="A15" s="46" t="s">
        <v>43</v>
      </c>
      <c r="B15" s="56">
        <f>Australia!B13</f>
        <v>1038</v>
      </c>
      <c r="C15" s="56">
        <f>Australia!C13</f>
        <v>1188</v>
      </c>
      <c r="D15" s="56">
        <f>Australia!D13</f>
        <v>944</v>
      </c>
      <c r="E15" s="56">
        <f>Australia!E13</f>
        <v>900</v>
      </c>
      <c r="F15" s="56">
        <f>Australia!F13</f>
        <v>885</v>
      </c>
      <c r="G15" s="56">
        <f>Australia!G13</f>
        <v>1146</v>
      </c>
      <c r="H15" s="56">
        <f>Australia!H13</f>
        <v>1357</v>
      </c>
      <c r="I15" s="56">
        <f>Australia!I13</f>
        <v>1538</v>
      </c>
      <c r="J15" s="56">
        <f>Australia!J13</f>
        <v>1856</v>
      </c>
      <c r="K15" s="56">
        <f>Australia!K13</f>
        <v>2201</v>
      </c>
      <c r="L15" s="56">
        <f>Australia!L13</f>
        <v>2608</v>
      </c>
      <c r="M15" s="56">
        <f>Australia!M13</f>
        <v>3781</v>
      </c>
      <c r="N15" s="56">
        <f>Australia!N13</f>
        <v>4638</v>
      </c>
      <c r="O15" s="56">
        <f>Australia!O13</f>
        <v>5396</v>
      </c>
      <c r="P15" s="56">
        <f>Australia!P13</f>
        <v>6528</v>
      </c>
      <c r="Q15" s="56">
        <f>Australia!Q13</f>
        <v>6849</v>
      </c>
      <c r="R15" s="56">
        <f>Australia!R13</f>
        <v>7607</v>
      </c>
      <c r="S15" s="56">
        <f>Australia!S13</f>
        <v>7084</v>
      </c>
      <c r="T15" s="56">
        <f>Australia!T13</f>
        <v>6812</v>
      </c>
      <c r="U15" s="56">
        <f>Australia!U13</f>
        <v>6817</v>
      </c>
      <c r="V15" s="56">
        <f>Australia!V13</f>
        <v>6500</v>
      </c>
      <c r="W15" s="56">
        <f>Australia!W13</f>
        <v>1111</v>
      </c>
      <c r="X15" s="56">
        <f>Australia!X13</f>
        <v>363</v>
      </c>
      <c r="Y15" s="56">
        <f>Australia!Y13</f>
        <v>2982</v>
      </c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3">
      <c r="A16" s="46" t="s">
        <v>73</v>
      </c>
      <c r="B16" s="56">
        <f>Spain!B13</f>
        <v>578</v>
      </c>
      <c r="C16" s="56">
        <f>Spain!C13</f>
        <v>574</v>
      </c>
      <c r="D16" s="56">
        <f>Spain!D13</f>
        <v>469</v>
      </c>
      <c r="E16" s="56">
        <f>Spain!E13</f>
        <v>438</v>
      </c>
      <c r="F16" s="56">
        <f>Spain!F13</f>
        <v>463</v>
      </c>
      <c r="G16" s="56">
        <f>Spain!G13</f>
        <v>559</v>
      </c>
      <c r="H16" s="56">
        <f>Spain!H13</f>
        <v>678</v>
      </c>
      <c r="I16" s="56">
        <f>Spain!I13</f>
        <v>820</v>
      </c>
      <c r="J16" s="56">
        <f>Spain!J13</f>
        <v>1065</v>
      </c>
      <c r="K16" s="56">
        <f>Spain!K13</f>
        <v>1473</v>
      </c>
      <c r="L16" s="56">
        <f>Spain!L13</f>
        <v>1414</v>
      </c>
      <c r="M16" s="56">
        <f>Spain!M13</f>
        <v>1585</v>
      </c>
      <c r="N16" s="56">
        <f>Spain!N13</f>
        <v>1773</v>
      </c>
      <c r="O16" s="56">
        <f>Spain!O13</f>
        <v>1608</v>
      </c>
      <c r="P16" s="56">
        <f>Spain!P13</f>
        <v>1661</v>
      </c>
      <c r="Q16" s="56">
        <f>Spain!Q13</f>
        <v>1793</v>
      </c>
      <c r="R16" s="56">
        <f>Spain!R13</f>
        <v>1865</v>
      </c>
      <c r="S16" s="56">
        <f>Spain!S13</f>
        <v>1920</v>
      </c>
      <c r="T16" s="56">
        <f>Spain!T13</f>
        <v>1889</v>
      </c>
      <c r="U16" s="56">
        <f>Spain!U13</f>
        <v>1998</v>
      </c>
      <c r="V16" s="56">
        <f>Spain!V13</f>
        <v>2102</v>
      </c>
      <c r="W16" s="56">
        <f>Spain!W13</f>
        <v>520</v>
      </c>
      <c r="X16" s="56">
        <f>Spain!X13</f>
        <v>584</v>
      </c>
      <c r="Y16" s="56">
        <f>Spain!Y13</f>
        <v>1797</v>
      </c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3">
      <c r="A17" s="46" t="s">
        <v>51</v>
      </c>
      <c r="B17" s="56">
        <f>Italy!B13</f>
        <v>981</v>
      </c>
      <c r="C17" s="56">
        <f>Italy!C13</f>
        <v>970</v>
      </c>
      <c r="D17" s="56">
        <f>Italy!D13</f>
        <v>761</v>
      </c>
      <c r="E17" s="56">
        <f>Italy!E13</f>
        <v>668</v>
      </c>
      <c r="F17" s="56">
        <f>Italy!F13</f>
        <v>650</v>
      </c>
      <c r="G17" s="56">
        <f>Italy!G13</f>
        <v>753</v>
      </c>
      <c r="H17" s="56">
        <f>Italy!H13</f>
        <v>934</v>
      </c>
      <c r="I17" s="56">
        <f>Italy!I13</f>
        <v>979</v>
      </c>
      <c r="J17" s="56">
        <f>Italy!J13</f>
        <v>1239</v>
      </c>
      <c r="K17" s="56">
        <f>Italy!K13</f>
        <v>1607</v>
      </c>
      <c r="L17" s="56">
        <f>Italy!L13</f>
        <v>1670</v>
      </c>
      <c r="M17" s="56">
        <f>Italy!M13</f>
        <v>1899</v>
      </c>
      <c r="N17" s="56">
        <f>Italy!N13</f>
        <v>2054</v>
      </c>
      <c r="O17" s="56">
        <f>Italy!O13</f>
        <v>1896</v>
      </c>
      <c r="P17" s="56">
        <f>Italy!P13</f>
        <v>1930</v>
      </c>
      <c r="Q17" s="56">
        <f>Italy!Q13</f>
        <v>2108</v>
      </c>
      <c r="R17" s="56">
        <f>Italy!R13</f>
        <v>2261</v>
      </c>
      <c r="S17" s="56">
        <f>Italy!S13</f>
        <v>2131</v>
      </c>
      <c r="T17" s="56">
        <f>Italy!T13</f>
        <v>2195</v>
      </c>
      <c r="U17" s="56">
        <f>Italy!U13</f>
        <v>2342</v>
      </c>
      <c r="V17" s="56">
        <f>Italy!V13</f>
        <v>2370</v>
      </c>
      <c r="W17" s="56">
        <f>Italy!W13</f>
        <v>475</v>
      </c>
      <c r="X17" s="56">
        <f>Italy!X13</f>
        <v>474</v>
      </c>
      <c r="Y17" s="56">
        <f>Italy!Y13</f>
        <v>1714</v>
      </c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3">
      <c r="A18" s="46" t="s">
        <v>41</v>
      </c>
      <c r="B18" s="56">
        <f>Argentina!B13</f>
        <v>886</v>
      </c>
      <c r="C18" s="56">
        <f>Argentina!C13</f>
        <v>927</v>
      </c>
      <c r="D18" s="56">
        <f>Argentina!D13</f>
        <v>752</v>
      </c>
      <c r="E18" s="56">
        <f>Argentina!E13</f>
        <v>327</v>
      </c>
      <c r="F18" s="56">
        <f>Argentina!F13</f>
        <v>302</v>
      </c>
      <c r="G18" s="56">
        <f>Argentina!G13</f>
        <v>325</v>
      </c>
      <c r="H18" s="56">
        <f>Argentina!H13</f>
        <v>358</v>
      </c>
      <c r="I18" s="56">
        <f>Argentina!I13</f>
        <v>387</v>
      </c>
      <c r="J18" s="56">
        <f>Argentina!J13</f>
        <v>504</v>
      </c>
      <c r="K18" s="56">
        <f>Argentina!K13</f>
        <v>630</v>
      </c>
      <c r="L18" s="56">
        <f>Argentina!L13</f>
        <v>778</v>
      </c>
      <c r="M18" s="56">
        <f>Argentina!M13</f>
        <v>1059</v>
      </c>
      <c r="N18" s="56">
        <f>Argentina!N13</f>
        <v>1306</v>
      </c>
      <c r="O18" s="56">
        <f>Argentina!O13</f>
        <v>1654</v>
      </c>
      <c r="P18" s="56">
        <f>Argentina!P13</f>
        <v>1948</v>
      </c>
      <c r="Q18" s="56">
        <f>Argentina!Q13</f>
        <v>1941</v>
      </c>
      <c r="R18" s="56">
        <f>Argentina!R13</f>
        <v>2278</v>
      </c>
      <c r="S18" s="56">
        <f>Argentina!S13</f>
        <v>2643</v>
      </c>
      <c r="T18" s="56">
        <f>Argentina!T13</f>
        <v>2887</v>
      </c>
      <c r="U18" s="56">
        <f>Argentina!U13</f>
        <v>2828</v>
      </c>
      <c r="V18" s="56">
        <f>Argentina!V13</f>
        <v>2435</v>
      </c>
      <c r="W18" s="56">
        <f>Argentina!W13</f>
        <v>616</v>
      </c>
      <c r="X18" s="56">
        <f>Argentina!X13</f>
        <v>935</v>
      </c>
      <c r="Y18" s="56">
        <f>Argentina!Y13</f>
        <v>1657</v>
      </c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3">
      <c r="A19" s="46" t="s">
        <v>52</v>
      </c>
      <c r="B19" s="56">
        <f>Japan!B13</f>
        <v>7706</v>
      </c>
      <c r="C19" s="56">
        <f>Japan!C13</f>
        <v>8200</v>
      </c>
      <c r="D19" s="56">
        <f>Japan!D13</f>
        <v>6787</v>
      </c>
      <c r="E19" s="56">
        <f>Japan!E13</f>
        <v>6026</v>
      </c>
      <c r="F19" s="56">
        <f>Japan!F13</f>
        <v>5518</v>
      </c>
      <c r="G19" s="56">
        <f>Japan!G13</f>
        <v>6405</v>
      </c>
      <c r="H19" s="56">
        <f>Japan!H13</f>
        <v>6339</v>
      </c>
      <c r="I19" s="56">
        <f>Japan!I13</f>
        <v>5601</v>
      </c>
      <c r="J19" s="56">
        <f>Japan!J13</f>
        <v>5030</v>
      </c>
      <c r="K19" s="56">
        <f>Japan!K13</f>
        <v>4606</v>
      </c>
      <c r="L19" s="56">
        <f>Japan!L13</f>
        <v>4308</v>
      </c>
      <c r="M19" s="56">
        <f>Japan!M13</f>
        <v>5879</v>
      </c>
      <c r="N19" s="56">
        <f>Japan!N13</f>
        <v>5700</v>
      </c>
      <c r="O19" s="56">
        <f>Japan!O13</f>
        <v>6415</v>
      </c>
      <c r="P19" s="56">
        <f>Japan!P13</f>
        <v>6402</v>
      </c>
      <c r="Q19" s="56">
        <f>Japan!Q13</f>
        <v>5839</v>
      </c>
      <c r="R19" s="56">
        <f>Japan!R13</f>
        <v>5738</v>
      </c>
      <c r="S19" s="56">
        <f>Japan!S13</f>
        <v>5168</v>
      </c>
      <c r="T19" s="56">
        <f>Japan!T13</f>
        <v>4949</v>
      </c>
      <c r="U19" s="56">
        <f>Japan!U13</f>
        <v>4847</v>
      </c>
      <c r="V19" s="56">
        <f>Japan!V13</f>
        <v>5128</v>
      </c>
      <c r="W19" s="56">
        <f>Japan!W13</f>
        <v>1369</v>
      </c>
      <c r="X19" s="56">
        <f>Japan!X13</f>
        <v>616</v>
      </c>
      <c r="Y19" s="56">
        <f>Japan!Y13</f>
        <v>1484</v>
      </c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3">
      <c r="A20" s="46" t="s">
        <v>61</v>
      </c>
      <c r="B20" s="56">
        <f>Taiwan!B13</f>
        <v>1191</v>
      </c>
      <c r="C20" s="56">
        <f>Taiwan!C13</f>
        <v>1240</v>
      </c>
      <c r="D20" s="56">
        <f>Taiwan!D13</f>
        <v>1129</v>
      </c>
      <c r="E20" s="56">
        <f>Taiwan!E13</f>
        <v>1057</v>
      </c>
      <c r="F20" s="56">
        <f>Taiwan!F13</f>
        <v>989</v>
      </c>
      <c r="G20" s="56">
        <f>Taiwan!G13</f>
        <v>1073</v>
      </c>
      <c r="H20" s="56">
        <f>Taiwan!H13</f>
        <v>1145</v>
      </c>
      <c r="I20" s="56">
        <f>Taiwan!I13</f>
        <v>1168</v>
      </c>
      <c r="J20" s="56">
        <f>Taiwan!J13</f>
        <v>1233</v>
      </c>
      <c r="K20" s="56">
        <f>Taiwan!K13</f>
        <v>1216</v>
      </c>
      <c r="L20" s="56">
        <f>Taiwan!L13</f>
        <v>1118</v>
      </c>
      <c r="M20" s="56">
        <f>Taiwan!M13</f>
        <v>1261</v>
      </c>
      <c r="N20" s="56">
        <f>Taiwan!N13</f>
        <v>1258</v>
      </c>
      <c r="O20" s="56">
        <f>Taiwan!O13</f>
        <v>1278</v>
      </c>
      <c r="P20" s="56">
        <f>Taiwan!P13</f>
        <v>1580</v>
      </c>
      <c r="Q20" s="56">
        <f>Taiwan!Q13</f>
        <v>1693</v>
      </c>
      <c r="R20" s="56">
        <f>Taiwan!R13</f>
        <v>1832</v>
      </c>
      <c r="S20" s="56">
        <f>Taiwan!S13</f>
        <v>1972</v>
      </c>
      <c r="T20" s="56">
        <f>Taiwan!T13</f>
        <v>2085</v>
      </c>
      <c r="U20" s="56">
        <f>Taiwan!U13</f>
        <v>2118</v>
      </c>
      <c r="V20" s="56">
        <f>Taiwan!V13</f>
        <v>2192</v>
      </c>
      <c r="W20" s="56">
        <f>Taiwan!W13</f>
        <v>1041</v>
      </c>
      <c r="X20" s="56">
        <f>Taiwan!X13</f>
        <v>815</v>
      </c>
      <c r="Y20" s="56">
        <f>Taiwan!Y13</f>
        <v>1120</v>
      </c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3">
      <c r="A21" s="46" t="s">
        <v>78</v>
      </c>
      <c r="B21" s="56">
        <f>'Saudi Arabia'!B13</f>
        <v>358</v>
      </c>
      <c r="C21" s="56">
        <f>'Saudi Arabia'!C13</f>
        <v>361</v>
      </c>
      <c r="D21" s="56">
        <f>'Saudi Arabia'!D13</f>
        <v>327</v>
      </c>
      <c r="E21" s="56">
        <f>'Saudi Arabia'!E13</f>
        <v>174</v>
      </c>
      <c r="F21" s="56">
        <f>'Saudi Arabia'!F13</f>
        <v>136</v>
      </c>
      <c r="G21" s="56">
        <f>'Saudi Arabia'!G13</f>
        <v>129</v>
      </c>
      <c r="H21" s="56">
        <f>'Saudi Arabia'!H13</f>
        <v>144</v>
      </c>
      <c r="I21" s="56">
        <f>'Saudi Arabia'!I13</f>
        <v>180</v>
      </c>
      <c r="J21" s="56">
        <f>'Saudi Arabia'!J13</f>
        <v>259</v>
      </c>
      <c r="K21" s="56">
        <f>'Saudi Arabia'!K13</f>
        <v>352</v>
      </c>
      <c r="L21" s="56">
        <f>'Saudi Arabia'!L13</f>
        <v>469</v>
      </c>
      <c r="M21" s="56">
        <f>'Saudi Arabia'!M13</f>
        <v>667</v>
      </c>
      <c r="N21" s="56">
        <f>'Saudi Arabia'!N13</f>
        <v>1031</v>
      </c>
      <c r="O21" s="56">
        <f>'Saudi Arabia'!O13</f>
        <v>1526</v>
      </c>
      <c r="P21" s="56">
        <f>'Saudi Arabia'!P13</f>
        <v>1956</v>
      </c>
      <c r="Q21" s="56">
        <f>'Saudi Arabia'!Q13</f>
        <v>2459</v>
      </c>
      <c r="R21" s="56">
        <f>'Saudi Arabia'!R13</f>
        <v>2858</v>
      </c>
      <c r="S21" s="56">
        <f>'Saudi Arabia'!S13</f>
        <v>2818</v>
      </c>
      <c r="T21" s="56">
        <f>'Saudi Arabia'!T13</f>
        <v>2460</v>
      </c>
      <c r="U21" s="56">
        <f>'Saudi Arabia'!U13</f>
        <v>2292</v>
      </c>
      <c r="V21" s="56">
        <f>'Saudi Arabia'!V13</f>
        <v>2013</v>
      </c>
      <c r="W21" s="56">
        <f>'Saudi Arabia'!W13</f>
        <v>1086</v>
      </c>
      <c r="X21" s="56">
        <f>'Saudi Arabia'!X13</f>
        <v>849</v>
      </c>
      <c r="Y21" s="56">
        <f>'Saudi Arabia'!Y13</f>
        <v>1045</v>
      </c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3">
      <c r="A22" s="46" t="s">
        <v>56</v>
      </c>
      <c r="B22" s="56">
        <f>Netherlands!B13</f>
        <v>689</v>
      </c>
      <c r="C22" s="56">
        <f>Netherlands!C13</f>
        <v>725</v>
      </c>
      <c r="D22" s="56">
        <f>Netherlands!D13</f>
        <v>568</v>
      </c>
      <c r="E22" s="56">
        <f>Netherlands!E13</f>
        <v>517</v>
      </c>
      <c r="F22" s="56">
        <f>Netherlands!F13</f>
        <v>502</v>
      </c>
      <c r="G22" s="56">
        <f>Netherlands!G13</f>
        <v>594</v>
      </c>
      <c r="H22" s="56">
        <f>Netherlands!H13</f>
        <v>666</v>
      </c>
      <c r="I22" s="56">
        <f>Netherlands!I13</f>
        <v>708</v>
      </c>
      <c r="J22" s="56">
        <f>Netherlands!J13</f>
        <v>834</v>
      </c>
      <c r="K22" s="56">
        <f>Netherlands!K13</f>
        <v>1078</v>
      </c>
      <c r="L22" s="56">
        <f>Netherlands!L13</f>
        <v>1000</v>
      </c>
      <c r="M22" s="56">
        <f>Netherlands!M13</f>
        <v>1083</v>
      </c>
      <c r="N22" s="56">
        <f>Netherlands!N13</f>
        <v>1172</v>
      </c>
      <c r="O22" s="56">
        <f>Netherlands!O13</f>
        <v>1175</v>
      </c>
      <c r="P22" s="56">
        <f>Netherlands!P13</f>
        <v>1233</v>
      </c>
      <c r="Q22" s="56">
        <f>Netherlands!Q13</f>
        <v>1300</v>
      </c>
      <c r="R22" s="56">
        <f>Netherlands!R13</f>
        <v>1480</v>
      </c>
      <c r="S22" s="56">
        <f>Netherlands!S13</f>
        <v>1381</v>
      </c>
      <c r="T22" s="56">
        <f>Netherlands!T13</f>
        <v>1386</v>
      </c>
      <c r="U22" s="56">
        <f>Netherlands!U13</f>
        <v>1456</v>
      </c>
      <c r="V22" s="56">
        <f>Netherlands!V13</f>
        <v>1484</v>
      </c>
      <c r="W22" s="56">
        <f>Netherlands!W13</f>
        <v>264</v>
      </c>
      <c r="X22" s="56">
        <f>Netherlands!X13</f>
        <v>232</v>
      </c>
      <c r="Y22" s="56">
        <f>Netherlands!Y13</f>
        <v>1035</v>
      </c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3">
      <c r="A23" s="46" t="s">
        <v>77</v>
      </c>
      <c r="B23" s="56">
        <f>Israel!B13</f>
        <v>638</v>
      </c>
      <c r="C23" s="56">
        <f>Israel!C13</f>
        <v>743</v>
      </c>
      <c r="D23" s="56">
        <f>Israel!D13</f>
        <v>673</v>
      </c>
      <c r="E23" s="56">
        <f>Israel!E13</f>
        <v>593</v>
      </c>
      <c r="F23" s="56">
        <f>Israel!F13</f>
        <v>552</v>
      </c>
      <c r="G23" s="56">
        <f>Israel!G13</f>
        <v>585</v>
      </c>
      <c r="H23" s="56">
        <f>Israel!H13</f>
        <v>609</v>
      </c>
      <c r="I23" s="56">
        <f>Israel!I13</f>
        <v>610</v>
      </c>
      <c r="J23" s="56">
        <f>Israel!J13</f>
        <v>681</v>
      </c>
      <c r="K23" s="56">
        <f>Israel!K13</f>
        <v>730</v>
      </c>
      <c r="L23" s="56">
        <f>Israel!L13</f>
        <v>723</v>
      </c>
      <c r="M23" s="56">
        <f>Israel!M13</f>
        <v>762</v>
      </c>
      <c r="N23" s="56">
        <f>Israel!N13</f>
        <v>762</v>
      </c>
      <c r="O23" s="56">
        <f>Israel!O13</f>
        <v>747</v>
      </c>
      <c r="P23" s="56">
        <f>Israel!P13</f>
        <v>854</v>
      </c>
      <c r="Q23" s="56">
        <f>Israel!Q13</f>
        <v>920</v>
      </c>
      <c r="R23" s="56">
        <f>Israel!R13</f>
        <v>1071</v>
      </c>
      <c r="S23" s="56">
        <f>Israel!S13</f>
        <v>1123</v>
      </c>
      <c r="T23" s="56">
        <f>Israel!T13</f>
        <v>1078</v>
      </c>
      <c r="U23" s="56">
        <f>Israel!U13</f>
        <v>1153</v>
      </c>
      <c r="V23" s="56">
        <f>Israel!V13</f>
        <v>1191</v>
      </c>
      <c r="W23" s="56">
        <f>Israel!W13</f>
        <v>288</v>
      </c>
      <c r="X23" s="56">
        <f>Israel!X13</f>
        <v>591</v>
      </c>
      <c r="Y23" s="56">
        <f>Israel!Y13</f>
        <v>986</v>
      </c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3">
      <c r="A24" s="46" t="s">
        <v>74</v>
      </c>
      <c r="B24" s="56">
        <f>Switzerland!B13</f>
        <v>855</v>
      </c>
      <c r="C24" s="56">
        <f>Switzerland!C13</f>
        <v>854</v>
      </c>
      <c r="D24" s="56">
        <f>Switzerland!D13</f>
        <v>666</v>
      </c>
      <c r="E24" s="56">
        <f>Switzerland!E13</f>
        <v>545</v>
      </c>
      <c r="F24" s="56">
        <f>Switzerland!F13</f>
        <v>499</v>
      </c>
      <c r="G24" s="56">
        <f>Switzerland!G13</f>
        <v>519</v>
      </c>
      <c r="H24" s="56">
        <f>Switzerland!H13</f>
        <v>543</v>
      </c>
      <c r="I24" s="56">
        <f>Switzerland!I13</f>
        <v>563</v>
      </c>
      <c r="J24" s="56">
        <f>Switzerland!J13</f>
        <v>623</v>
      </c>
      <c r="K24" s="56">
        <f>Switzerland!K13</f>
        <v>762</v>
      </c>
      <c r="L24" s="56">
        <f>Switzerland!L13</f>
        <v>841</v>
      </c>
      <c r="M24" s="56">
        <f>Switzerland!M13</f>
        <v>986</v>
      </c>
      <c r="N24" s="56">
        <f>Switzerland!N13</f>
        <v>1278</v>
      </c>
      <c r="O24" s="56">
        <f>Switzerland!O13</f>
        <v>1366</v>
      </c>
      <c r="P24" s="56">
        <f>Switzerland!P13</f>
        <v>1479</v>
      </c>
      <c r="Q24" s="56">
        <f>Switzerland!Q13</f>
        <v>1545</v>
      </c>
      <c r="R24" s="56">
        <f>Switzerland!R13</f>
        <v>1663</v>
      </c>
      <c r="S24" s="56">
        <f>Switzerland!S13</f>
        <v>1470</v>
      </c>
      <c r="T24" s="56">
        <f>Switzerland!T13</f>
        <v>1399</v>
      </c>
      <c r="U24" s="56">
        <f>Switzerland!U13</f>
        <v>1465</v>
      </c>
      <c r="V24" s="56">
        <f>Switzerland!V13</f>
        <v>1483</v>
      </c>
      <c r="W24" s="56">
        <f>Switzerland!W13</f>
        <v>224</v>
      </c>
      <c r="X24" s="56">
        <f>Switzerland!X13</f>
        <v>208</v>
      </c>
      <c r="Y24" s="56">
        <f>Switzerland!Y13</f>
        <v>974</v>
      </c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3">
      <c r="A25" s="46" t="s">
        <v>62</v>
      </c>
      <c r="B25" s="56">
        <f>Venezuela!B13</f>
        <v>1185</v>
      </c>
      <c r="C25" s="56">
        <f>Venezuela!C13</f>
        <v>1210</v>
      </c>
      <c r="D25" s="56">
        <f>Venezuela!D13</f>
        <v>1142</v>
      </c>
      <c r="E25" s="56">
        <f>Venezuela!E13</f>
        <v>857</v>
      </c>
      <c r="F25" s="56">
        <f>Venezuela!F13</f>
        <v>648</v>
      </c>
      <c r="G25" s="56">
        <f>Venezuela!G13</f>
        <v>741</v>
      </c>
      <c r="H25" s="56">
        <f>Venezuela!H13</f>
        <v>760</v>
      </c>
      <c r="I25" s="56">
        <f>Venezuela!I13</f>
        <v>832</v>
      </c>
      <c r="J25" s="56">
        <f>Venezuela!J13</f>
        <v>1064</v>
      </c>
      <c r="K25" s="56">
        <f>Venezuela!K13</f>
        <v>1197</v>
      </c>
      <c r="L25" s="56">
        <f>Venezuela!L13</f>
        <v>1297</v>
      </c>
      <c r="M25" s="56">
        <f>Venezuela!M13</f>
        <v>1408</v>
      </c>
      <c r="N25" s="56">
        <f>Venezuela!N13</f>
        <v>1695</v>
      </c>
      <c r="O25" s="56">
        <f>Venezuela!O13</f>
        <v>2050</v>
      </c>
      <c r="P25" s="56">
        <f>Venezuela!P13</f>
        <v>2520</v>
      </c>
      <c r="Q25" s="56">
        <f>Venezuela!Q13</f>
        <v>2004</v>
      </c>
      <c r="R25" s="56">
        <f>Venezuela!R13</f>
        <v>1933</v>
      </c>
      <c r="S25" s="56">
        <f>Venezuela!S13</f>
        <v>1860</v>
      </c>
      <c r="T25" s="56">
        <f>Venezuela!T13</f>
        <v>1636</v>
      </c>
      <c r="U25" s="56">
        <f>Venezuela!U13</f>
        <v>1589</v>
      </c>
      <c r="V25" s="56">
        <f>Venezuela!V13</f>
        <v>1305</v>
      </c>
      <c r="W25" s="56">
        <f>Venezuela!W13</f>
        <v>435</v>
      </c>
      <c r="X25" s="56">
        <f>Venezuela!X13</f>
        <v>767</v>
      </c>
      <c r="Y25" s="56">
        <f>Venezuela!Y13</f>
        <v>774</v>
      </c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3">
      <c r="A26" s="46" t="s">
        <v>92</v>
      </c>
      <c r="B26" s="56">
        <f>Sweden!B13</f>
        <v>590</v>
      </c>
      <c r="C26" s="56">
        <f>Sweden!C13</f>
        <v>552</v>
      </c>
      <c r="D26" s="56">
        <f>Sweden!D13</f>
        <v>401</v>
      </c>
      <c r="E26" s="56">
        <f>Sweden!E13</f>
        <v>356</v>
      </c>
      <c r="F26" s="56">
        <f>Sweden!F13</f>
        <v>352</v>
      </c>
      <c r="G26" s="56">
        <f>Sweden!G13</f>
        <v>419</v>
      </c>
      <c r="H26" s="56">
        <f>Sweden!H13</f>
        <v>491</v>
      </c>
      <c r="I26" s="56">
        <f>Sweden!I13</f>
        <v>509</v>
      </c>
      <c r="J26" s="56">
        <f>Sweden!J13</f>
        <v>628</v>
      </c>
      <c r="K26" s="56">
        <f>Sweden!K13</f>
        <v>819</v>
      </c>
      <c r="L26" s="56">
        <f>Sweden!L13</f>
        <v>718</v>
      </c>
      <c r="M26" s="56">
        <f>Sweden!M13</f>
        <v>842</v>
      </c>
      <c r="N26" s="56">
        <f>Sweden!N13</f>
        <v>1026</v>
      </c>
      <c r="O26" s="56">
        <f>Sweden!O13</f>
        <v>1143</v>
      </c>
      <c r="P26" s="56">
        <f>Sweden!P13</f>
        <v>1317</v>
      </c>
      <c r="Q26" s="56">
        <f>Sweden!Q13</f>
        <v>1505</v>
      </c>
      <c r="R26" s="56">
        <f>Sweden!R13</f>
        <v>1633</v>
      </c>
      <c r="S26" s="56">
        <f>Sweden!S13</f>
        <v>1592</v>
      </c>
      <c r="T26" s="56">
        <f>Sweden!T13</f>
        <v>1430</v>
      </c>
      <c r="U26" s="56">
        <f>Sweden!U13</f>
        <v>1287</v>
      </c>
      <c r="V26" s="56">
        <f>Sweden!V13</f>
        <v>1106</v>
      </c>
      <c r="W26" s="56">
        <f>Sweden!W13</f>
        <v>242</v>
      </c>
      <c r="X26" s="56">
        <f>Sweden!X13</f>
        <v>174</v>
      </c>
      <c r="Y26" s="56">
        <f>Sweden!Y13</f>
        <v>629</v>
      </c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3">
      <c r="A27" s="46" t="s">
        <v>86</v>
      </c>
      <c r="B27" s="56">
        <f>Philippines!B13</f>
        <v>319</v>
      </c>
      <c r="C27" s="56">
        <f>Philippines!C13</f>
        <v>392</v>
      </c>
      <c r="D27" s="56">
        <f>Philippines!D13</f>
        <v>415</v>
      </c>
      <c r="E27" s="56">
        <f>Philippines!E13</f>
        <v>396</v>
      </c>
      <c r="F27" s="56">
        <f>Philippines!F13</f>
        <v>323</v>
      </c>
      <c r="G27" s="56">
        <f>Philippines!G13</f>
        <v>361</v>
      </c>
      <c r="H27" s="56">
        <f>Philippines!H13</f>
        <v>391</v>
      </c>
      <c r="I27" s="56">
        <f>Philippines!I13</f>
        <v>395</v>
      </c>
      <c r="J27" s="56">
        <f>Philippines!J13</f>
        <v>447</v>
      </c>
      <c r="K27" s="56">
        <f>Philippines!K13</f>
        <v>492</v>
      </c>
      <c r="L27" s="56">
        <f>Philippines!L13</f>
        <v>489</v>
      </c>
      <c r="M27" s="56">
        <f>Philippines!M13</f>
        <v>506</v>
      </c>
      <c r="N27" s="56">
        <f>Philippines!N13</f>
        <v>461</v>
      </c>
      <c r="O27" s="56">
        <f>Philippines!O13</f>
        <v>484</v>
      </c>
      <c r="P27" s="56">
        <f>Philippines!P13</f>
        <v>563</v>
      </c>
      <c r="Q27" s="56">
        <f>Philippines!Q13</f>
        <v>582</v>
      </c>
      <c r="R27" s="56">
        <f>Philippines!R13</f>
        <v>623</v>
      </c>
      <c r="S27" s="56">
        <f>Philippines!S13</f>
        <v>746</v>
      </c>
      <c r="T27" s="56">
        <f>Philippines!T13</f>
        <v>771</v>
      </c>
      <c r="U27" s="56">
        <f>Philippines!U13</f>
        <v>774</v>
      </c>
      <c r="V27" s="56">
        <f>Philippines!V13</f>
        <v>800</v>
      </c>
      <c r="W27" s="56">
        <f>Philippines!W13</f>
        <v>212</v>
      </c>
      <c r="X27" s="56">
        <f>Philippines!X13</f>
        <v>241</v>
      </c>
      <c r="Y27" s="56">
        <f>Philippines!Y13</f>
        <v>598</v>
      </c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3">
      <c r="A28" s="46" t="s">
        <v>83</v>
      </c>
      <c r="B28" s="56">
        <f>Indonesia!B13</f>
        <v>338</v>
      </c>
      <c r="C28" s="56">
        <f>Indonesia!C13</f>
        <v>362</v>
      </c>
      <c r="D28" s="56">
        <f>Indonesia!D13</f>
        <v>343</v>
      </c>
      <c r="E28" s="56">
        <f>Indonesia!E13</f>
        <v>312</v>
      </c>
      <c r="F28" s="56">
        <f>Indonesia!F13</f>
        <v>284</v>
      </c>
      <c r="G28" s="56">
        <f>Indonesia!G13</f>
        <v>279</v>
      </c>
      <c r="H28" s="56">
        <f>Indonesia!H13</f>
        <v>291</v>
      </c>
      <c r="I28" s="56">
        <f>Indonesia!I13</f>
        <v>286</v>
      </c>
      <c r="J28" s="56">
        <f>Indonesia!J13</f>
        <v>293</v>
      </c>
      <c r="K28" s="56">
        <f>Indonesia!K13</f>
        <v>292</v>
      </c>
      <c r="L28" s="56">
        <f>Indonesia!L13</f>
        <v>306</v>
      </c>
      <c r="M28" s="56">
        <f>Indonesia!M13</f>
        <v>319</v>
      </c>
      <c r="N28" s="56">
        <f>Indonesia!N13</f>
        <v>372</v>
      </c>
      <c r="O28" s="56">
        <f>Indonesia!O13</f>
        <v>421</v>
      </c>
      <c r="P28" s="56">
        <f>Indonesia!P13</f>
        <v>509</v>
      </c>
      <c r="Q28" s="56">
        <f>Indonesia!Q13</f>
        <v>554</v>
      </c>
      <c r="R28" s="56">
        <f>Indonesia!R13</f>
        <v>603</v>
      </c>
      <c r="S28" s="56">
        <f>Indonesia!S13</f>
        <v>680</v>
      </c>
      <c r="T28" s="56">
        <f>Indonesia!T13</f>
        <v>740</v>
      </c>
      <c r="U28" s="56">
        <f>Indonesia!U13</f>
        <v>773</v>
      </c>
      <c r="V28" s="56">
        <f>Indonesia!V13</f>
        <v>811</v>
      </c>
      <c r="W28" s="56">
        <f>Indonesia!W13</f>
        <v>329</v>
      </c>
      <c r="X28" s="56">
        <f>Indonesia!X13</f>
        <v>369</v>
      </c>
      <c r="Y28" s="56">
        <f>Indonesia!Y13</f>
        <v>585</v>
      </c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3">
      <c r="A29" s="46" t="s">
        <v>57</v>
      </c>
      <c r="B29" s="56">
        <f>Singapore!B13</f>
        <v>226</v>
      </c>
      <c r="C29" s="56">
        <f>Singapore!C13</f>
        <v>245</v>
      </c>
      <c r="D29" s="56">
        <f>Singapore!D13</f>
        <v>208</v>
      </c>
      <c r="E29" s="56">
        <f>Singapore!E13</f>
        <v>211</v>
      </c>
      <c r="F29" s="56">
        <f>Singapore!F13</f>
        <v>201</v>
      </c>
      <c r="G29" s="56">
        <f>Singapore!G13</f>
        <v>231</v>
      </c>
      <c r="H29" s="56">
        <f>Singapore!H13</f>
        <v>259</v>
      </c>
      <c r="I29" s="56">
        <f>Singapore!I13</f>
        <v>287</v>
      </c>
      <c r="J29" s="56">
        <f>Singapore!J13</f>
        <v>332</v>
      </c>
      <c r="K29" s="56">
        <f>Singapore!K13</f>
        <v>374</v>
      </c>
      <c r="L29" s="56">
        <f>Singapore!L13</f>
        <v>337</v>
      </c>
      <c r="M29" s="56">
        <f>Singapore!M13</f>
        <v>430</v>
      </c>
      <c r="N29" s="56">
        <f>Singapore!N13</f>
        <v>504</v>
      </c>
      <c r="O29" s="56">
        <f>Singapore!O13</f>
        <v>554</v>
      </c>
      <c r="P29" s="56">
        <f>Singapore!P13</f>
        <v>578</v>
      </c>
      <c r="Q29" s="56">
        <f>Singapore!Q13</f>
        <v>583</v>
      </c>
      <c r="R29" s="56">
        <f>Singapore!R13</f>
        <v>622</v>
      </c>
      <c r="S29" s="56">
        <f>Singapore!S13</f>
        <v>621</v>
      </c>
      <c r="T29" s="56">
        <f>Singapore!T13</f>
        <v>616</v>
      </c>
      <c r="U29" s="56">
        <f>Singapore!U13</f>
        <v>668</v>
      </c>
      <c r="V29" s="56">
        <f>Singapore!V13</f>
        <v>726</v>
      </c>
      <c r="W29" s="56">
        <f>Singapore!W13</f>
        <v>239</v>
      </c>
      <c r="X29" s="56">
        <f>Singapore!X13</f>
        <v>220</v>
      </c>
      <c r="Y29" s="56">
        <f>Singapore!Y13</f>
        <v>565</v>
      </c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3">
      <c r="A30" s="46" t="s">
        <v>121</v>
      </c>
      <c r="B30" s="56">
        <f>Belgium!B13</f>
        <v>350</v>
      </c>
      <c r="C30" s="56">
        <f>Belgium!C13</f>
        <v>355</v>
      </c>
      <c r="D30" s="56">
        <f>Belgium!D13</f>
        <v>263</v>
      </c>
      <c r="E30" s="56">
        <f>Belgium!E13</f>
        <v>229</v>
      </c>
      <c r="F30" s="56">
        <f>Belgium!F13</f>
        <v>217</v>
      </c>
      <c r="G30" s="56">
        <f>Belgium!G13</f>
        <v>272</v>
      </c>
      <c r="H30" s="56">
        <f>Belgium!H13</f>
        <v>309</v>
      </c>
      <c r="I30" s="56">
        <f>Belgium!I13</f>
        <v>321</v>
      </c>
      <c r="J30" s="56">
        <f>Belgium!J13</f>
        <v>393</v>
      </c>
      <c r="K30" s="56">
        <f>Belgium!K13</f>
        <v>511</v>
      </c>
      <c r="L30" s="56">
        <f>Belgium!L13</f>
        <v>497</v>
      </c>
      <c r="M30" s="56">
        <f>Belgium!M13</f>
        <v>533</v>
      </c>
      <c r="N30" s="56">
        <f>Belgium!N13</f>
        <v>558</v>
      </c>
      <c r="O30" s="56">
        <f>Belgium!O13</f>
        <v>555</v>
      </c>
      <c r="P30" s="56">
        <f>Belgium!P13</f>
        <v>593</v>
      </c>
      <c r="Q30" s="56">
        <f>Belgium!Q13</f>
        <v>638</v>
      </c>
      <c r="R30" s="56">
        <f>Belgium!R13</f>
        <v>702</v>
      </c>
      <c r="S30" s="56">
        <f>Belgium!S13</f>
        <v>610</v>
      </c>
      <c r="T30" s="56">
        <f>Belgium!T13</f>
        <v>621</v>
      </c>
      <c r="U30" s="56">
        <f>Belgium!U13</f>
        <v>670</v>
      </c>
      <c r="V30" s="56">
        <f>Belgium!V13</f>
        <v>677</v>
      </c>
      <c r="W30" s="56">
        <f>Belgium!W13</f>
        <v>130</v>
      </c>
      <c r="X30" s="56">
        <f>Belgium!X13</f>
        <v>109</v>
      </c>
      <c r="Y30" s="56">
        <f>Belgium!Y13</f>
        <v>550</v>
      </c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3">
      <c r="A31" s="46" t="s">
        <v>85</v>
      </c>
      <c r="B31" s="56">
        <f>'New Zealand'!B13</f>
        <v>289</v>
      </c>
      <c r="C31" s="56">
        <f>'New Zealand'!C13</f>
        <v>299</v>
      </c>
      <c r="D31" s="56">
        <f>'New Zealand'!D13</f>
        <v>248</v>
      </c>
      <c r="E31" s="56">
        <f>'New Zealand'!E13</f>
        <v>192</v>
      </c>
      <c r="F31" s="56">
        <f>'New Zealand'!F13</f>
        <v>190</v>
      </c>
      <c r="G31" s="56">
        <f>'New Zealand'!G13</f>
        <v>231</v>
      </c>
      <c r="H31" s="56">
        <f>'New Zealand'!H13</f>
        <v>264</v>
      </c>
      <c r="I31" s="56">
        <f>'New Zealand'!I13</f>
        <v>279</v>
      </c>
      <c r="J31" s="56">
        <f>'New Zealand'!J13</f>
        <v>325</v>
      </c>
      <c r="K31" s="56">
        <f>'New Zealand'!K13</f>
        <v>349</v>
      </c>
      <c r="L31" s="56">
        <f>'New Zealand'!L13</f>
        <v>325</v>
      </c>
      <c r="M31" s="56">
        <f>'New Zealand'!M13</f>
        <v>463</v>
      </c>
      <c r="N31" s="56">
        <f>'New Zealand'!N13</f>
        <v>520</v>
      </c>
      <c r="O31" s="56">
        <f>'New Zealand'!O13</f>
        <v>560</v>
      </c>
      <c r="P31" s="56">
        <f>'New Zealand'!P13</f>
        <v>779</v>
      </c>
      <c r="Q31" s="56">
        <f>'New Zealand'!Q13</f>
        <v>904</v>
      </c>
      <c r="R31" s="56">
        <f>'New Zealand'!R13</f>
        <v>1077</v>
      </c>
      <c r="S31" s="56">
        <f>'New Zealand'!S13</f>
        <v>1130</v>
      </c>
      <c r="T31" s="56">
        <f>'New Zealand'!T13</f>
        <v>1166</v>
      </c>
      <c r="U31" s="56">
        <f>'New Zealand'!U13</f>
        <v>1183</v>
      </c>
      <c r="V31" s="56">
        <f>'New Zealand'!V13</f>
        <v>1125</v>
      </c>
      <c r="W31" s="56">
        <f>'New Zealand'!W13</f>
        <v>210</v>
      </c>
      <c r="X31" s="56">
        <f>'New Zealand'!X13</f>
        <v>95</v>
      </c>
      <c r="Y31" s="56">
        <f>'New Zealand'!Y13</f>
        <v>536</v>
      </c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3">
      <c r="A32" s="46" t="s">
        <v>72</v>
      </c>
      <c r="B32" s="56">
        <f>Norway!B13</f>
        <v>301</v>
      </c>
      <c r="C32" s="56">
        <f>Norway!C13</f>
        <v>286</v>
      </c>
      <c r="D32" s="56">
        <f>Norway!D13</f>
        <v>232</v>
      </c>
      <c r="E32" s="56">
        <f>Norway!E13</f>
        <v>213</v>
      </c>
      <c r="F32" s="56">
        <f>Norway!F13</f>
        <v>206</v>
      </c>
      <c r="G32" s="56">
        <f>Norway!G13</f>
        <v>239</v>
      </c>
      <c r="H32" s="56">
        <f>Norway!H13</f>
        <v>257</v>
      </c>
      <c r="I32" s="56">
        <f>Norway!I13</f>
        <v>286</v>
      </c>
      <c r="J32" s="56">
        <f>Norway!J13</f>
        <v>364</v>
      </c>
      <c r="K32" s="56">
        <f>Norway!K13</f>
        <v>487</v>
      </c>
      <c r="L32" s="56">
        <f>Norway!L13</f>
        <v>491</v>
      </c>
      <c r="M32" s="56">
        <f>Norway!M13</f>
        <v>608</v>
      </c>
      <c r="N32" s="56">
        <f>Norway!N13</f>
        <v>751</v>
      </c>
      <c r="O32" s="56">
        <f>Norway!O13</f>
        <v>829</v>
      </c>
      <c r="P32" s="56">
        <f>Norway!P13</f>
        <v>953</v>
      </c>
      <c r="Q32" s="56">
        <f>Norway!Q13</f>
        <v>1054</v>
      </c>
      <c r="R32" s="56">
        <f>Norway!R13</f>
        <v>1075</v>
      </c>
      <c r="S32" s="56">
        <f>Norway!S13</f>
        <v>920</v>
      </c>
      <c r="T32" s="56">
        <f>Norway!T13</f>
        <v>926</v>
      </c>
      <c r="U32" s="56">
        <f>Norway!U13</f>
        <v>883</v>
      </c>
      <c r="V32" s="56">
        <f>Norway!V13</f>
        <v>837</v>
      </c>
      <c r="W32" s="56">
        <f>Norway!W13</f>
        <v>176</v>
      </c>
      <c r="X32" s="56">
        <f>Norway!X13</f>
        <v>111</v>
      </c>
      <c r="Y32" s="56">
        <f>Norway!Y13</f>
        <v>462</v>
      </c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3">
      <c r="A33" s="46" t="s">
        <v>87</v>
      </c>
      <c r="B33" s="56">
        <f>Thailand!B13</f>
        <v>334</v>
      </c>
      <c r="C33" s="56">
        <f>Thailand!C13</f>
        <v>371</v>
      </c>
      <c r="D33" s="56">
        <f>Thailand!D13</f>
        <v>353</v>
      </c>
      <c r="E33" s="56">
        <f>Thailand!E13</f>
        <v>336</v>
      </c>
      <c r="F33" s="56">
        <f>Thailand!F13</f>
        <v>293</v>
      </c>
      <c r="G33" s="56">
        <f>Thailand!G13</f>
        <v>316</v>
      </c>
      <c r="H33" s="56">
        <f>Thailand!H13</f>
        <v>327</v>
      </c>
      <c r="I33" s="56">
        <f>Thailand!I13</f>
        <v>328</v>
      </c>
      <c r="J33" s="56">
        <f>Thailand!J13</f>
        <v>357</v>
      </c>
      <c r="K33" s="56">
        <f>Thailand!K13</f>
        <v>374</v>
      </c>
      <c r="L33" s="56">
        <f>Thailand!L13</f>
        <v>369</v>
      </c>
      <c r="M33" s="56">
        <f>Thailand!M13</f>
        <v>391</v>
      </c>
      <c r="N33" s="56">
        <f>Thailand!N13</f>
        <v>399</v>
      </c>
      <c r="O33" s="56">
        <f>Thailand!O13</f>
        <v>433</v>
      </c>
      <c r="P33" s="56">
        <f>Thailand!P13</f>
        <v>469</v>
      </c>
      <c r="Q33" s="56">
        <f>Thailand!Q13</f>
        <v>499</v>
      </c>
      <c r="R33" s="56">
        <f>Thailand!R13</f>
        <v>525</v>
      </c>
      <c r="S33" s="56">
        <f>Thailand!S13</f>
        <v>560</v>
      </c>
      <c r="T33" s="56">
        <f>Thailand!T13</f>
        <v>582</v>
      </c>
      <c r="U33" s="56">
        <f>Thailand!U13</f>
        <v>611</v>
      </c>
      <c r="V33" s="56">
        <f>Thailand!V13</f>
        <v>618</v>
      </c>
      <c r="W33" s="56">
        <f>Thailand!W13</f>
        <v>277</v>
      </c>
      <c r="X33" s="56">
        <f>Thailand!X13</f>
        <v>268</v>
      </c>
      <c r="Y33" s="56">
        <f>Thailand!Y13</f>
        <v>434</v>
      </c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3">
      <c r="A34" s="46" t="s">
        <v>49</v>
      </c>
      <c r="B34" s="56">
        <f>'Hong Kong'!B13</f>
        <v>397</v>
      </c>
      <c r="C34" s="56">
        <f>'Hong Kong'!C13</f>
        <v>424</v>
      </c>
      <c r="D34" s="56">
        <f>'Hong Kong'!D13</f>
        <v>383</v>
      </c>
      <c r="E34" s="56">
        <f>'Hong Kong'!E13</f>
        <v>339</v>
      </c>
      <c r="F34" s="56">
        <f>'Hong Kong'!F13</f>
        <v>316</v>
      </c>
      <c r="G34" s="56">
        <f>'Hong Kong'!G13</f>
        <v>331</v>
      </c>
      <c r="H34" s="56">
        <f>'Hong Kong'!H13</f>
        <v>369</v>
      </c>
      <c r="I34" s="56">
        <f>'Hong Kong'!I13</f>
        <v>376</v>
      </c>
      <c r="J34" s="56">
        <f>'Hong Kong'!J13</f>
        <v>398</v>
      </c>
      <c r="K34" s="56">
        <f>'Hong Kong'!K13</f>
        <v>411</v>
      </c>
      <c r="L34" s="56">
        <f>'Hong Kong'!L13</f>
        <v>386</v>
      </c>
      <c r="M34" s="56">
        <f>'Hong Kong'!M13</f>
        <v>442</v>
      </c>
      <c r="N34" s="56">
        <f>'Hong Kong'!N13</f>
        <v>457</v>
      </c>
      <c r="O34" s="56">
        <f>'Hong Kong'!O13</f>
        <v>476</v>
      </c>
      <c r="P34" s="56">
        <f>'Hong Kong'!P13</f>
        <v>487</v>
      </c>
      <c r="Q34" s="56">
        <f>'Hong Kong'!Q13</f>
        <v>504</v>
      </c>
      <c r="R34" s="56">
        <f>'Hong Kong'!R13</f>
        <v>556</v>
      </c>
      <c r="S34" s="56">
        <f>'Hong Kong'!S13</f>
        <v>583</v>
      </c>
      <c r="T34" s="56">
        <f>'Hong Kong'!T13</f>
        <v>655</v>
      </c>
      <c r="U34" s="56">
        <f>'Hong Kong'!U13</f>
        <v>687</v>
      </c>
      <c r="V34" s="56">
        <f>'Hong Kong'!V13</f>
        <v>691</v>
      </c>
      <c r="W34" s="56">
        <f>'Hong Kong'!W13</f>
        <v>312</v>
      </c>
      <c r="X34" s="56">
        <f>'Hong Kong'!X13</f>
        <v>245</v>
      </c>
      <c r="Y34" s="56">
        <f>'Hong Kong'!Y13</f>
        <v>373</v>
      </c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3">
      <c r="A35" s="46" t="s">
        <v>59</v>
      </c>
      <c r="B35" s="56">
        <f>'South Africa'!B13</f>
        <v>214</v>
      </c>
      <c r="C35" s="56">
        <f>'South Africa'!C13</f>
        <v>229</v>
      </c>
      <c r="D35" s="56">
        <f>'South Africa'!D13</f>
        <v>196</v>
      </c>
      <c r="E35" s="56">
        <f>'South Africa'!E13</f>
        <v>160</v>
      </c>
      <c r="F35" s="56">
        <f>'South Africa'!F13</f>
        <v>154</v>
      </c>
      <c r="G35" s="56">
        <f>'South Africa'!G13</f>
        <v>161</v>
      </c>
      <c r="H35" s="56">
        <f>'South Africa'!H13</f>
        <v>176</v>
      </c>
      <c r="I35" s="56">
        <f>'South Africa'!I13</f>
        <v>185</v>
      </c>
      <c r="J35" s="56">
        <f>'South Africa'!J13</f>
        <v>212</v>
      </c>
      <c r="K35" s="56">
        <f>'South Africa'!K13</f>
        <v>232</v>
      </c>
      <c r="L35" s="56">
        <f>'South Africa'!L13</f>
        <v>214</v>
      </c>
      <c r="M35" s="56">
        <f>'South Africa'!M13</f>
        <v>238</v>
      </c>
      <c r="N35" s="56">
        <f>'South Africa'!N13</f>
        <v>268</v>
      </c>
      <c r="O35" s="56">
        <f>'South Africa'!O13</f>
        <v>304</v>
      </c>
      <c r="P35" s="56">
        <f>'South Africa'!P13</f>
        <v>339</v>
      </c>
      <c r="Q35" s="56">
        <f>'South Africa'!Q13</f>
        <v>361</v>
      </c>
      <c r="R35" s="56">
        <f>'South Africa'!R13</f>
        <v>400</v>
      </c>
      <c r="S35" s="56">
        <f>'South Africa'!S13</f>
        <v>377</v>
      </c>
      <c r="T35" s="56">
        <f>'South Africa'!T13</f>
        <v>402</v>
      </c>
      <c r="U35" s="56">
        <f>'South Africa'!U13</f>
        <v>448</v>
      </c>
      <c r="V35" s="56">
        <f>'South Africa'!V13</f>
        <v>445</v>
      </c>
      <c r="W35" s="56">
        <f>'South Africa'!W13</f>
        <v>149</v>
      </c>
      <c r="X35" s="56">
        <f>'South Africa'!X13</f>
        <v>128</v>
      </c>
      <c r="Y35" s="56">
        <f>'South Africa'!Y13</f>
        <v>323</v>
      </c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3">
      <c r="A36" s="46" t="s">
        <v>76</v>
      </c>
      <c r="B36" s="56">
        <f>Bermuda!B13</f>
        <v>24</v>
      </c>
      <c r="C36" s="56">
        <f>Bermuda!C13</f>
        <v>26</v>
      </c>
      <c r="D36" s="56">
        <f>Bermuda!D13</f>
        <v>26</v>
      </c>
      <c r="E36" s="56">
        <f>Bermuda!E13</f>
        <v>28</v>
      </c>
      <c r="F36" s="56">
        <f>Bermuda!F13</f>
        <v>39</v>
      </c>
      <c r="G36" s="56">
        <f>Bermuda!G13</f>
        <v>41</v>
      </c>
      <c r="H36" s="56">
        <f>Bermuda!H13</f>
        <v>41</v>
      </c>
      <c r="I36" s="56">
        <f>Bermuda!I13</f>
        <v>40</v>
      </c>
      <c r="J36" s="56">
        <f>Bermuda!J13</f>
        <v>58</v>
      </c>
      <c r="K36" s="56">
        <f>Bermuda!K13</f>
        <v>62</v>
      </c>
      <c r="L36" s="56">
        <f>Bermuda!L13</f>
        <v>59</v>
      </c>
      <c r="M36" s="56">
        <f>Bermuda!M13</f>
        <v>53</v>
      </c>
      <c r="N36" s="56">
        <f>Bermuda!N13</f>
        <v>40</v>
      </c>
      <c r="O36" s="56">
        <f>Bermuda!O13</f>
        <v>44</v>
      </c>
      <c r="P36" s="56">
        <f>Bermuda!P13</f>
        <v>106</v>
      </c>
      <c r="Q36" s="56">
        <f>Bermuda!Q13</f>
        <v>134</v>
      </c>
      <c r="R36" s="56">
        <f>Bermuda!R13</f>
        <v>140</v>
      </c>
      <c r="S36" s="56">
        <f>Bermuda!S13</f>
        <v>143</v>
      </c>
      <c r="T36" s="56">
        <f>Bermuda!T13</f>
        <v>146</v>
      </c>
      <c r="U36" s="56">
        <f>Bermuda!U13</f>
        <v>171</v>
      </c>
      <c r="V36" s="56">
        <f>Bermuda!V13</f>
        <v>182</v>
      </c>
      <c r="W36" s="56">
        <f>Bermuda!W13</f>
        <v>52</v>
      </c>
      <c r="X36" s="56">
        <f>Bermuda!X13</f>
        <v>72</v>
      </c>
      <c r="Y36" s="56">
        <f>Bermuda!Y13</f>
        <v>113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3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3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3">
      <c r="A39" s="47" t="s">
        <v>42</v>
      </c>
      <c r="B39" s="42">
        <f>'Asia-Pacific'!B13</f>
        <v>16069</v>
      </c>
      <c r="C39" s="42">
        <f>'Asia-Pacific'!C13</f>
        <v>17846</v>
      </c>
      <c r="D39" s="42">
        <f>'Asia-Pacific'!D13</f>
        <v>16335</v>
      </c>
      <c r="E39" s="42">
        <f>'Asia-Pacific'!E13</f>
        <v>15627</v>
      </c>
      <c r="F39" s="42">
        <f>'Asia-Pacific'!F13</f>
        <v>14976</v>
      </c>
      <c r="G39" s="42">
        <f>'Asia-Pacific'!G13</f>
        <v>16803</v>
      </c>
      <c r="H39" s="42">
        <f>'Asia-Pacific'!H13</f>
        <v>17691</v>
      </c>
      <c r="I39" s="42">
        <f>'Asia-Pacific'!I13</f>
        <v>17666</v>
      </c>
      <c r="J39" s="42">
        <f>'Asia-Pacific'!J13</f>
        <v>18882</v>
      </c>
      <c r="K39" s="42">
        <f>'Asia-Pacific'!K13</f>
        <v>19951</v>
      </c>
      <c r="L39" s="42">
        <f>'Asia-Pacific'!L13</f>
        <v>20938</v>
      </c>
      <c r="M39" s="42">
        <f>'Asia-Pacific'!M13</f>
        <v>26878</v>
      </c>
      <c r="N39" s="42">
        <f>'Asia-Pacific'!N13</f>
        <v>29959</v>
      </c>
      <c r="O39" s="42">
        <f>'Asia-Pacific'!O13</f>
        <v>34903</v>
      </c>
      <c r="P39" s="42">
        <f>'Asia-Pacific'!P13</f>
        <v>41347</v>
      </c>
      <c r="Q39" s="42">
        <f>'Asia-Pacific'!Q13</f>
        <v>46502</v>
      </c>
      <c r="R39" s="42">
        <f>'Asia-Pacific'!R13</f>
        <v>54660</v>
      </c>
      <c r="S39" s="42">
        <f>'Asia-Pacific'!S13</f>
        <v>60561</v>
      </c>
      <c r="T39" s="42">
        <f>'Asia-Pacific'!T13</f>
        <v>64488</v>
      </c>
      <c r="U39" s="42">
        <f>'Asia-Pacific'!U13</f>
        <v>66244</v>
      </c>
      <c r="V39" s="42">
        <f>'Asia-Pacific'!V13</f>
        <v>66375</v>
      </c>
      <c r="W39" s="42">
        <f>'Asia-Pacific'!W13</f>
        <v>32178</v>
      </c>
      <c r="X39" s="42">
        <f>'Asia-Pacific'!X13</f>
        <v>25081</v>
      </c>
      <c r="Y39" s="42">
        <f>'Asia-Pacific'!Y13</f>
        <v>38697</v>
      </c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3">
      <c r="A40" s="47" t="s">
        <v>48</v>
      </c>
      <c r="B40" s="42">
        <f>Europe!B13</f>
        <v>18577</v>
      </c>
      <c r="C40" s="42">
        <f>Europe!C13</f>
        <v>19502</v>
      </c>
      <c r="D40" s="42">
        <f>Europe!D13</f>
        <v>16354</v>
      </c>
      <c r="E40" s="42">
        <f>Europe!E13</f>
        <v>15151</v>
      </c>
      <c r="F40" s="42">
        <f>Europe!F13</f>
        <v>15063</v>
      </c>
      <c r="G40" s="42">
        <f>Europe!G13</f>
        <v>17226</v>
      </c>
      <c r="H40" s="42">
        <f>Europe!H13</f>
        <v>18886</v>
      </c>
      <c r="I40" s="42">
        <f>Europe!I13</f>
        <v>19600</v>
      </c>
      <c r="J40" s="42">
        <f>Europe!J13</f>
        <v>22958</v>
      </c>
      <c r="K40" s="42">
        <f>Europe!K13</f>
        <v>26939</v>
      </c>
      <c r="L40" s="42">
        <f>Europe!L13</f>
        <v>25449</v>
      </c>
      <c r="M40" s="42">
        <f>Europe!M13</f>
        <v>27667</v>
      </c>
      <c r="N40" s="42">
        <f>Europe!N13</f>
        <v>29787</v>
      </c>
      <c r="O40" s="42">
        <f>Europe!O13</f>
        <v>30071</v>
      </c>
      <c r="P40" s="42">
        <f>Europe!P13</f>
        <v>32740</v>
      </c>
      <c r="Q40" s="42">
        <f>Europe!Q13</f>
        <v>35101</v>
      </c>
      <c r="R40" s="42">
        <f>Europe!R13</f>
        <v>38907</v>
      </c>
      <c r="S40" s="42">
        <f>Europe!S13</f>
        <v>37092</v>
      </c>
      <c r="T40" s="42">
        <f>Europe!T13</f>
        <v>37007</v>
      </c>
      <c r="U40" s="42">
        <f>Europe!U13</f>
        <v>37785</v>
      </c>
      <c r="V40" s="42">
        <f>Europe!V13</f>
        <v>38025</v>
      </c>
      <c r="W40" s="42">
        <f>Europe!W13</f>
        <v>8229</v>
      </c>
      <c r="X40" s="42">
        <f>Europe!X13</f>
        <v>7266</v>
      </c>
      <c r="Y40" s="42">
        <f>Europe!Y13</f>
        <v>27924</v>
      </c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3">
      <c r="A41" s="47" t="s">
        <v>53</v>
      </c>
      <c r="B41" s="42">
        <f>'Latin America'!B13</f>
        <v>11270</v>
      </c>
      <c r="C41" s="42">
        <f>'Latin America'!C13</f>
        <v>12771</v>
      </c>
      <c r="D41" s="42">
        <f>'Latin America'!D13</f>
        <v>12087</v>
      </c>
      <c r="E41" s="42">
        <f>'Latin America'!E13</f>
        <v>10904</v>
      </c>
      <c r="F41" s="42">
        <f>'Latin America'!F13</f>
        <v>10361</v>
      </c>
      <c r="G41" s="42">
        <f>'Latin America'!G13</f>
        <v>11251</v>
      </c>
      <c r="H41" s="42">
        <f>'Latin America'!H13</f>
        <v>11967</v>
      </c>
      <c r="I41" s="42">
        <f>'Latin America'!I13</f>
        <v>12493</v>
      </c>
      <c r="J41" s="42">
        <f>'Latin America'!J13</f>
        <v>13952</v>
      </c>
      <c r="K41" s="42">
        <f>'Latin America'!K13</f>
        <v>15088</v>
      </c>
      <c r="L41" s="42">
        <f>'Latin America'!L13</f>
        <v>15196</v>
      </c>
      <c r="M41" s="42">
        <f>'Latin America'!M13</f>
        <v>17396</v>
      </c>
      <c r="N41" s="42">
        <f>'Latin America'!N13</f>
        <v>19908</v>
      </c>
      <c r="O41" s="42">
        <f>'Latin America'!O13</f>
        <v>23284</v>
      </c>
      <c r="P41" s="42">
        <f>'Latin America'!P13</f>
        <v>27408</v>
      </c>
      <c r="Q41" s="42">
        <f>'Latin America'!Q13</f>
        <v>29375</v>
      </c>
      <c r="R41" s="42">
        <f>'Latin America'!R13</f>
        <v>31279</v>
      </c>
      <c r="S41" s="42">
        <f>'Latin America'!S13</f>
        <v>30420</v>
      </c>
      <c r="T41" s="42">
        <f>'Latin America'!T13</f>
        <v>31628</v>
      </c>
      <c r="U41" s="42">
        <f>'Latin America'!U13</f>
        <v>33507</v>
      </c>
      <c r="V41" s="42">
        <f>'Latin America'!V13</f>
        <v>31754</v>
      </c>
      <c r="W41" s="42">
        <f>'Latin America'!W13</f>
        <v>10605</v>
      </c>
      <c r="X41" s="42">
        <f>'Latin America'!X13</f>
        <v>17605</v>
      </c>
      <c r="Y41" s="42">
        <f>'Latin America'!Y13</f>
        <v>24042</v>
      </c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3">
      <c r="A42" s="47" t="s">
        <v>58</v>
      </c>
      <c r="B42" s="42">
        <f>'SC America'!B13</f>
        <v>9424</v>
      </c>
      <c r="C42" s="42">
        <f>'SC America'!C13</f>
        <v>10746</v>
      </c>
      <c r="D42" s="42">
        <f>'SC America'!D13</f>
        <v>10141</v>
      </c>
      <c r="E42" s="42">
        <f>'SC America'!E13</f>
        <v>9131</v>
      </c>
      <c r="F42" s="42">
        <f>'SC America'!F13</f>
        <v>8619</v>
      </c>
      <c r="G42" s="42">
        <f>'SC America'!G13</f>
        <v>9355</v>
      </c>
      <c r="H42" s="42">
        <f>'SC America'!H13</f>
        <v>10025</v>
      </c>
      <c r="I42" s="42">
        <f>'SC America'!I13</f>
        <v>10443</v>
      </c>
      <c r="J42" s="42">
        <f>'SC America'!J13</f>
        <v>11663</v>
      </c>
      <c r="K42" s="42">
        <f>'SC America'!K13</f>
        <v>12912</v>
      </c>
      <c r="L42" s="42">
        <f>'SC America'!L13</f>
        <v>12993</v>
      </c>
      <c r="M42" s="42">
        <f>'SC America'!M13</f>
        <v>15173</v>
      </c>
      <c r="N42" s="42">
        <f>'SC America'!N13</f>
        <v>17860</v>
      </c>
      <c r="O42" s="42">
        <f>'SC America'!O13</f>
        <v>21256</v>
      </c>
      <c r="P42" s="42">
        <f>'SC America'!P13</f>
        <v>25191</v>
      </c>
      <c r="Q42" s="42">
        <f>'SC America'!Q13</f>
        <v>26932</v>
      </c>
      <c r="R42" s="42">
        <f>'SC America'!R13</f>
        <v>28492</v>
      </c>
      <c r="S42" s="42">
        <f>'SC America'!S13</f>
        <v>27382</v>
      </c>
      <c r="T42" s="42">
        <f>'SC America'!T13</f>
        <v>28444</v>
      </c>
      <c r="U42" s="42">
        <f>'SC America'!U13</f>
        <v>30014</v>
      </c>
      <c r="V42" s="42">
        <f>'SC America'!V13</f>
        <v>27950</v>
      </c>
      <c r="W42" s="42">
        <f>'SC America'!W13</f>
        <v>9355</v>
      </c>
      <c r="X42" s="42">
        <f>'SC America'!X13</f>
        <v>15520</v>
      </c>
      <c r="Y42" s="42">
        <f>'SC America'!Y13</f>
        <v>21197</v>
      </c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3">
      <c r="A43" s="47" t="s">
        <v>55</v>
      </c>
      <c r="B43" s="42">
        <f>'Middle East'!B13</f>
        <v>1558</v>
      </c>
      <c r="C43" s="42">
        <f>'Middle East'!C13</f>
        <v>1715</v>
      </c>
      <c r="D43" s="42">
        <f>'Middle East'!D13</f>
        <v>1591</v>
      </c>
      <c r="E43" s="42">
        <f>'Middle East'!E13</f>
        <v>1226</v>
      </c>
      <c r="F43" s="42">
        <f>'Middle East'!F13</f>
        <v>1107</v>
      </c>
      <c r="G43" s="42">
        <f>'Middle East'!G13</f>
        <v>1160</v>
      </c>
      <c r="H43" s="42">
        <f>'Middle East'!H13</f>
        <v>1241</v>
      </c>
      <c r="I43" s="42">
        <f>'Middle East'!I13</f>
        <v>1311</v>
      </c>
      <c r="J43" s="42">
        <f>'Middle East'!J13</f>
        <v>1549</v>
      </c>
      <c r="K43" s="42">
        <f>'Middle East'!K13</f>
        <v>1757</v>
      </c>
      <c r="L43" s="42">
        <f>'Middle East'!L13</f>
        <v>1954</v>
      </c>
      <c r="M43" s="42">
        <f>'Middle East'!M13</f>
        <v>2310</v>
      </c>
      <c r="N43" s="42">
        <f>'Middle East'!N13</f>
        <v>2849</v>
      </c>
      <c r="O43" s="42">
        <f>'Middle East'!O13</f>
        <v>3557</v>
      </c>
      <c r="P43" s="42">
        <f>'Middle East'!P13</f>
        <v>4471</v>
      </c>
      <c r="Q43" s="42">
        <f>'Middle East'!Q13</f>
        <v>5469</v>
      </c>
      <c r="R43" s="42">
        <f>'Middle East'!R13</f>
        <v>6297</v>
      </c>
      <c r="S43" s="42">
        <f>'Middle East'!S13</f>
        <v>6363</v>
      </c>
      <c r="T43" s="42">
        <f>'Middle East'!T13</f>
        <v>5821</v>
      </c>
      <c r="U43" s="42">
        <f>'Middle East'!U13</f>
        <v>5756</v>
      </c>
      <c r="V43" s="42">
        <f>'Middle East'!V13</f>
        <v>5476</v>
      </c>
      <c r="W43" s="42">
        <f>'Middle East'!W13</f>
        <v>2511</v>
      </c>
      <c r="X43" s="42">
        <f>'Middle East'!X13</f>
        <v>2673</v>
      </c>
      <c r="Y43" s="42">
        <f>'Middle East'!Y13</f>
        <v>3732</v>
      </c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3">
      <c r="A44" s="47" t="s">
        <v>40</v>
      </c>
      <c r="B44" s="42">
        <f>Africa!B13</f>
        <v>1060</v>
      </c>
      <c r="C44" s="42">
        <f>Africa!C13</f>
        <v>1166</v>
      </c>
      <c r="D44" s="42">
        <f>Africa!D13</f>
        <v>1220</v>
      </c>
      <c r="E44" s="42">
        <f>Africa!E13</f>
        <v>1133</v>
      </c>
      <c r="F44" s="42">
        <f>Africa!F13</f>
        <v>1126</v>
      </c>
      <c r="G44" s="42">
        <f>Africa!G13</f>
        <v>1127</v>
      </c>
      <c r="H44" s="42">
        <f>Africa!H13</f>
        <v>1154</v>
      </c>
      <c r="I44" s="42">
        <f>Africa!I13</f>
        <v>1174</v>
      </c>
      <c r="J44" s="42">
        <f>Africa!J13</f>
        <v>1299</v>
      </c>
      <c r="K44" s="42">
        <f>Africa!K13</f>
        <v>1493</v>
      </c>
      <c r="L44" s="42">
        <f>Africa!L13</f>
        <v>1571</v>
      </c>
      <c r="M44" s="42">
        <f>Africa!M13</f>
        <v>1729</v>
      </c>
      <c r="N44" s="42">
        <f>Africa!N13</f>
        <v>1886</v>
      </c>
      <c r="O44" s="42">
        <f>Africa!O13</f>
        <v>2131</v>
      </c>
      <c r="P44" s="42">
        <f>Africa!P13</f>
        <v>2484</v>
      </c>
      <c r="Q44" s="42">
        <f>Africa!Q13</f>
        <v>2815</v>
      </c>
      <c r="R44" s="42">
        <f>Africa!R13</f>
        <v>3105</v>
      </c>
      <c r="S44" s="42">
        <f>Africa!S13</f>
        <v>3325</v>
      </c>
      <c r="T44" s="42">
        <f>Africa!T13</f>
        <v>3458</v>
      </c>
      <c r="U44" s="42">
        <f>Africa!U13</f>
        <v>3664</v>
      </c>
      <c r="V44" s="42">
        <f>Africa!V13</f>
        <v>3666</v>
      </c>
      <c r="W44" s="42">
        <f>Africa!W13</f>
        <v>1968</v>
      </c>
      <c r="X44" s="42">
        <f>Africa!X13</f>
        <v>2068</v>
      </c>
      <c r="Y44" s="42">
        <f>Africa!Y13</f>
        <v>3051</v>
      </c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3">
      <c r="A45" s="47" t="s">
        <v>95</v>
      </c>
      <c r="B45" s="42">
        <f>'Other-Western'!B13</f>
        <v>1846</v>
      </c>
      <c r="C45" s="42">
        <f>'Other-Western'!C13</f>
        <v>2025</v>
      </c>
      <c r="D45" s="42">
        <f>'Other-Western'!D13</f>
        <v>1946</v>
      </c>
      <c r="E45" s="42">
        <f>'Other-Western'!E13</f>
        <v>1773</v>
      </c>
      <c r="F45" s="42">
        <f>'Other-Western'!F13</f>
        <v>1742</v>
      </c>
      <c r="G45" s="42">
        <f>'Other-Western'!G13</f>
        <v>1896</v>
      </c>
      <c r="H45" s="42">
        <f>'Other-Western'!H13</f>
        <v>1942</v>
      </c>
      <c r="I45" s="42">
        <f>'Other-Western'!I13</f>
        <v>2050</v>
      </c>
      <c r="J45" s="42">
        <f>'Other-Western'!J13</f>
        <v>2289</v>
      </c>
      <c r="K45" s="42">
        <f>'Other-Western'!K13</f>
        <v>2175</v>
      </c>
      <c r="L45" s="42">
        <f>'Other-Western'!L13</f>
        <v>2203</v>
      </c>
      <c r="M45" s="42">
        <f>'Other-Western'!M13</f>
        <v>2223</v>
      </c>
      <c r="N45" s="42">
        <f>'Other-Western'!N13</f>
        <v>2049</v>
      </c>
      <c r="O45" s="42">
        <f>'Other-Western'!O13</f>
        <v>2027</v>
      </c>
      <c r="P45" s="42">
        <f>'Other-Western'!P13</f>
        <v>2217</v>
      </c>
      <c r="Q45" s="42">
        <f>'Other-Western'!Q13</f>
        <v>2444</v>
      </c>
      <c r="R45" s="42">
        <f>'Other-Western'!R13</f>
        <v>2787</v>
      </c>
      <c r="S45" s="42">
        <f>'Other-Western'!S13</f>
        <v>3038</v>
      </c>
      <c r="T45" s="42">
        <f>'Other-Western'!T13</f>
        <v>3184</v>
      </c>
      <c r="U45" s="42">
        <f>'Other-Western'!U13</f>
        <v>3493</v>
      </c>
      <c r="V45" s="42">
        <f>'Other-Western'!V13</f>
        <v>3805</v>
      </c>
      <c r="W45" s="42">
        <f>'Other-Western'!W13</f>
        <v>1250</v>
      </c>
      <c r="X45" s="42">
        <f>'Other-Western'!X13</f>
        <v>2085</v>
      </c>
      <c r="Y45" s="42">
        <f>'Other-Western'!Y13</f>
        <v>2845</v>
      </c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3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3">
      <c r="A47" s="47" t="s">
        <v>118</v>
      </c>
      <c r="B47" s="42">
        <f>Overseas!B13</f>
        <v>45455</v>
      </c>
      <c r="C47" s="42">
        <f>Overseas!C13</f>
        <v>49178</v>
      </c>
      <c r="D47" s="42">
        <f>Overseas!D13</f>
        <v>43591</v>
      </c>
      <c r="E47" s="42">
        <f>Overseas!E13</f>
        <v>39858</v>
      </c>
      <c r="F47" s="42">
        <f>Overseas!F13</f>
        <v>38350</v>
      </c>
      <c r="G47" s="42">
        <f>Overseas!G13</f>
        <v>42818</v>
      </c>
      <c r="H47" s="42">
        <f>Overseas!H13</f>
        <v>45739</v>
      </c>
      <c r="I47" s="42">
        <f>Overseas!I13</f>
        <v>46835</v>
      </c>
      <c r="J47" s="42">
        <f>Overseas!J13</f>
        <v>53050</v>
      </c>
      <c r="K47" s="42">
        <f>Overseas!K13</f>
        <v>59401</v>
      </c>
      <c r="L47" s="42">
        <f>Overseas!L13</f>
        <v>60177</v>
      </c>
      <c r="M47" s="42">
        <f>Overseas!M13</f>
        <v>70930</v>
      </c>
      <c r="N47" s="42">
        <f>Overseas!N13</f>
        <v>78879</v>
      </c>
      <c r="O47" s="42">
        <f>Overseas!O13</f>
        <v>87813</v>
      </c>
      <c r="P47" s="42">
        <f>Overseas!P13</f>
        <v>101881</v>
      </c>
      <c r="Q47" s="42">
        <f>Overseas!Q13</f>
        <v>112386</v>
      </c>
      <c r="R47" s="42">
        <f>Overseas!R13</f>
        <v>126905</v>
      </c>
      <c r="S47" s="42">
        <f>Overseas!S13</f>
        <v>130208</v>
      </c>
      <c r="T47" s="42">
        <f>Overseas!T13</f>
        <v>134237</v>
      </c>
      <c r="U47" s="42">
        <f>Overseas!U13</f>
        <v>138636</v>
      </c>
      <c r="V47" s="42">
        <f>Overseas!V13</f>
        <v>137811</v>
      </c>
      <c r="W47" s="42">
        <f>Overseas!W13</f>
        <v>52505</v>
      </c>
      <c r="X47" s="42">
        <f>Overseas!X13</f>
        <v>50484</v>
      </c>
      <c r="Y47" s="42">
        <f>Overseas!Y13</f>
        <v>91903</v>
      </c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3">
      <c r="A48" s="85" t="s">
        <v>47</v>
      </c>
      <c r="B48" s="42">
        <f>EU!B13</f>
        <v>15992</v>
      </c>
      <c r="C48" s="42">
        <f>EU!C13</f>
        <v>16761</v>
      </c>
      <c r="D48" s="42">
        <f>EU!D13</f>
        <v>13874</v>
      </c>
      <c r="E48" s="42">
        <f>EU!E13</f>
        <v>12821</v>
      </c>
      <c r="F48" s="42">
        <f>EU!F13</f>
        <v>12800</v>
      </c>
      <c r="G48" s="42">
        <f>EU!G13</f>
        <v>15235</v>
      </c>
      <c r="H48" s="42">
        <f>EU!H13</f>
        <v>16814</v>
      </c>
      <c r="I48" s="42">
        <f>EU!I13</f>
        <v>17380</v>
      </c>
      <c r="J48" s="42">
        <f>EU!J13</f>
        <v>20700</v>
      </c>
      <c r="K48" s="42">
        <f>EU!K13</f>
        <v>24221</v>
      </c>
      <c r="L48" s="42">
        <f>EU!L13</f>
        <v>22611</v>
      </c>
      <c r="M48" s="42">
        <f>EU!M13</f>
        <v>24277</v>
      </c>
      <c r="N48" s="42">
        <f>EU!N13</f>
        <v>25658</v>
      </c>
      <c r="O48" s="42">
        <f>EU!O13</f>
        <v>25476</v>
      </c>
      <c r="P48" s="42">
        <f>EU!P13</f>
        <v>27367</v>
      </c>
      <c r="Q48" s="42">
        <f>EU!Q13</f>
        <v>29392</v>
      </c>
      <c r="R48" s="42">
        <f>EU!R13</f>
        <v>33009</v>
      </c>
      <c r="S48" s="42">
        <f>EU!S13</f>
        <v>31476</v>
      </c>
      <c r="T48" s="42">
        <f>EU!T13</f>
        <v>31396</v>
      </c>
      <c r="U48" s="42">
        <f>EU!U13</f>
        <v>32284</v>
      </c>
      <c r="V48" s="42">
        <f>EU!V13</f>
        <v>32542</v>
      </c>
      <c r="W48" s="42">
        <f>EU!W13</f>
        <v>4605</v>
      </c>
      <c r="X48" s="42">
        <f>EU!X13</f>
        <v>4114</v>
      </c>
      <c r="Y48" s="42">
        <f>EU!Y13</f>
        <v>16811</v>
      </c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3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3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3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6.2" x14ac:dyDescent="0.3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6.2" x14ac:dyDescent="0.3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3"/>
    <row r="55" spans="1:114" s="16" customFormat="1" x14ac:dyDescent="0.3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3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3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3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3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3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3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3">
      <c r="N62" s="50"/>
      <c r="O62" s="50"/>
      <c r="P62" s="50"/>
      <c r="Q62" s="50"/>
      <c r="R62" s="50"/>
    </row>
    <row r="63" spans="1:114" x14ac:dyDescent="0.3">
      <c r="N63" s="50"/>
      <c r="O63" s="50"/>
      <c r="P63" s="50"/>
      <c r="Q63" s="50"/>
      <c r="R63" s="50"/>
    </row>
  </sheetData>
  <sortState xmlns:xlrd2="http://schemas.microsoft.com/office/spreadsheetml/2017/richdata2" ref="A39:Y45">
    <sortCondition descending="1" ref="Y39:Y45"/>
  </sortState>
  <conditionalFormatting sqref="B39:Y45 B47:Y48">
    <cfRule type="cellIs" dxfId="722" priority="1" operator="lessThan">
      <formula>0</formula>
    </cfRule>
  </conditionalFormatting>
  <hyperlinks>
    <hyperlink ref="A18" location="Argentina!A1" display="Argentina" xr:uid="{AF37399E-7314-4E49-AE81-6785A7208B46}"/>
    <hyperlink ref="A15" location="Australia!A1" display="Australia" xr:uid="{BD39B872-4B1A-4BA2-AA84-421CF1A8D030}"/>
    <hyperlink ref="A11" location="Brazil!A1" display="Brazil" xr:uid="{88CD10C0-36A5-48C9-828A-50E5A68D54D1}"/>
    <hyperlink ref="A7" location="Canada!A1" display="Canada" xr:uid="{1141446E-DA38-4B96-8606-C7852E51A859}"/>
    <hyperlink ref="A6" location="China!A1" display="China" xr:uid="{95C2054D-AC62-43BC-953C-FB765CC43162}"/>
    <hyperlink ref="A14" location="France!A1" display="France" xr:uid="{04560B5B-6628-4307-BDDF-0D2482E4A1C5}"/>
    <hyperlink ref="A13" location="Germany!A1" display="Germany" xr:uid="{00C7A518-DA16-408F-B5D2-E46659C52D09}"/>
    <hyperlink ref="A34" location="'Hong Kong'!A1" display="Hong Kong" xr:uid="{EA2F229B-F3A7-4A47-BB1A-E168A69A7F6F}"/>
    <hyperlink ref="A8" location="India!A1" display="India" xr:uid="{D72B2A9D-90B5-49CC-BEF1-44F936910378}"/>
    <hyperlink ref="A17" location="Italy!A1" display="Italy" xr:uid="{449D33F3-34CD-4BDD-93BD-64FF1339C8CC}"/>
    <hyperlink ref="A19" location="Japan!A1" display="Japan" xr:uid="{1DA06CD2-8F04-4B25-A6F9-7C824DCA59DB}"/>
    <hyperlink ref="A10" location="Mexico!A1" display="Mexico" xr:uid="{872F58CF-CD6D-4B3D-B74A-115791F31910}"/>
    <hyperlink ref="A22" location="Netherlands!A1" display="Netherlands" xr:uid="{7724D09D-9140-4A31-B5F3-1C4F50743EFD}"/>
    <hyperlink ref="A29" location="Singapore!A1" display="Singapore" xr:uid="{58ABAF46-8F36-42F7-8FF1-456213686381}"/>
    <hyperlink ref="A35" location="'South Africa'!A1" display="South Africa" xr:uid="{31D080CB-A988-4447-95E6-DB015385C6B6}"/>
    <hyperlink ref="A12" location="'South Korea'!A1" display="South Korea" xr:uid="{96DC3929-5612-46E5-A21B-4F4920415FC9}"/>
    <hyperlink ref="A20" location="Taiwan!A1" display="Taiwan" xr:uid="{B6BF2E38-A058-4DC9-BFC6-58B0DBC2BAF8}"/>
    <hyperlink ref="A9" location="UK!A1" display="United Kingdom" xr:uid="{F7F8F1BD-7D51-4397-99F8-88C80EA221D1}"/>
    <hyperlink ref="A25" location="Venezuela!A1" display="Venezuela" xr:uid="{562B9B62-C21B-4C5E-A977-68CB441F1BE6}"/>
    <hyperlink ref="A44" location="Africa!A1" display="Africa" xr:uid="{11BE406E-2B74-423F-9D09-75C876028175}"/>
    <hyperlink ref="A39" location="'Asia-Pacific'!A1" display="Asia and Pacific" xr:uid="{4DEEA508-4A64-4EC3-B5F0-A4B6507D1D79}"/>
    <hyperlink ref="A40" location="Europe!A1" display="Europe" xr:uid="{2315AA91-3A18-4B17-ABB1-E9A52566460D}"/>
    <hyperlink ref="A41" location="'Latin America'!A1" display="Latin America" xr:uid="{5E34CA9B-9689-4585-8A76-9B01104D30F3}"/>
    <hyperlink ref="A43" location="'Middle East'!A1" display="Middle East" xr:uid="{A4483E61-C0BA-4501-B2F6-C3D0A5244701}"/>
    <hyperlink ref="A42" location="'SC America'!A1" display="South and Central America" xr:uid="{536BEEA2-102B-4FD9-AFA1-468704A15637}"/>
    <hyperlink ref="A45" location="'Other-Western'!A1" display="Other Western Hemisphere" xr:uid="{DAD8EEEC-81B3-472C-8D95-6A4170B06DFA}"/>
    <hyperlink ref="A47" location="Overseas!A1" display="Overseas" xr:uid="{8B7BA791-AB10-4EA4-AF09-B3917C4F5000}"/>
    <hyperlink ref="A48" location="EU!A1" display="European Union" xr:uid="{F7AC9B29-A73B-478D-91DA-B4BFA1ED6CBF}"/>
    <hyperlink ref="A30" location="Belgium!A1" display="Belgium" xr:uid="{99FC4F0F-644B-4C42-8F0E-C4AD7EDED7E2}"/>
    <hyperlink ref="A36" location="Bermuda!A1" display="Bermuda" xr:uid="{4B99D222-160F-40D9-8FA0-7965901E9783}"/>
    <hyperlink ref="A28" location="Indonesia!A1" display="Indonesia" xr:uid="{189F90C2-6497-472C-8C36-9E984C21B4A1}"/>
    <hyperlink ref="A23" location="Israel!A1" display="Israel" xr:uid="{AFE545EE-BA1D-46D3-80CC-A78F23927AA6}"/>
    <hyperlink ref="A31" location="'New Zealand'!A1" display="New Zealand" xr:uid="{16787E42-0D2F-4E99-B05E-515CEC1395C4}"/>
    <hyperlink ref="A32" location="Norway!A1" display="Norway" xr:uid="{8C8CF5D9-094D-4417-B6D3-25890670BC7C}"/>
    <hyperlink ref="A27" location="Philippines!A1" display="Philippines" xr:uid="{98787DC8-8873-4340-B9C0-1BFBD216FCA1}"/>
    <hyperlink ref="A21" location="'Saudi Arabia'!A1" display="Saudi Arabia" xr:uid="{CE99EFF3-BDC0-42D4-BD75-AE91A9883CC0}"/>
    <hyperlink ref="A24" location="Switzerland!A1" display="Switzerland" xr:uid="{A1B315A6-4B69-4AB8-B986-4BE9D8EAA3A7}"/>
    <hyperlink ref="A26" location="Sweden!A1" display="Sweden" xr:uid="{A8991423-041E-4546-A8BB-629C68801243}"/>
    <hyperlink ref="A16" location="Spain!A1" display="Spain" xr:uid="{345792C9-A73D-4EFB-A384-9D397BAFDBF5}"/>
    <hyperlink ref="A33" location="Thailand!A1" display="Thailand" xr:uid="{26785100-A762-4D95-8958-6292DBCFDBC3}"/>
  </hyperlinks>
  <pageMargins left="0.7" right="0.7" top="0.75" bottom="0.75" header="0.3" footer="0.3"/>
  <pageSetup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5AB1B-79A8-487F-8B13-C3964B58C710}">
  <dimension ref="A1:DJ63"/>
  <sheetViews>
    <sheetView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4.4" x14ac:dyDescent="0.3"/>
  <cols>
    <col min="1" max="1" width="45.6640625" style="50" customWidth="1"/>
    <col min="2" max="11" width="8.88671875" style="49"/>
    <col min="12" max="13" width="9.5546875" style="49" bestFit="1" customWidth="1"/>
    <col min="14" max="18" width="8.88671875" style="49"/>
    <col min="19" max="21" width="8.88671875" style="50"/>
    <col min="22" max="22" width="8.88671875" style="49"/>
    <col min="23" max="206" width="8.88671875" style="50"/>
    <col min="207" max="207" width="45.6640625" style="50" customWidth="1"/>
    <col min="208" max="216" width="13.6640625" style="50" customWidth="1"/>
    <col min="217" max="217" width="8.88671875" style="50"/>
    <col min="218" max="218" width="9.5546875" style="50" bestFit="1" customWidth="1"/>
    <col min="219" max="462" width="8.88671875" style="50"/>
    <col min="463" max="463" width="45.6640625" style="50" customWidth="1"/>
    <col min="464" max="472" width="13.6640625" style="50" customWidth="1"/>
    <col min="473" max="473" width="8.88671875" style="50"/>
    <col min="474" max="474" width="9.5546875" style="50" bestFit="1" customWidth="1"/>
    <col min="475" max="718" width="8.88671875" style="50"/>
    <col min="719" max="719" width="45.6640625" style="50" customWidth="1"/>
    <col min="720" max="728" width="13.6640625" style="50" customWidth="1"/>
    <col min="729" max="729" width="8.88671875" style="50"/>
    <col min="730" max="730" width="9.5546875" style="50" bestFit="1" customWidth="1"/>
    <col min="731" max="974" width="8.88671875" style="50"/>
    <col min="975" max="975" width="45.6640625" style="50" customWidth="1"/>
    <col min="976" max="984" width="13.6640625" style="50" customWidth="1"/>
    <col min="985" max="985" width="8.88671875" style="50"/>
    <col min="986" max="986" width="9.5546875" style="50" bestFit="1" customWidth="1"/>
    <col min="987" max="1230" width="8.88671875" style="50"/>
    <col min="1231" max="1231" width="45.6640625" style="50" customWidth="1"/>
    <col min="1232" max="1240" width="13.6640625" style="50" customWidth="1"/>
    <col min="1241" max="1241" width="8.88671875" style="50"/>
    <col min="1242" max="1242" width="9.5546875" style="50" bestFit="1" customWidth="1"/>
    <col min="1243" max="1486" width="8.88671875" style="50"/>
    <col min="1487" max="1487" width="45.6640625" style="50" customWidth="1"/>
    <col min="1488" max="1496" width="13.6640625" style="50" customWidth="1"/>
    <col min="1497" max="1497" width="8.88671875" style="50"/>
    <col min="1498" max="1498" width="9.5546875" style="50" bestFit="1" customWidth="1"/>
    <col min="1499" max="1742" width="8.88671875" style="50"/>
    <col min="1743" max="1743" width="45.6640625" style="50" customWidth="1"/>
    <col min="1744" max="1752" width="13.6640625" style="50" customWidth="1"/>
    <col min="1753" max="1753" width="8.88671875" style="50"/>
    <col min="1754" max="1754" width="9.5546875" style="50" bestFit="1" customWidth="1"/>
    <col min="1755" max="1998" width="8.88671875" style="50"/>
    <col min="1999" max="1999" width="45.6640625" style="50" customWidth="1"/>
    <col min="2000" max="2008" width="13.6640625" style="50" customWidth="1"/>
    <col min="2009" max="2009" width="8.88671875" style="50"/>
    <col min="2010" max="2010" width="9.5546875" style="50" bestFit="1" customWidth="1"/>
    <col min="2011" max="2254" width="8.88671875" style="50"/>
    <col min="2255" max="2255" width="45.6640625" style="50" customWidth="1"/>
    <col min="2256" max="2264" width="13.6640625" style="50" customWidth="1"/>
    <col min="2265" max="2265" width="8.88671875" style="50"/>
    <col min="2266" max="2266" width="9.5546875" style="50" bestFit="1" customWidth="1"/>
    <col min="2267" max="2510" width="8.88671875" style="50"/>
    <col min="2511" max="2511" width="45.6640625" style="50" customWidth="1"/>
    <col min="2512" max="2520" width="13.6640625" style="50" customWidth="1"/>
    <col min="2521" max="2521" width="8.88671875" style="50"/>
    <col min="2522" max="2522" width="9.5546875" style="50" bestFit="1" customWidth="1"/>
    <col min="2523" max="2766" width="8.88671875" style="50"/>
    <col min="2767" max="2767" width="45.6640625" style="50" customWidth="1"/>
    <col min="2768" max="2776" width="13.6640625" style="50" customWidth="1"/>
    <col min="2777" max="2777" width="8.88671875" style="50"/>
    <col min="2778" max="2778" width="9.5546875" style="50" bestFit="1" customWidth="1"/>
    <col min="2779" max="3022" width="8.88671875" style="50"/>
    <col min="3023" max="3023" width="45.6640625" style="50" customWidth="1"/>
    <col min="3024" max="3032" width="13.6640625" style="50" customWidth="1"/>
    <col min="3033" max="3033" width="8.88671875" style="50"/>
    <col min="3034" max="3034" width="9.5546875" style="50" bestFit="1" customWidth="1"/>
    <col min="3035" max="3278" width="8.88671875" style="50"/>
    <col min="3279" max="3279" width="45.6640625" style="50" customWidth="1"/>
    <col min="3280" max="3288" width="13.6640625" style="50" customWidth="1"/>
    <col min="3289" max="3289" width="8.88671875" style="50"/>
    <col min="3290" max="3290" width="9.5546875" style="50" bestFit="1" customWidth="1"/>
    <col min="3291" max="3534" width="8.88671875" style="50"/>
    <col min="3535" max="3535" width="45.6640625" style="50" customWidth="1"/>
    <col min="3536" max="3544" width="13.6640625" style="50" customWidth="1"/>
    <col min="3545" max="3545" width="8.88671875" style="50"/>
    <col min="3546" max="3546" width="9.5546875" style="50" bestFit="1" customWidth="1"/>
    <col min="3547" max="3790" width="8.88671875" style="50"/>
    <col min="3791" max="3791" width="45.6640625" style="50" customWidth="1"/>
    <col min="3792" max="3800" width="13.6640625" style="50" customWidth="1"/>
    <col min="3801" max="3801" width="8.88671875" style="50"/>
    <col min="3802" max="3802" width="9.5546875" style="50" bestFit="1" customWidth="1"/>
    <col min="3803" max="4046" width="8.88671875" style="50"/>
    <col min="4047" max="4047" width="45.6640625" style="50" customWidth="1"/>
    <col min="4048" max="4056" width="13.6640625" style="50" customWidth="1"/>
    <col min="4057" max="4057" width="8.88671875" style="50"/>
    <col min="4058" max="4058" width="9.5546875" style="50" bestFit="1" customWidth="1"/>
    <col min="4059" max="4302" width="8.88671875" style="50"/>
    <col min="4303" max="4303" width="45.6640625" style="50" customWidth="1"/>
    <col min="4304" max="4312" width="13.6640625" style="50" customWidth="1"/>
    <col min="4313" max="4313" width="8.88671875" style="50"/>
    <col min="4314" max="4314" width="9.5546875" style="50" bestFit="1" customWidth="1"/>
    <col min="4315" max="4558" width="8.88671875" style="50"/>
    <col min="4559" max="4559" width="45.6640625" style="50" customWidth="1"/>
    <col min="4560" max="4568" width="13.6640625" style="50" customWidth="1"/>
    <col min="4569" max="4569" width="8.88671875" style="50"/>
    <col min="4570" max="4570" width="9.5546875" style="50" bestFit="1" customWidth="1"/>
    <col min="4571" max="4814" width="8.88671875" style="50"/>
    <col min="4815" max="4815" width="45.6640625" style="50" customWidth="1"/>
    <col min="4816" max="4824" width="13.6640625" style="50" customWidth="1"/>
    <col min="4825" max="4825" width="8.88671875" style="50"/>
    <col min="4826" max="4826" width="9.5546875" style="50" bestFit="1" customWidth="1"/>
    <col min="4827" max="5070" width="8.88671875" style="50"/>
    <col min="5071" max="5071" width="45.6640625" style="50" customWidth="1"/>
    <col min="5072" max="5080" width="13.6640625" style="50" customWidth="1"/>
    <col min="5081" max="5081" width="8.88671875" style="50"/>
    <col min="5082" max="5082" width="9.5546875" style="50" bestFit="1" customWidth="1"/>
    <col min="5083" max="5326" width="8.88671875" style="50"/>
    <col min="5327" max="5327" width="45.6640625" style="50" customWidth="1"/>
    <col min="5328" max="5336" width="13.6640625" style="50" customWidth="1"/>
    <col min="5337" max="5337" width="8.88671875" style="50"/>
    <col min="5338" max="5338" width="9.5546875" style="50" bestFit="1" customWidth="1"/>
    <col min="5339" max="5582" width="8.88671875" style="50"/>
    <col min="5583" max="5583" width="45.6640625" style="50" customWidth="1"/>
    <col min="5584" max="5592" width="13.6640625" style="50" customWidth="1"/>
    <col min="5593" max="5593" width="8.88671875" style="50"/>
    <col min="5594" max="5594" width="9.5546875" style="50" bestFit="1" customWidth="1"/>
    <col min="5595" max="5838" width="8.88671875" style="50"/>
    <col min="5839" max="5839" width="45.6640625" style="50" customWidth="1"/>
    <col min="5840" max="5848" width="13.6640625" style="50" customWidth="1"/>
    <col min="5849" max="5849" width="8.88671875" style="50"/>
    <col min="5850" max="5850" width="9.5546875" style="50" bestFit="1" customWidth="1"/>
    <col min="5851" max="6094" width="8.88671875" style="50"/>
    <col min="6095" max="6095" width="45.6640625" style="50" customWidth="1"/>
    <col min="6096" max="6104" width="13.6640625" style="50" customWidth="1"/>
    <col min="6105" max="6105" width="8.88671875" style="50"/>
    <col min="6106" max="6106" width="9.5546875" style="50" bestFit="1" customWidth="1"/>
    <col min="6107" max="6350" width="8.88671875" style="50"/>
    <col min="6351" max="6351" width="45.6640625" style="50" customWidth="1"/>
    <col min="6352" max="6360" width="13.6640625" style="50" customWidth="1"/>
    <col min="6361" max="6361" width="8.88671875" style="50"/>
    <col min="6362" max="6362" width="9.5546875" style="50" bestFit="1" customWidth="1"/>
    <col min="6363" max="6606" width="8.88671875" style="50"/>
    <col min="6607" max="6607" width="45.6640625" style="50" customWidth="1"/>
    <col min="6608" max="6616" width="13.6640625" style="50" customWidth="1"/>
    <col min="6617" max="6617" width="8.88671875" style="50"/>
    <col min="6618" max="6618" width="9.5546875" style="50" bestFit="1" customWidth="1"/>
    <col min="6619" max="6862" width="8.88671875" style="50"/>
    <col min="6863" max="6863" width="45.6640625" style="50" customWidth="1"/>
    <col min="6864" max="6872" width="13.6640625" style="50" customWidth="1"/>
    <col min="6873" max="6873" width="8.88671875" style="50"/>
    <col min="6874" max="6874" width="9.5546875" style="50" bestFit="1" customWidth="1"/>
    <col min="6875" max="7118" width="8.88671875" style="50"/>
    <col min="7119" max="7119" width="45.6640625" style="50" customWidth="1"/>
    <col min="7120" max="7128" width="13.6640625" style="50" customWidth="1"/>
    <col min="7129" max="7129" width="8.88671875" style="50"/>
    <col min="7130" max="7130" width="9.5546875" style="50" bestFit="1" customWidth="1"/>
    <col min="7131" max="7374" width="8.88671875" style="50"/>
    <col min="7375" max="7375" width="45.6640625" style="50" customWidth="1"/>
    <col min="7376" max="7384" width="13.6640625" style="50" customWidth="1"/>
    <col min="7385" max="7385" width="8.88671875" style="50"/>
    <col min="7386" max="7386" width="9.5546875" style="50" bestFit="1" customWidth="1"/>
    <col min="7387" max="7630" width="8.88671875" style="50"/>
    <col min="7631" max="7631" width="45.6640625" style="50" customWidth="1"/>
    <col min="7632" max="7640" width="13.6640625" style="50" customWidth="1"/>
    <col min="7641" max="7641" width="8.88671875" style="50"/>
    <col min="7642" max="7642" width="9.5546875" style="50" bestFit="1" customWidth="1"/>
    <col min="7643" max="7886" width="8.88671875" style="50"/>
    <col min="7887" max="7887" width="45.6640625" style="50" customWidth="1"/>
    <col min="7888" max="7896" width="13.6640625" style="50" customWidth="1"/>
    <col min="7897" max="7897" width="8.88671875" style="50"/>
    <col min="7898" max="7898" width="9.5546875" style="50" bestFit="1" customWidth="1"/>
    <col min="7899" max="8142" width="8.88671875" style="50"/>
    <col min="8143" max="8143" width="45.6640625" style="50" customWidth="1"/>
    <col min="8144" max="8152" width="13.6640625" style="50" customWidth="1"/>
    <col min="8153" max="8153" width="8.88671875" style="50"/>
    <col min="8154" max="8154" width="9.5546875" style="50" bestFit="1" customWidth="1"/>
    <col min="8155" max="8398" width="8.88671875" style="50"/>
    <col min="8399" max="8399" width="45.6640625" style="50" customWidth="1"/>
    <col min="8400" max="8408" width="13.6640625" style="50" customWidth="1"/>
    <col min="8409" max="8409" width="8.88671875" style="50"/>
    <col min="8410" max="8410" width="9.5546875" style="50" bestFit="1" customWidth="1"/>
    <col min="8411" max="8654" width="8.88671875" style="50"/>
    <col min="8655" max="8655" width="45.6640625" style="50" customWidth="1"/>
    <col min="8656" max="8664" width="13.6640625" style="50" customWidth="1"/>
    <col min="8665" max="8665" width="8.88671875" style="50"/>
    <col min="8666" max="8666" width="9.5546875" style="50" bestFit="1" customWidth="1"/>
    <col min="8667" max="8910" width="8.88671875" style="50"/>
    <col min="8911" max="8911" width="45.6640625" style="50" customWidth="1"/>
    <col min="8912" max="8920" width="13.6640625" style="50" customWidth="1"/>
    <col min="8921" max="8921" width="8.88671875" style="50"/>
    <col min="8922" max="8922" width="9.5546875" style="50" bestFit="1" customWidth="1"/>
    <col min="8923" max="9166" width="8.88671875" style="50"/>
    <col min="9167" max="9167" width="45.6640625" style="50" customWidth="1"/>
    <col min="9168" max="9176" width="13.6640625" style="50" customWidth="1"/>
    <col min="9177" max="9177" width="8.88671875" style="50"/>
    <col min="9178" max="9178" width="9.5546875" style="50" bestFit="1" customWidth="1"/>
    <col min="9179" max="9422" width="8.88671875" style="50"/>
    <col min="9423" max="9423" width="45.6640625" style="50" customWidth="1"/>
    <col min="9424" max="9432" width="13.6640625" style="50" customWidth="1"/>
    <col min="9433" max="9433" width="8.88671875" style="50"/>
    <col min="9434" max="9434" width="9.5546875" style="50" bestFit="1" customWidth="1"/>
    <col min="9435" max="9678" width="8.88671875" style="50"/>
    <col min="9679" max="9679" width="45.6640625" style="50" customWidth="1"/>
    <col min="9680" max="9688" width="13.6640625" style="50" customWidth="1"/>
    <col min="9689" max="9689" width="8.88671875" style="50"/>
    <col min="9690" max="9690" width="9.5546875" style="50" bestFit="1" customWidth="1"/>
    <col min="9691" max="9934" width="8.88671875" style="50"/>
    <col min="9935" max="9935" width="45.6640625" style="50" customWidth="1"/>
    <col min="9936" max="9944" width="13.6640625" style="50" customWidth="1"/>
    <col min="9945" max="9945" width="8.88671875" style="50"/>
    <col min="9946" max="9946" width="9.5546875" style="50" bestFit="1" customWidth="1"/>
    <col min="9947" max="10190" width="8.88671875" style="50"/>
    <col min="10191" max="10191" width="45.6640625" style="50" customWidth="1"/>
    <col min="10192" max="10200" width="13.6640625" style="50" customWidth="1"/>
    <col min="10201" max="10201" width="8.88671875" style="50"/>
    <col min="10202" max="10202" width="9.5546875" style="50" bestFit="1" customWidth="1"/>
    <col min="10203" max="10446" width="8.88671875" style="50"/>
    <col min="10447" max="10447" width="45.6640625" style="50" customWidth="1"/>
    <col min="10448" max="10456" width="13.6640625" style="50" customWidth="1"/>
    <col min="10457" max="10457" width="8.88671875" style="50"/>
    <col min="10458" max="10458" width="9.5546875" style="50" bestFit="1" customWidth="1"/>
    <col min="10459" max="10702" width="8.88671875" style="50"/>
    <col min="10703" max="10703" width="45.6640625" style="50" customWidth="1"/>
    <col min="10704" max="10712" width="13.6640625" style="50" customWidth="1"/>
    <col min="10713" max="10713" width="8.88671875" style="50"/>
    <col min="10714" max="10714" width="9.5546875" style="50" bestFit="1" customWidth="1"/>
    <col min="10715" max="10958" width="8.88671875" style="50"/>
    <col min="10959" max="10959" width="45.6640625" style="50" customWidth="1"/>
    <col min="10960" max="10968" width="13.6640625" style="50" customWidth="1"/>
    <col min="10969" max="10969" width="8.88671875" style="50"/>
    <col min="10970" max="10970" width="9.5546875" style="50" bestFit="1" customWidth="1"/>
    <col min="10971" max="11214" width="8.88671875" style="50"/>
    <col min="11215" max="11215" width="45.6640625" style="50" customWidth="1"/>
    <col min="11216" max="11224" width="13.6640625" style="50" customWidth="1"/>
    <col min="11225" max="11225" width="8.88671875" style="50"/>
    <col min="11226" max="11226" width="9.5546875" style="50" bestFit="1" customWidth="1"/>
    <col min="11227" max="11470" width="8.88671875" style="50"/>
    <col min="11471" max="11471" width="45.6640625" style="50" customWidth="1"/>
    <col min="11472" max="11480" width="13.6640625" style="50" customWidth="1"/>
    <col min="11481" max="11481" width="8.88671875" style="50"/>
    <col min="11482" max="11482" width="9.5546875" style="50" bestFit="1" customWidth="1"/>
    <col min="11483" max="11726" width="8.88671875" style="50"/>
    <col min="11727" max="11727" width="45.6640625" style="50" customWidth="1"/>
    <col min="11728" max="11736" width="13.6640625" style="50" customWidth="1"/>
    <col min="11737" max="11737" width="8.88671875" style="50"/>
    <col min="11738" max="11738" width="9.5546875" style="50" bestFit="1" customWidth="1"/>
    <col min="11739" max="11982" width="8.88671875" style="50"/>
    <col min="11983" max="11983" width="45.6640625" style="50" customWidth="1"/>
    <col min="11984" max="11992" width="13.6640625" style="50" customWidth="1"/>
    <col min="11993" max="11993" width="8.88671875" style="50"/>
    <col min="11994" max="11994" width="9.5546875" style="50" bestFit="1" customWidth="1"/>
    <col min="11995" max="12238" width="8.88671875" style="50"/>
    <col min="12239" max="12239" width="45.6640625" style="50" customWidth="1"/>
    <col min="12240" max="12248" width="13.6640625" style="50" customWidth="1"/>
    <col min="12249" max="12249" width="8.88671875" style="50"/>
    <col min="12250" max="12250" width="9.5546875" style="50" bestFit="1" customWidth="1"/>
    <col min="12251" max="12494" width="8.88671875" style="50"/>
    <col min="12495" max="12495" width="45.6640625" style="50" customWidth="1"/>
    <col min="12496" max="12504" width="13.6640625" style="50" customWidth="1"/>
    <col min="12505" max="12505" width="8.88671875" style="50"/>
    <col min="12506" max="12506" width="9.5546875" style="50" bestFit="1" customWidth="1"/>
    <col min="12507" max="12750" width="8.88671875" style="50"/>
    <col min="12751" max="12751" width="45.6640625" style="50" customWidth="1"/>
    <col min="12752" max="12760" width="13.6640625" style="50" customWidth="1"/>
    <col min="12761" max="12761" width="8.88671875" style="50"/>
    <col min="12762" max="12762" width="9.5546875" style="50" bestFit="1" customWidth="1"/>
    <col min="12763" max="13006" width="8.88671875" style="50"/>
    <col min="13007" max="13007" width="45.6640625" style="50" customWidth="1"/>
    <col min="13008" max="13016" width="13.6640625" style="50" customWidth="1"/>
    <col min="13017" max="13017" width="8.88671875" style="50"/>
    <col min="13018" max="13018" width="9.5546875" style="50" bestFit="1" customWidth="1"/>
    <col min="13019" max="13262" width="8.88671875" style="50"/>
    <col min="13263" max="13263" width="45.6640625" style="50" customWidth="1"/>
    <col min="13264" max="13272" width="13.6640625" style="50" customWidth="1"/>
    <col min="13273" max="13273" width="8.88671875" style="50"/>
    <col min="13274" max="13274" width="9.5546875" style="50" bestFit="1" customWidth="1"/>
    <col min="13275" max="13518" width="8.88671875" style="50"/>
    <col min="13519" max="13519" width="45.6640625" style="50" customWidth="1"/>
    <col min="13520" max="13528" width="13.6640625" style="50" customWidth="1"/>
    <col min="13529" max="13529" width="8.88671875" style="50"/>
    <col min="13530" max="13530" width="9.5546875" style="50" bestFit="1" customWidth="1"/>
    <col min="13531" max="13774" width="8.88671875" style="50"/>
    <col min="13775" max="13775" width="45.6640625" style="50" customWidth="1"/>
    <col min="13776" max="13784" width="13.6640625" style="50" customWidth="1"/>
    <col min="13785" max="13785" width="8.88671875" style="50"/>
    <col min="13786" max="13786" width="9.5546875" style="50" bestFit="1" customWidth="1"/>
    <col min="13787" max="14030" width="8.88671875" style="50"/>
    <col min="14031" max="14031" width="45.6640625" style="50" customWidth="1"/>
    <col min="14032" max="14040" width="13.6640625" style="50" customWidth="1"/>
    <col min="14041" max="14041" width="8.88671875" style="50"/>
    <col min="14042" max="14042" width="9.5546875" style="50" bestFit="1" customWidth="1"/>
    <col min="14043" max="14286" width="8.88671875" style="50"/>
    <col min="14287" max="14287" width="45.6640625" style="50" customWidth="1"/>
    <col min="14288" max="14296" width="13.6640625" style="50" customWidth="1"/>
    <col min="14297" max="14297" width="8.88671875" style="50"/>
    <col min="14298" max="14298" width="9.5546875" style="50" bestFit="1" customWidth="1"/>
    <col min="14299" max="14542" width="8.88671875" style="50"/>
    <col min="14543" max="14543" width="45.6640625" style="50" customWidth="1"/>
    <col min="14544" max="14552" width="13.6640625" style="50" customWidth="1"/>
    <col min="14553" max="14553" width="8.88671875" style="50"/>
    <col min="14554" max="14554" width="9.5546875" style="50" bestFit="1" customWidth="1"/>
    <col min="14555" max="14798" width="8.88671875" style="50"/>
    <col min="14799" max="14799" width="45.6640625" style="50" customWidth="1"/>
    <col min="14800" max="14808" width="13.6640625" style="50" customWidth="1"/>
    <col min="14809" max="14809" width="8.88671875" style="50"/>
    <col min="14810" max="14810" width="9.5546875" style="50" bestFit="1" customWidth="1"/>
    <col min="14811" max="15054" width="8.88671875" style="50"/>
    <col min="15055" max="15055" width="45.6640625" style="50" customWidth="1"/>
    <col min="15056" max="15064" width="13.6640625" style="50" customWidth="1"/>
    <col min="15065" max="15065" width="8.88671875" style="50"/>
    <col min="15066" max="15066" width="9.5546875" style="50" bestFit="1" customWidth="1"/>
    <col min="15067" max="15310" width="8.88671875" style="50"/>
    <col min="15311" max="15311" width="45.6640625" style="50" customWidth="1"/>
    <col min="15312" max="15320" width="13.6640625" style="50" customWidth="1"/>
    <col min="15321" max="15321" width="8.88671875" style="50"/>
    <col min="15322" max="15322" width="9.5546875" style="50" bestFit="1" customWidth="1"/>
    <col min="15323" max="15566" width="8.88671875" style="50"/>
    <col min="15567" max="15567" width="45.6640625" style="50" customWidth="1"/>
    <col min="15568" max="15576" width="13.6640625" style="50" customWidth="1"/>
    <col min="15577" max="15577" width="8.88671875" style="50"/>
    <col min="15578" max="15578" width="9.5546875" style="50" bestFit="1" customWidth="1"/>
    <col min="15579" max="15822" width="8.88671875" style="50"/>
    <col min="15823" max="15823" width="45.6640625" style="50" customWidth="1"/>
    <col min="15824" max="15832" width="13.6640625" style="50" customWidth="1"/>
    <col min="15833" max="15833" width="8.88671875" style="50"/>
    <col min="15834" max="15834" width="9.5546875" style="50" bestFit="1" customWidth="1"/>
    <col min="15835" max="16078" width="8.88671875" style="50"/>
    <col min="16079" max="16079" width="45.6640625" style="50" customWidth="1"/>
    <col min="16080" max="16088" width="13.6640625" style="50" customWidth="1"/>
    <col min="16089" max="16089" width="8.88671875" style="50"/>
    <col min="16090" max="16090" width="9.5546875" style="50" bestFit="1" customWidth="1"/>
    <col min="16091" max="16384" width="8.88671875" style="50"/>
  </cols>
  <sheetData>
    <row r="1" spans="1:114" x14ac:dyDescent="0.3">
      <c r="A1" s="50" t="s">
        <v>228</v>
      </c>
    </row>
    <row r="2" spans="1:114" ht="12.75" customHeight="1" x14ac:dyDescent="0.3">
      <c r="A2" s="48"/>
    </row>
    <row r="3" spans="1:114" s="51" customFormat="1" ht="15" thickBot="1" x14ac:dyDescent="0.35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</row>
    <row r="4" spans="1:114" ht="15" thickTop="1" x14ac:dyDescent="0.3">
      <c r="A4" s="52" t="s">
        <v>234</v>
      </c>
      <c r="B4" s="53">
        <f>'All Countries (Aggregate)'!B12</f>
        <v>28479</v>
      </c>
      <c r="C4" s="53">
        <f>'All Countries (Aggregate)'!C12</f>
        <v>30961</v>
      </c>
      <c r="D4" s="53">
        <f>'All Countries (Aggregate)'!D12</f>
        <v>25764</v>
      </c>
      <c r="E4" s="53">
        <f>'All Countries (Aggregate)'!E12</f>
        <v>22664</v>
      </c>
      <c r="F4" s="53">
        <f>'All Countries (Aggregate)'!F12</f>
        <v>21290</v>
      </c>
      <c r="G4" s="53">
        <f>'All Countries (Aggregate)'!G12</f>
        <v>23450</v>
      </c>
      <c r="H4" s="53">
        <f>'All Countries (Aggregate)'!H12</f>
        <v>25244</v>
      </c>
      <c r="I4" s="53">
        <f>'All Countries (Aggregate)'!I12</f>
        <v>25087</v>
      </c>
      <c r="J4" s="53">
        <f>'All Countries (Aggregate)'!J12</f>
        <v>27641</v>
      </c>
      <c r="K4" s="53">
        <f>'All Countries (Aggregate)'!K12</f>
        <v>28646</v>
      </c>
      <c r="L4" s="53">
        <f>'All Countries (Aggregate)'!L12</f>
        <v>26234</v>
      </c>
      <c r="M4" s="53">
        <f>'All Countries (Aggregate)'!M12</f>
        <v>31271</v>
      </c>
      <c r="N4" s="53">
        <f>'All Countries (Aggregate)'!N12</f>
        <v>32179</v>
      </c>
      <c r="O4" s="53">
        <f>'All Countries (Aggregate)'!O12</f>
        <v>33037</v>
      </c>
      <c r="P4" s="53">
        <f>'All Countries (Aggregate)'!P12</f>
        <v>34602</v>
      </c>
      <c r="Q4" s="53">
        <f>'All Countries (Aggregate)'!Q12</f>
        <v>33577</v>
      </c>
      <c r="R4" s="53">
        <f>'All Countries (Aggregate)'!R12</f>
        <v>33816</v>
      </c>
      <c r="S4" s="53">
        <f>'All Countries (Aggregate)'!S12</f>
        <v>31532</v>
      </c>
      <c r="T4" s="53">
        <f>'All Countries (Aggregate)'!T12</f>
        <v>29893</v>
      </c>
      <c r="U4" s="53">
        <f>'All Countries (Aggregate)'!U12</f>
        <v>29371</v>
      </c>
      <c r="V4" s="53">
        <f>'All Countries (Aggregate)'!V12</f>
        <v>28290</v>
      </c>
      <c r="W4" s="53">
        <f>'All Countries (Aggregate)'!W12</f>
        <v>5185</v>
      </c>
      <c r="X4" s="53">
        <f>'All Countries (Aggregate)'!X12</f>
        <v>4963</v>
      </c>
      <c r="Y4" s="53">
        <f>'All Countries (Aggregate)'!Y12</f>
        <v>15491</v>
      </c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3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3">
      <c r="A6" s="46" t="s">
        <v>45</v>
      </c>
      <c r="B6" s="56">
        <f>Canada!B12</f>
        <v>1722</v>
      </c>
      <c r="C6" s="56">
        <f>Canada!C12</f>
        <v>1649</v>
      </c>
      <c r="D6" s="56">
        <f>Canada!D12</f>
        <v>1392</v>
      </c>
      <c r="E6" s="56">
        <f>Canada!E12</f>
        <v>1348</v>
      </c>
      <c r="F6" s="56">
        <f>Canada!F12</f>
        <v>1489</v>
      </c>
      <c r="G6" s="56">
        <f>Canada!G12</f>
        <v>1471</v>
      </c>
      <c r="H6" s="56">
        <f>Canada!H12</f>
        <v>1754</v>
      </c>
      <c r="I6" s="56">
        <f>Canada!I12</f>
        <v>2004</v>
      </c>
      <c r="J6" s="56">
        <f>Canada!J12</f>
        <v>2362</v>
      </c>
      <c r="K6" s="56">
        <f>Canada!K12</f>
        <v>2241</v>
      </c>
      <c r="L6" s="56">
        <f>Canada!L12</f>
        <v>1821</v>
      </c>
      <c r="M6" s="56">
        <f>Canada!M12</f>
        <v>2369</v>
      </c>
      <c r="N6" s="56">
        <f>Canada!N12</f>
        <v>2640</v>
      </c>
      <c r="O6" s="56">
        <f>Canada!O12</f>
        <v>2766</v>
      </c>
      <c r="P6" s="56">
        <f>Canada!P12</f>
        <v>2804</v>
      </c>
      <c r="Q6" s="56">
        <f>Canada!Q12</f>
        <v>2637</v>
      </c>
      <c r="R6" s="56">
        <f>Canada!R12</f>
        <v>2165</v>
      </c>
      <c r="S6" s="56">
        <f>Canada!S12</f>
        <v>2079</v>
      </c>
      <c r="T6" s="56">
        <f>Canada!T12</f>
        <v>2233</v>
      </c>
      <c r="U6" s="56">
        <f>Canada!U12</f>
        <v>2281</v>
      </c>
      <c r="V6" s="56">
        <f>Canada!V12</f>
        <v>2491</v>
      </c>
      <c r="W6" s="56">
        <f>Canada!W12</f>
        <v>632</v>
      </c>
      <c r="X6" s="56">
        <f>Canada!X12</f>
        <v>254</v>
      </c>
      <c r="Y6" s="56">
        <f>Canada!Y12</f>
        <v>1762</v>
      </c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3">
      <c r="A7" s="46" t="s">
        <v>50</v>
      </c>
      <c r="B7" s="56">
        <f>India!B12</f>
        <v>497</v>
      </c>
      <c r="C7" s="56">
        <f>India!C12</f>
        <v>622</v>
      </c>
      <c r="D7" s="56">
        <f>India!D12</f>
        <v>611</v>
      </c>
      <c r="E7" s="56">
        <f>India!E12</f>
        <v>573</v>
      </c>
      <c r="F7" s="56">
        <f>India!F12</f>
        <v>607</v>
      </c>
      <c r="G7" s="56">
        <f>India!G12</f>
        <v>700</v>
      </c>
      <c r="H7" s="56">
        <f>India!H12</f>
        <v>845</v>
      </c>
      <c r="I7" s="56">
        <f>India!I12</f>
        <v>991</v>
      </c>
      <c r="J7" s="56">
        <f>India!J12</f>
        <v>1447</v>
      </c>
      <c r="K7" s="56">
        <f>India!K12</f>
        <v>1592</v>
      </c>
      <c r="L7" s="56">
        <f>India!L12</f>
        <v>1511</v>
      </c>
      <c r="M7" s="56">
        <f>India!M12</f>
        <v>1878</v>
      </c>
      <c r="N7" s="56">
        <f>India!N12</f>
        <v>1923</v>
      </c>
      <c r="O7" s="56">
        <f>India!O12</f>
        <v>2035</v>
      </c>
      <c r="P7" s="56">
        <f>India!P12</f>
        <v>2279</v>
      </c>
      <c r="Q7" s="56">
        <f>India!Q12</f>
        <v>2332</v>
      </c>
      <c r="R7" s="56">
        <f>India!R12</f>
        <v>2594</v>
      </c>
      <c r="S7" s="56">
        <f>India!S12</f>
        <v>2604</v>
      </c>
      <c r="T7" s="56">
        <f>India!T12</f>
        <v>2626</v>
      </c>
      <c r="U7" s="56">
        <f>India!U12</f>
        <v>2840</v>
      </c>
      <c r="V7" s="56">
        <f>India!V12</f>
        <v>2980</v>
      </c>
      <c r="W7" s="56">
        <f>India!W12</f>
        <v>586</v>
      </c>
      <c r="X7" s="56">
        <f>India!X12</f>
        <v>541</v>
      </c>
      <c r="Y7" s="56">
        <f>India!Y12</f>
        <v>1637</v>
      </c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3">
      <c r="A8" s="46" t="s">
        <v>26</v>
      </c>
      <c r="B8" s="56">
        <f>UK!B12</f>
        <v>1990</v>
      </c>
      <c r="C8" s="56">
        <f>UK!C12</f>
        <v>2372</v>
      </c>
      <c r="D8" s="56">
        <f>UK!D12</f>
        <v>2044</v>
      </c>
      <c r="E8" s="56">
        <f>UK!E12</f>
        <v>1916</v>
      </c>
      <c r="F8" s="56">
        <f>UK!F12</f>
        <v>1976</v>
      </c>
      <c r="G8" s="56">
        <f>UK!G12</f>
        <v>2129</v>
      </c>
      <c r="H8" s="56">
        <f>UK!H12</f>
        <v>2073</v>
      </c>
      <c r="I8" s="56">
        <f>UK!I12</f>
        <v>1845</v>
      </c>
      <c r="J8" s="56">
        <f>UK!J12</f>
        <v>1974</v>
      </c>
      <c r="K8" s="56">
        <f>UK!K12</f>
        <v>2039</v>
      </c>
      <c r="L8" s="56">
        <f>UK!L12</f>
        <v>1728</v>
      </c>
      <c r="M8" s="56">
        <f>UK!M12</f>
        <v>1730</v>
      </c>
      <c r="N8" s="56">
        <f>UK!N12</f>
        <v>1784</v>
      </c>
      <c r="O8" s="56">
        <f>UK!O12</f>
        <v>1751</v>
      </c>
      <c r="P8" s="56">
        <f>UK!P12</f>
        <v>1717</v>
      </c>
      <c r="Q8" s="56">
        <f>UK!Q12</f>
        <v>1586</v>
      </c>
      <c r="R8" s="56">
        <f>UK!R12</f>
        <v>1734</v>
      </c>
      <c r="S8" s="56">
        <f>UK!S12</f>
        <v>1493</v>
      </c>
      <c r="T8" s="56">
        <f>UK!T12</f>
        <v>1333</v>
      </c>
      <c r="U8" s="56">
        <f>UK!U12</f>
        <v>1367</v>
      </c>
      <c r="V8" s="56">
        <f>UK!V12</f>
        <v>1367</v>
      </c>
      <c r="W8" s="56">
        <f>UK!W12</f>
        <v>232</v>
      </c>
      <c r="X8" s="56">
        <f>UK!X12</f>
        <v>212</v>
      </c>
      <c r="Y8" s="56">
        <f>UK!Y12</f>
        <v>1574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3">
      <c r="A9" s="46" t="s">
        <v>54</v>
      </c>
      <c r="B9" s="56">
        <f>Mexico!B12</f>
        <v>1337</v>
      </c>
      <c r="C9" s="56">
        <f>Mexico!C12</f>
        <v>1650</v>
      </c>
      <c r="D9" s="56">
        <f>Mexico!D12</f>
        <v>1654</v>
      </c>
      <c r="E9" s="56">
        <f>Mexico!E12</f>
        <v>1734</v>
      </c>
      <c r="F9" s="56">
        <f>Mexico!F12</f>
        <v>1783</v>
      </c>
      <c r="G9" s="56">
        <f>Mexico!G12</f>
        <v>1888</v>
      </c>
      <c r="H9" s="56">
        <f>Mexico!H12</f>
        <v>1971</v>
      </c>
      <c r="I9" s="56">
        <f>Mexico!I12</f>
        <v>2149</v>
      </c>
      <c r="J9" s="56">
        <f>Mexico!J12</f>
        <v>2090</v>
      </c>
      <c r="K9" s="56">
        <f>Mexico!K12</f>
        <v>1973</v>
      </c>
      <c r="L9" s="56">
        <f>Mexico!L12</f>
        <v>1571</v>
      </c>
      <c r="M9" s="56">
        <f>Mexico!M12</f>
        <v>1545</v>
      </c>
      <c r="N9" s="56">
        <f>Mexico!N12</f>
        <v>1482</v>
      </c>
      <c r="O9" s="56">
        <f>Mexico!O12</f>
        <v>1408</v>
      </c>
      <c r="P9" s="56">
        <f>Mexico!P12</f>
        <v>1446</v>
      </c>
      <c r="Q9" s="56">
        <f>Mexico!Q12</f>
        <v>1501</v>
      </c>
      <c r="R9" s="56">
        <f>Mexico!R12</f>
        <v>1507</v>
      </c>
      <c r="S9" s="56">
        <f>Mexico!S12</f>
        <v>1553</v>
      </c>
      <c r="T9" s="56">
        <f>Mexico!T12</f>
        <v>1590</v>
      </c>
      <c r="U9" s="56">
        <f>Mexico!U12</f>
        <v>1588</v>
      </c>
      <c r="V9" s="56">
        <f>Mexico!V12</f>
        <v>1364</v>
      </c>
      <c r="W9" s="56">
        <f>Mexico!W12</f>
        <v>442</v>
      </c>
      <c r="X9" s="56">
        <f>Mexico!X12</f>
        <v>567</v>
      </c>
      <c r="Y9" s="56">
        <f>Mexico!Y12</f>
        <v>755</v>
      </c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3">
      <c r="A10" s="46" t="s">
        <v>28</v>
      </c>
      <c r="B10" s="56">
        <f>Germany!B12</f>
        <v>2018</v>
      </c>
      <c r="C10" s="56">
        <f>Germany!C12</f>
        <v>1693</v>
      </c>
      <c r="D10" s="56">
        <f>Germany!D12</f>
        <v>1213</v>
      </c>
      <c r="E10" s="56">
        <f>Germany!E12</f>
        <v>1126</v>
      </c>
      <c r="F10" s="56">
        <f>Germany!F12</f>
        <v>1111</v>
      </c>
      <c r="G10" s="56">
        <f>Germany!G12</f>
        <v>1229</v>
      </c>
      <c r="H10" s="56">
        <f>Germany!H12</f>
        <v>1350</v>
      </c>
      <c r="I10" s="56">
        <f>Germany!I12</f>
        <v>1292</v>
      </c>
      <c r="J10" s="56">
        <f>Germany!J12</f>
        <v>1394</v>
      </c>
      <c r="K10" s="56">
        <f>Germany!K12</f>
        <v>1578</v>
      </c>
      <c r="L10" s="56">
        <f>Germany!L12</f>
        <v>1398</v>
      </c>
      <c r="M10" s="56">
        <f>Germany!M12</f>
        <v>1374</v>
      </c>
      <c r="N10" s="56">
        <f>Germany!N12</f>
        <v>1392</v>
      </c>
      <c r="O10" s="56">
        <f>Germany!O12</f>
        <v>1335</v>
      </c>
      <c r="P10" s="56">
        <f>Germany!P12</f>
        <v>1279</v>
      </c>
      <c r="Q10" s="56">
        <f>Germany!Q12</f>
        <v>1235</v>
      </c>
      <c r="R10" s="56">
        <f>Germany!R12</f>
        <v>1327</v>
      </c>
      <c r="S10" s="56">
        <f>Germany!S12</f>
        <v>1105</v>
      </c>
      <c r="T10" s="56">
        <f>Germany!T12</f>
        <v>1058</v>
      </c>
      <c r="U10" s="56">
        <f>Germany!U12</f>
        <v>1025</v>
      </c>
      <c r="V10" s="56">
        <f>Germany!V12</f>
        <v>967</v>
      </c>
      <c r="W10" s="56">
        <f>Germany!W12</f>
        <v>148</v>
      </c>
      <c r="X10" s="56">
        <f>Germany!X12</f>
        <v>128</v>
      </c>
      <c r="Y10" s="56">
        <f>Germany!Y12</f>
        <v>745</v>
      </c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3">
      <c r="A11" s="46" t="s">
        <v>52</v>
      </c>
      <c r="B11" s="56">
        <f>Japan!B12</f>
        <v>5256</v>
      </c>
      <c r="C11" s="56">
        <f>Japan!C12</f>
        <v>5652</v>
      </c>
      <c r="D11" s="56">
        <f>Japan!D12</f>
        <v>4451</v>
      </c>
      <c r="E11" s="56">
        <f>Japan!E12</f>
        <v>3914</v>
      </c>
      <c r="F11" s="56">
        <f>Japan!F12</f>
        <v>3516</v>
      </c>
      <c r="G11" s="56">
        <f>Japan!G12</f>
        <v>4039</v>
      </c>
      <c r="H11" s="56">
        <f>Japan!H12</f>
        <v>4033</v>
      </c>
      <c r="I11" s="56">
        <f>Japan!I12</f>
        <v>3601</v>
      </c>
      <c r="J11" s="56">
        <f>Japan!J12</f>
        <v>3421</v>
      </c>
      <c r="K11" s="56">
        <f>Japan!K12</f>
        <v>3106</v>
      </c>
      <c r="L11" s="56">
        <f>Japan!L12</f>
        <v>2926</v>
      </c>
      <c r="M11" s="56">
        <f>Japan!M12</f>
        <v>4458</v>
      </c>
      <c r="N11" s="56">
        <f>Japan!N12</f>
        <v>4245</v>
      </c>
      <c r="O11" s="56">
        <f>Japan!O12</f>
        <v>4648</v>
      </c>
      <c r="P11" s="56">
        <f>Japan!P12</f>
        <v>4828</v>
      </c>
      <c r="Q11" s="56">
        <f>Japan!Q12</f>
        <v>4378</v>
      </c>
      <c r="R11" s="56">
        <f>Japan!R12</f>
        <v>4504</v>
      </c>
      <c r="S11" s="56">
        <f>Japan!S12</f>
        <v>4161</v>
      </c>
      <c r="T11" s="56">
        <f>Japan!T12</f>
        <v>3998</v>
      </c>
      <c r="U11" s="56">
        <f>Japan!U12</f>
        <v>3691</v>
      </c>
      <c r="V11" s="56">
        <f>Japan!V12</f>
        <v>3703</v>
      </c>
      <c r="W11" s="56">
        <f>Japan!W12</f>
        <v>646</v>
      </c>
      <c r="X11" s="56">
        <f>Japan!X12</f>
        <v>120</v>
      </c>
      <c r="Y11" s="56">
        <f>Japan!Y12</f>
        <v>688</v>
      </c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3">
      <c r="A12" s="46" t="s">
        <v>27</v>
      </c>
      <c r="B12" s="56">
        <f>France!B12</f>
        <v>1126</v>
      </c>
      <c r="C12" s="56">
        <f>France!C12</f>
        <v>1161</v>
      </c>
      <c r="D12" s="56">
        <f>France!D12</f>
        <v>879</v>
      </c>
      <c r="E12" s="56">
        <f>France!E12</f>
        <v>750</v>
      </c>
      <c r="F12" s="56">
        <f>France!F12</f>
        <v>690</v>
      </c>
      <c r="G12" s="56">
        <f>France!G12</f>
        <v>761</v>
      </c>
      <c r="H12" s="56">
        <f>France!H12</f>
        <v>893</v>
      </c>
      <c r="I12" s="56">
        <f>France!I12</f>
        <v>773</v>
      </c>
      <c r="J12" s="56">
        <f>France!J12</f>
        <v>934</v>
      </c>
      <c r="K12" s="56">
        <f>France!K12</f>
        <v>1103</v>
      </c>
      <c r="L12" s="56">
        <f>France!L12</f>
        <v>1009</v>
      </c>
      <c r="M12" s="56">
        <f>France!M12</f>
        <v>1025</v>
      </c>
      <c r="N12" s="56">
        <f>France!N12</f>
        <v>1003</v>
      </c>
      <c r="O12" s="56">
        <f>France!O12</f>
        <v>880</v>
      </c>
      <c r="P12" s="56">
        <f>France!P12</f>
        <v>846</v>
      </c>
      <c r="Q12" s="56">
        <f>France!Q12</f>
        <v>829</v>
      </c>
      <c r="R12" s="56">
        <f>France!R12</f>
        <v>824</v>
      </c>
      <c r="S12" s="56">
        <f>France!S12</f>
        <v>709</v>
      </c>
      <c r="T12" s="56">
        <f>France!T12</f>
        <v>698</v>
      </c>
      <c r="U12" s="56">
        <f>France!U12</f>
        <v>756</v>
      </c>
      <c r="V12" s="56">
        <f>France!V12</f>
        <v>752</v>
      </c>
      <c r="W12" s="56">
        <f>France!W12</f>
        <v>131</v>
      </c>
      <c r="X12" s="56">
        <f>France!X12</f>
        <v>121</v>
      </c>
      <c r="Y12" s="56">
        <f>France!Y12</f>
        <v>686</v>
      </c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3">
      <c r="A13" s="46" t="s">
        <v>51</v>
      </c>
      <c r="B13" s="56">
        <f>Italy!B12</f>
        <v>946</v>
      </c>
      <c r="C13" s="56">
        <f>Italy!C12</f>
        <v>963</v>
      </c>
      <c r="D13" s="56">
        <f>Italy!D12</f>
        <v>716</v>
      </c>
      <c r="E13" s="56">
        <f>Italy!E12</f>
        <v>612</v>
      </c>
      <c r="F13" s="56">
        <f>Italy!F12</f>
        <v>584</v>
      </c>
      <c r="G13" s="56">
        <f>Italy!G12</f>
        <v>654</v>
      </c>
      <c r="H13" s="56">
        <f>Italy!H12</f>
        <v>764</v>
      </c>
      <c r="I13" s="56">
        <f>Italy!I12</f>
        <v>676</v>
      </c>
      <c r="J13" s="56">
        <f>Italy!J12</f>
        <v>760</v>
      </c>
      <c r="K13" s="56">
        <f>Italy!K12</f>
        <v>848</v>
      </c>
      <c r="L13" s="56">
        <f>Italy!L12</f>
        <v>731</v>
      </c>
      <c r="M13" s="56">
        <f>Italy!M12</f>
        <v>702</v>
      </c>
      <c r="N13" s="56">
        <f>Italy!N12</f>
        <v>633</v>
      </c>
      <c r="O13" s="56">
        <f>Italy!O12</f>
        <v>528</v>
      </c>
      <c r="P13" s="56">
        <f>Italy!P12</f>
        <v>515</v>
      </c>
      <c r="Q13" s="56">
        <f>Italy!Q12</f>
        <v>517</v>
      </c>
      <c r="R13" s="56">
        <f>Italy!R12</f>
        <v>510</v>
      </c>
      <c r="S13" s="56">
        <f>Italy!S12</f>
        <v>485</v>
      </c>
      <c r="T13" s="56">
        <f>Italy!T12</f>
        <v>516</v>
      </c>
      <c r="U13" s="56">
        <f>Italy!U12</f>
        <v>552</v>
      </c>
      <c r="V13" s="56">
        <f>Italy!V12</f>
        <v>553</v>
      </c>
      <c r="W13" s="56">
        <f>Italy!W12</f>
        <v>80</v>
      </c>
      <c r="X13" s="56">
        <f>Italy!X12</f>
        <v>108</v>
      </c>
      <c r="Y13" s="56">
        <f>Italy!Y12</f>
        <v>586</v>
      </c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3">
      <c r="A14" s="46" t="s">
        <v>44</v>
      </c>
      <c r="B14" s="56">
        <f>Brazil!B12</f>
        <v>1046</v>
      </c>
      <c r="C14" s="56">
        <f>Brazil!C12</f>
        <v>1189</v>
      </c>
      <c r="D14" s="56">
        <f>Brazil!D12</f>
        <v>853</v>
      </c>
      <c r="E14" s="56">
        <f>Brazil!E12</f>
        <v>623</v>
      </c>
      <c r="F14" s="56">
        <f>Brazil!F12</f>
        <v>529</v>
      </c>
      <c r="G14" s="56">
        <f>Brazil!G12</f>
        <v>599</v>
      </c>
      <c r="H14" s="56">
        <f>Brazil!H12</f>
        <v>769</v>
      </c>
      <c r="I14" s="56">
        <f>Brazil!I12</f>
        <v>810</v>
      </c>
      <c r="J14" s="56">
        <f>Brazil!J12</f>
        <v>985</v>
      </c>
      <c r="K14" s="56">
        <f>Brazil!K12</f>
        <v>1193</v>
      </c>
      <c r="L14" s="56">
        <f>Brazil!L12</f>
        <v>1285</v>
      </c>
      <c r="M14" s="56">
        <f>Brazil!M12</f>
        <v>1601</v>
      </c>
      <c r="N14" s="56">
        <f>Brazil!N12</f>
        <v>1859</v>
      </c>
      <c r="O14" s="56">
        <f>Brazil!O12</f>
        <v>1984</v>
      </c>
      <c r="P14" s="56">
        <f>Brazil!P12</f>
        <v>2014</v>
      </c>
      <c r="Q14" s="56">
        <f>Brazil!Q12</f>
        <v>1870</v>
      </c>
      <c r="R14" s="56">
        <f>Brazil!R12</f>
        <v>1572</v>
      </c>
      <c r="S14" s="56">
        <f>Brazil!S12</f>
        <v>1001</v>
      </c>
      <c r="T14" s="56">
        <f>Brazil!T12</f>
        <v>942</v>
      </c>
      <c r="U14" s="56">
        <f>Brazil!U12</f>
        <v>954</v>
      </c>
      <c r="V14" s="56">
        <f>Brazil!V12</f>
        <v>814</v>
      </c>
      <c r="W14" s="56">
        <f>Brazil!W12</f>
        <v>144</v>
      </c>
      <c r="X14" s="56">
        <f>Brazil!X12</f>
        <v>95</v>
      </c>
      <c r="Y14" s="56">
        <f>Brazil!Y12</f>
        <v>516</v>
      </c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3">
      <c r="A15" s="46" t="s">
        <v>43</v>
      </c>
      <c r="B15" s="56">
        <f>Australia!B12</f>
        <v>710</v>
      </c>
      <c r="C15" s="56">
        <f>Australia!C12</f>
        <v>814</v>
      </c>
      <c r="D15" s="56">
        <f>Australia!D12</f>
        <v>628</v>
      </c>
      <c r="E15" s="56">
        <f>Australia!E12</f>
        <v>606</v>
      </c>
      <c r="F15" s="56">
        <f>Australia!F12</f>
        <v>588</v>
      </c>
      <c r="G15" s="56">
        <f>Australia!G12</f>
        <v>735</v>
      </c>
      <c r="H15" s="56">
        <f>Australia!H12</f>
        <v>799</v>
      </c>
      <c r="I15" s="56">
        <f>Australia!I12</f>
        <v>802</v>
      </c>
      <c r="J15" s="56">
        <f>Australia!J12</f>
        <v>838</v>
      </c>
      <c r="K15" s="56">
        <f>Australia!K12</f>
        <v>809</v>
      </c>
      <c r="L15" s="56">
        <f>Australia!L12</f>
        <v>772</v>
      </c>
      <c r="M15" s="56">
        <f>Australia!M12</f>
        <v>916</v>
      </c>
      <c r="N15" s="56">
        <f>Australia!N12</f>
        <v>921</v>
      </c>
      <c r="O15" s="56">
        <f>Australia!O12</f>
        <v>871</v>
      </c>
      <c r="P15" s="56">
        <f>Australia!P12</f>
        <v>835</v>
      </c>
      <c r="Q15" s="56">
        <f>Australia!Q12</f>
        <v>692</v>
      </c>
      <c r="R15" s="56">
        <f>Australia!R12</f>
        <v>695</v>
      </c>
      <c r="S15" s="56">
        <f>Australia!S12</f>
        <v>566</v>
      </c>
      <c r="T15" s="56">
        <f>Australia!T12</f>
        <v>503</v>
      </c>
      <c r="U15" s="56">
        <f>Australia!U12</f>
        <v>486</v>
      </c>
      <c r="V15" s="56">
        <f>Australia!V12</f>
        <v>459</v>
      </c>
      <c r="W15" s="56">
        <f>Australia!W12</f>
        <v>75</v>
      </c>
      <c r="X15" s="56">
        <f>Australia!X12</f>
        <v>36</v>
      </c>
      <c r="Y15" s="56">
        <f>Australia!Y12</f>
        <v>448</v>
      </c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3">
      <c r="A16" s="46" t="s">
        <v>60</v>
      </c>
      <c r="B16" s="56">
        <f>'South Korea'!B12</f>
        <v>464</v>
      </c>
      <c r="C16" s="56">
        <f>'South Korea'!C12</f>
        <v>651</v>
      </c>
      <c r="D16" s="56">
        <f>'South Korea'!D12</f>
        <v>609</v>
      </c>
      <c r="E16" s="56">
        <f>'South Korea'!E12</f>
        <v>613</v>
      </c>
      <c r="F16" s="56">
        <f>'South Korea'!F12</f>
        <v>577</v>
      </c>
      <c r="G16" s="56">
        <f>'South Korea'!G12</f>
        <v>603</v>
      </c>
      <c r="H16" s="56">
        <f>'South Korea'!H12</f>
        <v>695</v>
      </c>
      <c r="I16" s="56">
        <f>'South Korea'!I12</f>
        <v>763</v>
      </c>
      <c r="J16" s="56">
        <f>'South Korea'!J12</f>
        <v>825</v>
      </c>
      <c r="K16" s="56">
        <f>'South Korea'!K12</f>
        <v>837</v>
      </c>
      <c r="L16" s="56">
        <f>'South Korea'!L12</f>
        <v>905</v>
      </c>
      <c r="M16" s="56">
        <f>'South Korea'!M12</f>
        <v>1485</v>
      </c>
      <c r="N16" s="56">
        <f>'South Korea'!N12</f>
        <v>1410</v>
      </c>
      <c r="O16" s="56">
        <f>'South Korea'!O12</f>
        <v>1384</v>
      </c>
      <c r="P16" s="56">
        <f>'South Korea'!P12</f>
        <v>1387</v>
      </c>
      <c r="Q16" s="56">
        <f>'South Korea'!Q12</f>
        <v>1190</v>
      </c>
      <c r="R16" s="56">
        <f>'South Korea'!R12</f>
        <v>1195</v>
      </c>
      <c r="S16" s="56">
        <f>'South Korea'!S12</f>
        <v>1081</v>
      </c>
      <c r="T16" s="56">
        <f>'South Korea'!T12</f>
        <v>1006</v>
      </c>
      <c r="U16" s="56">
        <f>'South Korea'!U12</f>
        <v>742</v>
      </c>
      <c r="V16" s="56">
        <f>'South Korea'!V12</f>
        <v>525</v>
      </c>
      <c r="W16" s="56">
        <f>'South Korea'!W12</f>
        <v>93</v>
      </c>
      <c r="X16" s="56">
        <f>'South Korea'!X12</f>
        <v>72</v>
      </c>
      <c r="Y16" s="56">
        <f>'South Korea'!Y12</f>
        <v>385</v>
      </c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3">
      <c r="A17" s="46" t="s">
        <v>73</v>
      </c>
      <c r="B17" s="56">
        <f>Spain!B12</f>
        <v>293</v>
      </c>
      <c r="C17" s="56">
        <f>Spain!C12</f>
        <v>295</v>
      </c>
      <c r="D17" s="56">
        <f>Spain!D12</f>
        <v>227</v>
      </c>
      <c r="E17" s="56">
        <f>Spain!E12</f>
        <v>206</v>
      </c>
      <c r="F17" s="56">
        <f>Spain!F12</f>
        <v>220</v>
      </c>
      <c r="G17" s="56">
        <f>Spain!G12</f>
        <v>246</v>
      </c>
      <c r="H17" s="56">
        <f>Spain!H12</f>
        <v>259</v>
      </c>
      <c r="I17" s="56">
        <f>Spain!I12</f>
        <v>242</v>
      </c>
      <c r="J17" s="56">
        <f>Spain!J12</f>
        <v>288</v>
      </c>
      <c r="K17" s="56">
        <f>Spain!K12</f>
        <v>337</v>
      </c>
      <c r="L17" s="56">
        <f>Spain!L12</f>
        <v>277</v>
      </c>
      <c r="M17" s="56">
        <f>Spain!M12</f>
        <v>289</v>
      </c>
      <c r="N17" s="56">
        <f>Spain!N12</f>
        <v>304</v>
      </c>
      <c r="O17" s="56">
        <f>Spain!O12</f>
        <v>239</v>
      </c>
      <c r="P17" s="56">
        <f>Spain!P12</f>
        <v>225</v>
      </c>
      <c r="Q17" s="56">
        <f>Spain!Q12</f>
        <v>235</v>
      </c>
      <c r="R17" s="56">
        <f>Spain!R12</f>
        <v>262</v>
      </c>
      <c r="S17" s="56">
        <f>Spain!S12</f>
        <v>268</v>
      </c>
      <c r="T17" s="56">
        <f>Spain!T12</f>
        <v>283</v>
      </c>
      <c r="U17" s="56">
        <f>Spain!U12</f>
        <v>298</v>
      </c>
      <c r="V17" s="56">
        <f>Spain!V12</f>
        <v>301</v>
      </c>
      <c r="W17" s="56">
        <f>Spain!W12</f>
        <v>49</v>
      </c>
      <c r="X17" s="56">
        <f>Spain!X12</f>
        <v>70</v>
      </c>
      <c r="Y17" s="56">
        <f>Spain!Y12</f>
        <v>293</v>
      </c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3">
      <c r="A18" s="46" t="s">
        <v>46</v>
      </c>
      <c r="B18" s="56">
        <f>China!B12</f>
        <v>489</v>
      </c>
      <c r="C18" s="56">
        <f>China!C12</f>
        <v>670</v>
      </c>
      <c r="D18" s="56">
        <f>China!D12</f>
        <v>593</v>
      </c>
      <c r="E18" s="56">
        <f>China!E12</f>
        <v>560</v>
      </c>
      <c r="F18" s="56">
        <f>China!F12</f>
        <v>376</v>
      </c>
      <c r="G18" s="56">
        <f>China!G12</f>
        <v>471</v>
      </c>
      <c r="H18" s="56">
        <f>China!H12</f>
        <v>637</v>
      </c>
      <c r="I18" s="56">
        <f>China!I12</f>
        <v>828</v>
      </c>
      <c r="J18" s="56">
        <f>China!J12</f>
        <v>1080</v>
      </c>
      <c r="K18" s="56">
        <f>China!K12</f>
        <v>1266</v>
      </c>
      <c r="L18" s="56">
        <f>China!L12</f>
        <v>1337</v>
      </c>
      <c r="M18" s="56">
        <f>China!M12</f>
        <v>2191</v>
      </c>
      <c r="N18" s="56">
        <f>China!N12</f>
        <v>2792</v>
      </c>
      <c r="O18" s="56">
        <f>China!O12</f>
        <v>3415</v>
      </c>
      <c r="P18" s="56">
        <f>China!P12</f>
        <v>3948</v>
      </c>
      <c r="Q18" s="56">
        <f>China!Q12</f>
        <v>4184</v>
      </c>
      <c r="R18" s="56">
        <f>China!R12</f>
        <v>4467</v>
      </c>
      <c r="S18" s="56">
        <f>China!S12</f>
        <v>4535</v>
      </c>
      <c r="T18" s="56">
        <f>China!T12</f>
        <v>4018</v>
      </c>
      <c r="U18" s="56">
        <f>China!U12</f>
        <v>3803</v>
      </c>
      <c r="V18" s="56">
        <f>China!V12</f>
        <v>3393</v>
      </c>
      <c r="W18" s="56">
        <f>China!W12</f>
        <v>294</v>
      </c>
      <c r="X18" s="56">
        <f>China!X12</f>
        <v>47</v>
      </c>
      <c r="Y18" s="56">
        <f>China!Y12</f>
        <v>286</v>
      </c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3">
      <c r="A19" s="46" t="s">
        <v>56</v>
      </c>
      <c r="B19" s="56">
        <f>Netherlands!B12</f>
        <v>455</v>
      </c>
      <c r="C19" s="56">
        <f>Netherlands!C12</f>
        <v>487</v>
      </c>
      <c r="D19" s="56">
        <f>Netherlands!D12</f>
        <v>367</v>
      </c>
      <c r="E19" s="56">
        <f>Netherlands!E12</f>
        <v>335</v>
      </c>
      <c r="F19" s="56">
        <f>Netherlands!F12</f>
        <v>324</v>
      </c>
      <c r="G19" s="56">
        <f>Netherlands!G12</f>
        <v>358</v>
      </c>
      <c r="H19" s="56">
        <f>Netherlands!H12</f>
        <v>357</v>
      </c>
      <c r="I19" s="56">
        <f>Netherlands!I12</f>
        <v>313</v>
      </c>
      <c r="J19" s="56">
        <f>Netherlands!J12</f>
        <v>341</v>
      </c>
      <c r="K19" s="56">
        <f>Netherlands!K12</f>
        <v>397</v>
      </c>
      <c r="L19" s="56">
        <f>Netherlands!L12</f>
        <v>343</v>
      </c>
      <c r="M19" s="56">
        <f>Netherlands!M12</f>
        <v>339</v>
      </c>
      <c r="N19" s="56">
        <f>Netherlands!N12</f>
        <v>357</v>
      </c>
      <c r="O19" s="56">
        <f>Netherlands!O12</f>
        <v>350</v>
      </c>
      <c r="P19" s="56">
        <f>Netherlands!P12</f>
        <v>330</v>
      </c>
      <c r="Q19" s="56">
        <f>Netherlands!Q12</f>
        <v>314</v>
      </c>
      <c r="R19" s="56">
        <f>Netherlands!R12</f>
        <v>379</v>
      </c>
      <c r="S19" s="56">
        <f>Netherlands!S12</f>
        <v>363</v>
      </c>
      <c r="T19" s="56">
        <f>Netherlands!T12</f>
        <v>368</v>
      </c>
      <c r="U19" s="56">
        <f>Netherlands!U12</f>
        <v>393</v>
      </c>
      <c r="V19" s="56">
        <f>Netherlands!V12</f>
        <v>407</v>
      </c>
      <c r="W19" s="56">
        <f>Netherlands!W12</f>
        <v>61</v>
      </c>
      <c r="X19" s="56">
        <f>Netherlands!X12</f>
        <v>45</v>
      </c>
      <c r="Y19" s="56">
        <f>Netherlands!Y12</f>
        <v>241</v>
      </c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3">
      <c r="A20" s="46" t="s">
        <v>74</v>
      </c>
      <c r="B20" s="56">
        <f>Switzerland!B12</f>
        <v>579</v>
      </c>
      <c r="C20" s="56">
        <f>Switzerland!C12</f>
        <v>584</v>
      </c>
      <c r="D20" s="56">
        <f>Switzerland!D12</f>
        <v>437</v>
      </c>
      <c r="E20" s="56">
        <f>Switzerland!E12</f>
        <v>357</v>
      </c>
      <c r="F20" s="56">
        <f>Switzerland!F12</f>
        <v>315</v>
      </c>
      <c r="G20" s="56">
        <f>Switzerland!G12</f>
        <v>338</v>
      </c>
      <c r="H20" s="56">
        <f>Switzerland!H12</f>
        <v>351</v>
      </c>
      <c r="I20" s="56">
        <f>Switzerland!I12</f>
        <v>365</v>
      </c>
      <c r="J20" s="56">
        <f>Switzerland!J12</f>
        <v>371</v>
      </c>
      <c r="K20" s="56">
        <f>Switzerland!K12</f>
        <v>408</v>
      </c>
      <c r="L20" s="56">
        <f>Switzerland!L12</f>
        <v>410</v>
      </c>
      <c r="M20" s="56">
        <f>Switzerland!M12</f>
        <v>424</v>
      </c>
      <c r="N20" s="56">
        <f>Switzerland!N12</f>
        <v>441</v>
      </c>
      <c r="O20" s="56">
        <f>Switzerland!O12</f>
        <v>393</v>
      </c>
      <c r="P20" s="56">
        <f>Switzerland!P12</f>
        <v>340</v>
      </c>
      <c r="Q20" s="56">
        <f>Switzerland!Q12</f>
        <v>298</v>
      </c>
      <c r="R20" s="56">
        <f>Switzerland!R12</f>
        <v>304</v>
      </c>
      <c r="S20" s="56">
        <f>Switzerland!S12</f>
        <v>276</v>
      </c>
      <c r="T20" s="56">
        <f>Switzerland!T12</f>
        <v>232</v>
      </c>
      <c r="U20" s="56">
        <f>Switzerland!U12</f>
        <v>245</v>
      </c>
      <c r="V20" s="56">
        <f>Switzerland!V12</f>
        <v>277</v>
      </c>
      <c r="W20" s="56">
        <f>Switzerland!W12</f>
        <v>40</v>
      </c>
      <c r="X20" s="56">
        <f>Switzerland!X12</f>
        <v>39</v>
      </c>
      <c r="Y20" s="56">
        <f>Switzerland!Y12</f>
        <v>205</v>
      </c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3">
      <c r="A21" s="46" t="s">
        <v>77</v>
      </c>
      <c r="B21" s="56">
        <f>Israel!B12</f>
        <v>345</v>
      </c>
      <c r="C21" s="56">
        <f>Israel!C12</f>
        <v>416</v>
      </c>
      <c r="D21" s="56">
        <f>Israel!D12</f>
        <v>367</v>
      </c>
      <c r="E21" s="56">
        <f>Israel!E12</f>
        <v>312</v>
      </c>
      <c r="F21" s="56">
        <f>Israel!F12</f>
        <v>284</v>
      </c>
      <c r="G21" s="56">
        <f>Israel!G12</f>
        <v>307</v>
      </c>
      <c r="H21" s="56">
        <f>Israel!H12</f>
        <v>291</v>
      </c>
      <c r="I21" s="56">
        <f>Israel!I12</f>
        <v>278</v>
      </c>
      <c r="J21" s="56">
        <f>Israel!J12</f>
        <v>295</v>
      </c>
      <c r="K21" s="56">
        <f>Israel!K12</f>
        <v>306</v>
      </c>
      <c r="L21" s="56">
        <f>Israel!L12</f>
        <v>271</v>
      </c>
      <c r="M21" s="56">
        <f>Israel!M12</f>
        <v>263</v>
      </c>
      <c r="N21" s="56">
        <f>Israel!N12</f>
        <v>267</v>
      </c>
      <c r="O21" s="56">
        <f>Israel!O12</f>
        <v>267</v>
      </c>
      <c r="P21" s="56">
        <f>Israel!P12</f>
        <v>312</v>
      </c>
      <c r="Q21" s="56">
        <f>Israel!Q12</f>
        <v>321</v>
      </c>
      <c r="R21" s="56">
        <f>Israel!R12</f>
        <v>333</v>
      </c>
      <c r="S21" s="56">
        <f>Israel!S12</f>
        <v>313</v>
      </c>
      <c r="T21" s="56">
        <f>Israel!T12</f>
        <v>261</v>
      </c>
      <c r="U21" s="56">
        <f>Israel!U12</f>
        <v>266</v>
      </c>
      <c r="V21" s="56">
        <f>Israel!V12</f>
        <v>249</v>
      </c>
      <c r="W21" s="56">
        <f>Israel!W12</f>
        <v>49</v>
      </c>
      <c r="X21" s="56">
        <f>Israel!X12</f>
        <v>128</v>
      </c>
      <c r="Y21" s="56">
        <f>Israel!Y12</f>
        <v>204</v>
      </c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3">
      <c r="A22" s="46" t="s">
        <v>57</v>
      </c>
      <c r="B22" s="56">
        <f>Singapore!B12</f>
        <v>284</v>
      </c>
      <c r="C22" s="56">
        <f>Singapore!C12</f>
        <v>317</v>
      </c>
      <c r="D22" s="56">
        <f>Singapore!D12</f>
        <v>233</v>
      </c>
      <c r="E22" s="56">
        <f>Singapore!E12</f>
        <v>226</v>
      </c>
      <c r="F22" s="56">
        <f>Singapore!F12</f>
        <v>203</v>
      </c>
      <c r="G22" s="56">
        <f>Singapore!G12</f>
        <v>241</v>
      </c>
      <c r="H22" s="56">
        <f>Singapore!H12</f>
        <v>259</v>
      </c>
      <c r="I22" s="56">
        <f>Singapore!I12</f>
        <v>261</v>
      </c>
      <c r="J22" s="56">
        <f>Singapore!J12</f>
        <v>285</v>
      </c>
      <c r="K22" s="56">
        <f>Singapore!K12</f>
        <v>307</v>
      </c>
      <c r="L22" s="56">
        <f>Singapore!L12</f>
        <v>227</v>
      </c>
      <c r="M22" s="56">
        <f>Singapore!M12</f>
        <v>324</v>
      </c>
      <c r="N22" s="56">
        <f>Singapore!N12</f>
        <v>366</v>
      </c>
      <c r="O22" s="56">
        <f>Singapore!O12</f>
        <v>361</v>
      </c>
      <c r="P22" s="56">
        <f>Singapore!P12</f>
        <v>337</v>
      </c>
      <c r="Q22" s="56">
        <f>Singapore!Q12</f>
        <v>317</v>
      </c>
      <c r="R22" s="56">
        <f>Singapore!R12</f>
        <v>319</v>
      </c>
      <c r="S22" s="56">
        <f>Singapore!S12</f>
        <v>272</v>
      </c>
      <c r="T22" s="56">
        <f>Singapore!T12</f>
        <v>267</v>
      </c>
      <c r="U22" s="56">
        <f>Singapore!U12</f>
        <v>284</v>
      </c>
      <c r="V22" s="56">
        <f>Singapore!V12</f>
        <v>290</v>
      </c>
      <c r="W22" s="56">
        <f>Singapore!W12</f>
        <v>37</v>
      </c>
      <c r="X22" s="56">
        <f>Singapore!X12</f>
        <v>24</v>
      </c>
      <c r="Y22" s="56">
        <f>Singapore!Y12</f>
        <v>134</v>
      </c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3">
      <c r="A23" s="46" t="s">
        <v>61</v>
      </c>
      <c r="B23" s="56">
        <f>Taiwan!B12</f>
        <v>544</v>
      </c>
      <c r="C23" s="56">
        <f>Taiwan!C12</f>
        <v>602</v>
      </c>
      <c r="D23" s="56">
        <f>Taiwan!D12</f>
        <v>466</v>
      </c>
      <c r="E23" s="56">
        <f>Taiwan!E12</f>
        <v>382</v>
      </c>
      <c r="F23" s="56">
        <f>Taiwan!F12</f>
        <v>317</v>
      </c>
      <c r="G23" s="56">
        <f>Taiwan!G12</f>
        <v>400</v>
      </c>
      <c r="H23" s="56">
        <f>Taiwan!H12</f>
        <v>447</v>
      </c>
      <c r="I23" s="56">
        <f>Taiwan!I12</f>
        <v>416</v>
      </c>
      <c r="J23" s="56">
        <f>Taiwan!J12</f>
        <v>423</v>
      </c>
      <c r="K23" s="56">
        <f>Taiwan!K12</f>
        <v>398</v>
      </c>
      <c r="L23" s="56">
        <f>Taiwan!L12</f>
        <v>325</v>
      </c>
      <c r="M23" s="56">
        <f>Taiwan!M12</f>
        <v>460</v>
      </c>
      <c r="N23" s="56">
        <f>Taiwan!N12</f>
        <v>438</v>
      </c>
      <c r="O23" s="56">
        <f>Taiwan!O12</f>
        <v>442</v>
      </c>
      <c r="P23" s="56">
        <f>Taiwan!P12</f>
        <v>642</v>
      </c>
      <c r="Q23" s="56">
        <f>Taiwan!Q12</f>
        <v>642</v>
      </c>
      <c r="R23" s="56">
        <f>Taiwan!R12</f>
        <v>640</v>
      </c>
      <c r="S23" s="56">
        <f>Taiwan!S12</f>
        <v>625</v>
      </c>
      <c r="T23" s="56">
        <f>Taiwan!T12</f>
        <v>578</v>
      </c>
      <c r="U23" s="56">
        <f>Taiwan!U12</f>
        <v>511</v>
      </c>
      <c r="V23" s="56">
        <f>Taiwan!V12</f>
        <v>452</v>
      </c>
      <c r="W23" s="56">
        <f>Taiwan!W12</f>
        <v>61</v>
      </c>
      <c r="X23" s="56">
        <f>Taiwan!X12</f>
        <v>33</v>
      </c>
      <c r="Y23" s="56">
        <f>Taiwan!Y12</f>
        <v>133</v>
      </c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3">
      <c r="A24" s="46" t="s">
        <v>92</v>
      </c>
      <c r="B24" s="56">
        <f>Sweden!B12</f>
        <v>307</v>
      </c>
      <c r="C24" s="56">
        <f>Sweden!C12</f>
        <v>280</v>
      </c>
      <c r="D24" s="56">
        <f>Sweden!D12</f>
        <v>191</v>
      </c>
      <c r="E24" s="56">
        <f>Sweden!E12</f>
        <v>167</v>
      </c>
      <c r="F24" s="56">
        <f>Sweden!F12</f>
        <v>168</v>
      </c>
      <c r="G24" s="56">
        <f>Sweden!G12</f>
        <v>202</v>
      </c>
      <c r="H24" s="56">
        <f>Sweden!H12</f>
        <v>206</v>
      </c>
      <c r="I24" s="56">
        <f>Sweden!I12</f>
        <v>193</v>
      </c>
      <c r="J24" s="56">
        <f>Sweden!J12</f>
        <v>222</v>
      </c>
      <c r="K24" s="56">
        <f>Sweden!K12</f>
        <v>261</v>
      </c>
      <c r="L24" s="56">
        <f>Sweden!L12</f>
        <v>203</v>
      </c>
      <c r="M24" s="56">
        <f>Sweden!M12</f>
        <v>248</v>
      </c>
      <c r="N24" s="56">
        <f>Sweden!N12</f>
        <v>305</v>
      </c>
      <c r="O24" s="56">
        <f>Sweden!O12</f>
        <v>301</v>
      </c>
      <c r="P24" s="56">
        <f>Sweden!P12</f>
        <v>308</v>
      </c>
      <c r="Q24" s="56">
        <f>Sweden!Q12</f>
        <v>309</v>
      </c>
      <c r="R24" s="56">
        <f>Sweden!R12</f>
        <v>277</v>
      </c>
      <c r="S24" s="56">
        <f>Sweden!S12</f>
        <v>210</v>
      </c>
      <c r="T24" s="56">
        <f>Sweden!T12</f>
        <v>183</v>
      </c>
      <c r="U24" s="56">
        <f>Sweden!U12</f>
        <v>179</v>
      </c>
      <c r="V24" s="56">
        <f>Sweden!V12</f>
        <v>157</v>
      </c>
      <c r="W24" s="56">
        <f>Sweden!W12</f>
        <v>29</v>
      </c>
      <c r="X24" s="56">
        <f>Sweden!X12</f>
        <v>20</v>
      </c>
      <c r="Y24" s="56">
        <f>Sweden!Y12</f>
        <v>114</v>
      </c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3">
      <c r="A25" s="46" t="s">
        <v>121</v>
      </c>
      <c r="B25" s="56">
        <f>Belgium!B12</f>
        <v>251</v>
      </c>
      <c r="C25" s="56">
        <f>Belgium!C12</f>
        <v>256</v>
      </c>
      <c r="D25" s="56">
        <f>Belgium!D12</f>
        <v>183</v>
      </c>
      <c r="E25" s="56">
        <f>Belgium!E12</f>
        <v>157</v>
      </c>
      <c r="F25" s="56">
        <f>Belgium!F12</f>
        <v>150</v>
      </c>
      <c r="G25" s="56">
        <f>Belgium!G12</f>
        <v>165</v>
      </c>
      <c r="H25" s="56">
        <f>Belgium!H12</f>
        <v>168</v>
      </c>
      <c r="I25" s="56">
        <f>Belgium!I12</f>
        <v>158</v>
      </c>
      <c r="J25" s="56">
        <f>Belgium!J12</f>
        <v>180</v>
      </c>
      <c r="K25" s="56">
        <f>Belgium!K12</f>
        <v>218</v>
      </c>
      <c r="L25" s="56">
        <f>Belgium!L12</f>
        <v>186</v>
      </c>
      <c r="M25" s="56">
        <f>Belgium!M12</f>
        <v>186</v>
      </c>
      <c r="N25" s="56">
        <f>Belgium!N12</f>
        <v>173</v>
      </c>
      <c r="O25" s="56">
        <f>Belgium!O12</f>
        <v>163</v>
      </c>
      <c r="P25" s="56">
        <f>Belgium!P12</f>
        <v>150</v>
      </c>
      <c r="Q25" s="56">
        <f>Belgium!Q12</f>
        <v>139</v>
      </c>
      <c r="R25" s="56">
        <f>Belgium!R12</f>
        <v>148</v>
      </c>
      <c r="S25" s="56">
        <f>Belgium!S12</f>
        <v>123</v>
      </c>
      <c r="T25" s="56">
        <f>Belgium!T12</f>
        <v>115</v>
      </c>
      <c r="U25" s="56">
        <f>Belgium!U12</f>
        <v>128</v>
      </c>
      <c r="V25" s="56">
        <f>Belgium!V12</f>
        <v>128</v>
      </c>
      <c r="W25" s="56">
        <f>Belgium!W12</f>
        <v>21</v>
      </c>
      <c r="X25" s="56">
        <f>Belgium!X12</f>
        <v>17</v>
      </c>
      <c r="Y25" s="56">
        <f>Belgium!Y12</f>
        <v>112</v>
      </c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3">
      <c r="A26" s="46" t="s">
        <v>86</v>
      </c>
      <c r="B26" s="56">
        <f>Philippines!B12</f>
        <v>252</v>
      </c>
      <c r="C26" s="56">
        <f>Philippines!C12</f>
        <v>317</v>
      </c>
      <c r="D26" s="56">
        <f>Philippines!D12</f>
        <v>337</v>
      </c>
      <c r="E26" s="56">
        <f>Philippines!E12</f>
        <v>314</v>
      </c>
      <c r="F26" s="56">
        <f>Philippines!F12</f>
        <v>241</v>
      </c>
      <c r="G26" s="56">
        <f>Philippines!G12</f>
        <v>254</v>
      </c>
      <c r="H26" s="56">
        <f>Philippines!H12</f>
        <v>262</v>
      </c>
      <c r="I26" s="56">
        <f>Philippines!I12</f>
        <v>255</v>
      </c>
      <c r="J26" s="56">
        <f>Philippines!J12</f>
        <v>292</v>
      </c>
      <c r="K26" s="56">
        <f>Philippines!K12</f>
        <v>297</v>
      </c>
      <c r="L26" s="56">
        <f>Philippines!L12</f>
        <v>282</v>
      </c>
      <c r="M26" s="56">
        <f>Philippines!M12</f>
        <v>319</v>
      </c>
      <c r="N26" s="56">
        <f>Philippines!N12</f>
        <v>262</v>
      </c>
      <c r="O26" s="56">
        <f>Philippines!O12</f>
        <v>242</v>
      </c>
      <c r="P26" s="56">
        <f>Philippines!P12</f>
        <v>264</v>
      </c>
      <c r="Q26" s="56">
        <f>Philippines!Q12</f>
        <v>269</v>
      </c>
      <c r="R26" s="56">
        <f>Philippines!R12</f>
        <v>262</v>
      </c>
      <c r="S26" s="56">
        <f>Philippines!S12</f>
        <v>283</v>
      </c>
      <c r="T26" s="56">
        <f>Philippines!T12</f>
        <v>290</v>
      </c>
      <c r="U26" s="56">
        <f>Philippines!U12</f>
        <v>265</v>
      </c>
      <c r="V26" s="56">
        <f>Philippines!V12</f>
        <v>254</v>
      </c>
      <c r="W26" s="56">
        <f>Philippines!W12</f>
        <v>32</v>
      </c>
      <c r="X26" s="56">
        <f>Philippines!X12</f>
        <v>32</v>
      </c>
      <c r="Y26" s="56">
        <f>Philippines!Y12</f>
        <v>100</v>
      </c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3">
      <c r="A27" s="46" t="s">
        <v>41</v>
      </c>
      <c r="B27" s="56">
        <f>Argentina!B12</f>
        <v>672</v>
      </c>
      <c r="C27" s="56">
        <f>Argentina!C12</f>
        <v>703</v>
      </c>
      <c r="D27" s="56">
        <f>Argentina!D12</f>
        <v>549</v>
      </c>
      <c r="E27" s="56">
        <f>Argentina!E12</f>
        <v>209</v>
      </c>
      <c r="F27" s="56">
        <f>Argentina!F12</f>
        <v>184</v>
      </c>
      <c r="G27" s="56">
        <f>Argentina!G12</f>
        <v>204</v>
      </c>
      <c r="H27" s="56">
        <f>Argentina!H12</f>
        <v>221</v>
      </c>
      <c r="I27" s="56">
        <f>Argentina!I12</f>
        <v>234</v>
      </c>
      <c r="J27" s="56">
        <f>Argentina!J12</f>
        <v>294</v>
      </c>
      <c r="K27" s="56">
        <f>Argentina!K12</f>
        <v>319</v>
      </c>
      <c r="L27" s="56">
        <f>Argentina!L12</f>
        <v>339</v>
      </c>
      <c r="M27" s="56">
        <f>Argentina!M12</f>
        <v>399</v>
      </c>
      <c r="N27" s="56">
        <f>Argentina!N12</f>
        <v>453</v>
      </c>
      <c r="O27" s="56">
        <f>Argentina!O12</f>
        <v>462</v>
      </c>
      <c r="P27" s="56">
        <f>Argentina!P12</f>
        <v>479</v>
      </c>
      <c r="Q27" s="56">
        <f>Argentina!Q12</f>
        <v>424</v>
      </c>
      <c r="R27" s="56">
        <f>Argentina!R12</f>
        <v>417</v>
      </c>
      <c r="S27" s="56">
        <f>Argentina!S12</f>
        <v>383</v>
      </c>
      <c r="T27" s="56">
        <f>Argentina!T12</f>
        <v>311</v>
      </c>
      <c r="U27" s="56">
        <f>Argentina!U12</f>
        <v>258</v>
      </c>
      <c r="V27" s="56">
        <f>Argentina!V12</f>
        <v>197</v>
      </c>
      <c r="W27" s="56">
        <f>Argentina!W12</f>
        <v>37</v>
      </c>
      <c r="X27" s="56">
        <f>Argentina!X12</f>
        <v>58</v>
      </c>
      <c r="Y27" s="56">
        <f>Argentina!Y12</f>
        <v>96</v>
      </c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3">
      <c r="A28" s="46" t="s">
        <v>59</v>
      </c>
      <c r="B28" s="56">
        <f>'South Africa'!B12</f>
        <v>216</v>
      </c>
      <c r="C28" s="56">
        <f>'South Africa'!C12</f>
        <v>235</v>
      </c>
      <c r="D28" s="56">
        <f>'South Africa'!D12</f>
        <v>192</v>
      </c>
      <c r="E28" s="56">
        <f>'South Africa'!E12</f>
        <v>146</v>
      </c>
      <c r="F28" s="56">
        <f>'South Africa'!F12</f>
        <v>140</v>
      </c>
      <c r="G28" s="56">
        <f>'South Africa'!G12</f>
        <v>150</v>
      </c>
      <c r="H28" s="56">
        <f>'South Africa'!H12</f>
        <v>174</v>
      </c>
      <c r="I28" s="56">
        <f>'South Africa'!I12</f>
        <v>173</v>
      </c>
      <c r="J28" s="56">
        <f>'South Africa'!J12</f>
        <v>176</v>
      </c>
      <c r="K28" s="56">
        <f>'South Africa'!K12</f>
        <v>173</v>
      </c>
      <c r="L28" s="56">
        <f>'South Africa'!L12</f>
        <v>144</v>
      </c>
      <c r="M28" s="56">
        <f>'South Africa'!M12</f>
        <v>155</v>
      </c>
      <c r="N28" s="56">
        <f>'South Africa'!N12</f>
        <v>163</v>
      </c>
      <c r="O28" s="56">
        <f>'South Africa'!O12</f>
        <v>172</v>
      </c>
      <c r="P28" s="56">
        <f>'South Africa'!P12</f>
        <v>187</v>
      </c>
      <c r="Q28" s="56">
        <f>'South Africa'!Q12</f>
        <v>180</v>
      </c>
      <c r="R28" s="56">
        <f>'South Africa'!R12</f>
        <v>187</v>
      </c>
      <c r="S28" s="56">
        <f>'South Africa'!S12</f>
        <v>158</v>
      </c>
      <c r="T28" s="56">
        <f>'South Africa'!T12</f>
        <v>154</v>
      </c>
      <c r="U28" s="56">
        <f>'South Africa'!U12</f>
        <v>149</v>
      </c>
      <c r="V28" s="56">
        <f>'South Africa'!V12</f>
        <v>140</v>
      </c>
      <c r="W28" s="56">
        <f>'South Africa'!W12</f>
        <v>28</v>
      </c>
      <c r="X28" s="56">
        <f>'South Africa'!X12</f>
        <v>18</v>
      </c>
      <c r="Y28" s="56">
        <f>'South Africa'!Y12</f>
        <v>91</v>
      </c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3">
      <c r="A29" s="46" t="s">
        <v>72</v>
      </c>
      <c r="B29" s="56">
        <f>Norway!B12</f>
        <v>157</v>
      </c>
      <c r="C29" s="56">
        <f>Norway!C12</f>
        <v>147</v>
      </c>
      <c r="D29" s="56">
        <f>Norway!D12</f>
        <v>113</v>
      </c>
      <c r="E29" s="56">
        <f>Norway!E12</f>
        <v>105</v>
      </c>
      <c r="F29" s="56">
        <f>Norway!F12</f>
        <v>105</v>
      </c>
      <c r="G29" s="56">
        <f>Norway!G12</f>
        <v>120</v>
      </c>
      <c r="H29" s="56">
        <f>Norway!H12</f>
        <v>126</v>
      </c>
      <c r="I29" s="56">
        <f>Norway!I12</f>
        <v>135</v>
      </c>
      <c r="J29" s="56">
        <f>Norway!J12</f>
        <v>161</v>
      </c>
      <c r="K29" s="56">
        <f>Norway!K12</f>
        <v>201</v>
      </c>
      <c r="L29" s="56">
        <f>Norway!L12</f>
        <v>169</v>
      </c>
      <c r="M29" s="56">
        <f>Norway!M12</f>
        <v>180</v>
      </c>
      <c r="N29" s="56">
        <f>Norway!N12</f>
        <v>206</v>
      </c>
      <c r="O29" s="56">
        <f>Norway!O12</f>
        <v>208</v>
      </c>
      <c r="P29" s="56">
        <f>Norway!P12</f>
        <v>222</v>
      </c>
      <c r="Q29" s="56">
        <f>Norway!Q12</f>
        <v>221</v>
      </c>
      <c r="R29" s="56">
        <f>Norway!R12</f>
        <v>222</v>
      </c>
      <c r="S29" s="56">
        <f>Norway!S12</f>
        <v>174</v>
      </c>
      <c r="T29" s="56">
        <f>Norway!T12</f>
        <v>170</v>
      </c>
      <c r="U29" s="56">
        <f>Norway!U12</f>
        <v>169</v>
      </c>
      <c r="V29" s="56">
        <f>Norway!V12</f>
        <v>154</v>
      </c>
      <c r="W29" s="56">
        <f>Norway!W12</f>
        <v>23</v>
      </c>
      <c r="X29" s="56">
        <f>Norway!X12</f>
        <v>12</v>
      </c>
      <c r="Y29" s="56">
        <f>Norway!Y12</f>
        <v>83</v>
      </c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3">
      <c r="A30" s="46" t="s">
        <v>83</v>
      </c>
      <c r="B30" s="56">
        <f>Indonesia!B12</f>
        <v>142</v>
      </c>
      <c r="C30" s="56">
        <f>Indonesia!C12</f>
        <v>162</v>
      </c>
      <c r="D30" s="56">
        <f>Indonesia!D12</f>
        <v>133</v>
      </c>
      <c r="E30" s="56">
        <f>Indonesia!E12</f>
        <v>104</v>
      </c>
      <c r="F30" s="56">
        <f>Indonesia!F12</f>
        <v>92</v>
      </c>
      <c r="G30" s="56">
        <f>Indonesia!G12</f>
        <v>100</v>
      </c>
      <c r="H30" s="56">
        <f>Indonesia!H12</f>
        <v>114</v>
      </c>
      <c r="I30" s="56">
        <f>Indonesia!I12</f>
        <v>118</v>
      </c>
      <c r="J30" s="56">
        <f>Indonesia!J12</f>
        <v>123</v>
      </c>
      <c r="K30" s="56">
        <f>Indonesia!K12</f>
        <v>110</v>
      </c>
      <c r="L30" s="56">
        <f>Indonesia!L12</f>
        <v>113</v>
      </c>
      <c r="M30" s="56">
        <f>Indonesia!M12</f>
        <v>135</v>
      </c>
      <c r="N30" s="56">
        <f>Indonesia!N12</f>
        <v>167</v>
      </c>
      <c r="O30" s="56">
        <f>Indonesia!O12</f>
        <v>166</v>
      </c>
      <c r="P30" s="56">
        <f>Indonesia!P12</f>
        <v>190</v>
      </c>
      <c r="Q30" s="56">
        <f>Indonesia!Q12</f>
        <v>207</v>
      </c>
      <c r="R30" s="56">
        <f>Indonesia!R12</f>
        <v>192</v>
      </c>
      <c r="S30" s="56">
        <f>Indonesia!S12</f>
        <v>175</v>
      </c>
      <c r="T30" s="56">
        <f>Indonesia!T12</f>
        <v>190</v>
      </c>
      <c r="U30" s="56">
        <f>Indonesia!U12</f>
        <v>184</v>
      </c>
      <c r="V30" s="56">
        <f>Indonesia!V12</f>
        <v>181</v>
      </c>
      <c r="W30" s="56">
        <f>Indonesia!W12</f>
        <v>19</v>
      </c>
      <c r="X30" s="56">
        <f>Indonesia!X12</f>
        <v>33</v>
      </c>
      <c r="Y30" s="56">
        <f>Indonesia!Y12</f>
        <v>65</v>
      </c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3">
      <c r="A31" s="46" t="s">
        <v>85</v>
      </c>
      <c r="B31" s="56">
        <f>'New Zealand'!B12</f>
        <v>180</v>
      </c>
      <c r="C31" s="56">
        <f>'New Zealand'!C12</f>
        <v>186</v>
      </c>
      <c r="D31" s="56">
        <f>'New Zealand'!D12</f>
        <v>151</v>
      </c>
      <c r="E31" s="56">
        <f>'New Zealand'!E12</f>
        <v>114</v>
      </c>
      <c r="F31" s="56">
        <f>'New Zealand'!F12</f>
        <v>108</v>
      </c>
      <c r="G31" s="56">
        <f>'New Zealand'!G12</f>
        <v>125</v>
      </c>
      <c r="H31" s="56">
        <f>'New Zealand'!H12</f>
        <v>142</v>
      </c>
      <c r="I31" s="56">
        <f>'New Zealand'!I12</f>
        <v>142</v>
      </c>
      <c r="J31" s="56">
        <f>'New Zealand'!J12</f>
        <v>152</v>
      </c>
      <c r="K31" s="56">
        <f>'New Zealand'!K12</f>
        <v>154</v>
      </c>
      <c r="L31" s="56">
        <f>'New Zealand'!L12</f>
        <v>153</v>
      </c>
      <c r="M31" s="56">
        <f>'New Zealand'!M12</f>
        <v>203</v>
      </c>
      <c r="N31" s="56">
        <f>'New Zealand'!N12</f>
        <v>191</v>
      </c>
      <c r="O31" s="56">
        <f>'New Zealand'!O12</f>
        <v>157</v>
      </c>
      <c r="P31" s="56">
        <f>'New Zealand'!P12</f>
        <v>160</v>
      </c>
      <c r="Q31" s="56">
        <f>'New Zealand'!Q12</f>
        <v>130</v>
      </c>
      <c r="R31" s="56">
        <f>'New Zealand'!R12</f>
        <v>109</v>
      </c>
      <c r="S31" s="56">
        <f>'New Zealand'!S12</f>
        <v>93</v>
      </c>
      <c r="T31" s="56">
        <f>'New Zealand'!T12</f>
        <v>86</v>
      </c>
      <c r="U31" s="56">
        <f>'New Zealand'!U12</f>
        <v>95</v>
      </c>
      <c r="V31" s="56">
        <f>'New Zealand'!V12</f>
        <v>93</v>
      </c>
      <c r="W31" s="56">
        <f>'New Zealand'!W12</f>
        <v>13</v>
      </c>
      <c r="X31" s="56">
        <f>'New Zealand'!X12</f>
        <v>4</v>
      </c>
      <c r="Y31" s="56">
        <f>'New Zealand'!Y12</f>
        <v>61</v>
      </c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3">
      <c r="A32" s="46" t="s">
        <v>87</v>
      </c>
      <c r="B32" s="56">
        <f>Thailand!B12</f>
        <v>120</v>
      </c>
      <c r="C32" s="56">
        <f>Thailand!C12</f>
        <v>159</v>
      </c>
      <c r="D32" s="56">
        <f>Thailand!D12</f>
        <v>127</v>
      </c>
      <c r="E32" s="56">
        <f>Thailand!E12</f>
        <v>114</v>
      </c>
      <c r="F32" s="56">
        <f>Thailand!F12</f>
        <v>91</v>
      </c>
      <c r="G32" s="56">
        <f>Thailand!G12</f>
        <v>108</v>
      </c>
      <c r="H32" s="56">
        <f>Thailand!H12</f>
        <v>109</v>
      </c>
      <c r="I32" s="56">
        <f>Thailand!I12</f>
        <v>115</v>
      </c>
      <c r="J32" s="56">
        <f>Thailand!J12</f>
        <v>131</v>
      </c>
      <c r="K32" s="56">
        <f>Thailand!K12</f>
        <v>132</v>
      </c>
      <c r="L32" s="56">
        <f>Thailand!L12</f>
        <v>122</v>
      </c>
      <c r="M32" s="56">
        <f>Thailand!M12</f>
        <v>138</v>
      </c>
      <c r="N32" s="56">
        <f>Thailand!N12</f>
        <v>131</v>
      </c>
      <c r="O32" s="56">
        <f>Thailand!O12</f>
        <v>140</v>
      </c>
      <c r="P32" s="56">
        <f>Thailand!P12</f>
        <v>152</v>
      </c>
      <c r="Q32" s="56">
        <f>Thailand!Q12</f>
        <v>160</v>
      </c>
      <c r="R32" s="56">
        <f>Thailand!R12</f>
        <v>156</v>
      </c>
      <c r="S32" s="56">
        <f>Thailand!S12</f>
        <v>155</v>
      </c>
      <c r="T32" s="56">
        <f>Thailand!T12</f>
        <v>153</v>
      </c>
      <c r="U32" s="56">
        <f>Thailand!U12</f>
        <v>152</v>
      </c>
      <c r="V32" s="56">
        <f>Thailand!V12</f>
        <v>146</v>
      </c>
      <c r="W32" s="56">
        <f>Thailand!W12</f>
        <v>15</v>
      </c>
      <c r="X32" s="56">
        <f>Thailand!X12</f>
        <v>23</v>
      </c>
      <c r="Y32" s="56">
        <f>Thailand!Y12</f>
        <v>58</v>
      </c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3">
      <c r="A33" s="46" t="s">
        <v>62</v>
      </c>
      <c r="B33" s="56">
        <f>Venezuela!B12</f>
        <v>655</v>
      </c>
      <c r="C33" s="56">
        <f>Venezuela!C12</f>
        <v>680</v>
      </c>
      <c r="D33" s="56">
        <f>Venezuela!D12</f>
        <v>626</v>
      </c>
      <c r="E33" s="56">
        <f>Venezuela!E12</f>
        <v>442</v>
      </c>
      <c r="F33" s="56">
        <f>Venezuela!F12</f>
        <v>312</v>
      </c>
      <c r="G33" s="56">
        <f>Venezuela!G12</f>
        <v>353</v>
      </c>
      <c r="H33" s="56">
        <f>Venezuela!H12</f>
        <v>356</v>
      </c>
      <c r="I33" s="56">
        <f>Venezuela!I12</f>
        <v>368</v>
      </c>
      <c r="J33" s="56">
        <f>Venezuela!J12</f>
        <v>469</v>
      </c>
      <c r="K33" s="56">
        <f>Venezuela!K12</f>
        <v>517</v>
      </c>
      <c r="L33" s="56">
        <f>Venezuela!L12</f>
        <v>491</v>
      </c>
      <c r="M33" s="56">
        <f>Venezuela!M12</f>
        <v>442</v>
      </c>
      <c r="N33" s="56">
        <f>Venezuela!N12</f>
        <v>453</v>
      </c>
      <c r="O33" s="56">
        <f>Venezuela!O12</f>
        <v>443</v>
      </c>
      <c r="P33" s="56">
        <f>Venezuela!P12</f>
        <v>458</v>
      </c>
      <c r="Q33" s="56">
        <f>Venezuela!Q12</f>
        <v>298</v>
      </c>
      <c r="R33" s="56">
        <f>Venezuela!R12</f>
        <v>254</v>
      </c>
      <c r="S33" s="56">
        <f>Venezuela!S12</f>
        <v>203</v>
      </c>
      <c r="T33" s="56">
        <f>Venezuela!T12</f>
        <v>150</v>
      </c>
      <c r="U33" s="56">
        <f>Venezuela!U12</f>
        <v>134</v>
      </c>
      <c r="V33" s="56">
        <f>Venezuela!V12</f>
        <v>101</v>
      </c>
      <c r="W33" s="56">
        <f>Venezuela!W12</f>
        <v>20</v>
      </c>
      <c r="X33" s="56">
        <f>Venezuela!X12</f>
        <v>52</v>
      </c>
      <c r="Y33" s="56">
        <f>Venezuela!Y12</f>
        <v>45</v>
      </c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3">
      <c r="A34" s="46" t="s">
        <v>78</v>
      </c>
      <c r="B34" s="56">
        <f>'Saudi Arabia'!B12</f>
        <v>161</v>
      </c>
      <c r="C34" s="56">
        <f>'Saudi Arabia'!C12</f>
        <v>168</v>
      </c>
      <c r="D34" s="56">
        <f>'Saudi Arabia'!D12</f>
        <v>139</v>
      </c>
      <c r="E34" s="56">
        <f>'Saudi Arabia'!E12</f>
        <v>47</v>
      </c>
      <c r="F34" s="56">
        <f>'Saudi Arabia'!F12</f>
        <v>32</v>
      </c>
      <c r="G34" s="56">
        <f>'Saudi Arabia'!G12</f>
        <v>31</v>
      </c>
      <c r="H34" s="56">
        <f>'Saudi Arabia'!H12</f>
        <v>37</v>
      </c>
      <c r="I34" s="56">
        <f>'Saudi Arabia'!I12</f>
        <v>33</v>
      </c>
      <c r="J34" s="56">
        <f>'Saudi Arabia'!J12</f>
        <v>44</v>
      </c>
      <c r="K34" s="56">
        <f>'Saudi Arabia'!K12</f>
        <v>63</v>
      </c>
      <c r="L34" s="56">
        <f>'Saudi Arabia'!L12</f>
        <v>82</v>
      </c>
      <c r="M34" s="56">
        <f>'Saudi Arabia'!M12</f>
        <v>119</v>
      </c>
      <c r="N34" s="56">
        <f>'Saudi Arabia'!N12</f>
        <v>161</v>
      </c>
      <c r="O34" s="56">
        <f>'Saudi Arabia'!O12</f>
        <v>223</v>
      </c>
      <c r="P34" s="56">
        <f>'Saudi Arabia'!P12</f>
        <v>205</v>
      </c>
      <c r="Q34" s="56">
        <f>'Saudi Arabia'!Q12</f>
        <v>229</v>
      </c>
      <c r="R34" s="56">
        <f>'Saudi Arabia'!R12</f>
        <v>218</v>
      </c>
      <c r="S34" s="56">
        <f>'Saudi Arabia'!S12</f>
        <v>188</v>
      </c>
      <c r="T34" s="56">
        <f>'Saudi Arabia'!T12</f>
        <v>129</v>
      </c>
      <c r="U34" s="56">
        <f>'Saudi Arabia'!U12</f>
        <v>148</v>
      </c>
      <c r="V34" s="56">
        <f>'Saudi Arabia'!V12</f>
        <v>125</v>
      </c>
      <c r="W34" s="56">
        <f>'Saudi Arabia'!W12</f>
        <v>14</v>
      </c>
      <c r="X34" s="56">
        <f>'Saudi Arabia'!X12</f>
        <v>22</v>
      </c>
      <c r="Y34" s="56">
        <f>'Saudi Arabia'!Y12</f>
        <v>41</v>
      </c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3">
      <c r="A35" s="46" t="s">
        <v>49</v>
      </c>
      <c r="B35" s="56">
        <f>'Hong Kong'!B12</f>
        <v>268</v>
      </c>
      <c r="C35" s="56">
        <f>'Hong Kong'!C12</f>
        <v>299</v>
      </c>
      <c r="D35" s="56">
        <f>'Hong Kong'!D12</f>
        <v>248</v>
      </c>
      <c r="E35" s="56">
        <f>'Hong Kong'!E12</f>
        <v>202</v>
      </c>
      <c r="F35" s="56">
        <f>'Hong Kong'!F12</f>
        <v>171</v>
      </c>
      <c r="G35" s="56">
        <f>'Hong Kong'!G12</f>
        <v>180</v>
      </c>
      <c r="H35" s="56">
        <f>'Hong Kong'!H12</f>
        <v>201</v>
      </c>
      <c r="I35" s="56">
        <f>'Hong Kong'!I12</f>
        <v>213</v>
      </c>
      <c r="J35" s="56">
        <f>'Hong Kong'!J12</f>
        <v>217</v>
      </c>
      <c r="K35" s="56">
        <f>'Hong Kong'!K12</f>
        <v>213</v>
      </c>
      <c r="L35" s="56">
        <f>'Hong Kong'!L12</f>
        <v>174</v>
      </c>
      <c r="M35" s="56">
        <f>'Hong Kong'!M12</f>
        <v>212</v>
      </c>
      <c r="N35" s="56">
        <f>'Hong Kong'!N12</f>
        <v>208</v>
      </c>
      <c r="O35" s="56">
        <f>'Hong Kong'!O12</f>
        <v>193</v>
      </c>
      <c r="P35" s="56">
        <f>'Hong Kong'!P12</f>
        <v>188</v>
      </c>
      <c r="Q35" s="56">
        <f>'Hong Kong'!Q12</f>
        <v>169</v>
      </c>
      <c r="R35" s="56">
        <f>'Hong Kong'!R12</f>
        <v>175</v>
      </c>
      <c r="S35" s="56">
        <f>'Hong Kong'!S12</f>
        <v>151</v>
      </c>
      <c r="T35" s="56">
        <f>'Hong Kong'!T12</f>
        <v>159</v>
      </c>
      <c r="U35" s="56">
        <f>'Hong Kong'!U12</f>
        <v>157</v>
      </c>
      <c r="V35" s="56">
        <f>'Hong Kong'!V12</f>
        <v>139</v>
      </c>
      <c r="W35" s="56">
        <f>'Hong Kong'!W12</f>
        <v>17</v>
      </c>
      <c r="X35" s="56">
        <f>'Hong Kong'!X12</f>
        <v>6</v>
      </c>
      <c r="Y35" s="56">
        <f>'Hong Kong'!Y12</f>
        <v>41</v>
      </c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3">
      <c r="A36" s="46" t="s">
        <v>76</v>
      </c>
      <c r="B36" s="56">
        <f>Bermuda!B12</f>
        <v>4</v>
      </c>
      <c r="C36" s="56">
        <f>Bermuda!C12</f>
        <v>5</v>
      </c>
      <c r="D36" s="56">
        <f>Bermuda!D12</f>
        <v>5</v>
      </c>
      <c r="E36" s="56">
        <f>Bermuda!E12</f>
        <v>4</v>
      </c>
      <c r="F36" s="56">
        <f>Bermuda!F12</f>
        <v>10</v>
      </c>
      <c r="G36" s="56">
        <f>Bermuda!G12</f>
        <v>12</v>
      </c>
      <c r="H36" s="56">
        <f>Bermuda!H12</f>
        <v>13</v>
      </c>
      <c r="I36" s="56">
        <f>Bermuda!I12</f>
        <v>10</v>
      </c>
      <c r="J36" s="56">
        <f>Bermuda!J12</f>
        <v>17</v>
      </c>
      <c r="K36" s="56">
        <f>Bermuda!K12</f>
        <v>17</v>
      </c>
      <c r="L36" s="56">
        <f>Bermuda!L12</f>
        <v>14</v>
      </c>
      <c r="M36" s="56">
        <f>Bermuda!M12</f>
        <v>12</v>
      </c>
      <c r="N36" s="56">
        <f>Bermuda!N12</f>
        <v>7</v>
      </c>
      <c r="O36" s="56">
        <f>Bermuda!O12</f>
        <v>8</v>
      </c>
      <c r="P36" s="56">
        <f>Bermuda!P12</f>
        <v>34</v>
      </c>
      <c r="Q36" s="56">
        <f>Bermuda!Q12</f>
        <v>41</v>
      </c>
      <c r="R36" s="56">
        <f>Bermuda!R12</f>
        <v>39</v>
      </c>
      <c r="S36" s="56">
        <f>Bermuda!S12</f>
        <v>38</v>
      </c>
      <c r="T36" s="56">
        <f>Bermuda!T12</f>
        <v>35</v>
      </c>
      <c r="U36" s="56">
        <f>Bermuda!U12</f>
        <v>33</v>
      </c>
      <c r="V36" s="56">
        <f>Bermuda!V12</f>
        <v>31</v>
      </c>
      <c r="W36" s="56">
        <f>Bermuda!W12</f>
        <v>6</v>
      </c>
      <c r="X36" s="56">
        <f>Bermuda!X12</f>
        <v>8</v>
      </c>
      <c r="Y36" s="56">
        <f>Bermuda!Y12</f>
        <v>13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3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3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3">
      <c r="A39" s="47" t="s">
        <v>48</v>
      </c>
      <c r="B39" s="42">
        <f>Europe!B12</f>
        <v>9550</v>
      </c>
      <c r="C39" s="42">
        <f>Europe!C12</f>
        <v>9754</v>
      </c>
      <c r="D39" s="42">
        <f>Europe!D12</f>
        <v>7619</v>
      </c>
      <c r="E39" s="42">
        <f>Europe!E12</f>
        <v>6884</v>
      </c>
      <c r="F39" s="42">
        <f>Europe!F12</f>
        <v>6777</v>
      </c>
      <c r="G39" s="42">
        <f>Europe!G12</f>
        <v>7495</v>
      </c>
      <c r="H39" s="42">
        <f>Europe!H12</f>
        <v>7953</v>
      </c>
      <c r="I39" s="42">
        <f>Europe!I12</f>
        <v>7390</v>
      </c>
      <c r="J39" s="42">
        <f>Europe!J12</f>
        <v>8206</v>
      </c>
      <c r="K39" s="42">
        <f>Europe!K12</f>
        <v>9143</v>
      </c>
      <c r="L39" s="42">
        <f>Europe!L12</f>
        <v>7971</v>
      </c>
      <c r="M39" s="42">
        <f>Europe!M12</f>
        <v>8076</v>
      </c>
      <c r="N39" s="42">
        <f>Europe!N12</f>
        <v>8226</v>
      </c>
      <c r="O39" s="42">
        <f>Europe!O12</f>
        <v>7740</v>
      </c>
      <c r="P39" s="42">
        <f>Europe!P12</f>
        <v>7578</v>
      </c>
      <c r="Q39" s="42">
        <f>Europe!Q12</f>
        <v>7354</v>
      </c>
      <c r="R39" s="42">
        <f>Europe!R12</f>
        <v>7745</v>
      </c>
      <c r="S39" s="42">
        <f>Europe!S12</f>
        <v>6950</v>
      </c>
      <c r="T39" s="42">
        <f>Europe!T12</f>
        <v>6734</v>
      </c>
      <c r="U39" s="42">
        <f>Europe!U12</f>
        <v>6976</v>
      </c>
      <c r="V39" s="42">
        <f>Europe!V12</f>
        <v>6972</v>
      </c>
      <c r="W39" s="42">
        <f>Europe!W12</f>
        <v>1212</v>
      </c>
      <c r="X39" s="42">
        <f>Europe!X12</f>
        <v>1194</v>
      </c>
      <c r="Y39" s="42">
        <f>Europe!Y12</f>
        <v>6016</v>
      </c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3">
      <c r="A40" s="47" t="s">
        <v>42</v>
      </c>
      <c r="B40" s="42">
        <f>'Asia-Pacific'!B12</f>
        <v>9482</v>
      </c>
      <c r="C40" s="42">
        <f>'Asia-Pacific'!C12</f>
        <v>10820</v>
      </c>
      <c r="D40" s="42">
        <f>'Asia-Pacific'!D12</f>
        <v>8919</v>
      </c>
      <c r="E40" s="42">
        <f>'Asia-Pacific'!E12</f>
        <v>7986</v>
      </c>
      <c r="F40" s="42">
        <f>'Asia-Pacific'!F12</f>
        <v>7110</v>
      </c>
      <c r="G40" s="42">
        <f>'Asia-Pacific'!G12</f>
        <v>8223</v>
      </c>
      <c r="H40" s="42">
        <f>'Asia-Pacific'!H12</f>
        <v>8854</v>
      </c>
      <c r="I40" s="42">
        <f>'Asia-Pacific'!I12</f>
        <v>8819</v>
      </c>
      <c r="J40" s="42">
        <f>'Asia-Pacific'!J12</f>
        <v>9599</v>
      </c>
      <c r="K40" s="42">
        <f>'Asia-Pacific'!K12</f>
        <v>9593</v>
      </c>
      <c r="L40" s="42">
        <f>'Asia-Pacific'!L12</f>
        <v>9196</v>
      </c>
      <c r="M40" s="42">
        <f>'Asia-Pacific'!M12</f>
        <v>13136</v>
      </c>
      <c r="N40" s="42">
        <f>'Asia-Pacific'!N12</f>
        <v>13491</v>
      </c>
      <c r="O40" s="42">
        <f>'Asia-Pacific'!O12</f>
        <v>14537</v>
      </c>
      <c r="P40" s="42">
        <f>'Asia-Pacific'!P12</f>
        <v>15775</v>
      </c>
      <c r="Q40" s="42">
        <f>'Asia-Pacific'!Q12</f>
        <v>15350</v>
      </c>
      <c r="R40" s="42">
        <f>'Asia-Pacific'!R12</f>
        <v>16018</v>
      </c>
      <c r="S40" s="42">
        <f>'Asia-Pacific'!S12</f>
        <v>15420</v>
      </c>
      <c r="T40" s="42">
        <f>'Asia-Pacific'!T12</f>
        <v>14562</v>
      </c>
      <c r="U40" s="42">
        <f>'Asia-Pacific'!U12</f>
        <v>13904</v>
      </c>
      <c r="V40" s="42">
        <f>'Asia-Pacific'!V12</f>
        <v>13298</v>
      </c>
      <c r="W40" s="42">
        <f>'Asia-Pacific'!W12</f>
        <v>2008</v>
      </c>
      <c r="X40" s="42">
        <f>'Asia-Pacific'!X12</f>
        <v>1125</v>
      </c>
      <c r="Y40" s="42">
        <f>'Asia-Pacific'!Y12</f>
        <v>4392</v>
      </c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3">
      <c r="A41" s="47" t="s">
        <v>53</v>
      </c>
      <c r="B41" s="42">
        <f>'Latin America'!B12</f>
        <v>6361</v>
      </c>
      <c r="C41" s="42">
        <f>'Latin America'!C12</f>
        <v>7211</v>
      </c>
      <c r="D41" s="42">
        <f>'Latin America'!D12</f>
        <v>6422</v>
      </c>
      <c r="E41" s="42">
        <f>'Latin America'!E12</f>
        <v>5404</v>
      </c>
      <c r="F41" s="42">
        <f>'Latin America'!F12</f>
        <v>4959</v>
      </c>
      <c r="G41" s="42">
        <f>'Latin America'!G12</f>
        <v>5279</v>
      </c>
      <c r="H41" s="42">
        <f>'Latin America'!H12</f>
        <v>5660</v>
      </c>
      <c r="I41" s="42">
        <f>'Latin America'!I12</f>
        <v>5854</v>
      </c>
      <c r="J41" s="42">
        <f>'Latin America'!J12</f>
        <v>6362</v>
      </c>
      <c r="K41" s="42">
        <f>'Latin America'!K12</f>
        <v>6423</v>
      </c>
      <c r="L41" s="42">
        <f>'Latin America'!L12</f>
        <v>6054</v>
      </c>
      <c r="M41" s="42">
        <f>'Latin America'!M12</f>
        <v>6365</v>
      </c>
      <c r="N41" s="42">
        <f>'Latin America'!N12</f>
        <v>6421</v>
      </c>
      <c r="O41" s="42">
        <f>'Latin America'!O12</f>
        <v>6438</v>
      </c>
      <c r="P41" s="42">
        <f>'Latin America'!P12</f>
        <v>6712</v>
      </c>
      <c r="Q41" s="42">
        <f>'Latin America'!Q12</f>
        <v>6403</v>
      </c>
      <c r="R41" s="42">
        <f>'Latin America'!R12</f>
        <v>6062</v>
      </c>
      <c r="S41" s="42">
        <f>'Latin America'!S12</f>
        <v>5423</v>
      </c>
      <c r="T41" s="42">
        <f>'Latin America'!T12</f>
        <v>4985</v>
      </c>
      <c r="U41" s="42">
        <f>'Latin America'!U12</f>
        <v>4857</v>
      </c>
      <c r="V41" s="42">
        <f>'Latin America'!V12</f>
        <v>4290</v>
      </c>
      <c r="W41" s="42">
        <f>'Latin America'!W12</f>
        <v>1113</v>
      </c>
      <c r="X41" s="42">
        <f>'Latin America'!X12</f>
        <v>2006</v>
      </c>
      <c r="Y41" s="42">
        <f>'Latin America'!Y12</f>
        <v>2587</v>
      </c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3">
      <c r="A42" s="47" t="s">
        <v>58</v>
      </c>
      <c r="B42" s="42">
        <f>'SC America'!B12</f>
        <v>5479</v>
      </c>
      <c r="C42" s="42">
        <f>'SC America'!C12</f>
        <v>6243</v>
      </c>
      <c r="D42" s="42">
        <f>'SC America'!D12</f>
        <v>5485</v>
      </c>
      <c r="E42" s="42">
        <f>'SC America'!E12</f>
        <v>4602</v>
      </c>
      <c r="F42" s="42">
        <f>'SC America'!F12</f>
        <v>4199</v>
      </c>
      <c r="G42" s="42">
        <f>'SC America'!G12</f>
        <v>4468</v>
      </c>
      <c r="H42" s="42">
        <f>'SC America'!H12</f>
        <v>4784</v>
      </c>
      <c r="I42" s="42">
        <f>'SC America'!I12</f>
        <v>5029</v>
      </c>
      <c r="J42" s="42">
        <f>'SC America'!J12</f>
        <v>5454</v>
      </c>
      <c r="K42" s="42">
        <f>'SC America'!K12</f>
        <v>5602</v>
      </c>
      <c r="L42" s="42">
        <f>'SC America'!L12</f>
        <v>5242</v>
      </c>
      <c r="M42" s="42">
        <f>'SC America'!M12</f>
        <v>5602</v>
      </c>
      <c r="N42" s="42">
        <f>'SC America'!N12</f>
        <v>5738</v>
      </c>
      <c r="O42" s="42">
        <f>'SC America'!O12</f>
        <v>5753</v>
      </c>
      <c r="P42" s="42">
        <f>'SC America'!P12</f>
        <v>5989</v>
      </c>
      <c r="Q42" s="42">
        <f>'SC America'!Q12</f>
        <v>5717</v>
      </c>
      <c r="R42" s="42">
        <f>'SC America'!R12</f>
        <v>5371</v>
      </c>
      <c r="S42" s="42">
        <f>'SC America'!S12</f>
        <v>4735</v>
      </c>
      <c r="T42" s="42">
        <f>'SC America'!T12</f>
        <v>4343</v>
      </c>
      <c r="U42" s="42">
        <f>'SC America'!U12</f>
        <v>4276</v>
      </c>
      <c r="V42" s="42">
        <f>'SC America'!V12</f>
        <v>3718</v>
      </c>
      <c r="W42" s="42">
        <f>'SC America'!W12</f>
        <v>972</v>
      </c>
      <c r="X42" s="42">
        <f>'SC America'!X12</f>
        <v>1775</v>
      </c>
      <c r="Y42" s="42">
        <f>'SC America'!Y12</f>
        <v>2305</v>
      </c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3">
      <c r="A43" s="47" t="s">
        <v>55</v>
      </c>
      <c r="B43" s="42">
        <f>'Middle East'!B12</f>
        <v>713</v>
      </c>
      <c r="C43" s="42">
        <f>'Middle East'!C12</f>
        <v>816</v>
      </c>
      <c r="D43" s="42">
        <f>'Middle East'!D12</f>
        <v>712</v>
      </c>
      <c r="E43" s="42">
        <f>'Middle East'!E12</f>
        <v>483</v>
      </c>
      <c r="F43" s="42">
        <f>'Middle East'!F12</f>
        <v>427</v>
      </c>
      <c r="G43" s="42">
        <f>'Middle East'!G12</f>
        <v>460</v>
      </c>
      <c r="H43" s="42">
        <f>'Middle East'!H12</f>
        <v>470</v>
      </c>
      <c r="I43" s="42">
        <f>'Middle East'!I12</f>
        <v>472</v>
      </c>
      <c r="J43" s="42">
        <f>'Middle East'!J12</f>
        <v>528</v>
      </c>
      <c r="K43" s="42">
        <f>'Middle East'!K12</f>
        <v>580</v>
      </c>
      <c r="L43" s="42">
        <f>'Middle East'!L12</f>
        <v>566</v>
      </c>
      <c r="M43" s="42">
        <f>'Middle East'!M12</f>
        <v>633</v>
      </c>
      <c r="N43" s="42">
        <f>'Middle East'!N12</f>
        <v>697</v>
      </c>
      <c r="O43" s="42">
        <f>'Middle East'!O12</f>
        <v>782</v>
      </c>
      <c r="P43" s="42">
        <f>'Middle East'!P12</f>
        <v>827</v>
      </c>
      <c r="Q43" s="42">
        <f>'Middle East'!Q12</f>
        <v>915</v>
      </c>
      <c r="R43" s="42">
        <f>'Middle East'!R12</f>
        <v>916</v>
      </c>
      <c r="S43" s="42">
        <f>'Middle East'!S12</f>
        <v>812</v>
      </c>
      <c r="T43" s="42">
        <f>'Middle East'!T12</f>
        <v>623</v>
      </c>
      <c r="U43" s="42">
        <f>'Middle East'!U12</f>
        <v>669</v>
      </c>
      <c r="V43" s="42">
        <f>'Middle East'!V12</f>
        <v>626</v>
      </c>
      <c r="W43" s="42">
        <f>'Middle East'!W12</f>
        <v>105</v>
      </c>
      <c r="X43" s="42">
        <f>'Middle East'!X12</f>
        <v>231</v>
      </c>
      <c r="Y43" s="42">
        <f>'Middle East'!Y12</f>
        <v>369</v>
      </c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3">
      <c r="A44" s="47" t="s">
        <v>40</v>
      </c>
      <c r="B44" s="42">
        <f>Africa!B12</f>
        <v>651</v>
      </c>
      <c r="C44" s="42">
        <f>Africa!C12</f>
        <v>711</v>
      </c>
      <c r="D44" s="42">
        <f>Africa!D12</f>
        <v>699</v>
      </c>
      <c r="E44" s="42">
        <f>Africa!E12</f>
        <v>558</v>
      </c>
      <c r="F44" s="42">
        <f>Africa!F12</f>
        <v>529</v>
      </c>
      <c r="G44" s="42">
        <f>Africa!G12</f>
        <v>522</v>
      </c>
      <c r="H44" s="42">
        <f>Africa!H12</f>
        <v>554</v>
      </c>
      <c r="I44" s="42">
        <f>Africa!I12</f>
        <v>548</v>
      </c>
      <c r="J44" s="42">
        <f>Africa!J12</f>
        <v>584</v>
      </c>
      <c r="K44" s="42">
        <f>Africa!K12</f>
        <v>664</v>
      </c>
      <c r="L44" s="42">
        <f>Africa!L12</f>
        <v>625</v>
      </c>
      <c r="M44" s="42">
        <f>Africa!M12</f>
        <v>693</v>
      </c>
      <c r="N44" s="42">
        <f>Africa!N12</f>
        <v>705</v>
      </c>
      <c r="O44" s="42">
        <f>Africa!O12</f>
        <v>775</v>
      </c>
      <c r="P44" s="42">
        <f>Africa!P12</f>
        <v>906</v>
      </c>
      <c r="Q44" s="42">
        <f>Africa!Q12</f>
        <v>917</v>
      </c>
      <c r="R44" s="42">
        <f>Africa!R12</f>
        <v>909</v>
      </c>
      <c r="S44" s="42">
        <f>Africa!S12</f>
        <v>848</v>
      </c>
      <c r="T44" s="42">
        <f>Africa!T12</f>
        <v>757</v>
      </c>
      <c r="U44" s="42">
        <f>Africa!U12</f>
        <v>685</v>
      </c>
      <c r="V44" s="42">
        <f>Africa!V12</f>
        <v>613</v>
      </c>
      <c r="W44" s="42">
        <f>Africa!W12</f>
        <v>116</v>
      </c>
      <c r="X44" s="42">
        <f>Africa!X12</f>
        <v>153</v>
      </c>
      <c r="Y44" s="42">
        <f>Africa!Y12</f>
        <v>365</v>
      </c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3">
      <c r="A45" s="47" t="s">
        <v>95</v>
      </c>
      <c r="B45" s="42">
        <f>'Other-Western'!B12</f>
        <v>882</v>
      </c>
      <c r="C45" s="42">
        <f>'Other-Western'!C12</f>
        <v>968</v>
      </c>
      <c r="D45" s="42">
        <f>'Other-Western'!D12</f>
        <v>937</v>
      </c>
      <c r="E45" s="42">
        <f>'Other-Western'!E12</f>
        <v>802</v>
      </c>
      <c r="F45" s="42">
        <f>'Other-Western'!F12</f>
        <v>760</v>
      </c>
      <c r="G45" s="42">
        <f>'Other-Western'!G12</f>
        <v>812</v>
      </c>
      <c r="H45" s="42">
        <f>'Other-Western'!H12</f>
        <v>875</v>
      </c>
      <c r="I45" s="42">
        <f>'Other-Western'!I12</f>
        <v>825</v>
      </c>
      <c r="J45" s="42">
        <f>'Other-Western'!J12</f>
        <v>908</v>
      </c>
      <c r="K45" s="42">
        <f>'Other-Western'!K12</f>
        <v>821</v>
      </c>
      <c r="L45" s="42">
        <f>'Other-Western'!L12</f>
        <v>813</v>
      </c>
      <c r="M45" s="42">
        <f>'Other-Western'!M12</f>
        <v>762</v>
      </c>
      <c r="N45" s="42">
        <f>'Other-Western'!N12</f>
        <v>683</v>
      </c>
      <c r="O45" s="42">
        <f>'Other-Western'!O12</f>
        <v>685</v>
      </c>
      <c r="P45" s="42">
        <f>'Other-Western'!P12</f>
        <v>723</v>
      </c>
      <c r="Q45" s="42">
        <f>'Other-Western'!Q12</f>
        <v>687</v>
      </c>
      <c r="R45" s="42">
        <f>'Other-Western'!R12</f>
        <v>691</v>
      </c>
      <c r="S45" s="42">
        <f>'Other-Western'!S12</f>
        <v>688</v>
      </c>
      <c r="T45" s="42">
        <f>'Other-Western'!T12</f>
        <v>642</v>
      </c>
      <c r="U45" s="42">
        <f>'Other-Western'!U12</f>
        <v>581</v>
      </c>
      <c r="V45" s="42">
        <f>'Other-Western'!V12</f>
        <v>573</v>
      </c>
      <c r="W45" s="42">
        <f>'Other-Western'!W12</f>
        <v>141</v>
      </c>
      <c r="X45" s="42">
        <f>'Other-Western'!X12</f>
        <v>231</v>
      </c>
      <c r="Y45" s="42">
        <f>'Other-Western'!Y12</f>
        <v>283</v>
      </c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3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3">
      <c r="A47" s="47" t="s">
        <v>118</v>
      </c>
      <c r="B47" s="42">
        <f>Overseas!B12</f>
        <v>25420</v>
      </c>
      <c r="C47" s="42">
        <f>Overseas!C12</f>
        <v>27662</v>
      </c>
      <c r="D47" s="42">
        <f>Overseas!D12</f>
        <v>22718</v>
      </c>
      <c r="E47" s="42">
        <f>Overseas!E12</f>
        <v>19582</v>
      </c>
      <c r="F47" s="42">
        <f>Overseas!F12</f>
        <v>18018</v>
      </c>
      <c r="G47" s="42">
        <f>Overseas!G12</f>
        <v>20091</v>
      </c>
      <c r="H47" s="42">
        <f>Overseas!H12</f>
        <v>21519</v>
      </c>
      <c r="I47" s="42">
        <f>Overseas!I12</f>
        <v>20934</v>
      </c>
      <c r="J47" s="42">
        <f>Overseas!J12</f>
        <v>23189</v>
      </c>
      <c r="K47" s="42">
        <f>Overseas!K12</f>
        <v>24432</v>
      </c>
      <c r="L47" s="42">
        <f>Overseas!L12</f>
        <v>22842</v>
      </c>
      <c r="M47" s="42">
        <f>Overseas!M12</f>
        <v>27357</v>
      </c>
      <c r="N47" s="42">
        <f>Overseas!N12</f>
        <v>28057</v>
      </c>
      <c r="O47" s="42">
        <f>Overseas!O12</f>
        <v>28863</v>
      </c>
      <c r="P47" s="42">
        <f>Overseas!P12</f>
        <v>30352</v>
      </c>
      <c r="Q47" s="42">
        <f>Overseas!Q12</f>
        <v>29439</v>
      </c>
      <c r="R47" s="42">
        <f>Overseas!R12</f>
        <v>30144</v>
      </c>
      <c r="S47" s="42">
        <f>Overseas!S12</f>
        <v>27900</v>
      </c>
      <c r="T47" s="42">
        <f>Overseas!T12</f>
        <v>26070</v>
      </c>
      <c r="U47" s="42">
        <f>Overseas!U12</f>
        <v>25502</v>
      </c>
      <c r="V47" s="42">
        <f>Overseas!V12</f>
        <v>24435</v>
      </c>
      <c r="W47" s="42">
        <f>Overseas!W12</f>
        <v>4111</v>
      </c>
      <c r="X47" s="42">
        <f>Overseas!X12</f>
        <v>4142</v>
      </c>
      <c r="Y47" s="42">
        <f>Overseas!Y12</f>
        <v>12974</v>
      </c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3">
      <c r="A48" s="85" t="s">
        <v>47</v>
      </c>
      <c r="B48" s="42">
        <f>EU!B12</f>
        <v>8175</v>
      </c>
      <c r="C48" s="42">
        <f>EU!C12</f>
        <v>8308</v>
      </c>
      <c r="D48" s="42">
        <f>EU!D12</f>
        <v>6450</v>
      </c>
      <c r="E48" s="42">
        <f>EU!E12</f>
        <v>5841</v>
      </c>
      <c r="F48" s="42">
        <f>EU!F12</f>
        <v>5800</v>
      </c>
      <c r="G48" s="42">
        <f>EU!G12</f>
        <v>6617</v>
      </c>
      <c r="H48" s="42">
        <f>EU!H12</f>
        <v>7046</v>
      </c>
      <c r="I48" s="42">
        <f>EU!I12</f>
        <v>6446</v>
      </c>
      <c r="J48" s="42">
        <f>EU!J12</f>
        <v>7247</v>
      </c>
      <c r="K48" s="42">
        <f>EU!K12</f>
        <v>8064</v>
      </c>
      <c r="L48" s="42">
        <f>EU!L12</f>
        <v>6984</v>
      </c>
      <c r="M48" s="42">
        <f>EU!M12</f>
        <v>6993</v>
      </c>
      <c r="N48" s="42">
        <f>EU!N12</f>
        <v>7054</v>
      </c>
      <c r="O48" s="42">
        <f>EU!O12</f>
        <v>6575</v>
      </c>
      <c r="P48" s="42">
        <f>EU!P12</f>
        <v>6423</v>
      </c>
      <c r="Q48" s="42">
        <f>EU!Q12</f>
        <v>6248</v>
      </c>
      <c r="R48" s="42">
        <f>EU!R12</f>
        <v>6631</v>
      </c>
      <c r="S48" s="42">
        <f>EU!S12</f>
        <v>5901</v>
      </c>
      <c r="T48" s="42">
        <f>EU!T12</f>
        <v>5723</v>
      </c>
      <c r="U48" s="42">
        <f>EU!U12</f>
        <v>5944</v>
      </c>
      <c r="V48" s="42">
        <f>EU!V12</f>
        <v>5894</v>
      </c>
      <c r="W48" s="42">
        <f>EU!W12</f>
        <v>748</v>
      </c>
      <c r="X48" s="42">
        <f>EU!X12</f>
        <v>691</v>
      </c>
      <c r="Y48" s="42">
        <f>EU!Y12</f>
        <v>3801</v>
      </c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3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3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3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6.2" x14ac:dyDescent="0.3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6.2" x14ac:dyDescent="0.3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3"/>
    <row r="55" spans="1:114" s="16" customFormat="1" x14ac:dyDescent="0.3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3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3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3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3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3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3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3">
      <c r="N62" s="50"/>
      <c r="O62" s="50"/>
      <c r="P62" s="50"/>
      <c r="Q62" s="50"/>
      <c r="R62" s="50"/>
    </row>
    <row r="63" spans="1:114" x14ac:dyDescent="0.3">
      <c r="N63" s="50"/>
      <c r="O63" s="50"/>
      <c r="P63" s="50"/>
      <c r="Q63" s="50"/>
      <c r="R63" s="50"/>
    </row>
  </sheetData>
  <sortState xmlns:xlrd2="http://schemas.microsoft.com/office/spreadsheetml/2017/richdata2" ref="A39:Y45">
    <sortCondition descending="1" ref="Y39:Y45"/>
  </sortState>
  <conditionalFormatting sqref="B39:Y45 B47:Y48">
    <cfRule type="cellIs" dxfId="721" priority="1" operator="lessThan">
      <formula>0</formula>
    </cfRule>
  </conditionalFormatting>
  <hyperlinks>
    <hyperlink ref="A27" location="Argentina!A1" display="Argentina" xr:uid="{E7FD1A25-1D94-491F-B143-74580F111B2F}"/>
    <hyperlink ref="A15" location="Australia!A1" display="Australia" xr:uid="{E032E145-9055-4F3C-A93A-243E6F989D0B}"/>
    <hyperlink ref="A14" location="Brazil!A1" display="Brazil" xr:uid="{38C47252-0EF0-4D23-A6D2-1D844294EF7B}"/>
    <hyperlink ref="A6" location="Canada!A1" display="Canada" xr:uid="{49B520D1-DC78-409C-920A-A39A24B65539}"/>
    <hyperlink ref="A18" location="China!A1" display="China" xr:uid="{21B8F591-4EF8-425D-B6FE-C1A50082331F}"/>
    <hyperlink ref="A12" location="France!A1" display="France" xr:uid="{214C766B-D38E-4AAA-88AE-7B31B4A09D1C}"/>
    <hyperlink ref="A10" location="Germany!A1" display="Germany" xr:uid="{1BAD5364-8ABB-4B1A-9676-8423967993D0}"/>
    <hyperlink ref="A35" location="'Hong Kong'!A1" display="Hong Kong" xr:uid="{5FA120F4-968B-4682-8C50-A65865CA224C}"/>
    <hyperlink ref="A7" location="India!A1" display="India" xr:uid="{4ED86D0C-1456-448F-A987-CE32B40F8FD4}"/>
    <hyperlink ref="A13" location="Italy!A1" display="Italy" xr:uid="{14DE332D-6BE6-401A-98E7-EEFDFEF67215}"/>
    <hyperlink ref="A11" location="Japan!A1" display="Japan" xr:uid="{B26990D7-1532-474A-BFEB-8623D988C981}"/>
    <hyperlink ref="A9" location="Mexico!A1" display="Mexico" xr:uid="{60C4A515-11C2-4FEC-A74A-17F8DFC5FDCB}"/>
    <hyperlink ref="A19" location="Netherlands!A1" display="Netherlands" xr:uid="{60ED1E6F-1845-4DD3-BC47-2909CDA3AFE4}"/>
    <hyperlink ref="A22" location="Singapore!A1" display="Singapore" xr:uid="{BB8BC671-40BA-4739-80DB-35DF541D7B12}"/>
    <hyperlink ref="A28" location="'South Africa'!A1" display="South Africa" xr:uid="{F134BE98-9935-446B-9A6B-371112853144}"/>
    <hyperlink ref="A16" location="'South Korea'!A1" display="South Korea" xr:uid="{FF9B1DCE-C677-4B73-84A6-9BA6CA155405}"/>
    <hyperlink ref="A23" location="Taiwan!A1" display="Taiwan" xr:uid="{7D63C033-CAE0-411E-B965-78FEB7EBC394}"/>
    <hyperlink ref="A8" location="UK!A1" display="United Kingdom" xr:uid="{8463A33E-F7CA-4A23-B60F-72D26514CAB3}"/>
    <hyperlink ref="A33" location="Venezuela!A1" display="Venezuela" xr:uid="{09F368F3-FFA4-4400-ADE7-17F9D1257E7A}"/>
    <hyperlink ref="A44" location="Africa!A1" display="Africa" xr:uid="{86BCC47C-C3D7-4FA1-8ECB-C307B9E930D3}"/>
    <hyperlink ref="A40" location="'Asia-Pacific'!A1" display="Asia and Pacific" xr:uid="{0E90030B-65DA-452D-8EE5-7C2C80A2278C}"/>
    <hyperlink ref="A39" location="Europe!A1" display="Europe" xr:uid="{EDE66062-DCEC-402B-B669-2C660706CEE0}"/>
    <hyperlink ref="A41" location="'Latin America'!A1" display="Latin America" xr:uid="{E99E23B3-9ADF-4EE9-8F92-AE76298E9338}"/>
    <hyperlink ref="A43" location="'Middle East'!A1" display="Middle East" xr:uid="{2EB6819A-AB0C-42E9-85BF-50F46C2F734B}"/>
    <hyperlink ref="A42" location="'SC America'!A1" display="South and Central America" xr:uid="{7870C137-E3B5-454F-9786-4A03524D3C6E}"/>
    <hyperlink ref="A45" location="'Other-Western'!A1" display="Other Western Hemisphere" xr:uid="{E41D03BD-40EA-4059-9DF6-BABECA3E5D07}"/>
    <hyperlink ref="A47" location="Overseas!A1" display="Overseas" xr:uid="{6FEA47F2-4602-4732-9C55-14A4BD081807}"/>
    <hyperlink ref="A48" location="EU!A1" display="European Union" xr:uid="{BFA3D5C0-25D7-4928-A628-AC7406A9C72C}"/>
    <hyperlink ref="A25" location="Belgium!A1" display="Belgium" xr:uid="{38D5374F-B185-430E-B2F8-0DC29F5E8EB7}"/>
    <hyperlink ref="A36" location="Bermuda!A1" display="Bermuda" xr:uid="{9540D07E-79A8-4676-AA1F-34950DC048B4}"/>
    <hyperlink ref="A30" location="Indonesia!A1" display="Indonesia" xr:uid="{DFC2F551-CAE2-4001-87BA-0EB0808E5F90}"/>
    <hyperlink ref="A21" location="Israel!A1" display="Israel" xr:uid="{EB76F96B-10CD-48B2-9146-BDF953DCDD2D}"/>
    <hyperlink ref="A31" location="'New Zealand'!A1" display="New Zealand" xr:uid="{C7F6E4C9-5B2A-4A85-AAF8-4E06368D36DD}"/>
    <hyperlink ref="A29" location="Norway!A1" display="Norway" xr:uid="{36384797-1F6C-4186-BF34-8E59C1340B0B}"/>
    <hyperlink ref="A26" location="Philippines!A1" display="Philippines" xr:uid="{A9258110-CD3F-4986-B4E3-B281565F1FA7}"/>
    <hyperlink ref="A34" location="'Saudi Arabia'!A1" display="Saudi Arabia" xr:uid="{F14D8D7F-2827-46B5-AC76-4AE6261A34B6}"/>
    <hyperlink ref="A20" location="Switzerland!A1" display="Switzerland" xr:uid="{56E27C56-4469-482C-ADFF-47DD20C5F094}"/>
    <hyperlink ref="A24" location="Sweden!A1" display="Sweden" xr:uid="{84142C90-EEEE-460D-95DA-5B03B6FA1A54}"/>
    <hyperlink ref="A17" location="Spain!A1" display="Spain" xr:uid="{F950273D-0D9B-4EAC-B0BD-B5C617BCFA5C}"/>
    <hyperlink ref="A32" location="Thailand!A1" display="Thailand" xr:uid="{01BD0882-16A0-4230-881A-ADDE7FC6A76D}"/>
  </hyperlinks>
  <pageMargins left="0.7" right="0.7" top="0.75" bottom="0.75" header="0.3" footer="0.3"/>
  <pageSetup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CECC0-F1D0-4F8C-B9A8-364DC7FDDEAE}">
  <dimension ref="A1:DJ63"/>
  <sheetViews>
    <sheetView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4.4" x14ac:dyDescent="0.3"/>
  <cols>
    <col min="1" max="1" width="45.6640625" style="50" customWidth="1"/>
    <col min="2" max="11" width="8.88671875" style="49"/>
    <col min="12" max="13" width="9.5546875" style="49" bestFit="1" customWidth="1"/>
    <col min="14" max="18" width="8.88671875" style="49"/>
    <col min="19" max="21" width="8.88671875" style="50"/>
    <col min="22" max="22" width="8.88671875" style="49"/>
    <col min="23" max="206" width="8.88671875" style="50"/>
    <col min="207" max="207" width="45.6640625" style="50" customWidth="1"/>
    <col min="208" max="216" width="13.6640625" style="50" customWidth="1"/>
    <col min="217" max="217" width="8.88671875" style="50"/>
    <col min="218" max="218" width="9.5546875" style="50" bestFit="1" customWidth="1"/>
    <col min="219" max="462" width="8.88671875" style="50"/>
    <col min="463" max="463" width="45.6640625" style="50" customWidth="1"/>
    <col min="464" max="472" width="13.6640625" style="50" customWidth="1"/>
    <col min="473" max="473" width="8.88671875" style="50"/>
    <col min="474" max="474" width="9.5546875" style="50" bestFit="1" customWidth="1"/>
    <col min="475" max="718" width="8.88671875" style="50"/>
    <col min="719" max="719" width="45.6640625" style="50" customWidth="1"/>
    <col min="720" max="728" width="13.6640625" style="50" customWidth="1"/>
    <col min="729" max="729" width="8.88671875" style="50"/>
    <col min="730" max="730" width="9.5546875" style="50" bestFit="1" customWidth="1"/>
    <col min="731" max="974" width="8.88671875" style="50"/>
    <col min="975" max="975" width="45.6640625" style="50" customWidth="1"/>
    <col min="976" max="984" width="13.6640625" style="50" customWidth="1"/>
    <col min="985" max="985" width="8.88671875" style="50"/>
    <col min="986" max="986" width="9.5546875" style="50" bestFit="1" customWidth="1"/>
    <col min="987" max="1230" width="8.88671875" style="50"/>
    <col min="1231" max="1231" width="45.6640625" style="50" customWidth="1"/>
    <col min="1232" max="1240" width="13.6640625" style="50" customWidth="1"/>
    <col min="1241" max="1241" width="8.88671875" style="50"/>
    <col min="1242" max="1242" width="9.5546875" style="50" bestFit="1" customWidth="1"/>
    <col min="1243" max="1486" width="8.88671875" style="50"/>
    <col min="1487" max="1487" width="45.6640625" style="50" customWidth="1"/>
    <col min="1488" max="1496" width="13.6640625" style="50" customWidth="1"/>
    <col min="1497" max="1497" width="8.88671875" style="50"/>
    <col min="1498" max="1498" width="9.5546875" style="50" bestFit="1" customWidth="1"/>
    <col min="1499" max="1742" width="8.88671875" style="50"/>
    <col min="1743" max="1743" width="45.6640625" style="50" customWidth="1"/>
    <col min="1744" max="1752" width="13.6640625" style="50" customWidth="1"/>
    <col min="1753" max="1753" width="8.88671875" style="50"/>
    <col min="1754" max="1754" width="9.5546875" style="50" bestFit="1" customWidth="1"/>
    <col min="1755" max="1998" width="8.88671875" style="50"/>
    <col min="1999" max="1999" width="45.6640625" style="50" customWidth="1"/>
    <col min="2000" max="2008" width="13.6640625" style="50" customWidth="1"/>
    <col min="2009" max="2009" width="8.88671875" style="50"/>
    <col min="2010" max="2010" width="9.5546875" style="50" bestFit="1" customWidth="1"/>
    <col min="2011" max="2254" width="8.88671875" style="50"/>
    <col min="2255" max="2255" width="45.6640625" style="50" customWidth="1"/>
    <col min="2256" max="2264" width="13.6640625" style="50" customWidth="1"/>
    <col min="2265" max="2265" width="8.88671875" style="50"/>
    <col min="2266" max="2266" width="9.5546875" style="50" bestFit="1" customWidth="1"/>
    <col min="2267" max="2510" width="8.88671875" style="50"/>
    <col min="2511" max="2511" width="45.6640625" style="50" customWidth="1"/>
    <col min="2512" max="2520" width="13.6640625" style="50" customWidth="1"/>
    <col min="2521" max="2521" width="8.88671875" style="50"/>
    <col min="2522" max="2522" width="9.5546875" style="50" bestFit="1" customWidth="1"/>
    <col min="2523" max="2766" width="8.88671875" style="50"/>
    <col min="2767" max="2767" width="45.6640625" style="50" customWidth="1"/>
    <col min="2768" max="2776" width="13.6640625" style="50" customWidth="1"/>
    <col min="2777" max="2777" width="8.88671875" style="50"/>
    <col min="2778" max="2778" width="9.5546875" style="50" bestFit="1" customWidth="1"/>
    <col min="2779" max="3022" width="8.88671875" style="50"/>
    <col min="3023" max="3023" width="45.6640625" style="50" customWidth="1"/>
    <col min="3024" max="3032" width="13.6640625" style="50" customWidth="1"/>
    <col min="3033" max="3033" width="8.88671875" style="50"/>
    <col min="3034" max="3034" width="9.5546875" style="50" bestFit="1" customWidth="1"/>
    <col min="3035" max="3278" width="8.88671875" style="50"/>
    <col min="3279" max="3279" width="45.6640625" style="50" customWidth="1"/>
    <col min="3280" max="3288" width="13.6640625" style="50" customWidth="1"/>
    <col min="3289" max="3289" width="8.88671875" style="50"/>
    <col min="3290" max="3290" width="9.5546875" style="50" bestFit="1" customWidth="1"/>
    <col min="3291" max="3534" width="8.88671875" style="50"/>
    <col min="3535" max="3535" width="45.6640625" style="50" customWidth="1"/>
    <col min="3536" max="3544" width="13.6640625" style="50" customWidth="1"/>
    <col min="3545" max="3545" width="8.88671875" style="50"/>
    <col min="3546" max="3546" width="9.5546875" style="50" bestFit="1" customWidth="1"/>
    <col min="3547" max="3790" width="8.88671875" style="50"/>
    <col min="3791" max="3791" width="45.6640625" style="50" customWidth="1"/>
    <col min="3792" max="3800" width="13.6640625" style="50" customWidth="1"/>
    <col min="3801" max="3801" width="8.88671875" style="50"/>
    <col min="3802" max="3802" width="9.5546875" style="50" bestFit="1" customWidth="1"/>
    <col min="3803" max="4046" width="8.88671875" style="50"/>
    <col min="4047" max="4047" width="45.6640625" style="50" customWidth="1"/>
    <col min="4048" max="4056" width="13.6640625" style="50" customWidth="1"/>
    <col min="4057" max="4057" width="8.88671875" style="50"/>
    <col min="4058" max="4058" width="9.5546875" style="50" bestFit="1" customWidth="1"/>
    <col min="4059" max="4302" width="8.88671875" style="50"/>
    <col min="4303" max="4303" width="45.6640625" style="50" customWidth="1"/>
    <col min="4304" max="4312" width="13.6640625" style="50" customWidth="1"/>
    <col min="4313" max="4313" width="8.88671875" style="50"/>
    <col min="4314" max="4314" width="9.5546875" style="50" bestFit="1" customWidth="1"/>
    <col min="4315" max="4558" width="8.88671875" style="50"/>
    <col min="4559" max="4559" width="45.6640625" style="50" customWidth="1"/>
    <col min="4560" max="4568" width="13.6640625" style="50" customWidth="1"/>
    <col min="4569" max="4569" width="8.88671875" style="50"/>
    <col min="4570" max="4570" width="9.5546875" style="50" bestFit="1" customWidth="1"/>
    <col min="4571" max="4814" width="8.88671875" style="50"/>
    <col min="4815" max="4815" width="45.6640625" style="50" customWidth="1"/>
    <col min="4816" max="4824" width="13.6640625" style="50" customWidth="1"/>
    <col min="4825" max="4825" width="8.88671875" style="50"/>
    <col min="4826" max="4826" width="9.5546875" style="50" bestFit="1" customWidth="1"/>
    <col min="4827" max="5070" width="8.88671875" style="50"/>
    <col min="5071" max="5071" width="45.6640625" style="50" customWidth="1"/>
    <col min="5072" max="5080" width="13.6640625" style="50" customWidth="1"/>
    <col min="5081" max="5081" width="8.88671875" style="50"/>
    <col min="5082" max="5082" width="9.5546875" style="50" bestFit="1" customWidth="1"/>
    <col min="5083" max="5326" width="8.88671875" style="50"/>
    <col min="5327" max="5327" width="45.6640625" style="50" customWidth="1"/>
    <col min="5328" max="5336" width="13.6640625" style="50" customWidth="1"/>
    <col min="5337" max="5337" width="8.88671875" style="50"/>
    <col min="5338" max="5338" width="9.5546875" style="50" bestFit="1" customWidth="1"/>
    <col min="5339" max="5582" width="8.88671875" style="50"/>
    <col min="5583" max="5583" width="45.6640625" style="50" customWidth="1"/>
    <col min="5584" max="5592" width="13.6640625" style="50" customWidth="1"/>
    <col min="5593" max="5593" width="8.88671875" style="50"/>
    <col min="5594" max="5594" width="9.5546875" style="50" bestFit="1" customWidth="1"/>
    <col min="5595" max="5838" width="8.88671875" style="50"/>
    <col min="5839" max="5839" width="45.6640625" style="50" customWidth="1"/>
    <col min="5840" max="5848" width="13.6640625" style="50" customWidth="1"/>
    <col min="5849" max="5849" width="8.88671875" style="50"/>
    <col min="5850" max="5850" width="9.5546875" style="50" bestFit="1" customWidth="1"/>
    <col min="5851" max="6094" width="8.88671875" style="50"/>
    <col min="6095" max="6095" width="45.6640625" style="50" customWidth="1"/>
    <col min="6096" max="6104" width="13.6640625" style="50" customWidth="1"/>
    <col min="6105" max="6105" width="8.88671875" style="50"/>
    <col min="6106" max="6106" width="9.5546875" style="50" bestFit="1" customWidth="1"/>
    <col min="6107" max="6350" width="8.88671875" style="50"/>
    <col min="6351" max="6351" width="45.6640625" style="50" customWidth="1"/>
    <col min="6352" max="6360" width="13.6640625" style="50" customWidth="1"/>
    <col min="6361" max="6361" width="8.88671875" style="50"/>
    <col min="6362" max="6362" width="9.5546875" style="50" bestFit="1" customWidth="1"/>
    <col min="6363" max="6606" width="8.88671875" style="50"/>
    <col min="6607" max="6607" width="45.6640625" style="50" customWidth="1"/>
    <col min="6608" max="6616" width="13.6640625" style="50" customWidth="1"/>
    <col min="6617" max="6617" width="8.88671875" style="50"/>
    <col min="6618" max="6618" width="9.5546875" style="50" bestFit="1" customWidth="1"/>
    <col min="6619" max="6862" width="8.88671875" style="50"/>
    <col min="6863" max="6863" width="45.6640625" style="50" customWidth="1"/>
    <col min="6864" max="6872" width="13.6640625" style="50" customWidth="1"/>
    <col min="6873" max="6873" width="8.88671875" style="50"/>
    <col min="6874" max="6874" width="9.5546875" style="50" bestFit="1" customWidth="1"/>
    <col min="6875" max="7118" width="8.88671875" style="50"/>
    <col min="7119" max="7119" width="45.6640625" style="50" customWidth="1"/>
    <col min="7120" max="7128" width="13.6640625" style="50" customWidth="1"/>
    <col min="7129" max="7129" width="8.88671875" style="50"/>
    <col min="7130" max="7130" width="9.5546875" style="50" bestFit="1" customWidth="1"/>
    <col min="7131" max="7374" width="8.88671875" style="50"/>
    <col min="7375" max="7375" width="45.6640625" style="50" customWidth="1"/>
    <col min="7376" max="7384" width="13.6640625" style="50" customWidth="1"/>
    <col min="7385" max="7385" width="8.88671875" style="50"/>
    <col min="7386" max="7386" width="9.5546875" style="50" bestFit="1" customWidth="1"/>
    <col min="7387" max="7630" width="8.88671875" style="50"/>
    <col min="7631" max="7631" width="45.6640625" style="50" customWidth="1"/>
    <col min="7632" max="7640" width="13.6640625" style="50" customWidth="1"/>
    <col min="7641" max="7641" width="8.88671875" style="50"/>
    <col min="7642" max="7642" width="9.5546875" style="50" bestFit="1" customWidth="1"/>
    <col min="7643" max="7886" width="8.88671875" style="50"/>
    <col min="7887" max="7887" width="45.6640625" style="50" customWidth="1"/>
    <col min="7888" max="7896" width="13.6640625" style="50" customWidth="1"/>
    <col min="7897" max="7897" width="8.88671875" style="50"/>
    <col min="7898" max="7898" width="9.5546875" style="50" bestFit="1" customWidth="1"/>
    <col min="7899" max="8142" width="8.88671875" style="50"/>
    <col min="8143" max="8143" width="45.6640625" style="50" customWidth="1"/>
    <col min="8144" max="8152" width="13.6640625" style="50" customWidth="1"/>
    <col min="8153" max="8153" width="8.88671875" style="50"/>
    <col min="8154" max="8154" width="9.5546875" style="50" bestFit="1" customWidth="1"/>
    <col min="8155" max="8398" width="8.88671875" style="50"/>
    <col min="8399" max="8399" width="45.6640625" style="50" customWidth="1"/>
    <col min="8400" max="8408" width="13.6640625" style="50" customWidth="1"/>
    <col min="8409" max="8409" width="8.88671875" style="50"/>
    <col min="8410" max="8410" width="9.5546875" style="50" bestFit="1" customWidth="1"/>
    <col min="8411" max="8654" width="8.88671875" style="50"/>
    <col min="8655" max="8655" width="45.6640625" style="50" customWidth="1"/>
    <col min="8656" max="8664" width="13.6640625" style="50" customWidth="1"/>
    <col min="8665" max="8665" width="8.88671875" style="50"/>
    <col min="8666" max="8666" width="9.5546875" style="50" bestFit="1" customWidth="1"/>
    <col min="8667" max="8910" width="8.88671875" style="50"/>
    <col min="8911" max="8911" width="45.6640625" style="50" customWidth="1"/>
    <col min="8912" max="8920" width="13.6640625" style="50" customWidth="1"/>
    <col min="8921" max="8921" width="8.88671875" style="50"/>
    <col min="8922" max="8922" width="9.5546875" style="50" bestFit="1" customWidth="1"/>
    <col min="8923" max="9166" width="8.88671875" style="50"/>
    <col min="9167" max="9167" width="45.6640625" style="50" customWidth="1"/>
    <col min="9168" max="9176" width="13.6640625" style="50" customWidth="1"/>
    <col min="9177" max="9177" width="8.88671875" style="50"/>
    <col min="9178" max="9178" width="9.5546875" style="50" bestFit="1" customWidth="1"/>
    <col min="9179" max="9422" width="8.88671875" style="50"/>
    <col min="9423" max="9423" width="45.6640625" style="50" customWidth="1"/>
    <col min="9424" max="9432" width="13.6640625" style="50" customWidth="1"/>
    <col min="9433" max="9433" width="8.88671875" style="50"/>
    <col min="9434" max="9434" width="9.5546875" style="50" bestFit="1" customWidth="1"/>
    <col min="9435" max="9678" width="8.88671875" style="50"/>
    <col min="9679" max="9679" width="45.6640625" style="50" customWidth="1"/>
    <col min="9680" max="9688" width="13.6640625" style="50" customWidth="1"/>
    <col min="9689" max="9689" width="8.88671875" style="50"/>
    <col min="9690" max="9690" width="9.5546875" style="50" bestFit="1" customWidth="1"/>
    <col min="9691" max="9934" width="8.88671875" style="50"/>
    <col min="9935" max="9935" width="45.6640625" style="50" customWidth="1"/>
    <col min="9936" max="9944" width="13.6640625" style="50" customWidth="1"/>
    <col min="9945" max="9945" width="8.88671875" style="50"/>
    <col min="9946" max="9946" width="9.5546875" style="50" bestFit="1" customWidth="1"/>
    <col min="9947" max="10190" width="8.88671875" style="50"/>
    <col min="10191" max="10191" width="45.6640625" style="50" customWidth="1"/>
    <col min="10192" max="10200" width="13.6640625" style="50" customWidth="1"/>
    <col min="10201" max="10201" width="8.88671875" style="50"/>
    <col min="10202" max="10202" width="9.5546875" style="50" bestFit="1" customWidth="1"/>
    <col min="10203" max="10446" width="8.88671875" style="50"/>
    <col min="10447" max="10447" width="45.6640625" style="50" customWidth="1"/>
    <col min="10448" max="10456" width="13.6640625" style="50" customWidth="1"/>
    <col min="10457" max="10457" width="8.88671875" style="50"/>
    <col min="10458" max="10458" width="9.5546875" style="50" bestFit="1" customWidth="1"/>
    <col min="10459" max="10702" width="8.88671875" style="50"/>
    <col min="10703" max="10703" width="45.6640625" style="50" customWidth="1"/>
    <col min="10704" max="10712" width="13.6640625" style="50" customWidth="1"/>
    <col min="10713" max="10713" width="8.88671875" style="50"/>
    <col min="10714" max="10714" width="9.5546875" style="50" bestFit="1" customWidth="1"/>
    <col min="10715" max="10958" width="8.88671875" style="50"/>
    <col min="10959" max="10959" width="45.6640625" style="50" customWidth="1"/>
    <col min="10960" max="10968" width="13.6640625" style="50" customWidth="1"/>
    <col min="10969" max="10969" width="8.88671875" style="50"/>
    <col min="10970" max="10970" width="9.5546875" style="50" bestFit="1" customWidth="1"/>
    <col min="10971" max="11214" width="8.88671875" style="50"/>
    <col min="11215" max="11215" width="45.6640625" style="50" customWidth="1"/>
    <col min="11216" max="11224" width="13.6640625" style="50" customWidth="1"/>
    <col min="11225" max="11225" width="8.88671875" style="50"/>
    <col min="11226" max="11226" width="9.5546875" style="50" bestFit="1" customWidth="1"/>
    <col min="11227" max="11470" width="8.88671875" style="50"/>
    <col min="11471" max="11471" width="45.6640625" style="50" customWidth="1"/>
    <col min="11472" max="11480" width="13.6640625" style="50" customWidth="1"/>
    <col min="11481" max="11481" width="8.88671875" style="50"/>
    <col min="11482" max="11482" width="9.5546875" style="50" bestFit="1" customWidth="1"/>
    <col min="11483" max="11726" width="8.88671875" style="50"/>
    <col min="11727" max="11727" width="45.6640625" style="50" customWidth="1"/>
    <col min="11728" max="11736" width="13.6640625" style="50" customWidth="1"/>
    <col min="11737" max="11737" width="8.88671875" style="50"/>
    <col min="11738" max="11738" width="9.5546875" style="50" bestFit="1" customWidth="1"/>
    <col min="11739" max="11982" width="8.88671875" style="50"/>
    <col min="11983" max="11983" width="45.6640625" style="50" customWidth="1"/>
    <col min="11984" max="11992" width="13.6640625" style="50" customWidth="1"/>
    <col min="11993" max="11993" width="8.88671875" style="50"/>
    <col min="11994" max="11994" width="9.5546875" style="50" bestFit="1" customWidth="1"/>
    <col min="11995" max="12238" width="8.88671875" style="50"/>
    <col min="12239" max="12239" width="45.6640625" style="50" customWidth="1"/>
    <col min="12240" max="12248" width="13.6640625" style="50" customWidth="1"/>
    <col min="12249" max="12249" width="8.88671875" style="50"/>
    <col min="12250" max="12250" width="9.5546875" style="50" bestFit="1" customWidth="1"/>
    <col min="12251" max="12494" width="8.88671875" style="50"/>
    <col min="12495" max="12495" width="45.6640625" style="50" customWidth="1"/>
    <col min="12496" max="12504" width="13.6640625" style="50" customWidth="1"/>
    <col min="12505" max="12505" width="8.88671875" style="50"/>
    <col min="12506" max="12506" width="9.5546875" style="50" bestFit="1" customWidth="1"/>
    <col min="12507" max="12750" width="8.88671875" style="50"/>
    <col min="12751" max="12751" width="45.6640625" style="50" customWidth="1"/>
    <col min="12752" max="12760" width="13.6640625" style="50" customWidth="1"/>
    <col min="12761" max="12761" width="8.88671875" style="50"/>
    <col min="12762" max="12762" width="9.5546875" style="50" bestFit="1" customWidth="1"/>
    <col min="12763" max="13006" width="8.88671875" style="50"/>
    <col min="13007" max="13007" width="45.6640625" style="50" customWidth="1"/>
    <col min="13008" max="13016" width="13.6640625" style="50" customWidth="1"/>
    <col min="13017" max="13017" width="8.88671875" style="50"/>
    <col min="13018" max="13018" width="9.5546875" style="50" bestFit="1" customWidth="1"/>
    <col min="13019" max="13262" width="8.88671875" style="50"/>
    <col min="13263" max="13263" width="45.6640625" style="50" customWidth="1"/>
    <col min="13264" max="13272" width="13.6640625" style="50" customWidth="1"/>
    <col min="13273" max="13273" width="8.88671875" style="50"/>
    <col min="13274" max="13274" width="9.5546875" style="50" bestFit="1" customWidth="1"/>
    <col min="13275" max="13518" width="8.88671875" style="50"/>
    <col min="13519" max="13519" width="45.6640625" style="50" customWidth="1"/>
    <col min="13520" max="13528" width="13.6640625" style="50" customWidth="1"/>
    <col min="13529" max="13529" width="8.88671875" style="50"/>
    <col min="13530" max="13530" width="9.5546875" style="50" bestFit="1" customWidth="1"/>
    <col min="13531" max="13774" width="8.88671875" style="50"/>
    <col min="13775" max="13775" width="45.6640625" style="50" customWidth="1"/>
    <col min="13776" max="13784" width="13.6640625" style="50" customWidth="1"/>
    <col min="13785" max="13785" width="8.88671875" style="50"/>
    <col min="13786" max="13786" width="9.5546875" style="50" bestFit="1" customWidth="1"/>
    <col min="13787" max="14030" width="8.88671875" style="50"/>
    <col min="14031" max="14031" width="45.6640625" style="50" customWidth="1"/>
    <col min="14032" max="14040" width="13.6640625" style="50" customWidth="1"/>
    <col min="14041" max="14041" width="8.88671875" style="50"/>
    <col min="14042" max="14042" width="9.5546875" style="50" bestFit="1" customWidth="1"/>
    <col min="14043" max="14286" width="8.88671875" style="50"/>
    <col min="14287" max="14287" width="45.6640625" style="50" customWidth="1"/>
    <col min="14288" max="14296" width="13.6640625" style="50" customWidth="1"/>
    <col min="14297" max="14297" width="8.88671875" style="50"/>
    <col min="14298" max="14298" width="9.5546875" style="50" bestFit="1" customWidth="1"/>
    <col min="14299" max="14542" width="8.88671875" style="50"/>
    <col min="14543" max="14543" width="45.6640625" style="50" customWidth="1"/>
    <col min="14544" max="14552" width="13.6640625" style="50" customWidth="1"/>
    <col min="14553" max="14553" width="8.88671875" style="50"/>
    <col min="14554" max="14554" width="9.5546875" style="50" bestFit="1" customWidth="1"/>
    <col min="14555" max="14798" width="8.88671875" style="50"/>
    <col min="14799" max="14799" width="45.6640625" style="50" customWidth="1"/>
    <col min="14800" max="14808" width="13.6640625" style="50" customWidth="1"/>
    <col min="14809" max="14809" width="8.88671875" style="50"/>
    <col min="14810" max="14810" width="9.5546875" style="50" bestFit="1" customWidth="1"/>
    <col min="14811" max="15054" width="8.88671875" style="50"/>
    <col min="15055" max="15055" width="45.6640625" style="50" customWidth="1"/>
    <col min="15056" max="15064" width="13.6640625" style="50" customWidth="1"/>
    <col min="15065" max="15065" width="8.88671875" style="50"/>
    <col min="15066" max="15066" width="9.5546875" style="50" bestFit="1" customWidth="1"/>
    <col min="15067" max="15310" width="8.88671875" style="50"/>
    <col min="15311" max="15311" width="45.6640625" style="50" customWidth="1"/>
    <col min="15312" max="15320" width="13.6640625" style="50" customWidth="1"/>
    <col min="15321" max="15321" width="8.88671875" style="50"/>
    <col min="15322" max="15322" width="9.5546875" style="50" bestFit="1" customWidth="1"/>
    <col min="15323" max="15566" width="8.88671875" style="50"/>
    <col min="15567" max="15567" width="45.6640625" style="50" customWidth="1"/>
    <col min="15568" max="15576" width="13.6640625" style="50" customWidth="1"/>
    <col min="15577" max="15577" width="8.88671875" style="50"/>
    <col min="15578" max="15578" width="9.5546875" style="50" bestFit="1" customWidth="1"/>
    <col min="15579" max="15822" width="8.88671875" style="50"/>
    <col min="15823" max="15823" width="45.6640625" style="50" customWidth="1"/>
    <col min="15824" max="15832" width="13.6640625" style="50" customWidth="1"/>
    <col min="15833" max="15833" width="8.88671875" style="50"/>
    <col min="15834" max="15834" width="9.5546875" style="50" bestFit="1" customWidth="1"/>
    <col min="15835" max="16078" width="8.88671875" style="50"/>
    <col min="16079" max="16079" width="45.6640625" style="50" customWidth="1"/>
    <col min="16080" max="16088" width="13.6640625" style="50" customWidth="1"/>
    <col min="16089" max="16089" width="8.88671875" style="50"/>
    <col min="16090" max="16090" width="9.5546875" style="50" bestFit="1" customWidth="1"/>
    <col min="16091" max="16384" width="8.88671875" style="50"/>
  </cols>
  <sheetData>
    <row r="1" spans="1:114" x14ac:dyDescent="0.3">
      <c r="A1" s="50" t="s">
        <v>228</v>
      </c>
    </row>
    <row r="2" spans="1:114" ht="12.75" customHeight="1" x14ac:dyDescent="0.3">
      <c r="A2" s="48"/>
    </row>
    <row r="3" spans="1:114" s="51" customFormat="1" ht="15" thickBot="1" x14ac:dyDescent="0.35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</row>
    <row r="4" spans="1:114" ht="15" thickTop="1" x14ac:dyDescent="0.3">
      <c r="A4" s="52" t="s">
        <v>235</v>
      </c>
      <c r="B4" s="53">
        <f>'All Countries (Aggregate)'!B16</f>
        <v>43884</v>
      </c>
      <c r="C4" s="53">
        <f>'All Countries (Aggregate)'!C16</f>
        <v>48121</v>
      </c>
      <c r="D4" s="53">
        <f>'All Countries (Aggregate)'!D16</f>
        <v>41481</v>
      </c>
      <c r="E4" s="53">
        <f>'All Countries (Aggregate)'!E16</f>
        <v>36958</v>
      </c>
      <c r="F4" s="53">
        <f>'All Countries (Aggregate)'!F16</f>
        <v>35679</v>
      </c>
      <c r="G4" s="53">
        <f>'All Countries (Aggregate)'!G16</f>
        <v>41021</v>
      </c>
      <c r="H4" s="53">
        <f>'All Countries (Aggregate)'!H16</f>
        <v>45492</v>
      </c>
      <c r="I4" s="53">
        <f>'All Countries (Aggregate)'!I16</f>
        <v>47768</v>
      </c>
      <c r="J4" s="53">
        <f>'All Countries (Aggregate)'!J16</f>
        <v>55322</v>
      </c>
      <c r="K4" s="53">
        <f>'All Countries (Aggregate)'!K16</f>
        <v>62514</v>
      </c>
      <c r="L4" s="53">
        <f>'All Countries (Aggregate)'!L16</f>
        <v>59400</v>
      </c>
      <c r="M4" s="53">
        <f>'All Countries (Aggregate)'!M16</f>
        <v>72901</v>
      </c>
      <c r="N4" s="53">
        <f>'All Countries (Aggregate)'!N16</f>
        <v>81575</v>
      </c>
      <c r="O4" s="53">
        <f>'All Countries (Aggregate)'!O16</f>
        <v>89736</v>
      </c>
      <c r="P4" s="53">
        <f>'All Countries (Aggregate)'!P16</f>
        <v>101690</v>
      </c>
      <c r="Q4" s="53">
        <f>'All Countries (Aggregate)'!Q16</f>
        <v>107406</v>
      </c>
      <c r="R4" s="53">
        <f>'All Countries (Aggregate)'!R16</f>
        <v>114041</v>
      </c>
      <c r="S4" s="53">
        <f>'All Countries (Aggregate)'!S16</f>
        <v>111458</v>
      </c>
      <c r="T4" s="53">
        <f>'All Countries (Aggregate)'!T16</f>
        <v>112195</v>
      </c>
      <c r="U4" s="53">
        <f>'All Countries (Aggregate)'!U16</f>
        <v>114480</v>
      </c>
      <c r="V4" s="53">
        <f>'All Countries (Aggregate)'!V16</f>
        <v>112135</v>
      </c>
      <c r="W4" s="53">
        <f>'All Countries (Aggregate)'!W16</f>
        <v>21539</v>
      </c>
      <c r="X4" s="53">
        <f>'All Countries (Aggregate)'!X16</f>
        <v>24435</v>
      </c>
      <c r="Y4" s="53">
        <f>'All Countries (Aggregate)'!Y16</f>
        <v>70415</v>
      </c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3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3">
      <c r="A6" s="46" t="s">
        <v>45</v>
      </c>
      <c r="B6" s="56">
        <f>Canada!B16</f>
        <v>4773</v>
      </c>
      <c r="C6" s="56">
        <f>Canada!C16</f>
        <v>5271</v>
      </c>
      <c r="D6" s="56">
        <f>Canada!D16</f>
        <v>4988</v>
      </c>
      <c r="E6" s="56">
        <f>Canada!E16</f>
        <v>4655</v>
      </c>
      <c r="F6" s="56">
        <f>Canada!F16</f>
        <v>5091</v>
      </c>
      <c r="G6" s="56">
        <f>Canada!G16</f>
        <v>5816</v>
      </c>
      <c r="H6" s="56">
        <f>Canada!H16</f>
        <v>7254</v>
      </c>
      <c r="I6" s="56">
        <f>Canada!I16</f>
        <v>8557</v>
      </c>
      <c r="J6" s="56">
        <f>Canada!J16</f>
        <v>10880</v>
      </c>
      <c r="K6" s="56">
        <f>Canada!K16</f>
        <v>12775</v>
      </c>
      <c r="L6" s="56">
        <f>Canada!L16</f>
        <v>11167</v>
      </c>
      <c r="M6" s="56">
        <f>Canada!M16</f>
        <v>15099</v>
      </c>
      <c r="N6" s="56">
        <f>Canada!N16</f>
        <v>17396</v>
      </c>
      <c r="O6" s="56">
        <f>Canada!O16</f>
        <v>18448</v>
      </c>
      <c r="P6" s="56">
        <f>Canada!P16</f>
        <v>18945</v>
      </c>
      <c r="Q6" s="56">
        <f>Canada!Q16</f>
        <v>17977</v>
      </c>
      <c r="R6" s="56">
        <f>Canada!R16</f>
        <v>14660</v>
      </c>
      <c r="S6" s="56">
        <f>Canada!S16</f>
        <v>13428</v>
      </c>
      <c r="T6" s="56">
        <f>Canada!T16</f>
        <v>14258</v>
      </c>
      <c r="U6" s="56">
        <f>Canada!U16</f>
        <v>14436</v>
      </c>
      <c r="V6" s="56">
        <f>Canada!V16</f>
        <v>14361</v>
      </c>
      <c r="W6" s="56">
        <f>Canada!W16</f>
        <v>3815</v>
      </c>
      <c r="X6" s="56">
        <f>Canada!X16</f>
        <v>1704</v>
      </c>
      <c r="Y6" s="56">
        <f>Canada!Y16</f>
        <v>10110</v>
      </c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3">
      <c r="A7" s="46" t="s">
        <v>26</v>
      </c>
      <c r="B7" s="56">
        <f>UK!B16</f>
        <v>6130</v>
      </c>
      <c r="C7" s="56">
        <f>UK!C16</f>
        <v>7306</v>
      </c>
      <c r="D7" s="56">
        <f>UK!D16</f>
        <v>6368</v>
      </c>
      <c r="E7" s="56">
        <f>UK!E16</f>
        <v>5984</v>
      </c>
      <c r="F7" s="56">
        <f>UK!F16</f>
        <v>6120</v>
      </c>
      <c r="G7" s="56">
        <f>UK!G16</f>
        <v>6987</v>
      </c>
      <c r="H7" s="56">
        <f>UK!H16</f>
        <v>7361</v>
      </c>
      <c r="I7" s="56">
        <f>UK!I16</f>
        <v>7382</v>
      </c>
      <c r="J7" s="56">
        <f>UK!J16</f>
        <v>8325</v>
      </c>
      <c r="K7" s="56">
        <f>UK!K16</f>
        <v>8789</v>
      </c>
      <c r="L7" s="56">
        <f>UK!L16</f>
        <v>7564</v>
      </c>
      <c r="M7" s="56">
        <f>UK!M16</f>
        <v>7674</v>
      </c>
      <c r="N7" s="56">
        <f>UK!N16</f>
        <v>7597</v>
      </c>
      <c r="O7" s="56">
        <f>UK!O16</f>
        <v>7431</v>
      </c>
      <c r="P7" s="56">
        <f>UK!P16</f>
        <v>7864</v>
      </c>
      <c r="Q7" s="56">
        <f>UK!Q16</f>
        <v>8374</v>
      </c>
      <c r="R7" s="56">
        <f>UK!R16</f>
        <v>10118</v>
      </c>
      <c r="S7" s="56">
        <f>UK!S16</f>
        <v>9680</v>
      </c>
      <c r="T7" s="56">
        <f>UK!T16</f>
        <v>9403</v>
      </c>
      <c r="U7" s="56">
        <f>UK!U16</f>
        <v>9760</v>
      </c>
      <c r="V7" s="56">
        <f>UK!V16</f>
        <v>9902</v>
      </c>
      <c r="W7" s="56">
        <f>UK!W16</f>
        <v>1376</v>
      </c>
      <c r="X7" s="56">
        <f>UK!X16</f>
        <v>905</v>
      </c>
      <c r="Y7" s="56">
        <f>UK!Y16</f>
        <v>7188</v>
      </c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3">
      <c r="A8" s="46" t="s">
        <v>54</v>
      </c>
      <c r="B8" s="56">
        <f>Mexico!B16</f>
        <v>2777</v>
      </c>
      <c r="C8" s="56">
        <f>Mexico!C16</f>
        <v>3512</v>
      </c>
      <c r="D8" s="56">
        <f>Mexico!D16</f>
        <v>3666</v>
      </c>
      <c r="E8" s="56">
        <f>Mexico!E16</f>
        <v>3831</v>
      </c>
      <c r="F8" s="56">
        <f>Mexico!F16</f>
        <v>3917</v>
      </c>
      <c r="G8" s="56">
        <f>Mexico!G16</f>
        <v>4369</v>
      </c>
      <c r="H8" s="56">
        <f>Mexico!H16</f>
        <v>4803</v>
      </c>
      <c r="I8" s="56">
        <f>Mexico!I16</f>
        <v>4997</v>
      </c>
      <c r="J8" s="56">
        <f>Mexico!J16</f>
        <v>5160</v>
      </c>
      <c r="K8" s="56">
        <f>Mexico!K16</f>
        <v>5383</v>
      </c>
      <c r="L8" s="56">
        <f>Mexico!L16</f>
        <v>4470</v>
      </c>
      <c r="M8" s="56">
        <f>Mexico!M16</f>
        <v>4569</v>
      </c>
      <c r="N8" s="56">
        <f>Mexico!N16</f>
        <v>4985</v>
      </c>
      <c r="O8" s="56">
        <f>Mexico!O16</f>
        <v>5577</v>
      </c>
      <c r="P8" s="56">
        <f>Mexico!P16</f>
        <v>5994</v>
      </c>
      <c r="Q8" s="56">
        <f>Mexico!Q16</f>
        <v>6271</v>
      </c>
      <c r="R8" s="56">
        <f>Mexico!R16</f>
        <v>6714</v>
      </c>
      <c r="S8" s="56">
        <f>Mexico!S16</f>
        <v>6929</v>
      </c>
      <c r="T8" s="56">
        <f>Mexico!T16</f>
        <v>7555</v>
      </c>
      <c r="U8" s="56">
        <f>Mexico!U16</f>
        <v>7718</v>
      </c>
      <c r="V8" s="56">
        <f>Mexico!V16</f>
        <v>6892</v>
      </c>
      <c r="W8" s="56">
        <f>Mexico!W16</f>
        <v>2534</v>
      </c>
      <c r="X8" s="56">
        <f>Mexico!X16</f>
        <v>3758</v>
      </c>
      <c r="Y8" s="56">
        <f>Mexico!Y16</f>
        <v>4967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3">
      <c r="A9" s="46" t="s">
        <v>44</v>
      </c>
      <c r="B9" s="56">
        <f>Brazil!B16</f>
        <v>895</v>
      </c>
      <c r="C9" s="56">
        <f>Brazil!C16</f>
        <v>1003</v>
      </c>
      <c r="D9" s="56">
        <f>Brazil!D16</f>
        <v>731</v>
      </c>
      <c r="E9" s="56">
        <f>Brazil!E16</f>
        <v>530</v>
      </c>
      <c r="F9" s="56">
        <f>Brazil!F16</f>
        <v>444</v>
      </c>
      <c r="G9" s="56">
        <f>Brazil!G16</f>
        <v>498</v>
      </c>
      <c r="H9" s="56">
        <f>Brazil!H16</f>
        <v>653</v>
      </c>
      <c r="I9" s="56">
        <f>Brazil!I16</f>
        <v>764</v>
      </c>
      <c r="J9" s="56">
        <f>Brazil!J16</f>
        <v>1056</v>
      </c>
      <c r="K9" s="56">
        <f>Brazil!K16</f>
        <v>1551</v>
      </c>
      <c r="L9" s="56">
        <f>Brazil!L16</f>
        <v>2095</v>
      </c>
      <c r="M9" s="56">
        <f>Brazil!M16</f>
        <v>3273</v>
      </c>
      <c r="N9" s="56">
        <f>Brazil!N16</f>
        <v>4579</v>
      </c>
      <c r="O9" s="56">
        <f>Brazil!O16</f>
        <v>5952</v>
      </c>
      <c r="P9" s="56">
        <f>Brazil!P16</f>
        <v>7477</v>
      </c>
      <c r="Q9" s="56">
        <f>Brazil!Q16</f>
        <v>8490</v>
      </c>
      <c r="R9" s="56">
        <f>Brazil!R16</f>
        <v>8375</v>
      </c>
      <c r="S9" s="56">
        <f>Brazil!S16</f>
        <v>6249</v>
      </c>
      <c r="T9" s="56">
        <f>Brazil!T16</f>
        <v>6675</v>
      </c>
      <c r="U9" s="56">
        <f>Brazil!U16</f>
        <v>7429</v>
      </c>
      <c r="V9" s="56">
        <f>Brazil!V16</f>
        <v>6613</v>
      </c>
      <c r="W9" s="56">
        <f>Brazil!W16</f>
        <v>1245</v>
      </c>
      <c r="X9" s="56">
        <f>Brazil!X16</f>
        <v>674</v>
      </c>
      <c r="Y9" s="56">
        <f>Brazil!Y16</f>
        <v>3723</v>
      </c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3">
      <c r="A10" s="46" t="s">
        <v>28</v>
      </c>
      <c r="B10" s="56">
        <f>Germany!B16</f>
        <v>3253</v>
      </c>
      <c r="C10" s="56">
        <f>Germany!C16</f>
        <v>2730</v>
      </c>
      <c r="D10" s="56">
        <f>Germany!D16</f>
        <v>2007</v>
      </c>
      <c r="E10" s="56">
        <f>Germany!E16</f>
        <v>1863</v>
      </c>
      <c r="F10" s="56">
        <f>Germany!F16</f>
        <v>1817</v>
      </c>
      <c r="G10" s="56">
        <f>Germany!G16</f>
        <v>2067</v>
      </c>
      <c r="H10" s="56">
        <f>Germany!H16</f>
        <v>2194</v>
      </c>
      <c r="I10" s="56">
        <f>Germany!I16</f>
        <v>2243</v>
      </c>
      <c r="J10" s="56">
        <f>Germany!J16</f>
        <v>2593</v>
      </c>
      <c r="K10" s="56">
        <f>Germany!K16</f>
        <v>3182</v>
      </c>
      <c r="L10" s="56">
        <f>Germany!L16</f>
        <v>3119</v>
      </c>
      <c r="M10" s="56">
        <f>Germany!M16</f>
        <v>3461</v>
      </c>
      <c r="N10" s="56">
        <f>Germany!N16</f>
        <v>3783</v>
      </c>
      <c r="O10" s="56">
        <f>Germany!O16</f>
        <v>3972</v>
      </c>
      <c r="P10" s="56">
        <f>Germany!P16</f>
        <v>4255</v>
      </c>
      <c r="Q10" s="56">
        <f>Germany!Q16</f>
        <v>4435</v>
      </c>
      <c r="R10" s="56">
        <f>Germany!R16</f>
        <v>4874</v>
      </c>
      <c r="S10" s="56">
        <f>Germany!S16</f>
        <v>4360</v>
      </c>
      <c r="T10" s="56">
        <f>Germany!T16</f>
        <v>4425</v>
      </c>
      <c r="U10" s="56">
        <f>Germany!U16</f>
        <v>4422</v>
      </c>
      <c r="V10" s="56">
        <f>Germany!V16</f>
        <v>4431</v>
      </c>
      <c r="W10" s="56">
        <f>Germany!W16</f>
        <v>573</v>
      </c>
      <c r="X10" s="56">
        <f>Germany!X16</f>
        <v>503</v>
      </c>
      <c r="Y10" s="56">
        <f>Germany!Y16</f>
        <v>3370</v>
      </c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3">
      <c r="A11" s="46" t="s">
        <v>27</v>
      </c>
      <c r="B11" s="56">
        <f>France!B16</f>
        <v>1434</v>
      </c>
      <c r="C11" s="56">
        <f>France!C16</f>
        <v>1494</v>
      </c>
      <c r="D11" s="56">
        <f>France!D16</f>
        <v>1192</v>
      </c>
      <c r="E11" s="56">
        <f>France!E16</f>
        <v>1012</v>
      </c>
      <c r="F11" s="56">
        <f>France!F16</f>
        <v>910</v>
      </c>
      <c r="G11" s="56">
        <f>France!G16</f>
        <v>1072</v>
      </c>
      <c r="H11" s="56">
        <f>France!H16</f>
        <v>1252</v>
      </c>
      <c r="I11" s="56">
        <f>France!I16</f>
        <v>1201</v>
      </c>
      <c r="J11" s="56">
        <f>France!J16</f>
        <v>1578</v>
      </c>
      <c r="K11" s="56">
        <f>France!K16</f>
        <v>2066</v>
      </c>
      <c r="L11" s="56">
        <f>France!L16</f>
        <v>2082</v>
      </c>
      <c r="M11" s="56">
        <f>France!M16</f>
        <v>2478</v>
      </c>
      <c r="N11" s="56">
        <f>France!N16</f>
        <v>2786</v>
      </c>
      <c r="O11" s="56">
        <f>France!O16</f>
        <v>2750</v>
      </c>
      <c r="P11" s="56">
        <f>France!P16</f>
        <v>3075</v>
      </c>
      <c r="Q11" s="56">
        <f>France!Q16</f>
        <v>3295</v>
      </c>
      <c r="R11" s="56">
        <f>France!R16</f>
        <v>3559</v>
      </c>
      <c r="S11" s="56">
        <f>France!S16</f>
        <v>3287</v>
      </c>
      <c r="T11" s="56">
        <f>France!T16</f>
        <v>3305</v>
      </c>
      <c r="U11" s="56">
        <f>France!U16</f>
        <v>3433</v>
      </c>
      <c r="V11" s="56">
        <f>France!V16</f>
        <v>3580</v>
      </c>
      <c r="W11" s="56">
        <f>France!W16</f>
        <v>535</v>
      </c>
      <c r="X11" s="56">
        <f>France!X16</f>
        <v>423</v>
      </c>
      <c r="Y11" s="56">
        <f>France!Y16</f>
        <v>2844</v>
      </c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3">
      <c r="A12" s="46" t="s">
        <v>43</v>
      </c>
      <c r="B12" s="56">
        <f>Australia!B16</f>
        <v>979</v>
      </c>
      <c r="C12" s="56">
        <f>Australia!C16</f>
        <v>1125</v>
      </c>
      <c r="D12" s="56">
        <f>Australia!D16</f>
        <v>878</v>
      </c>
      <c r="E12" s="56">
        <f>Australia!E16</f>
        <v>830</v>
      </c>
      <c r="F12" s="56">
        <f>Australia!F16</f>
        <v>812</v>
      </c>
      <c r="G12" s="56">
        <f>Australia!G16</f>
        <v>1070</v>
      </c>
      <c r="H12" s="56">
        <f>Australia!H16</f>
        <v>1276</v>
      </c>
      <c r="I12" s="56">
        <f>Australia!I16</f>
        <v>1456</v>
      </c>
      <c r="J12" s="56">
        <f>Australia!J16</f>
        <v>1766</v>
      </c>
      <c r="K12" s="56">
        <f>Australia!K16</f>
        <v>2103</v>
      </c>
      <c r="L12" s="56">
        <f>Australia!L16</f>
        <v>2503</v>
      </c>
      <c r="M12" s="56">
        <f>Australia!M16</f>
        <v>3665</v>
      </c>
      <c r="N12" s="56">
        <f>Australia!N16</f>
        <v>4508</v>
      </c>
      <c r="O12" s="56">
        <f>Australia!O16</f>
        <v>5250</v>
      </c>
      <c r="P12" s="56">
        <f>Australia!P16</f>
        <v>6364</v>
      </c>
      <c r="Q12" s="56">
        <f>Australia!Q16</f>
        <v>6663</v>
      </c>
      <c r="R12" s="56">
        <f>Australia!R16</f>
        <v>7398</v>
      </c>
      <c r="S12" s="56">
        <f>Australia!S16</f>
        <v>6851</v>
      </c>
      <c r="T12" s="56">
        <f>Australia!T16</f>
        <v>6558</v>
      </c>
      <c r="U12" s="56">
        <f>Australia!U16</f>
        <v>6554</v>
      </c>
      <c r="V12" s="56">
        <f>Australia!V16</f>
        <v>6234</v>
      </c>
      <c r="W12" s="56">
        <f>Australia!W16</f>
        <v>925</v>
      </c>
      <c r="X12" s="56">
        <f>Australia!X16</f>
        <v>203</v>
      </c>
      <c r="Y12" s="56">
        <f>Australia!Y16</f>
        <v>2797</v>
      </c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3">
      <c r="A13" s="46" t="s">
        <v>50</v>
      </c>
      <c r="B13" s="56">
        <f>India!B16</f>
        <v>258</v>
      </c>
      <c r="C13" s="56">
        <f>India!C16</f>
        <v>323</v>
      </c>
      <c r="D13" s="56">
        <f>India!D16</f>
        <v>315</v>
      </c>
      <c r="E13" s="56">
        <f>India!E16</f>
        <v>296</v>
      </c>
      <c r="F13" s="56">
        <f>India!F16</f>
        <v>312</v>
      </c>
      <c r="G13" s="56">
        <f>India!G16</f>
        <v>366</v>
      </c>
      <c r="H13" s="56">
        <f>India!H16</f>
        <v>394</v>
      </c>
      <c r="I13" s="56">
        <f>India!I16</f>
        <v>468</v>
      </c>
      <c r="J13" s="56">
        <f>India!J16</f>
        <v>628</v>
      </c>
      <c r="K13" s="56">
        <f>India!K16</f>
        <v>653</v>
      </c>
      <c r="L13" s="56">
        <f>India!L16</f>
        <v>577</v>
      </c>
      <c r="M13" s="56">
        <f>India!M16</f>
        <v>695</v>
      </c>
      <c r="N13" s="56">
        <f>India!N16</f>
        <v>671</v>
      </c>
      <c r="O13" s="56">
        <f>India!O16</f>
        <v>775</v>
      </c>
      <c r="P13" s="56">
        <f>India!P16</f>
        <v>1080</v>
      </c>
      <c r="Q13" s="56">
        <f>India!Q16</f>
        <v>1213</v>
      </c>
      <c r="R13" s="56">
        <f>India!R16</f>
        <v>1382</v>
      </c>
      <c r="S13" s="56">
        <f>India!S16</f>
        <v>1556</v>
      </c>
      <c r="T13" s="56">
        <f>India!T16</f>
        <v>1673</v>
      </c>
      <c r="U13" s="56">
        <f>India!U16</f>
        <v>1768</v>
      </c>
      <c r="V13" s="56">
        <f>India!V16</f>
        <v>1868</v>
      </c>
      <c r="W13" s="56">
        <f>India!W16</f>
        <v>352</v>
      </c>
      <c r="X13" s="56">
        <f>India!X16</f>
        <v>581</v>
      </c>
      <c r="Y13" s="56">
        <f>India!Y16</f>
        <v>2304</v>
      </c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3">
      <c r="A14" s="46" t="s">
        <v>60</v>
      </c>
      <c r="B14" s="56">
        <f>'South Korea'!B16</f>
        <v>526</v>
      </c>
      <c r="C14" s="56">
        <f>'South Korea'!C16</f>
        <v>744</v>
      </c>
      <c r="D14" s="56">
        <f>'South Korea'!D16</f>
        <v>695</v>
      </c>
      <c r="E14" s="56">
        <f>'South Korea'!E16</f>
        <v>696</v>
      </c>
      <c r="F14" s="56">
        <f>'South Korea'!F16</f>
        <v>666</v>
      </c>
      <c r="G14" s="56">
        <f>'South Korea'!G16</f>
        <v>671</v>
      </c>
      <c r="H14" s="56">
        <f>'South Korea'!H16</f>
        <v>739</v>
      </c>
      <c r="I14" s="56">
        <f>'South Korea'!I16</f>
        <v>798</v>
      </c>
      <c r="J14" s="56">
        <f>'South Korea'!J16</f>
        <v>900</v>
      </c>
      <c r="K14" s="56">
        <f>'South Korea'!K16</f>
        <v>906</v>
      </c>
      <c r="L14" s="56">
        <f>'South Korea'!L16</f>
        <v>1018</v>
      </c>
      <c r="M14" s="56">
        <f>'South Korea'!M16</f>
        <v>2008</v>
      </c>
      <c r="N14" s="56">
        <f>'South Korea'!N16</f>
        <v>2146</v>
      </c>
      <c r="O14" s="56">
        <f>'South Korea'!O16</f>
        <v>2391</v>
      </c>
      <c r="P14" s="56">
        <f>'South Korea'!P16</f>
        <v>2784</v>
      </c>
      <c r="Q14" s="56">
        <f>'South Korea'!Q16</f>
        <v>2852</v>
      </c>
      <c r="R14" s="56">
        <f>'South Korea'!R16</f>
        <v>3505</v>
      </c>
      <c r="S14" s="56">
        <f>'South Korea'!S16</f>
        <v>3962</v>
      </c>
      <c r="T14" s="56">
        <f>'South Korea'!T16</f>
        <v>4691</v>
      </c>
      <c r="U14" s="56">
        <f>'South Korea'!U16</f>
        <v>4495</v>
      </c>
      <c r="V14" s="56">
        <f>'South Korea'!V16</f>
        <v>4559</v>
      </c>
      <c r="W14" s="56">
        <f>'South Korea'!W16</f>
        <v>809</v>
      </c>
      <c r="X14" s="56">
        <f>'South Korea'!X16</f>
        <v>348</v>
      </c>
      <c r="Y14" s="56">
        <f>'South Korea'!Y16</f>
        <v>1980</v>
      </c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3">
      <c r="A15" s="46" t="s">
        <v>41</v>
      </c>
      <c r="B15" s="56">
        <f>Argentina!B16</f>
        <v>831</v>
      </c>
      <c r="C15" s="56">
        <f>Argentina!C16</f>
        <v>866</v>
      </c>
      <c r="D15" s="56">
        <f>Argentina!D16</f>
        <v>684</v>
      </c>
      <c r="E15" s="56">
        <f>Argentina!E16</f>
        <v>252</v>
      </c>
      <c r="F15" s="56">
        <f>Argentina!F16</f>
        <v>221</v>
      </c>
      <c r="G15" s="56">
        <f>Argentina!G16</f>
        <v>244</v>
      </c>
      <c r="H15" s="56">
        <f>Argentina!H16</f>
        <v>281</v>
      </c>
      <c r="I15" s="56">
        <f>Argentina!I16</f>
        <v>317</v>
      </c>
      <c r="J15" s="56">
        <f>Argentina!J16</f>
        <v>437</v>
      </c>
      <c r="K15" s="56">
        <f>Argentina!K16</f>
        <v>566</v>
      </c>
      <c r="L15" s="56">
        <f>Argentina!L16</f>
        <v>716</v>
      </c>
      <c r="M15" s="56">
        <f>Argentina!M16</f>
        <v>1001</v>
      </c>
      <c r="N15" s="56">
        <f>Argentina!N16</f>
        <v>1246</v>
      </c>
      <c r="O15" s="56">
        <f>Argentina!O16</f>
        <v>1592</v>
      </c>
      <c r="P15" s="56">
        <f>Argentina!P16</f>
        <v>1881</v>
      </c>
      <c r="Q15" s="56">
        <f>Argentina!Q16</f>
        <v>1863</v>
      </c>
      <c r="R15" s="56">
        <f>Argentina!R16</f>
        <v>2190</v>
      </c>
      <c r="S15" s="56">
        <f>Argentina!S16</f>
        <v>2547</v>
      </c>
      <c r="T15" s="56">
        <f>Argentina!T16</f>
        <v>2788</v>
      </c>
      <c r="U15" s="56">
        <f>Argentina!U16</f>
        <v>2723</v>
      </c>
      <c r="V15" s="56">
        <f>Argentina!V16</f>
        <v>2326</v>
      </c>
      <c r="W15" s="56">
        <f>Argentina!W16</f>
        <v>525</v>
      </c>
      <c r="X15" s="56">
        <f>Argentina!X16</f>
        <v>840</v>
      </c>
      <c r="Y15" s="56">
        <f>Argentina!Y16</f>
        <v>1539</v>
      </c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3">
      <c r="A16" s="46" t="s">
        <v>73</v>
      </c>
      <c r="B16" s="56">
        <f>Spain!B16</f>
        <v>474</v>
      </c>
      <c r="C16" s="56">
        <f>Spain!C16</f>
        <v>469</v>
      </c>
      <c r="D16" s="56">
        <f>Spain!D16</f>
        <v>363</v>
      </c>
      <c r="E16" s="56">
        <f>Spain!E16</f>
        <v>336</v>
      </c>
      <c r="F16" s="56">
        <f>Spain!F16</f>
        <v>362</v>
      </c>
      <c r="G16" s="56">
        <f>Spain!G16</f>
        <v>455</v>
      </c>
      <c r="H16" s="56">
        <f>Spain!H16</f>
        <v>577</v>
      </c>
      <c r="I16" s="56">
        <f>Spain!I16</f>
        <v>716</v>
      </c>
      <c r="J16" s="56">
        <f>Spain!J16</f>
        <v>953</v>
      </c>
      <c r="K16" s="56">
        <f>Spain!K16</f>
        <v>1349</v>
      </c>
      <c r="L16" s="56">
        <f>Spain!L16</f>
        <v>1281</v>
      </c>
      <c r="M16" s="56">
        <f>Spain!M16</f>
        <v>1442</v>
      </c>
      <c r="N16" s="56">
        <f>Spain!N16</f>
        <v>1610</v>
      </c>
      <c r="O16" s="56">
        <f>Spain!O16</f>
        <v>1425</v>
      </c>
      <c r="P16" s="56">
        <f>Spain!P16</f>
        <v>1460</v>
      </c>
      <c r="Q16" s="56">
        <f>Spain!Q16</f>
        <v>1564</v>
      </c>
      <c r="R16" s="56">
        <f>Spain!R16</f>
        <v>1611</v>
      </c>
      <c r="S16" s="56">
        <f>Spain!S16</f>
        <v>1644</v>
      </c>
      <c r="T16" s="56">
        <f>Spain!T16</f>
        <v>1589</v>
      </c>
      <c r="U16" s="56">
        <f>Spain!U16</f>
        <v>1676</v>
      </c>
      <c r="V16" s="56">
        <f>Spain!V16</f>
        <v>1763</v>
      </c>
      <c r="W16" s="56">
        <f>Spain!W16</f>
        <v>246</v>
      </c>
      <c r="X16" s="56">
        <f>Spain!X16</f>
        <v>311</v>
      </c>
      <c r="Y16" s="56">
        <f>Spain!Y16</f>
        <v>1468</v>
      </c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3">
      <c r="A17" s="46" t="s">
        <v>51</v>
      </c>
      <c r="B17" s="56">
        <f>Italy!B16</f>
        <v>888</v>
      </c>
      <c r="C17" s="56">
        <f>Italy!C16</f>
        <v>870</v>
      </c>
      <c r="D17" s="56">
        <f>Italy!D16</f>
        <v>658</v>
      </c>
      <c r="E17" s="56">
        <f>Italy!E16</f>
        <v>565</v>
      </c>
      <c r="F17" s="56">
        <f>Italy!F16</f>
        <v>544</v>
      </c>
      <c r="G17" s="56">
        <f>Italy!G16</f>
        <v>644</v>
      </c>
      <c r="H17" s="56">
        <f>Italy!H16</f>
        <v>827</v>
      </c>
      <c r="I17" s="56">
        <f>Italy!I16</f>
        <v>870</v>
      </c>
      <c r="J17" s="56">
        <f>Italy!J16</f>
        <v>1121</v>
      </c>
      <c r="K17" s="56">
        <f>Italy!K16</f>
        <v>1478</v>
      </c>
      <c r="L17" s="56">
        <f>Italy!L16</f>
        <v>1528</v>
      </c>
      <c r="M17" s="56">
        <f>Italy!M16</f>
        <v>1747</v>
      </c>
      <c r="N17" s="56">
        <f>Italy!N16</f>
        <v>1893</v>
      </c>
      <c r="O17" s="56">
        <f>Italy!O16</f>
        <v>1728</v>
      </c>
      <c r="P17" s="56">
        <f>Italy!P16</f>
        <v>1749</v>
      </c>
      <c r="Q17" s="56">
        <f>Italy!Q16</f>
        <v>1903</v>
      </c>
      <c r="R17" s="56">
        <f>Italy!R16</f>
        <v>2034</v>
      </c>
      <c r="S17" s="56">
        <f>Italy!S16</f>
        <v>1883</v>
      </c>
      <c r="T17" s="56">
        <f>Italy!T16</f>
        <v>1926</v>
      </c>
      <c r="U17" s="56">
        <f>Italy!U16</f>
        <v>2052</v>
      </c>
      <c r="V17" s="56">
        <f>Italy!V16</f>
        <v>2077</v>
      </c>
      <c r="W17" s="56">
        <f>Italy!W16</f>
        <v>240</v>
      </c>
      <c r="X17" s="56">
        <f>Italy!X16</f>
        <v>244</v>
      </c>
      <c r="Y17" s="56">
        <f>Italy!Y16</f>
        <v>1440</v>
      </c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3">
      <c r="A18" s="46" t="s">
        <v>46</v>
      </c>
      <c r="B18" s="56">
        <f>China!B16</f>
        <v>442</v>
      </c>
      <c r="C18" s="56">
        <f>China!C16</f>
        <v>608</v>
      </c>
      <c r="D18" s="56">
        <f>China!D16</f>
        <v>545</v>
      </c>
      <c r="E18" s="56">
        <f>China!E16</f>
        <v>508</v>
      </c>
      <c r="F18" s="56">
        <f>China!F16</f>
        <v>343</v>
      </c>
      <c r="G18" s="56">
        <f>China!G16</f>
        <v>424</v>
      </c>
      <c r="H18" s="56">
        <f>China!H16</f>
        <v>564</v>
      </c>
      <c r="I18" s="56">
        <f>China!I16</f>
        <v>642</v>
      </c>
      <c r="J18" s="56">
        <f>China!J16</f>
        <v>697</v>
      </c>
      <c r="K18" s="56">
        <f>China!K16</f>
        <v>716</v>
      </c>
      <c r="L18" s="56">
        <f>China!L16</f>
        <v>708</v>
      </c>
      <c r="M18" s="56">
        <f>China!M16</f>
        <v>1198</v>
      </c>
      <c r="N18" s="56">
        <f>China!N16</f>
        <v>1850</v>
      </c>
      <c r="O18" s="56">
        <f>China!O16</f>
        <v>3040</v>
      </c>
      <c r="P18" s="56">
        <f>China!P16</f>
        <v>4707</v>
      </c>
      <c r="Q18" s="56">
        <f>China!Q16</f>
        <v>6586</v>
      </c>
      <c r="R18" s="56">
        <f>China!R16</f>
        <v>8999</v>
      </c>
      <c r="S18" s="56">
        <f>China!S16</f>
        <v>10921</v>
      </c>
      <c r="T18" s="56">
        <f>China!T16</f>
        <v>10516</v>
      </c>
      <c r="U18" s="56">
        <f>China!U16</f>
        <v>10224</v>
      </c>
      <c r="V18" s="56">
        <f>China!V16</f>
        <v>9368</v>
      </c>
      <c r="W18" s="56">
        <f>China!W16</f>
        <v>923</v>
      </c>
      <c r="X18" s="56">
        <f>China!X16</f>
        <v>217</v>
      </c>
      <c r="Y18" s="56">
        <f>China!Y16</f>
        <v>1167</v>
      </c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3">
      <c r="A19" s="46" t="s">
        <v>56</v>
      </c>
      <c r="B19" s="56">
        <f>Netherlands!B16</f>
        <v>644</v>
      </c>
      <c r="C19" s="56">
        <f>Netherlands!C16</f>
        <v>679</v>
      </c>
      <c r="D19" s="56">
        <f>Netherlands!D16</f>
        <v>521</v>
      </c>
      <c r="E19" s="56">
        <f>Netherlands!E16</f>
        <v>471</v>
      </c>
      <c r="F19" s="56">
        <f>Netherlands!F16</f>
        <v>458</v>
      </c>
      <c r="G19" s="56">
        <f>Netherlands!G16</f>
        <v>551</v>
      </c>
      <c r="H19" s="56">
        <f>Netherlands!H16</f>
        <v>622</v>
      </c>
      <c r="I19" s="56">
        <f>Netherlands!I16</f>
        <v>662</v>
      </c>
      <c r="J19" s="56">
        <f>Netherlands!J16</f>
        <v>784</v>
      </c>
      <c r="K19" s="56">
        <f>Netherlands!K16</f>
        <v>1022</v>
      </c>
      <c r="L19" s="56">
        <f>Netherlands!L16</f>
        <v>940</v>
      </c>
      <c r="M19" s="56">
        <f>Netherlands!M16</f>
        <v>1022</v>
      </c>
      <c r="N19" s="56">
        <f>Netherlands!N16</f>
        <v>1111</v>
      </c>
      <c r="O19" s="56">
        <f>Netherlands!O16</f>
        <v>1109</v>
      </c>
      <c r="P19" s="56">
        <f>Netherlands!P16</f>
        <v>1163</v>
      </c>
      <c r="Q19" s="56">
        <f>Netherlands!Q16</f>
        <v>1225</v>
      </c>
      <c r="R19" s="56">
        <f>Netherlands!R16</f>
        <v>1400</v>
      </c>
      <c r="S19" s="56">
        <f>Netherlands!S16</f>
        <v>1292</v>
      </c>
      <c r="T19" s="56">
        <f>Netherlands!T16</f>
        <v>1286</v>
      </c>
      <c r="U19" s="56">
        <f>Netherlands!U16</f>
        <v>1351</v>
      </c>
      <c r="V19" s="56">
        <f>Netherlands!V16</f>
        <v>1377</v>
      </c>
      <c r="W19" s="56">
        <f>Netherlands!W16</f>
        <v>180</v>
      </c>
      <c r="X19" s="56">
        <f>Netherlands!X16</f>
        <v>154</v>
      </c>
      <c r="Y19" s="56">
        <f>Netherlands!Y16</f>
        <v>944</v>
      </c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3">
      <c r="A20" s="46" t="s">
        <v>52</v>
      </c>
      <c r="B20" s="56">
        <f>Japan!B16</f>
        <v>6756</v>
      </c>
      <c r="C20" s="56">
        <f>Japan!C16</f>
        <v>7218</v>
      </c>
      <c r="D20" s="56">
        <f>Japan!D16</f>
        <v>5766</v>
      </c>
      <c r="E20" s="56">
        <f>Japan!E16</f>
        <v>4979</v>
      </c>
      <c r="F20" s="56">
        <f>Japan!F16</f>
        <v>4498</v>
      </c>
      <c r="G20" s="56">
        <f>Japan!G16</f>
        <v>5371</v>
      </c>
      <c r="H20" s="56">
        <f>Japan!H16</f>
        <v>5298</v>
      </c>
      <c r="I20" s="56">
        <f>Japan!I16</f>
        <v>4606</v>
      </c>
      <c r="J20" s="56">
        <f>Japan!J16</f>
        <v>4086</v>
      </c>
      <c r="K20" s="56">
        <f>Japan!K16</f>
        <v>3735</v>
      </c>
      <c r="L20" s="56">
        <f>Japan!L16</f>
        <v>3514</v>
      </c>
      <c r="M20" s="56">
        <f>Japan!M16</f>
        <v>5165</v>
      </c>
      <c r="N20" s="56">
        <f>Japan!N16</f>
        <v>5030</v>
      </c>
      <c r="O20" s="56">
        <f>Japan!O16</f>
        <v>5745</v>
      </c>
      <c r="P20" s="56">
        <f>Japan!P16</f>
        <v>5713</v>
      </c>
      <c r="Q20" s="56">
        <f>Japan!Q16</f>
        <v>5133</v>
      </c>
      <c r="R20" s="56">
        <f>Japan!R16</f>
        <v>5018</v>
      </c>
      <c r="S20" s="56">
        <f>Japan!S16</f>
        <v>4431</v>
      </c>
      <c r="T20" s="56">
        <f>Japan!T16</f>
        <v>4146</v>
      </c>
      <c r="U20" s="56">
        <f>Japan!U16</f>
        <v>4021</v>
      </c>
      <c r="V20" s="56">
        <f>Japan!V16</f>
        <v>4311</v>
      </c>
      <c r="W20" s="56">
        <f>Japan!W16</f>
        <v>781</v>
      </c>
      <c r="X20" s="56">
        <f>Japan!X16</f>
        <v>147</v>
      </c>
      <c r="Y20" s="56">
        <f>Japan!Y16</f>
        <v>932</v>
      </c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3">
      <c r="A21" s="46" t="s">
        <v>74</v>
      </c>
      <c r="B21" s="56">
        <f>Switzerland!B16</f>
        <v>785</v>
      </c>
      <c r="C21" s="56">
        <f>Switzerland!C16</f>
        <v>783</v>
      </c>
      <c r="D21" s="56">
        <f>Switzerland!D16</f>
        <v>596</v>
      </c>
      <c r="E21" s="56">
        <f>Switzerland!E16</f>
        <v>477</v>
      </c>
      <c r="F21" s="56">
        <f>Switzerland!F16</f>
        <v>431</v>
      </c>
      <c r="G21" s="56">
        <f>Switzerland!G16</f>
        <v>453</v>
      </c>
      <c r="H21" s="56">
        <f>Switzerland!H16</f>
        <v>482</v>
      </c>
      <c r="I21" s="56">
        <f>Switzerland!I16</f>
        <v>502</v>
      </c>
      <c r="J21" s="56">
        <f>Switzerland!J16</f>
        <v>560</v>
      </c>
      <c r="K21" s="56">
        <f>Switzerland!K16</f>
        <v>696</v>
      </c>
      <c r="L21" s="56">
        <f>Switzerland!L16</f>
        <v>770</v>
      </c>
      <c r="M21" s="56">
        <f>Switzerland!M16</f>
        <v>912</v>
      </c>
      <c r="N21" s="56">
        <f>Switzerland!N16</f>
        <v>1199</v>
      </c>
      <c r="O21" s="56">
        <f>Switzerland!O16</f>
        <v>1278</v>
      </c>
      <c r="P21" s="56">
        <f>Switzerland!P16</f>
        <v>1388</v>
      </c>
      <c r="Q21" s="56">
        <f>Switzerland!Q16</f>
        <v>1453</v>
      </c>
      <c r="R21" s="56">
        <f>Switzerland!R16</f>
        <v>1571</v>
      </c>
      <c r="S21" s="56">
        <f>Switzerland!S16</f>
        <v>1376</v>
      </c>
      <c r="T21" s="56">
        <f>Switzerland!T16</f>
        <v>1306</v>
      </c>
      <c r="U21" s="56">
        <f>Switzerland!U16</f>
        <v>1374</v>
      </c>
      <c r="V21" s="56">
        <f>Switzerland!V16</f>
        <v>1394</v>
      </c>
      <c r="W21" s="56">
        <f>Switzerland!W16</f>
        <v>166</v>
      </c>
      <c r="X21" s="56">
        <f>Switzerland!X16</f>
        <v>152</v>
      </c>
      <c r="Y21" s="56">
        <f>Switzerland!Y16</f>
        <v>903</v>
      </c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3">
      <c r="A22" s="46" t="s">
        <v>77</v>
      </c>
      <c r="B22" s="56">
        <f>Israel!B16</f>
        <v>475</v>
      </c>
      <c r="C22" s="56">
        <f>Israel!C16</f>
        <v>581</v>
      </c>
      <c r="D22" s="56">
        <f>Israel!D16</f>
        <v>513</v>
      </c>
      <c r="E22" s="56">
        <f>Israel!E16</f>
        <v>436</v>
      </c>
      <c r="F22" s="56">
        <f>Israel!F16</f>
        <v>398</v>
      </c>
      <c r="G22" s="56">
        <f>Israel!G16</f>
        <v>435</v>
      </c>
      <c r="H22" s="56">
        <f>Israel!H16</f>
        <v>460</v>
      </c>
      <c r="I22" s="56">
        <f>Israel!I16</f>
        <v>464</v>
      </c>
      <c r="J22" s="56">
        <f>Israel!J16</f>
        <v>535</v>
      </c>
      <c r="K22" s="56">
        <f>Israel!K16</f>
        <v>587</v>
      </c>
      <c r="L22" s="56">
        <f>Israel!L16</f>
        <v>584</v>
      </c>
      <c r="M22" s="56">
        <f>Israel!M16</f>
        <v>629</v>
      </c>
      <c r="N22" s="56">
        <f>Israel!N16</f>
        <v>638</v>
      </c>
      <c r="O22" s="56">
        <f>Israel!O16</f>
        <v>623</v>
      </c>
      <c r="P22" s="56">
        <f>Israel!P16</f>
        <v>725</v>
      </c>
      <c r="Q22" s="56">
        <f>Israel!Q16</f>
        <v>781</v>
      </c>
      <c r="R22" s="56">
        <f>Israel!R16</f>
        <v>924</v>
      </c>
      <c r="S22" s="56">
        <f>Israel!S16</f>
        <v>974</v>
      </c>
      <c r="T22" s="56">
        <f>Israel!T16</f>
        <v>925</v>
      </c>
      <c r="U22" s="56">
        <f>Israel!U16</f>
        <v>994</v>
      </c>
      <c r="V22" s="56">
        <f>Israel!V16</f>
        <v>1027</v>
      </c>
      <c r="W22" s="56">
        <f>Israel!W16</f>
        <v>177</v>
      </c>
      <c r="X22" s="56">
        <f>Israel!X16</f>
        <v>491</v>
      </c>
      <c r="Y22" s="56">
        <f>Israel!Y16</f>
        <v>859</v>
      </c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3">
      <c r="A23" s="46" t="s">
        <v>62</v>
      </c>
      <c r="B23" s="56">
        <f>Venezuela!B16</f>
        <v>1050</v>
      </c>
      <c r="C23" s="56">
        <f>Venezuela!C16</f>
        <v>1073</v>
      </c>
      <c r="D23" s="56">
        <f>Venezuela!D16</f>
        <v>999</v>
      </c>
      <c r="E23" s="56">
        <f>Venezuela!E16</f>
        <v>712</v>
      </c>
      <c r="F23" s="56">
        <f>Venezuela!F16</f>
        <v>501</v>
      </c>
      <c r="G23" s="56">
        <f>Venezuela!G16</f>
        <v>591</v>
      </c>
      <c r="H23" s="56">
        <f>Venezuela!H16</f>
        <v>617</v>
      </c>
      <c r="I23" s="56">
        <f>Venezuela!I16</f>
        <v>696</v>
      </c>
      <c r="J23" s="56">
        <f>Venezuela!J16</f>
        <v>925</v>
      </c>
      <c r="K23" s="56">
        <f>Venezuela!K16</f>
        <v>1051</v>
      </c>
      <c r="L23" s="56">
        <f>Venezuela!L16</f>
        <v>1148</v>
      </c>
      <c r="M23" s="56">
        <f>Venezuela!M16</f>
        <v>1242</v>
      </c>
      <c r="N23" s="56">
        <f>Venezuela!N16</f>
        <v>1499</v>
      </c>
      <c r="O23" s="56">
        <f>Venezuela!O16</f>
        <v>1826</v>
      </c>
      <c r="P23" s="56">
        <f>Venezuela!P16</f>
        <v>2265</v>
      </c>
      <c r="Q23" s="56">
        <f>Venezuela!Q16</f>
        <v>1702</v>
      </c>
      <c r="R23" s="56">
        <f>Venezuela!R16</f>
        <v>1595</v>
      </c>
      <c r="S23" s="56">
        <f>Venezuela!S16</f>
        <v>1497</v>
      </c>
      <c r="T23" s="56">
        <f>Venezuela!T16</f>
        <v>1252</v>
      </c>
      <c r="U23" s="56">
        <f>Venezuela!U16</f>
        <v>1224</v>
      </c>
      <c r="V23" s="56">
        <f>Venezuela!V16</f>
        <v>977</v>
      </c>
      <c r="W23" s="56">
        <f>Venezuela!W16</f>
        <v>203</v>
      </c>
      <c r="X23" s="56">
        <f>Venezuela!X16</f>
        <v>586</v>
      </c>
      <c r="Y23" s="56">
        <f>Venezuela!Y16</f>
        <v>585</v>
      </c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3">
      <c r="A24" s="46" t="s">
        <v>92</v>
      </c>
      <c r="B24" s="56">
        <f>Sweden!B16</f>
        <v>500</v>
      </c>
      <c r="C24" s="56">
        <f>Sweden!C16</f>
        <v>458</v>
      </c>
      <c r="D24" s="56">
        <f>Sweden!D16</f>
        <v>313</v>
      </c>
      <c r="E24" s="56">
        <f>Sweden!E16</f>
        <v>274</v>
      </c>
      <c r="F24" s="56">
        <f>Sweden!F16</f>
        <v>276</v>
      </c>
      <c r="G24" s="56">
        <f>Sweden!G16</f>
        <v>345</v>
      </c>
      <c r="H24" s="56">
        <f>Sweden!H16</f>
        <v>414</v>
      </c>
      <c r="I24" s="56">
        <f>Sweden!I16</f>
        <v>430</v>
      </c>
      <c r="J24" s="56">
        <f>Sweden!J16</f>
        <v>546</v>
      </c>
      <c r="K24" s="56">
        <f>Sweden!K16</f>
        <v>730</v>
      </c>
      <c r="L24" s="56">
        <f>Sweden!L16</f>
        <v>625</v>
      </c>
      <c r="M24" s="56">
        <f>Sweden!M16</f>
        <v>743</v>
      </c>
      <c r="N24" s="56">
        <f>Sweden!N16</f>
        <v>914</v>
      </c>
      <c r="O24" s="56">
        <f>Sweden!O16</f>
        <v>1018</v>
      </c>
      <c r="P24" s="56">
        <f>Sweden!P16</f>
        <v>1179</v>
      </c>
      <c r="Q24" s="56">
        <f>Sweden!Q16</f>
        <v>1356</v>
      </c>
      <c r="R24" s="56">
        <f>Sweden!R16</f>
        <v>1477</v>
      </c>
      <c r="S24" s="56">
        <f>Sweden!S16</f>
        <v>1435</v>
      </c>
      <c r="T24" s="56">
        <f>Sweden!T16</f>
        <v>1280</v>
      </c>
      <c r="U24" s="56">
        <f>Sweden!U16</f>
        <v>1144</v>
      </c>
      <c r="V24" s="56">
        <f>Sweden!V16</f>
        <v>969</v>
      </c>
      <c r="W24" s="56">
        <f>Sweden!W16</f>
        <v>140</v>
      </c>
      <c r="X24" s="56">
        <f>Sweden!X16</f>
        <v>88</v>
      </c>
      <c r="Y24" s="56">
        <f>Sweden!Y16</f>
        <v>531</v>
      </c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3">
      <c r="A25" s="46" t="s">
        <v>121</v>
      </c>
      <c r="B25" s="56">
        <f>Belgium!B16</f>
        <v>328</v>
      </c>
      <c r="C25" s="56">
        <f>Belgium!C16</f>
        <v>333</v>
      </c>
      <c r="D25" s="56">
        <f>Belgium!D16</f>
        <v>241</v>
      </c>
      <c r="E25" s="56">
        <f>Belgium!E16</f>
        <v>206</v>
      </c>
      <c r="F25" s="56">
        <f>Belgium!F16</f>
        <v>194</v>
      </c>
      <c r="G25" s="56">
        <f>Belgium!G16</f>
        <v>250</v>
      </c>
      <c r="H25" s="56">
        <f>Belgium!H16</f>
        <v>287</v>
      </c>
      <c r="I25" s="56">
        <f>Belgium!I16</f>
        <v>298</v>
      </c>
      <c r="J25" s="56">
        <f>Belgium!J16</f>
        <v>370</v>
      </c>
      <c r="K25" s="56">
        <f>Belgium!K16</f>
        <v>484</v>
      </c>
      <c r="L25" s="56">
        <f>Belgium!L16</f>
        <v>465</v>
      </c>
      <c r="M25" s="56">
        <f>Belgium!M16</f>
        <v>498</v>
      </c>
      <c r="N25" s="56">
        <f>Belgium!N16</f>
        <v>523</v>
      </c>
      <c r="O25" s="56">
        <f>Belgium!O16</f>
        <v>518</v>
      </c>
      <c r="P25" s="56">
        <f>Belgium!P16</f>
        <v>552</v>
      </c>
      <c r="Q25" s="56">
        <f>Belgium!Q16</f>
        <v>593</v>
      </c>
      <c r="R25" s="56">
        <f>Belgium!R16</f>
        <v>654</v>
      </c>
      <c r="S25" s="56">
        <f>Belgium!S16</f>
        <v>561</v>
      </c>
      <c r="T25" s="56">
        <f>Belgium!T16</f>
        <v>569</v>
      </c>
      <c r="U25" s="56">
        <f>Belgium!U16</f>
        <v>616</v>
      </c>
      <c r="V25" s="56">
        <f>Belgium!V16</f>
        <v>624</v>
      </c>
      <c r="W25" s="56">
        <f>Belgium!W16</f>
        <v>90</v>
      </c>
      <c r="X25" s="56">
        <f>Belgium!X16</f>
        <v>68</v>
      </c>
      <c r="Y25" s="56">
        <f>Belgium!Y16</f>
        <v>502</v>
      </c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3">
      <c r="A26" s="46" t="s">
        <v>85</v>
      </c>
      <c r="B26" s="56">
        <f>'New Zealand'!B16</f>
        <v>270</v>
      </c>
      <c r="C26" s="56">
        <f>'New Zealand'!C16</f>
        <v>279</v>
      </c>
      <c r="D26" s="56">
        <f>'New Zealand'!D16</f>
        <v>226</v>
      </c>
      <c r="E26" s="56">
        <f>'New Zealand'!E16</f>
        <v>168</v>
      </c>
      <c r="F26" s="56">
        <f>'New Zealand'!F16</f>
        <v>166</v>
      </c>
      <c r="G26" s="56">
        <f>'New Zealand'!G16</f>
        <v>207</v>
      </c>
      <c r="H26" s="56">
        <f>'New Zealand'!H16</f>
        <v>240</v>
      </c>
      <c r="I26" s="56">
        <f>'New Zealand'!I16</f>
        <v>255</v>
      </c>
      <c r="J26" s="56">
        <f>'New Zealand'!J16</f>
        <v>299</v>
      </c>
      <c r="K26" s="56">
        <f>'New Zealand'!K16</f>
        <v>321</v>
      </c>
      <c r="L26" s="56">
        <f>'New Zealand'!L16</f>
        <v>294</v>
      </c>
      <c r="M26" s="56">
        <f>'New Zealand'!M16</f>
        <v>430</v>
      </c>
      <c r="N26" s="56">
        <f>'New Zealand'!N16</f>
        <v>484</v>
      </c>
      <c r="O26" s="56">
        <f>'New Zealand'!O16</f>
        <v>519</v>
      </c>
      <c r="P26" s="56">
        <f>'New Zealand'!P16</f>
        <v>734</v>
      </c>
      <c r="Q26" s="56">
        <f>'New Zealand'!Q16</f>
        <v>853</v>
      </c>
      <c r="R26" s="56">
        <f>'New Zealand'!R16</f>
        <v>1017</v>
      </c>
      <c r="S26" s="56">
        <f>'New Zealand'!S16</f>
        <v>1062</v>
      </c>
      <c r="T26" s="56">
        <f>'New Zealand'!T16</f>
        <v>1090</v>
      </c>
      <c r="U26" s="56">
        <f>'New Zealand'!U16</f>
        <v>1101</v>
      </c>
      <c r="V26" s="56">
        <f>'New Zealand'!V16</f>
        <v>1040</v>
      </c>
      <c r="W26" s="56">
        <f>'New Zealand'!W16</f>
        <v>141</v>
      </c>
      <c r="X26" s="56">
        <f>'New Zealand'!X16</f>
        <v>35</v>
      </c>
      <c r="Y26" s="56">
        <f>'New Zealand'!Y16</f>
        <v>468</v>
      </c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3">
      <c r="A27" s="46" t="s">
        <v>86</v>
      </c>
      <c r="B27" s="56">
        <f>Philippines!B16</f>
        <v>267</v>
      </c>
      <c r="C27" s="56">
        <f>Philippines!C16</f>
        <v>336</v>
      </c>
      <c r="D27" s="56">
        <f>Philippines!D16</f>
        <v>356</v>
      </c>
      <c r="E27" s="56">
        <f>Philippines!E16</f>
        <v>330</v>
      </c>
      <c r="F27" s="56">
        <f>Philippines!F16</f>
        <v>254</v>
      </c>
      <c r="G27" s="56">
        <f>Philippines!G16</f>
        <v>288</v>
      </c>
      <c r="H27" s="56">
        <f>Philippines!H16</f>
        <v>313</v>
      </c>
      <c r="I27" s="56">
        <f>Philippines!I16</f>
        <v>314</v>
      </c>
      <c r="J27" s="56">
        <f>Philippines!J16</f>
        <v>358</v>
      </c>
      <c r="K27" s="56">
        <f>Philippines!K16</f>
        <v>396</v>
      </c>
      <c r="L27" s="56">
        <f>Philippines!L16</f>
        <v>386</v>
      </c>
      <c r="M27" s="56">
        <f>Philippines!M16</f>
        <v>408</v>
      </c>
      <c r="N27" s="56">
        <f>Philippines!N16</f>
        <v>367</v>
      </c>
      <c r="O27" s="56">
        <f>Philippines!O16</f>
        <v>388</v>
      </c>
      <c r="P27" s="56">
        <f>Philippines!P16</f>
        <v>465</v>
      </c>
      <c r="Q27" s="56">
        <f>Philippines!Q16</f>
        <v>478</v>
      </c>
      <c r="R27" s="56">
        <f>Philippines!R16</f>
        <v>510</v>
      </c>
      <c r="S27" s="56">
        <f>Philippines!S16</f>
        <v>621</v>
      </c>
      <c r="T27" s="56">
        <f>Philippines!T16</f>
        <v>624</v>
      </c>
      <c r="U27" s="56">
        <f>Philippines!U16</f>
        <v>613</v>
      </c>
      <c r="V27" s="56">
        <f>Philippines!V16</f>
        <v>635</v>
      </c>
      <c r="W27" s="56">
        <f>Philippines!W16</f>
        <v>79</v>
      </c>
      <c r="X27" s="56">
        <f>Philippines!X16</f>
        <v>124</v>
      </c>
      <c r="Y27" s="56">
        <f>Philippines!Y16</f>
        <v>462</v>
      </c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3">
      <c r="A28" s="46" t="s">
        <v>72</v>
      </c>
      <c r="B28" s="56">
        <f>Norway!B16</f>
        <v>255</v>
      </c>
      <c r="C28" s="56">
        <f>Norway!C16</f>
        <v>241</v>
      </c>
      <c r="D28" s="56">
        <f>Norway!D16</f>
        <v>185</v>
      </c>
      <c r="E28" s="56">
        <f>Norway!E16</f>
        <v>171</v>
      </c>
      <c r="F28" s="56">
        <f>Norway!F16</f>
        <v>170</v>
      </c>
      <c r="G28" s="56">
        <f>Norway!G16</f>
        <v>203</v>
      </c>
      <c r="H28" s="56">
        <f>Norway!H16</f>
        <v>223</v>
      </c>
      <c r="I28" s="56">
        <f>Norway!I16</f>
        <v>251</v>
      </c>
      <c r="J28" s="56">
        <f>Norway!J16</f>
        <v>327</v>
      </c>
      <c r="K28" s="56">
        <f>Norway!K16</f>
        <v>442</v>
      </c>
      <c r="L28" s="56">
        <f>Norway!L16</f>
        <v>439</v>
      </c>
      <c r="M28" s="56">
        <f>Norway!M16</f>
        <v>545</v>
      </c>
      <c r="N28" s="56">
        <f>Norway!N16</f>
        <v>670</v>
      </c>
      <c r="O28" s="56">
        <f>Norway!O16</f>
        <v>730</v>
      </c>
      <c r="P28" s="56">
        <f>Norway!P16</f>
        <v>842</v>
      </c>
      <c r="Q28" s="56">
        <f>Norway!Q16</f>
        <v>933</v>
      </c>
      <c r="R28" s="56">
        <f>Norway!R16</f>
        <v>948</v>
      </c>
      <c r="S28" s="56">
        <f>Norway!S16</f>
        <v>802</v>
      </c>
      <c r="T28" s="56">
        <f>Norway!T16</f>
        <v>818</v>
      </c>
      <c r="U28" s="56">
        <f>Norway!U16</f>
        <v>781</v>
      </c>
      <c r="V28" s="56">
        <f>Norway!V16</f>
        <v>737</v>
      </c>
      <c r="W28" s="56">
        <f>Norway!W16</f>
        <v>104</v>
      </c>
      <c r="X28" s="56">
        <f>Norway!X16</f>
        <v>50</v>
      </c>
      <c r="Y28" s="56">
        <f>Norway!Y16</f>
        <v>389</v>
      </c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3">
      <c r="A29" s="46" t="s">
        <v>57</v>
      </c>
      <c r="B29" s="56">
        <f>Singapore!B16</f>
        <v>135</v>
      </c>
      <c r="C29" s="56">
        <f>Singapore!C16</f>
        <v>149</v>
      </c>
      <c r="D29" s="56">
        <f>Singapore!D16</f>
        <v>109</v>
      </c>
      <c r="E29" s="56">
        <f>Singapore!E16</f>
        <v>108</v>
      </c>
      <c r="F29" s="56">
        <f>Singapore!F16</f>
        <v>95</v>
      </c>
      <c r="G29" s="56">
        <f>Singapore!G16</f>
        <v>125</v>
      </c>
      <c r="H29" s="56">
        <f>Singapore!H16</f>
        <v>148</v>
      </c>
      <c r="I29" s="56">
        <f>Singapore!I16</f>
        <v>175</v>
      </c>
      <c r="J29" s="56">
        <f>Singapore!J16</f>
        <v>214</v>
      </c>
      <c r="K29" s="56">
        <f>Singapore!K16</f>
        <v>250</v>
      </c>
      <c r="L29" s="56">
        <f>Singapore!L16</f>
        <v>201</v>
      </c>
      <c r="M29" s="56">
        <f>Singapore!M16</f>
        <v>284</v>
      </c>
      <c r="N29" s="56">
        <f>Singapore!N16</f>
        <v>344</v>
      </c>
      <c r="O29" s="56">
        <f>Singapore!O16</f>
        <v>376</v>
      </c>
      <c r="P29" s="56">
        <f>Singapore!P16</f>
        <v>382</v>
      </c>
      <c r="Q29" s="56">
        <f>Singapore!Q16</f>
        <v>371</v>
      </c>
      <c r="R29" s="56">
        <f>Singapore!R16</f>
        <v>396</v>
      </c>
      <c r="S29" s="56">
        <f>Singapore!S16</f>
        <v>388</v>
      </c>
      <c r="T29" s="56">
        <f>Singapore!T16</f>
        <v>380</v>
      </c>
      <c r="U29" s="56">
        <f>Singapore!U16</f>
        <v>433</v>
      </c>
      <c r="V29" s="56">
        <f>Singapore!V16</f>
        <v>492</v>
      </c>
      <c r="W29" s="56">
        <f>Singapore!W16</f>
        <v>56</v>
      </c>
      <c r="X29" s="56">
        <f>Singapore!X16</f>
        <v>59</v>
      </c>
      <c r="Y29" s="56">
        <f>Singapore!Y16</f>
        <v>375</v>
      </c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3">
      <c r="A30" s="46" t="s">
        <v>83</v>
      </c>
      <c r="B30" s="56">
        <f>Indonesia!B16</f>
        <v>140</v>
      </c>
      <c r="C30" s="56">
        <f>Indonesia!C16</f>
        <v>162</v>
      </c>
      <c r="D30" s="56">
        <f>Indonesia!D16</f>
        <v>131</v>
      </c>
      <c r="E30" s="56">
        <f>Indonesia!E16</f>
        <v>104</v>
      </c>
      <c r="F30" s="56">
        <f>Indonesia!F16</f>
        <v>93</v>
      </c>
      <c r="G30" s="56">
        <f>Indonesia!G16</f>
        <v>106</v>
      </c>
      <c r="H30" s="56">
        <f>Indonesia!H16</f>
        <v>124</v>
      </c>
      <c r="I30" s="56">
        <f>Indonesia!I16</f>
        <v>132</v>
      </c>
      <c r="J30" s="56">
        <f>Indonesia!J16</f>
        <v>139</v>
      </c>
      <c r="K30" s="56">
        <f>Indonesia!K16</f>
        <v>132</v>
      </c>
      <c r="L30" s="56">
        <f>Indonesia!L16</f>
        <v>140</v>
      </c>
      <c r="M30" s="56">
        <f>Indonesia!M16</f>
        <v>158</v>
      </c>
      <c r="N30" s="56">
        <f>Indonesia!N16</f>
        <v>204</v>
      </c>
      <c r="O30" s="56">
        <f>Indonesia!O16</f>
        <v>239</v>
      </c>
      <c r="P30" s="56">
        <f>Indonesia!P16</f>
        <v>302</v>
      </c>
      <c r="Q30" s="56">
        <f>Indonesia!Q16</f>
        <v>321</v>
      </c>
      <c r="R30" s="56">
        <f>Indonesia!R16</f>
        <v>331</v>
      </c>
      <c r="S30" s="56">
        <f>Indonesia!S16</f>
        <v>365</v>
      </c>
      <c r="T30" s="56">
        <f>Indonesia!T16</f>
        <v>392</v>
      </c>
      <c r="U30" s="56">
        <f>Indonesia!U16</f>
        <v>420</v>
      </c>
      <c r="V30" s="56">
        <f>Indonesia!V16</f>
        <v>459</v>
      </c>
      <c r="W30" s="56">
        <f>Indonesia!W16</f>
        <v>46</v>
      </c>
      <c r="X30" s="56">
        <f>Indonesia!X16</f>
        <v>124</v>
      </c>
      <c r="Y30" s="56">
        <f>Indonesia!Y16</f>
        <v>297</v>
      </c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3">
      <c r="A31" s="46" t="s">
        <v>61</v>
      </c>
      <c r="B31" s="56">
        <f>Taiwan!B16</f>
        <v>557</v>
      </c>
      <c r="C31" s="56">
        <f>Taiwan!C16</f>
        <v>609</v>
      </c>
      <c r="D31" s="56">
        <f>Taiwan!D16</f>
        <v>474</v>
      </c>
      <c r="E31" s="56">
        <f>Taiwan!E16</f>
        <v>386</v>
      </c>
      <c r="F31" s="56">
        <f>Taiwan!F16</f>
        <v>321</v>
      </c>
      <c r="G31" s="56">
        <f>Taiwan!G16</f>
        <v>395</v>
      </c>
      <c r="H31" s="56">
        <f>Taiwan!H16</f>
        <v>428</v>
      </c>
      <c r="I31" s="56">
        <f>Taiwan!I16</f>
        <v>403</v>
      </c>
      <c r="J31" s="56">
        <f>Taiwan!J16</f>
        <v>428</v>
      </c>
      <c r="K31" s="56">
        <f>Taiwan!K16</f>
        <v>403</v>
      </c>
      <c r="L31" s="56">
        <f>Taiwan!L16</f>
        <v>329</v>
      </c>
      <c r="M31" s="56">
        <f>Taiwan!M16</f>
        <v>501</v>
      </c>
      <c r="N31" s="56">
        <f>Taiwan!N16</f>
        <v>503</v>
      </c>
      <c r="O31" s="56">
        <f>Taiwan!O16</f>
        <v>529</v>
      </c>
      <c r="P31" s="56">
        <f>Taiwan!P16</f>
        <v>829</v>
      </c>
      <c r="Q31" s="56">
        <f>Taiwan!Q16</f>
        <v>924</v>
      </c>
      <c r="R31" s="56">
        <f>Taiwan!R16</f>
        <v>1031</v>
      </c>
      <c r="S31" s="56">
        <f>Taiwan!S16</f>
        <v>1113</v>
      </c>
      <c r="T31" s="56">
        <f>Taiwan!T16</f>
        <v>1134</v>
      </c>
      <c r="U31" s="56">
        <f>Taiwan!U16</f>
        <v>1092</v>
      </c>
      <c r="V31" s="56">
        <f>Taiwan!V16</f>
        <v>1131</v>
      </c>
      <c r="W31" s="56">
        <f>Taiwan!W16</f>
        <v>177</v>
      </c>
      <c r="X31" s="56">
        <f>Taiwan!X16</f>
        <v>85</v>
      </c>
      <c r="Y31" s="56">
        <f>Taiwan!Y16</f>
        <v>274</v>
      </c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3">
      <c r="A32" s="46" t="s">
        <v>78</v>
      </c>
      <c r="B32" s="56">
        <f>'Saudi Arabia'!B16</f>
        <v>262</v>
      </c>
      <c r="C32" s="56">
        <f>'Saudi Arabia'!C16</f>
        <v>261</v>
      </c>
      <c r="D32" s="56">
        <f>'Saudi Arabia'!D16</f>
        <v>220</v>
      </c>
      <c r="E32" s="56">
        <f>'Saudi Arabia'!E16</f>
        <v>73</v>
      </c>
      <c r="F32" s="56">
        <f>'Saudi Arabia'!F16</f>
        <v>50</v>
      </c>
      <c r="G32" s="56">
        <f>'Saudi Arabia'!G16</f>
        <v>51</v>
      </c>
      <c r="H32" s="56">
        <f>'Saudi Arabia'!H16</f>
        <v>66</v>
      </c>
      <c r="I32" s="56">
        <f>'Saudi Arabia'!I16</f>
        <v>60</v>
      </c>
      <c r="J32" s="56">
        <f>'Saudi Arabia'!J16</f>
        <v>84</v>
      </c>
      <c r="K32" s="56">
        <f>'Saudi Arabia'!K16</f>
        <v>120</v>
      </c>
      <c r="L32" s="56">
        <f>'Saudi Arabia'!L16</f>
        <v>168</v>
      </c>
      <c r="M32" s="56">
        <f>'Saudi Arabia'!M16</f>
        <v>248</v>
      </c>
      <c r="N32" s="56">
        <f>'Saudi Arabia'!N16</f>
        <v>379</v>
      </c>
      <c r="O32" s="56">
        <f>'Saudi Arabia'!O16</f>
        <v>547</v>
      </c>
      <c r="P32" s="56">
        <f>'Saudi Arabia'!P16</f>
        <v>666</v>
      </c>
      <c r="Q32" s="56">
        <f>'Saudi Arabia'!Q16</f>
        <v>837</v>
      </c>
      <c r="R32" s="56">
        <f>'Saudi Arabia'!R16</f>
        <v>905</v>
      </c>
      <c r="S32" s="56">
        <f>'Saudi Arabia'!S16</f>
        <v>840</v>
      </c>
      <c r="T32" s="56">
        <f>'Saudi Arabia'!T16</f>
        <v>576</v>
      </c>
      <c r="U32" s="56">
        <f>'Saudi Arabia'!U16</f>
        <v>590</v>
      </c>
      <c r="V32" s="56">
        <f>'Saudi Arabia'!V16</f>
        <v>531</v>
      </c>
      <c r="W32" s="56">
        <f>'Saudi Arabia'!W16</f>
        <v>59</v>
      </c>
      <c r="X32" s="56">
        <f>'Saudi Arabia'!X16</f>
        <v>114</v>
      </c>
      <c r="Y32" s="56">
        <f>'Saudi Arabia'!Y16</f>
        <v>267</v>
      </c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3">
      <c r="A33" s="46" t="s">
        <v>59</v>
      </c>
      <c r="B33" s="56">
        <f>'South Africa'!B16</f>
        <v>183</v>
      </c>
      <c r="C33" s="56">
        <f>'South Africa'!C16</f>
        <v>195</v>
      </c>
      <c r="D33" s="56">
        <f>'South Africa'!D16</f>
        <v>159</v>
      </c>
      <c r="E33" s="56">
        <f>'South Africa'!E16</f>
        <v>122</v>
      </c>
      <c r="F33" s="56">
        <f>'South Africa'!F16</f>
        <v>117</v>
      </c>
      <c r="G33" s="56">
        <f>'South Africa'!G16</f>
        <v>125</v>
      </c>
      <c r="H33" s="56">
        <f>'South Africa'!H16</f>
        <v>141</v>
      </c>
      <c r="I33" s="56">
        <f>'South Africa'!I16</f>
        <v>149</v>
      </c>
      <c r="J33" s="56">
        <f>'South Africa'!J16</f>
        <v>175</v>
      </c>
      <c r="K33" s="56">
        <f>'South Africa'!K16</f>
        <v>192</v>
      </c>
      <c r="L33" s="56">
        <f>'South Africa'!L16</f>
        <v>172</v>
      </c>
      <c r="M33" s="56">
        <f>'South Africa'!M16</f>
        <v>195</v>
      </c>
      <c r="N33" s="56">
        <f>'South Africa'!N16</f>
        <v>222</v>
      </c>
      <c r="O33" s="56">
        <f>'South Africa'!O16</f>
        <v>253</v>
      </c>
      <c r="P33" s="56">
        <f>'South Africa'!P16</f>
        <v>284</v>
      </c>
      <c r="Q33" s="56">
        <f>'South Africa'!Q16</f>
        <v>300</v>
      </c>
      <c r="R33" s="56">
        <f>'South Africa'!R16</f>
        <v>332</v>
      </c>
      <c r="S33" s="56">
        <f>'South Africa'!S16</f>
        <v>303</v>
      </c>
      <c r="T33" s="56">
        <f>'South Africa'!T16</f>
        <v>318</v>
      </c>
      <c r="U33" s="56">
        <f>'South Africa'!U16</f>
        <v>356</v>
      </c>
      <c r="V33" s="56">
        <f>'South Africa'!V16</f>
        <v>345</v>
      </c>
      <c r="W33" s="56">
        <f>'South Africa'!W16</f>
        <v>62</v>
      </c>
      <c r="X33" s="56">
        <f>'South Africa'!X16</f>
        <v>40</v>
      </c>
      <c r="Y33" s="56">
        <f>'South Africa'!Y16</f>
        <v>220</v>
      </c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3">
      <c r="A34" s="46" t="s">
        <v>87</v>
      </c>
      <c r="B34" s="56">
        <f>Thailand!B16</f>
        <v>120</v>
      </c>
      <c r="C34" s="56">
        <f>Thailand!C16</f>
        <v>161</v>
      </c>
      <c r="D34" s="56">
        <f>Thailand!D16</f>
        <v>128</v>
      </c>
      <c r="E34" s="56">
        <f>Thailand!E16</f>
        <v>115</v>
      </c>
      <c r="F34" s="56">
        <f>Thailand!F16</f>
        <v>91</v>
      </c>
      <c r="G34" s="56">
        <f>Thailand!G16</f>
        <v>117</v>
      </c>
      <c r="H34" s="56">
        <f>Thailand!H16</f>
        <v>120</v>
      </c>
      <c r="I34" s="56">
        <f>Thailand!I16</f>
        <v>123</v>
      </c>
      <c r="J34" s="56">
        <f>Thailand!J16</f>
        <v>143</v>
      </c>
      <c r="K34" s="56">
        <f>Thailand!K16</f>
        <v>151</v>
      </c>
      <c r="L34" s="56">
        <f>Thailand!L16</f>
        <v>138</v>
      </c>
      <c r="M34" s="56">
        <f>Thailand!M16</f>
        <v>159</v>
      </c>
      <c r="N34" s="56">
        <f>Thailand!N16</f>
        <v>166</v>
      </c>
      <c r="O34" s="56">
        <f>Thailand!O16</f>
        <v>199</v>
      </c>
      <c r="P34" s="56">
        <f>Thailand!P16</f>
        <v>226</v>
      </c>
      <c r="Q34" s="56">
        <f>Thailand!Q16</f>
        <v>236</v>
      </c>
      <c r="R34" s="56">
        <f>Thailand!R16</f>
        <v>248</v>
      </c>
      <c r="S34" s="56">
        <f>Thailand!S16</f>
        <v>266</v>
      </c>
      <c r="T34" s="56">
        <f>Thailand!T16</f>
        <v>254</v>
      </c>
      <c r="U34" s="56">
        <f>Thailand!U16</f>
        <v>274</v>
      </c>
      <c r="V34" s="56">
        <f>Thailand!V16</f>
        <v>294</v>
      </c>
      <c r="W34" s="56">
        <f>Thailand!W16</f>
        <v>28</v>
      </c>
      <c r="X34" s="56">
        <f>Thailand!X16</f>
        <v>71</v>
      </c>
      <c r="Y34" s="56">
        <f>Thailand!Y16</f>
        <v>211</v>
      </c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3">
      <c r="A35" s="46" t="s">
        <v>49</v>
      </c>
      <c r="B35" s="56">
        <f>'Hong Kong'!B16</f>
        <v>268</v>
      </c>
      <c r="C35" s="56">
        <f>'Hong Kong'!C16</f>
        <v>298</v>
      </c>
      <c r="D35" s="56">
        <f>'Hong Kong'!D16</f>
        <v>251</v>
      </c>
      <c r="E35" s="56">
        <f>'Hong Kong'!E16</f>
        <v>198</v>
      </c>
      <c r="F35" s="56">
        <f>'Hong Kong'!F16</f>
        <v>172</v>
      </c>
      <c r="G35" s="56">
        <f>'Hong Kong'!G16</f>
        <v>188</v>
      </c>
      <c r="H35" s="56">
        <f>'Hong Kong'!H16</f>
        <v>217</v>
      </c>
      <c r="I35" s="56">
        <f>'Hong Kong'!I16</f>
        <v>223</v>
      </c>
      <c r="J35" s="56">
        <f>'Hong Kong'!J16</f>
        <v>240</v>
      </c>
      <c r="K35" s="56">
        <f>'Hong Kong'!K16</f>
        <v>246</v>
      </c>
      <c r="L35" s="56">
        <f>'Hong Kong'!L16</f>
        <v>209</v>
      </c>
      <c r="M35" s="56">
        <f>'Hong Kong'!M16</f>
        <v>255</v>
      </c>
      <c r="N35" s="56">
        <f>'Hong Kong'!N16</f>
        <v>260</v>
      </c>
      <c r="O35" s="56">
        <f>'Hong Kong'!O16</f>
        <v>271</v>
      </c>
      <c r="P35" s="56">
        <f>'Hong Kong'!P16</f>
        <v>269</v>
      </c>
      <c r="Q35" s="56">
        <f>'Hong Kong'!Q16</f>
        <v>268</v>
      </c>
      <c r="R35" s="56">
        <f>'Hong Kong'!R16</f>
        <v>298</v>
      </c>
      <c r="S35" s="56">
        <f>'Hong Kong'!S16</f>
        <v>295</v>
      </c>
      <c r="T35" s="56">
        <f>'Hong Kong'!T16</f>
        <v>336</v>
      </c>
      <c r="U35" s="56">
        <f>'Hong Kong'!U16</f>
        <v>354</v>
      </c>
      <c r="V35" s="56">
        <f>'Hong Kong'!V16</f>
        <v>360</v>
      </c>
      <c r="W35" s="56">
        <f>'Hong Kong'!W16</f>
        <v>45</v>
      </c>
      <c r="X35" s="56">
        <f>'Hong Kong'!X16</f>
        <v>17</v>
      </c>
      <c r="Y35" s="56">
        <f>'Hong Kong'!Y16</f>
        <v>107</v>
      </c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3">
      <c r="A36" s="46" t="s">
        <v>76</v>
      </c>
      <c r="B36" s="56">
        <f>Bermuda!B16</f>
        <v>7</v>
      </c>
      <c r="C36" s="56">
        <f>Bermuda!C16</f>
        <v>8</v>
      </c>
      <c r="D36" s="56">
        <f>Bermuda!D16</f>
        <v>8</v>
      </c>
      <c r="E36" s="56">
        <f>Bermuda!E16</f>
        <v>7</v>
      </c>
      <c r="F36" s="56">
        <f>Bermuda!F16</f>
        <v>16</v>
      </c>
      <c r="G36" s="56">
        <f>Bermuda!G16</f>
        <v>21</v>
      </c>
      <c r="H36" s="56">
        <f>Bermuda!H16</f>
        <v>22</v>
      </c>
      <c r="I36" s="56">
        <f>Bermuda!I16</f>
        <v>19</v>
      </c>
      <c r="J36" s="56">
        <f>Bermuda!J16</f>
        <v>36</v>
      </c>
      <c r="K36" s="56">
        <f>Bermuda!K16</f>
        <v>37</v>
      </c>
      <c r="L36" s="56">
        <f>Bermuda!L16</f>
        <v>32</v>
      </c>
      <c r="M36" s="56">
        <f>Bermuda!M16</f>
        <v>27</v>
      </c>
      <c r="N36" s="56">
        <f>Bermuda!N16</f>
        <v>17</v>
      </c>
      <c r="O36" s="56">
        <f>Bermuda!O16</f>
        <v>21</v>
      </c>
      <c r="P36" s="56">
        <f>Bermuda!P16</f>
        <v>83</v>
      </c>
      <c r="Q36" s="56">
        <f>Bermuda!Q16</f>
        <v>112</v>
      </c>
      <c r="R36" s="56">
        <f>Bermuda!R16</f>
        <v>117</v>
      </c>
      <c r="S36" s="56">
        <f>Bermuda!S16</f>
        <v>120</v>
      </c>
      <c r="T36" s="56">
        <f>Bermuda!T16</f>
        <v>122</v>
      </c>
      <c r="U36" s="56">
        <f>Bermuda!U16</f>
        <v>146</v>
      </c>
      <c r="V36" s="56">
        <f>Bermuda!V16</f>
        <v>157</v>
      </c>
      <c r="W36" s="56">
        <f>Bermuda!W16</f>
        <v>33</v>
      </c>
      <c r="X36" s="56">
        <f>Bermuda!X16</f>
        <v>57</v>
      </c>
      <c r="Y36" s="56">
        <f>Bermuda!Y16</f>
        <v>96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3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3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3">
      <c r="A39" s="47" t="s">
        <v>48</v>
      </c>
      <c r="B39" s="42">
        <f>Europe!B16</f>
        <v>16735</v>
      </c>
      <c r="C39" s="42">
        <f>Europe!C16</f>
        <v>17530</v>
      </c>
      <c r="D39" s="42">
        <f>Europe!D16</f>
        <v>14265</v>
      </c>
      <c r="E39" s="42">
        <f>Europe!E16</f>
        <v>13027</v>
      </c>
      <c r="F39" s="42">
        <f>Europe!F16</f>
        <v>12942</v>
      </c>
      <c r="G39" s="42">
        <f>Europe!G16</f>
        <v>15072</v>
      </c>
      <c r="H39" s="42">
        <f>Europe!H16</f>
        <v>16709</v>
      </c>
      <c r="I39" s="42">
        <f>Europe!I16</f>
        <v>17372</v>
      </c>
      <c r="J39" s="42">
        <f>Europe!J16</f>
        <v>20623</v>
      </c>
      <c r="K39" s="42">
        <f>Europe!K16</f>
        <v>24473</v>
      </c>
      <c r="L39" s="42">
        <f>Europe!L16</f>
        <v>22845</v>
      </c>
      <c r="M39" s="42">
        <f>Europe!M16</f>
        <v>24980</v>
      </c>
      <c r="N39" s="42">
        <f>Europe!N16</f>
        <v>26964</v>
      </c>
      <c r="O39" s="42">
        <f>Europe!O16</f>
        <v>27076</v>
      </c>
      <c r="P39" s="42">
        <f>Europe!P16</f>
        <v>29538</v>
      </c>
      <c r="Q39" s="42">
        <f>Europe!Q16</f>
        <v>31628</v>
      </c>
      <c r="R39" s="42">
        <f>Europe!R16</f>
        <v>35192</v>
      </c>
      <c r="S39" s="42">
        <f>Europe!S16</f>
        <v>33200</v>
      </c>
      <c r="T39" s="42">
        <f>Europe!T16</f>
        <v>32903</v>
      </c>
      <c r="U39" s="42">
        <f>Europe!U16</f>
        <v>33540</v>
      </c>
      <c r="V39" s="42">
        <f>Europe!V16</f>
        <v>33746</v>
      </c>
      <c r="W39" s="42">
        <f>Europe!W16</f>
        <v>4854</v>
      </c>
      <c r="X39" s="42">
        <f>Europe!X16</f>
        <v>4124</v>
      </c>
      <c r="Y39" s="42">
        <f>Europe!Y16</f>
        <v>24230</v>
      </c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3">
      <c r="A40" s="47" t="s">
        <v>53</v>
      </c>
      <c r="B40" s="42">
        <f>'Latin America'!B16</f>
        <v>9755</v>
      </c>
      <c r="C40" s="42">
        <f>'Latin America'!C16</f>
        <v>11177</v>
      </c>
      <c r="D40" s="42">
        <f>'Latin America'!D16</f>
        <v>10409</v>
      </c>
      <c r="E40" s="42">
        <f>'Latin America'!E16</f>
        <v>9153</v>
      </c>
      <c r="F40" s="42">
        <f>'Latin America'!F16</f>
        <v>8551</v>
      </c>
      <c r="G40" s="42">
        <f>'Latin America'!G16</f>
        <v>9422</v>
      </c>
      <c r="H40" s="42">
        <f>'Latin America'!H16</f>
        <v>10152</v>
      </c>
      <c r="I40" s="42">
        <f>'Latin America'!I16</f>
        <v>10660</v>
      </c>
      <c r="J40" s="42">
        <f>'Latin America'!J16</f>
        <v>12022</v>
      </c>
      <c r="K40" s="42">
        <f>'Latin America'!K16</f>
        <v>13064</v>
      </c>
      <c r="L40" s="42">
        <f>'Latin America'!L16</f>
        <v>13115</v>
      </c>
      <c r="M40" s="42">
        <f>'Latin America'!M16</f>
        <v>15275</v>
      </c>
      <c r="N40" s="42">
        <f>'Latin America'!N16</f>
        <v>17684</v>
      </c>
      <c r="O40" s="42">
        <f>'Latin America'!O16</f>
        <v>20946</v>
      </c>
      <c r="P40" s="42">
        <f>'Latin America'!P16</f>
        <v>24920</v>
      </c>
      <c r="Q40" s="42">
        <f>'Latin America'!Q16</f>
        <v>26643</v>
      </c>
      <c r="R40" s="42">
        <f>'Latin America'!R16</f>
        <v>28270</v>
      </c>
      <c r="S40" s="42">
        <f>'Latin America'!S16</f>
        <v>27204</v>
      </c>
      <c r="T40" s="42">
        <f>'Latin America'!T16</f>
        <v>28114</v>
      </c>
      <c r="U40" s="42">
        <f>'Latin America'!U16</f>
        <v>29798</v>
      </c>
      <c r="V40" s="42">
        <f>'Latin America'!V16</f>
        <v>27934</v>
      </c>
      <c r="W40" s="42">
        <f>'Latin America'!W16</f>
        <v>7626</v>
      </c>
      <c r="X40" s="42">
        <f>'Latin America'!X16</f>
        <v>14857</v>
      </c>
      <c r="Y40" s="42">
        <f>'Latin America'!Y16</f>
        <v>20726</v>
      </c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3">
      <c r="A41" s="47" t="s">
        <v>58</v>
      </c>
      <c r="B41" s="42">
        <f>'SC America'!B16</f>
        <v>8285</v>
      </c>
      <c r="C41" s="42">
        <f>'SC America'!C16</f>
        <v>9550</v>
      </c>
      <c r="D41" s="42">
        <f>'SC America'!D16</f>
        <v>8867</v>
      </c>
      <c r="E41" s="42">
        <f>'SC America'!E16</f>
        <v>7800</v>
      </c>
      <c r="F41" s="42">
        <f>'SC America'!F16</f>
        <v>7260</v>
      </c>
      <c r="G41" s="42">
        <f>'SC America'!G16</f>
        <v>7973</v>
      </c>
      <c r="H41" s="42">
        <f>'SC America'!H16</f>
        <v>8643</v>
      </c>
      <c r="I41" s="42">
        <f>'SC America'!I16</f>
        <v>9055</v>
      </c>
      <c r="J41" s="42">
        <f>'SC America'!J16</f>
        <v>10197</v>
      </c>
      <c r="K41" s="42">
        <f>'SC America'!K16</f>
        <v>11367</v>
      </c>
      <c r="L41" s="42">
        <f>'SC America'!L16</f>
        <v>11385</v>
      </c>
      <c r="M41" s="42">
        <f>'SC America'!M16</f>
        <v>13505</v>
      </c>
      <c r="N41" s="42">
        <f>'SC America'!N16</f>
        <v>16059</v>
      </c>
      <c r="O41" s="42">
        <f>'SC America'!O16</f>
        <v>19319</v>
      </c>
      <c r="P41" s="42">
        <f>'SC America'!P16</f>
        <v>23096</v>
      </c>
      <c r="Q41" s="42">
        <f>'SC America'!Q16</f>
        <v>24608</v>
      </c>
      <c r="R41" s="42">
        <f>'SC America'!R16</f>
        <v>25921</v>
      </c>
      <c r="S41" s="42">
        <f>'SC America'!S16</f>
        <v>24641</v>
      </c>
      <c r="T41" s="42">
        <f>'SC America'!T16</f>
        <v>25450</v>
      </c>
      <c r="U41" s="42">
        <f>'SC America'!U16</f>
        <v>26848</v>
      </c>
      <c r="V41" s="42">
        <f>'SC America'!V16</f>
        <v>24689</v>
      </c>
      <c r="W41" s="42">
        <f>'SC America'!W16</f>
        <v>6799</v>
      </c>
      <c r="X41" s="42">
        <f>'SC America'!X16</f>
        <v>13155</v>
      </c>
      <c r="Y41" s="42">
        <f>'SC America'!Y16</f>
        <v>18337</v>
      </c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3">
      <c r="A42" s="47" t="s">
        <v>42</v>
      </c>
      <c r="B42" s="42">
        <f>'Asia-Pacific'!B16</f>
        <v>10901</v>
      </c>
      <c r="C42" s="42">
        <f>'Asia-Pacific'!C16</f>
        <v>12249</v>
      </c>
      <c r="D42" s="42">
        <f>'Asia-Pacific'!D16</f>
        <v>10089</v>
      </c>
      <c r="E42" s="42">
        <f>'Asia-Pacific'!E16</f>
        <v>8889</v>
      </c>
      <c r="F42" s="42">
        <f>'Asia-Pacific'!F16</f>
        <v>7972</v>
      </c>
      <c r="G42" s="42">
        <f>'Asia-Pacific'!G16</f>
        <v>9508</v>
      </c>
      <c r="H42" s="42">
        <f>'Asia-Pacific'!H16</f>
        <v>10069</v>
      </c>
      <c r="I42" s="42">
        <f>'Asia-Pacific'!I16</f>
        <v>9811</v>
      </c>
      <c r="J42" s="42">
        <f>'Asia-Pacific'!J16</f>
        <v>10160</v>
      </c>
      <c r="K42" s="42">
        <f>'Asia-Pacific'!K16</f>
        <v>10296</v>
      </c>
      <c r="L42" s="42">
        <f>'Asia-Pacific'!L16</f>
        <v>10300</v>
      </c>
      <c r="M42" s="42">
        <f>'Asia-Pacific'!M16</f>
        <v>15271</v>
      </c>
      <c r="N42" s="42">
        <f>'Asia-Pacific'!N16</f>
        <v>16917</v>
      </c>
      <c r="O42" s="42">
        <f>'Asia-Pacific'!O16</f>
        <v>20194</v>
      </c>
      <c r="P42" s="42">
        <f>'Asia-Pacific'!P16</f>
        <v>24487</v>
      </c>
      <c r="Q42" s="42">
        <f>'Asia-Pacific'!Q16</f>
        <v>26681</v>
      </c>
      <c r="R42" s="42">
        <f>'Asia-Pacific'!R16</f>
        <v>31006</v>
      </c>
      <c r="S42" s="42">
        <f>'Asia-Pacific'!S16</f>
        <v>32801</v>
      </c>
      <c r="T42" s="42">
        <f>'Asia-Pacific'!T16</f>
        <v>32767</v>
      </c>
      <c r="U42" s="42">
        <f>'Asia-Pacific'!U16</f>
        <v>32369</v>
      </c>
      <c r="V42" s="42">
        <f>'Asia-Pacific'!V16</f>
        <v>31823</v>
      </c>
      <c r="W42" s="42">
        <f>'Asia-Pacific'!W16</f>
        <v>4523</v>
      </c>
      <c r="X42" s="42">
        <f>'Asia-Pacific'!X16</f>
        <v>2254</v>
      </c>
      <c r="Y42" s="42">
        <f>'Asia-Pacific'!Y16</f>
        <v>12248</v>
      </c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3">
      <c r="A43" s="47" t="s">
        <v>95</v>
      </c>
      <c r="B43" s="42">
        <f>'Other-Western'!B16</f>
        <v>1470</v>
      </c>
      <c r="C43" s="42">
        <f>'Other-Western'!C16</f>
        <v>1627</v>
      </c>
      <c r="D43" s="42">
        <f>'Other-Western'!D16</f>
        <v>1542</v>
      </c>
      <c r="E43" s="42">
        <f>'Other-Western'!E16</f>
        <v>1352</v>
      </c>
      <c r="F43" s="42">
        <f>'Other-Western'!F16</f>
        <v>1290</v>
      </c>
      <c r="G43" s="42">
        <f>'Other-Western'!G16</f>
        <v>1449</v>
      </c>
      <c r="H43" s="42">
        <f>'Other-Western'!H16</f>
        <v>1509</v>
      </c>
      <c r="I43" s="42">
        <f>'Other-Western'!I16</f>
        <v>1606</v>
      </c>
      <c r="J43" s="42">
        <f>'Other-Western'!J16</f>
        <v>1824</v>
      </c>
      <c r="K43" s="42">
        <f>'Other-Western'!K16</f>
        <v>1697</v>
      </c>
      <c r="L43" s="42">
        <f>'Other-Western'!L16</f>
        <v>1730</v>
      </c>
      <c r="M43" s="42">
        <f>'Other-Western'!M16</f>
        <v>1770</v>
      </c>
      <c r="N43" s="42">
        <f>'Other-Western'!N16</f>
        <v>1625</v>
      </c>
      <c r="O43" s="42">
        <f>'Other-Western'!O16</f>
        <v>1627</v>
      </c>
      <c r="P43" s="42">
        <f>'Other-Western'!P16</f>
        <v>1824</v>
      </c>
      <c r="Q43" s="42">
        <f>'Other-Western'!Q16</f>
        <v>2035</v>
      </c>
      <c r="R43" s="42">
        <f>'Other-Western'!R16</f>
        <v>2349</v>
      </c>
      <c r="S43" s="42">
        <f>'Other-Western'!S16</f>
        <v>2563</v>
      </c>
      <c r="T43" s="42">
        <f>'Other-Western'!T16</f>
        <v>2664</v>
      </c>
      <c r="U43" s="42">
        <f>'Other-Western'!U16</f>
        <v>2950</v>
      </c>
      <c r="V43" s="42">
        <f>'Other-Western'!V16</f>
        <v>3245</v>
      </c>
      <c r="W43" s="42">
        <f>'Other-Western'!W16</f>
        <v>827</v>
      </c>
      <c r="X43" s="42">
        <f>'Other-Western'!X16</f>
        <v>1702</v>
      </c>
      <c r="Y43" s="42">
        <f>'Other-Western'!Y16</f>
        <v>2389</v>
      </c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3">
      <c r="A44" s="47" t="s">
        <v>55</v>
      </c>
      <c r="B44" s="42">
        <f>'Middle East'!B16</f>
        <v>1051</v>
      </c>
      <c r="C44" s="42">
        <f>'Middle East'!C16</f>
        <v>1186</v>
      </c>
      <c r="D44" s="42">
        <f>'Middle East'!D16</f>
        <v>1041</v>
      </c>
      <c r="E44" s="42">
        <f>'Middle East'!E16</f>
        <v>692</v>
      </c>
      <c r="F44" s="42">
        <f>'Middle East'!F16</f>
        <v>612</v>
      </c>
      <c r="G44" s="42">
        <f>'Middle East'!G16</f>
        <v>689</v>
      </c>
      <c r="H44" s="42">
        <f>'Middle East'!H16</f>
        <v>773</v>
      </c>
      <c r="I44" s="42">
        <f>'Middle East'!I16</f>
        <v>804</v>
      </c>
      <c r="J44" s="42">
        <f>'Middle East'!J16</f>
        <v>965</v>
      </c>
      <c r="K44" s="42">
        <f>'Middle East'!K16</f>
        <v>1088</v>
      </c>
      <c r="L44" s="42">
        <f>'Middle East'!L16</f>
        <v>1164</v>
      </c>
      <c r="M44" s="42">
        <f>'Middle East'!M16</f>
        <v>1347</v>
      </c>
      <c r="N44" s="42">
        <f>'Middle East'!N16</f>
        <v>1585</v>
      </c>
      <c r="O44" s="42">
        <f>'Middle East'!O16</f>
        <v>1858</v>
      </c>
      <c r="P44" s="42">
        <f>'Middle East'!P16</f>
        <v>2310</v>
      </c>
      <c r="Q44" s="42">
        <f>'Middle East'!Q16</f>
        <v>2785</v>
      </c>
      <c r="R44" s="42">
        <f>'Middle East'!R16</f>
        <v>3107</v>
      </c>
      <c r="S44" s="42">
        <f>'Middle East'!S16</f>
        <v>3000</v>
      </c>
      <c r="T44" s="42">
        <f>'Middle East'!T16</f>
        <v>2418</v>
      </c>
      <c r="U44" s="42">
        <f>'Middle East'!U16</f>
        <v>2527</v>
      </c>
      <c r="V44" s="42">
        <f>'Middle East'!V16</f>
        <v>2532</v>
      </c>
      <c r="W44" s="42">
        <f>'Middle East'!W16</f>
        <v>400</v>
      </c>
      <c r="X44" s="42">
        <f>'Middle East'!X16</f>
        <v>1022</v>
      </c>
      <c r="Y44" s="42">
        <f>'Middle East'!Y16</f>
        <v>1905</v>
      </c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3">
      <c r="A45" s="47" t="s">
        <v>40</v>
      </c>
      <c r="B45" s="42">
        <f>Africa!B16</f>
        <v>668</v>
      </c>
      <c r="C45" s="42">
        <f>Africa!C16</f>
        <v>707</v>
      </c>
      <c r="D45" s="42">
        <f>Africa!D16</f>
        <v>689</v>
      </c>
      <c r="E45" s="42">
        <f>Africa!E16</f>
        <v>543</v>
      </c>
      <c r="F45" s="42">
        <f>Africa!F16</f>
        <v>511</v>
      </c>
      <c r="G45" s="42">
        <f>Africa!G16</f>
        <v>515</v>
      </c>
      <c r="H45" s="42">
        <f>Africa!H16</f>
        <v>535</v>
      </c>
      <c r="I45" s="42">
        <f>Africa!I16</f>
        <v>564</v>
      </c>
      <c r="J45" s="42">
        <f>Africa!J16</f>
        <v>673</v>
      </c>
      <c r="K45" s="42">
        <f>Africa!K16</f>
        <v>817</v>
      </c>
      <c r="L45" s="42">
        <f>Africa!L16</f>
        <v>810</v>
      </c>
      <c r="M45" s="42">
        <f>Africa!M16</f>
        <v>930</v>
      </c>
      <c r="N45" s="42">
        <f>Africa!N16</f>
        <v>1029</v>
      </c>
      <c r="O45" s="42">
        <f>Africa!O16</f>
        <v>1216</v>
      </c>
      <c r="P45" s="42">
        <f>Africa!P16</f>
        <v>1491</v>
      </c>
      <c r="Q45" s="42">
        <f>Africa!Q16</f>
        <v>1692</v>
      </c>
      <c r="R45" s="42">
        <f>Africa!R16</f>
        <v>1807</v>
      </c>
      <c r="S45" s="42">
        <f>Africa!S16</f>
        <v>1826</v>
      </c>
      <c r="T45" s="42">
        <f>Africa!T16</f>
        <v>1735</v>
      </c>
      <c r="U45" s="42">
        <f>Africa!U16</f>
        <v>1811</v>
      </c>
      <c r="V45" s="42">
        <f>Africa!V16</f>
        <v>1740</v>
      </c>
      <c r="W45" s="42">
        <f>Africa!W16</f>
        <v>321</v>
      </c>
      <c r="X45" s="42">
        <f>Africa!X16</f>
        <v>474</v>
      </c>
      <c r="Y45" s="42">
        <f>Africa!Y16</f>
        <v>1197</v>
      </c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3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3">
      <c r="A47" s="47" t="s">
        <v>118</v>
      </c>
      <c r="B47" s="42">
        <f>Overseas!B16</f>
        <v>36334</v>
      </c>
      <c r="C47" s="42">
        <f>Overseas!C16</f>
        <v>39338</v>
      </c>
      <c r="D47" s="42">
        <f>Overseas!D16</f>
        <v>32827</v>
      </c>
      <c r="E47" s="42">
        <f>Overseas!E16</f>
        <v>28472</v>
      </c>
      <c r="F47" s="42">
        <f>Overseas!F16</f>
        <v>26671</v>
      </c>
      <c r="G47" s="42">
        <f>Overseas!G16</f>
        <v>30836</v>
      </c>
      <c r="H47" s="42">
        <f>Overseas!H16</f>
        <v>33435</v>
      </c>
      <c r="I47" s="42">
        <f>Overseas!I16</f>
        <v>34214</v>
      </c>
      <c r="J47" s="42">
        <f>Overseas!J16</f>
        <v>39282</v>
      </c>
      <c r="K47" s="42">
        <f>Overseas!K16</f>
        <v>44356</v>
      </c>
      <c r="L47" s="42">
        <f>Overseas!L16</f>
        <v>43763</v>
      </c>
      <c r="M47" s="42">
        <f>Overseas!M16</f>
        <v>53233</v>
      </c>
      <c r="N47" s="42">
        <f>Overseas!N16</f>
        <v>59194</v>
      </c>
      <c r="O47" s="42">
        <f>Overseas!O16</f>
        <v>65711</v>
      </c>
      <c r="P47" s="42">
        <f>Overseas!P16</f>
        <v>76751</v>
      </c>
      <c r="Q47" s="42">
        <f>Overseas!Q16</f>
        <v>83158</v>
      </c>
      <c r="R47" s="42">
        <f>Overseas!R16</f>
        <v>92667</v>
      </c>
      <c r="S47" s="42">
        <f>Overseas!S16</f>
        <v>91101</v>
      </c>
      <c r="T47" s="42">
        <f>Overseas!T16</f>
        <v>90382</v>
      </c>
      <c r="U47" s="42">
        <f>Overseas!U16</f>
        <v>92326</v>
      </c>
      <c r="V47" s="42">
        <f>Overseas!V16</f>
        <v>90882</v>
      </c>
      <c r="W47" s="42">
        <f>Overseas!W16</f>
        <v>15190</v>
      </c>
      <c r="X47" s="42">
        <f>Overseas!X16</f>
        <v>18973</v>
      </c>
      <c r="Y47" s="42">
        <f>Overseas!Y16</f>
        <v>55338</v>
      </c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3">
      <c r="A48" s="85" t="s">
        <v>47</v>
      </c>
      <c r="B48" s="42">
        <f>EU!B16</f>
        <v>14928</v>
      </c>
      <c r="C48" s="42">
        <f>EU!C16</f>
        <v>15646</v>
      </c>
      <c r="D48" s="42">
        <f>EU!D16</f>
        <v>12733</v>
      </c>
      <c r="E48" s="42">
        <f>EU!E16</f>
        <v>11681</v>
      </c>
      <c r="F48" s="42">
        <f>EU!F16</f>
        <v>11664</v>
      </c>
      <c r="G48" s="42">
        <f>EU!G16</f>
        <v>13932</v>
      </c>
      <c r="H48" s="42">
        <f>EU!H16</f>
        <v>15452</v>
      </c>
      <c r="I48" s="42">
        <f>EU!I16</f>
        <v>15983</v>
      </c>
      <c r="J48" s="42">
        <f>EU!J16</f>
        <v>19083</v>
      </c>
      <c r="K48" s="42">
        <f>EU!K16</f>
        <v>22526</v>
      </c>
      <c r="L48" s="42">
        <f>EU!L16</f>
        <v>20828</v>
      </c>
      <c r="M48" s="42">
        <f>EU!M16</f>
        <v>22444</v>
      </c>
      <c r="N48" s="42">
        <f>EU!N16</f>
        <v>23745</v>
      </c>
      <c r="O48" s="42">
        <f>EU!O16</f>
        <v>23453</v>
      </c>
      <c r="P48" s="42">
        <f>EU!P16</f>
        <v>25187</v>
      </c>
      <c r="Q48" s="42">
        <f>EU!Q16</f>
        <v>27009</v>
      </c>
      <c r="R48" s="42">
        <f>EU!R16</f>
        <v>30451</v>
      </c>
      <c r="S48" s="42">
        <f>EU!S16</f>
        <v>28800</v>
      </c>
      <c r="T48" s="42">
        <f>EU!T16</f>
        <v>28611</v>
      </c>
      <c r="U48" s="42">
        <f>EU!U16</f>
        <v>29410</v>
      </c>
      <c r="V48" s="42">
        <f>EU!V16</f>
        <v>29647</v>
      </c>
      <c r="W48" s="42">
        <f>EU!W16</f>
        <v>2759</v>
      </c>
      <c r="X48" s="42">
        <f>EU!X16</f>
        <v>2364</v>
      </c>
      <c r="Y48" s="42">
        <f>EU!Y16</f>
        <v>14734</v>
      </c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3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3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3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6.2" x14ac:dyDescent="0.3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6.2" x14ac:dyDescent="0.3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3"/>
    <row r="55" spans="1:114" s="16" customFormat="1" x14ac:dyDescent="0.3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3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3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3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3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3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3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3">
      <c r="N62" s="50"/>
      <c r="O62" s="50"/>
      <c r="P62" s="50"/>
      <c r="Q62" s="50"/>
      <c r="R62" s="50"/>
    </row>
    <row r="63" spans="1:114" x14ac:dyDescent="0.3">
      <c r="N63" s="50"/>
      <c r="O63" s="50"/>
      <c r="P63" s="50"/>
      <c r="Q63" s="50"/>
      <c r="R63" s="50"/>
    </row>
  </sheetData>
  <sortState xmlns:xlrd2="http://schemas.microsoft.com/office/spreadsheetml/2017/richdata2" ref="A39:Y45">
    <sortCondition descending="1" ref="Y39:Y45"/>
  </sortState>
  <conditionalFormatting sqref="B39:Y45 B47:Y48">
    <cfRule type="cellIs" dxfId="720" priority="1" operator="lessThan">
      <formula>0</formula>
    </cfRule>
  </conditionalFormatting>
  <hyperlinks>
    <hyperlink ref="A15" location="Argentina!A1" display="Argentina" xr:uid="{B06E7AF7-AF75-481C-B5ED-3042FB3DF6C1}"/>
    <hyperlink ref="A12" location="Australia!A1" display="Australia" xr:uid="{E72E637B-4FB7-4892-AAD5-253866B3F348}"/>
    <hyperlink ref="A9" location="Brazil!A1" display="Brazil" xr:uid="{F2ACEE43-F0ED-483A-9EF6-6F3E098D8381}"/>
    <hyperlink ref="A6" location="Canada!A1" display="Canada" xr:uid="{C21AA83E-4821-405E-9474-69DBD02BE35C}"/>
    <hyperlink ref="A18" location="China!A1" display="China" xr:uid="{87C2C762-252F-4793-99E3-616A793A4B08}"/>
    <hyperlink ref="A11" location="France!A1" display="France" xr:uid="{0E785B5E-0D78-4054-8AD4-3970C76F880A}"/>
    <hyperlink ref="A10" location="Germany!A1" display="Germany" xr:uid="{75985954-7122-408A-A0B1-AC4B6F549C66}"/>
    <hyperlink ref="A35" location="'Hong Kong'!A1" display="Hong Kong" xr:uid="{2923ADDE-08CB-46D2-8D0E-3953B9172712}"/>
    <hyperlink ref="A13" location="India!A1" display="India" xr:uid="{6A8DED06-366E-47C3-94A1-D0114F994BAB}"/>
    <hyperlink ref="A17" location="Italy!A1" display="Italy" xr:uid="{B0009E26-2BC3-497C-8D00-C8DC5ACC1CB2}"/>
    <hyperlink ref="A20" location="Japan!A1" display="Japan" xr:uid="{62D5A663-1D57-4B6D-9EF2-6C5CB417CADE}"/>
    <hyperlink ref="A8" location="Mexico!A1" display="Mexico" xr:uid="{33D5C4F1-BCE4-41A7-8086-CF19606AC6E7}"/>
    <hyperlink ref="A19" location="Netherlands!A1" display="Netherlands" xr:uid="{B0E7E4D0-DD60-412D-9CF4-47FA18916A90}"/>
    <hyperlink ref="A29" location="Singapore!A1" display="Singapore" xr:uid="{E306B7C2-0BDA-4774-A41C-2D9A25ED2F7B}"/>
    <hyperlink ref="A33" location="'South Africa'!A1" display="South Africa" xr:uid="{60CEEC1A-DCF0-4C29-A527-88969E0F2630}"/>
    <hyperlink ref="A14" location="'South Korea'!A1" display="South Korea" xr:uid="{ABEF3897-99E9-4DA0-AEE0-1E5D8220397D}"/>
    <hyperlink ref="A31" location="Taiwan!A1" display="Taiwan" xr:uid="{2BE9D8AA-3CBF-470C-ADEC-F12845EFF793}"/>
    <hyperlink ref="A7" location="UK!A1" display="United Kingdom" xr:uid="{1154E723-8676-4F44-BD90-5DCCCD71060B}"/>
    <hyperlink ref="A23" location="Venezuela!A1" display="Venezuela" xr:uid="{AABA0A4C-5670-43BF-A8C2-779A91E81FA4}"/>
    <hyperlink ref="A45" location="Africa!A1" display="Africa" xr:uid="{5CB24262-2919-443B-8ACE-FF6C269CF937}"/>
    <hyperlink ref="A42" location="'Asia-Pacific'!A1" display="Asia and Pacific" xr:uid="{75D703E6-EF94-4450-9755-B646BFFBBEE6}"/>
    <hyperlink ref="A39" location="Europe!A1" display="Europe" xr:uid="{2D6782B5-0D16-487C-9D7B-1673E3350FE7}"/>
    <hyperlink ref="A40" location="'Latin America'!A1" display="Latin America" xr:uid="{206E31D1-FAE6-41A4-9248-25F2BB581105}"/>
    <hyperlink ref="A44" location="'Middle East'!A1" display="Middle East" xr:uid="{10EA68CC-FC66-4DFA-9C44-D055F72F58AD}"/>
    <hyperlink ref="A41" location="'SC America'!A1" display="South and Central America" xr:uid="{39E8092F-F7DE-4687-9967-8938CEAF518C}"/>
    <hyperlink ref="A43" location="'Other-Western'!A1" display="Other Western Hemisphere" xr:uid="{9BD4E103-2F01-4813-86A4-22C820DCD7CD}"/>
    <hyperlink ref="A47" location="Overseas!A1" display="Overseas" xr:uid="{43CD4199-0012-4320-9AC1-6B33D100EB06}"/>
    <hyperlink ref="A48" location="EU!A1" display="European Union" xr:uid="{485085EF-A1C0-478C-AE57-C5C395DB9965}"/>
    <hyperlink ref="A25" location="Belgium!A1" display="Belgium" xr:uid="{93622E22-AE01-4511-9B35-65745A7B7E7F}"/>
    <hyperlink ref="A36" location="Bermuda!A1" display="Bermuda" xr:uid="{D0503315-5FF2-48C1-9422-713FFDAC595D}"/>
    <hyperlink ref="A30" location="Indonesia!A1" display="Indonesia" xr:uid="{40CAF1FC-0B96-4D5D-A792-BE5A8C66DA28}"/>
    <hyperlink ref="A22" location="Israel!A1" display="Israel" xr:uid="{484E7870-DB36-4FB5-950D-8AEFFC8C416C}"/>
    <hyperlink ref="A26" location="'New Zealand'!A1" display="New Zealand" xr:uid="{72CFA723-1E75-453B-B614-D60E720CA71F}"/>
    <hyperlink ref="A28" location="Norway!A1" display="Norway" xr:uid="{4EECDDF4-8DF3-410C-897F-328292CE7A4C}"/>
    <hyperlink ref="A27" location="Philippines!A1" display="Philippines" xr:uid="{00347457-BB80-4022-9D5C-4C7A93DEA6D6}"/>
    <hyperlink ref="A32" location="'Saudi Arabia'!A1" display="Saudi Arabia" xr:uid="{58670ADB-6157-4E23-B60A-6DC9D669FCFD}"/>
    <hyperlink ref="A21" location="Switzerland!A1" display="Switzerland" xr:uid="{85005EB9-9BD5-4951-B2E2-E9CC778B6DE4}"/>
    <hyperlink ref="A24" location="Sweden!A1" display="Sweden" xr:uid="{86ECDEA9-CF59-4E0F-B8F4-FCD8A4F009CD}"/>
    <hyperlink ref="A16" location="Spain!A1" display="Spain" xr:uid="{F6C0BE04-7F9B-442A-86AD-350AB4AE4FEF}"/>
    <hyperlink ref="A34" location="Thailand!A1" display="Thailand" xr:uid="{78EEDB64-2637-4CA5-9766-DCF8335AF4D5}"/>
  </hyperlinks>
  <pageMargins left="0.7" right="0.7" top="0.75" bottom="0.75" header="0.3" footer="0.3"/>
  <pageSetup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5682E-7818-4A48-9AEB-E9E74D87CD47}">
  <dimension ref="A1:DJ62"/>
  <sheetViews>
    <sheetView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RowHeight="14.4" x14ac:dyDescent="0.3"/>
  <cols>
    <col min="1" max="1" width="45.6640625" style="50" customWidth="1"/>
    <col min="2" max="11" width="8.88671875" style="49"/>
    <col min="12" max="13" width="9.5546875" style="49" bestFit="1" customWidth="1"/>
    <col min="14" max="18" width="8.88671875" style="49"/>
    <col min="19" max="21" width="8.88671875" style="50"/>
    <col min="22" max="22" width="8.88671875" style="49"/>
    <col min="23" max="206" width="8.88671875" style="50"/>
    <col min="207" max="207" width="45.6640625" style="50" customWidth="1"/>
    <col min="208" max="216" width="13.6640625" style="50" customWidth="1"/>
    <col min="217" max="217" width="8.88671875" style="50"/>
    <col min="218" max="218" width="9.5546875" style="50" bestFit="1" customWidth="1"/>
    <col min="219" max="462" width="8.88671875" style="50"/>
    <col min="463" max="463" width="45.6640625" style="50" customWidth="1"/>
    <col min="464" max="472" width="13.6640625" style="50" customWidth="1"/>
    <col min="473" max="473" width="8.88671875" style="50"/>
    <col min="474" max="474" width="9.5546875" style="50" bestFit="1" customWidth="1"/>
    <col min="475" max="718" width="8.88671875" style="50"/>
    <col min="719" max="719" width="45.6640625" style="50" customWidth="1"/>
    <col min="720" max="728" width="13.6640625" style="50" customWidth="1"/>
    <col min="729" max="729" width="8.88671875" style="50"/>
    <col min="730" max="730" width="9.5546875" style="50" bestFit="1" customWidth="1"/>
    <col min="731" max="974" width="8.88671875" style="50"/>
    <col min="975" max="975" width="45.6640625" style="50" customWidth="1"/>
    <col min="976" max="984" width="13.6640625" style="50" customWidth="1"/>
    <col min="985" max="985" width="8.88671875" style="50"/>
    <col min="986" max="986" width="9.5546875" style="50" bestFit="1" customWidth="1"/>
    <col min="987" max="1230" width="8.88671875" style="50"/>
    <col min="1231" max="1231" width="45.6640625" style="50" customWidth="1"/>
    <col min="1232" max="1240" width="13.6640625" style="50" customWidth="1"/>
    <col min="1241" max="1241" width="8.88671875" style="50"/>
    <col min="1242" max="1242" width="9.5546875" style="50" bestFit="1" customWidth="1"/>
    <col min="1243" max="1486" width="8.88671875" style="50"/>
    <col min="1487" max="1487" width="45.6640625" style="50" customWidth="1"/>
    <col min="1488" max="1496" width="13.6640625" style="50" customWidth="1"/>
    <col min="1497" max="1497" width="8.88671875" style="50"/>
    <col min="1498" max="1498" width="9.5546875" style="50" bestFit="1" customWidth="1"/>
    <col min="1499" max="1742" width="8.88671875" style="50"/>
    <col min="1743" max="1743" width="45.6640625" style="50" customWidth="1"/>
    <col min="1744" max="1752" width="13.6640625" style="50" customWidth="1"/>
    <col min="1753" max="1753" width="8.88671875" style="50"/>
    <col min="1754" max="1754" width="9.5546875" style="50" bestFit="1" customWidth="1"/>
    <col min="1755" max="1998" width="8.88671875" style="50"/>
    <col min="1999" max="1999" width="45.6640625" style="50" customWidth="1"/>
    <col min="2000" max="2008" width="13.6640625" style="50" customWidth="1"/>
    <col min="2009" max="2009" width="8.88671875" style="50"/>
    <col min="2010" max="2010" width="9.5546875" style="50" bestFit="1" customWidth="1"/>
    <col min="2011" max="2254" width="8.88671875" style="50"/>
    <col min="2255" max="2255" width="45.6640625" style="50" customWidth="1"/>
    <col min="2256" max="2264" width="13.6640625" style="50" customWidth="1"/>
    <col min="2265" max="2265" width="8.88671875" style="50"/>
    <col min="2266" max="2266" width="9.5546875" style="50" bestFit="1" customWidth="1"/>
    <col min="2267" max="2510" width="8.88671875" style="50"/>
    <col min="2511" max="2511" width="45.6640625" style="50" customWidth="1"/>
    <col min="2512" max="2520" width="13.6640625" style="50" customWidth="1"/>
    <col min="2521" max="2521" width="8.88671875" style="50"/>
    <col min="2522" max="2522" width="9.5546875" style="50" bestFit="1" customWidth="1"/>
    <col min="2523" max="2766" width="8.88671875" style="50"/>
    <col min="2767" max="2767" width="45.6640625" style="50" customWidth="1"/>
    <col min="2768" max="2776" width="13.6640625" style="50" customWidth="1"/>
    <col min="2777" max="2777" width="8.88671875" style="50"/>
    <col min="2778" max="2778" width="9.5546875" style="50" bestFit="1" customWidth="1"/>
    <col min="2779" max="3022" width="8.88671875" style="50"/>
    <col min="3023" max="3023" width="45.6640625" style="50" customWidth="1"/>
    <col min="3024" max="3032" width="13.6640625" style="50" customWidth="1"/>
    <col min="3033" max="3033" width="8.88671875" style="50"/>
    <col min="3034" max="3034" width="9.5546875" style="50" bestFit="1" customWidth="1"/>
    <col min="3035" max="3278" width="8.88671875" style="50"/>
    <col min="3279" max="3279" width="45.6640625" style="50" customWidth="1"/>
    <col min="3280" max="3288" width="13.6640625" style="50" customWidth="1"/>
    <col min="3289" max="3289" width="8.88671875" style="50"/>
    <col min="3290" max="3290" width="9.5546875" style="50" bestFit="1" customWidth="1"/>
    <col min="3291" max="3534" width="8.88671875" style="50"/>
    <col min="3535" max="3535" width="45.6640625" style="50" customWidth="1"/>
    <col min="3536" max="3544" width="13.6640625" style="50" customWidth="1"/>
    <col min="3545" max="3545" width="8.88671875" style="50"/>
    <col min="3546" max="3546" width="9.5546875" style="50" bestFit="1" customWidth="1"/>
    <col min="3547" max="3790" width="8.88671875" style="50"/>
    <col min="3791" max="3791" width="45.6640625" style="50" customWidth="1"/>
    <col min="3792" max="3800" width="13.6640625" style="50" customWidth="1"/>
    <col min="3801" max="3801" width="8.88671875" style="50"/>
    <col min="3802" max="3802" width="9.5546875" style="50" bestFit="1" customWidth="1"/>
    <col min="3803" max="4046" width="8.88671875" style="50"/>
    <col min="4047" max="4047" width="45.6640625" style="50" customWidth="1"/>
    <col min="4048" max="4056" width="13.6640625" style="50" customWidth="1"/>
    <col min="4057" max="4057" width="8.88671875" style="50"/>
    <col min="4058" max="4058" width="9.5546875" style="50" bestFit="1" customWidth="1"/>
    <col min="4059" max="4302" width="8.88671875" style="50"/>
    <col min="4303" max="4303" width="45.6640625" style="50" customWidth="1"/>
    <col min="4304" max="4312" width="13.6640625" style="50" customWidth="1"/>
    <col min="4313" max="4313" width="8.88671875" style="50"/>
    <col min="4314" max="4314" width="9.5546875" style="50" bestFit="1" customWidth="1"/>
    <col min="4315" max="4558" width="8.88671875" style="50"/>
    <col min="4559" max="4559" width="45.6640625" style="50" customWidth="1"/>
    <col min="4560" max="4568" width="13.6640625" style="50" customWidth="1"/>
    <col min="4569" max="4569" width="8.88671875" style="50"/>
    <col min="4570" max="4570" width="9.5546875" style="50" bestFit="1" customWidth="1"/>
    <col min="4571" max="4814" width="8.88671875" style="50"/>
    <col min="4815" max="4815" width="45.6640625" style="50" customWidth="1"/>
    <col min="4816" max="4824" width="13.6640625" style="50" customWidth="1"/>
    <col min="4825" max="4825" width="8.88671875" style="50"/>
    <col min="4826" max="4826" width="9.5546875" style="50" bestFit="1" customWidth="1"/>
    <col min="4827" max="5070" width="8.88671875" style="50"/>
    <col min="5071" max="5071" width="45.6640625" style="50" customWidth="1"/>
    <col min="5072" max="5080" width="13.6640625" style="50" customWidth="1"/>
    <col min="5081" max="5081" width="8.88671875" style="50"/>
    <col min="5082" max="5082" width="9.5546875" style="50" bestFit="1" customWidth="1"/>
    <col min="5083" max="5326" width="8.88671875" style="50"/>
    <col min="5327" max="5327" width="45.6640625" style="50" customWidth="1"/>
    <col min="5328" max="5336" width="13.6640625" style="50" customWidth="1"/>
    <col min="5337" max="5337" width="8.88671875" style="50"/>
    <col min="5338" max="5338" width="9.5546875" style="50" bestFit="1" customWidth="1"/>
    <col min="5339" max="5582" width="8.88671875" style="50"/>
    <col min="5583" max="5583" width="45.6640625" style="50" customWidth="1"/>
    <col min="5584" max="5592" width="13.6640625" style="50" customWidth="1"/>
    <col min="5593" max="5593" width="8.88671875" style="50"/>
    <col min="5594" max="5594" width="9.5546875" style="50" bestFit="1" customWidth="1"/>
    <col min="5595" max="5838" width="8.88671875" style="50"/>
    <col min="5839" max="5839" width="45.6640625" style="50" customWidth="1"/>
    <col min="5840" max="5848" width="13.6640625" style="50" customWidth="1"/>
    <col min="5849" max="5849" width="8.88671875" style="50"/>
    <col min="5850" max="5850" width="9.5546875" style="50" bestFit="1" customWidth="1"/>
    <col min="5851" max="6094" width="8.88671875" style="50"/>
    <col min="6095" max="6095" width="45.6640625" style="50" customWidth="1"/>
    <col min="6096" max="6104" width="13.6640625" style="50" customWidth="1"/>
    <col min="6105" max="6105" width="8.88671875" style="50"/>
    <col min="6106" max="6106" width="9.5546875" style="50" bestFit="1" customWidth="1"/>
    <col min="6107" max="6350" width="8.88671875" style="50"/>
    <col min="6351" max="6351" width="45.6640625" style="50" customWidth="1"/>
    <col min="6352" max="6360" width="13.6640625" style="50" customWidth="1"/>
    <col min="6361" max="6361" width="8.88671875" style="50"/>
    <col min="6362" max="6362" width="9.5546875" style="50" bestFit="1" customWidth="1"/>
    <col min="6363" max="6606" width="8.88671875" style="50"/>
    <col min="6607" max="6607" width="45.6640625" style="50" customWidth="1"/>
    <col min="6608" max="6616" width="13.6640625" style="50" customWidth="1"/>
    <col min="6617" max="6617" width="8.88671875" style="50"/>
    <col min="6618" max="6618" width="9.5546875" style="50" bestFit="1" customWidth="1"/>
    <col min="6619" max="6862" width="8.88671875" style="50"/>
    <col min="6863" max="6863" width="45.6640625" style="50" customWidth="1"/>
    <col min="6864" max="6872" width="13.6640625" style="50" customWidth="1"/>
    <col min="6873" max="6873" width="8.88671875" style="50"/>
    <col min="6874" max="6874" width="9.5546875" style="50" bestFit="1" customWidth="1"/>
    <col min="6875" max="7118" width="8.88671875" style="50"/>
    <col min="7119" max="7119" width="45.6640625" style="50" customWidth="1"/>
    <col min="7120" max="7128" width="13.6640625" style="50" customWidth="1"/>
    <col min="7129" max="7129" width="8.88671875" style="50"/>
    <col min="7130" max="7130" width="9.5546875" style="50" bestFit="1" customWidth="1"/>
    <col min="7131" max="7374" width="8.88671875" style="50"/>
    <col min="7375" max="7375" width="45.6640625" style="50" customWidth="1"/>
    <col min="7376" max="7384" width="13.6640625" style="50" customWidth="1"/>
    <col min="7385" max="7385" width="8.88671875" style="50"/>
    <col min="7386" max="7386" width="9.5546875" style="50" bestFit="1" customWidth="1"/>
    <col min="7387" max="7630" width="8.88671875" style="50"/>
    <col min="7631" max="7631" width="45.6640625" style="50" customWidth="1"/>
    <col min="7632" max="7640" width="13.6640625" style="50" customWidth="1"/>
    <col min="7641" max="7641" width="8.88671875" style="50"/>
    <col min="7642" max="7642" width="9.5546875" style="50" bestFit="1" customWidth="1"/>
    <col min="7643" max="7886" width="8.88671875" style="50"/>
    <col min="7887" max="7887" width="45.6640625" style="50" customWidth="1"/>
    <col min="7888" max="7896" width="13.6640625" style="50" customWidth="1"/>
    <col min="7897" max="7897" width="8.88671875" style="50"/>
    <col min="7898" max="7898" width="9.5546875" style="50" bestFit="1" customWidth="1"/>
    <col min="7899" max="8142" width="8.88671875" style="50"/>
    <col min="8143" max="8143" width="45.6640625" style="50" customWidth="1"/>
    <col min="8144" max="8152" width="13.6640625" style="50" customWidth="1"/>
    <col min="8153" max="8153" width="8.88671875" style="50"/>
    <col min="8154" max="8154" width="9.5546875" style="50" bestFit="1" customWidth="1"/>
    <col min="8155" max="8398" width="8.88671875" style="50"/>
    <col min="8399" max="8399" width="45.6640625" style="50" customWidth="1"/>
    <col min="8400" max="8408" width="13.6640625" style="50" customWidth="1"/>
    <col min="8409" max="8409" width="8.88671875" style="50"/>
    <col min="8410" max="8410" width="9.5546875" style="50" bestFit="1" customWidth="1"/>
    <col min="8411" max="8654" width="8.88671875" style="50"/>
    <col min="8655" max="8655" width="45.6640625" style="50" customWidth="1"/>
    <col min="8656" max="8664" width="13.6640625" style="50" customWidth="1"/>
    <col min="8665" max="8665" width="8.88671875" style="50"/>
    <col min="8666" max="8666" width="9.5546875" style="50" bestFit="1" customWidth="1"/>
    <col min="8667" max="8910" width="8.88671875" style="50"/>
    <col min="8911" max="8911" width="45.6640625" style="50" customWidth="1"/>
    <col min="8912" max="8920" width="13.6640625" style="50" customWidth="1"/>
    <col min="8921" max="8921" width="8.88671875" style="50"/>
    <col min="8922" max="8922" width="9.5546875" style="50" bestFit="1" customWidth="1"/>
    <col min="8923" max="9166" width="8.88671875" style="50"/>
    <col min="9167" max="9167" width="45.6640625" style="50" customWidth="1"/>
    <col min="9168" max="9176" width="13.6640625" style="50" customWidth="1"/>
    <col min="9177" max="9177" width="8.88671875" style="50"/>
    <col min="9178" max="9178" width="9.5546875" style="50" bestFit="1" customWidth="1"/>
    <col min="9179" max="9422" width="8.88671875" style="50"/>
    <col min="9423" max="9423" width="45.6640625" style="50" customWidth="1"/>
    <col min="9424" max="9432" width="13.6640625" style="50" customWidth="1"/>
    <col min="9433" max="9433" width="8.88671875" style="50"/>
    <col min="9434" max="9434" width="9.5546875" style="50" bestFit="1" customWidth="1"/>
    <col min="9435" max="9678" width="8.88671875" style="50"/>
    <col min="9679" max="9679" width="45.6640625" style="50" customWidth="1"/>
    <col min="9680" max="9688" width="13.6640625" style="50" customWidth="1"/>
    <col min="9689" max="9689" width="8.88671875" style="50"/>
    <col min="9690" max="9690" width="9.5546875" style="50" bestFit="1" customWidth="1"/>
    <col min="9691" max="9934" width="8.88671875" style="50"/>
    <col min="9935" max="9935" width="45.6640625" style="50" customWidth="1"/>
    <col min="9936" max="9944" width="13.6640625" style="50" customWidth="1"/>
    <col min="9945" max="9945" width="8.88671875" style="50"/>
    <col min="9946" max="9946" width="9.5546875" style="50" bestFit="1" customWidth="1"/>
    <col min="9947" max="10190" width="8.88671875" style="50"/>
    <col min="10191" max="10191" width="45.6640625" style="50" customWidth="1"/>
    <col min="10192" max="10200" width="13.6640625" style="50" customWidth="1"/>
    <col min="10201" max="10201" width="8.88671875" style="50"/>
    <col min="10202" max="10202" width="9.5546875" style="50" bestFit="1" customWidth="1"/>
    <col min="10203" max="10446" width="8.88671875" style="50"/>
    <col min="10447" max="10447" width="45.6640625" style="50" customWidth="1"/>
    <col min="10448" max="10456" width="13.6640625" style="50" customWidth="1"/>
    <col min="10457" max="10457" width="8.88671875" style="50"/>
    <col min="10458" max="10458" width="9.5546875" style="50" bestFit="1" customWidth="1"/>
    <col min="10459" max="10702" width="8.88671875" style="50"/>
    <col min="10703" max="10703" width="45.6640625" style="50" customWidth="1"/>
    <col min="10704" max="10712" width="13.6640625" style="50" customWidth="1"/>
    <col min="10713" max="10713" width="8.88671875" style="50"/>
    <col min="10714" max="10714" width="9.5546875" style="50" bestFit="1" customWidth="1"/>
    <col min="10715" max="10958" width="8.88671875" style="50"/>
    <col min="10959" max="10959" width="45.6640625" style="50" customWidth="1"/>
    <col min="10960" max="10968" width="13.6640625" style="50" customWidth="1"/>
    <col min="10969" max="10969" width="8.88671875" style="50"/>
    <col min="10970" max="10970" width="9.5546875" style="50" bestFit="1" customWidth="1"/>
    <col min="10971" max="11214" width="8.88671875" style="50"/>
    <col min="11215" max="11215" width="45.6640625" style="50" customWidth="1"/>
    <col min="11216" max="11224" width="13.6640625" style="50" customWidth="1"/>
    <col min="11225" max="11225" width="8.88671875" style="50"/>
    <col min="11226" max="11226" width="9.5546875" style="50" bestFit="1" customWidth="1"/>
    <col min="11227" max="11470" width="8.88671875" style="50"/>
    <col min="11471" max="11471" width="45.6640625" style="50" customWidth="1"/>
    <col min="11472" max="11480" width="13.6640625" style="50" customWidth="1"/>
    <col min="11481" max="11481" width="8.88671875" style="50"/>
    <col min="11482" max="11482" width="9.5546875" style="50" bestFit="1" customWidth="1"/>
    <col min="11483" max="11726" width="8.88671875" style="50"/>
    <col min="11727" max="11727" width="45.6640625" style="50" customWidth="1"/>
    <col min="11728" max="11736" width="13.6640625" style="50" customWidth="1"/>
    <col min="11737" max="11737" width="8.88671875" style="50"/>
    <col min="11738" max="11738" width="9.5546875" style="50" bestFit="1" customWidth="1"/>
    <col min="11739" max="11982" width="8.88671875" style="50"/>
    <col min="11983" max="11983" width="45.6640625" style="50" customWidth="1"/>
    <col min="11984" max="11992" width="13.6640625" style="50" customWidth="1"/>
    <col min="11993" max="11993" width="8.88671875" style="50"/>
    <col min="11994" max="11994" width="9.5546875" style="50" bestFit="1" customWidth="1"/>
    <col min="11995" max="12238" width="8.88671875" style="50"/>
    <col min="12239" max="12239" width="45.6640625" style="50" customWidth="1"/>
    <col min="12240" max="12248" width="13.6640625" style="50" customWidth="1"/>
    <col min="12249" max="12249" width="8.88671875" style="50"/>
    <col min="12250" max="12250" width="9.5546875" style="50" bestFit="1" customWidth="1"/>
    <col min="12251" max="12494" width="8.88671875" style="50"/>
    <col min="12495" max="12495" width="45.6640625" style="50" customWidth="1"/>
    <col min="12496" max="12504" width="13.6640625" style="50" customWidth="1"/>
    <col min="12505" max="12505" width="8.88671875" style="50"/>
    <col min="12506" max="12506" width="9.5546875" style="50" bestFit="1" customWidth="1"/>
    <col min="12507" max="12750" width="8.88671875" style="50"/>
    <col min="12751" max="12751" width="45.6640625" style="50" customWidth="1"/>
    <col min="12752" max="12760" width="13.6640625" style="50" customWidth="1"/>
    <col min="12761" max="12761" width="8.88671875" style="50"/>
    <col min="12762" max="12762" width="9.5546875" style="50" bestFit="1" customWidth="1"/>
    <col min="12763" max="13006" width="8.88671875" style="50"/>
    <col min="13007" max="13007" width="45.6640625" style="50" customWidth="1"/>
    <col min="13008" max="13016" width="13.6640625" style="50" customWidth="1"/>
    <col min="13017" max="13017" width="8.88671875" style="50"/>
    <col min="13018" max="13018" width="9.5546875" style="50" bestFit="1" customWidth="1"/>
    <col min="13019" max="13262" width="8.88671875" style="50"/>
    <col min="13263" max="13263" width="45.6640625" style="50" customWidth="1"/>
    <col min="13264" max="13272" width="13.6640625" style="50" customWidth="1"/>
    <col min="13273" max="13273" width="8.88671875" style="50"/>
    <col min="13274" max="13274" width="9.5546875" style="50" bestFit="1" customWidth="1"/>
    <col min="13275" max="13518" width="8.88671875" style="50"/>
    <col min="13519" max="13519" width="45.6640625" style="50" customWidth="1"/>
    <col min="13520" max="13528" width="13.6640625" style="50" customWidth="1"/>
    <col min="13529" max="13529" width="8.88671875" style="50"/>
    <col min="13530" max="13530" width="9.5546875" style="50" bestFit="1" customWidth="1"/>
    <col min="13531" max="13774" width="8.88671875" style="50"/>
    <col min="13775" max="13775" width="45.6640625" style="50" customWidth="1"/>
    <col min="13776" max="13784" width="13.6640625" style="50" customWidth="1"/>
    <col min="13785" max="13785" width="8.88671875" style="50"/>
    <col min="13786" max="13786" width="9.5546875" style="50" bestFit="1" customWidth="1"/>
    <col min="13787" max="14030" width="8.88671875" style="50"/>
    <col min="14031" max="14031" width="45.6640625" style="50" customWidth="1"/>
    <col min="14032" max="14040" width="13.6640625" style="50" customWidth="1"/>
    <col min="14041" max="14041" width="8.88671875" style="50"/>
    <col min="14042" max="14042" width="9.5546875" style="50" bestFit="1" customWidth="1"/>
    <col min="14043" max="14286" width="8.88671875" style="50"/>
    <col min="14287" max="14287" width="45.6640625" style="50" customWidth="1"/>
    <col min="14288" max="14296" width="13.6640625" style="50" customWidth="1"/>
    <col min="14297" max="14297" width="8.88671875" style="50"/>
    <col min="14298" max="14298" width="9.5546875" style="50" bestFit="1" customWidth="1"/>
    <col min="14299" max="14542" width="8.88671875" style="50"/>
    <col min="14543" max="14543" width="45.6640625" style="50" customWidth="1"/>
    <col min="14544" max="14552" width="13.6640625" style="50" customWidth="1"/>
    <col min="14553" max="14553" width="8.88671875" style="50"/>
    <col min="14554" max="14554" width="9.5546875" style="50" bestFit="1" customWidth="1"/>
    <col min="14555" max="14798" width="8.88671875" style="50"/>
    <col min="14799" max="14799" width="45.6640625" style="50" customWidth="1"/>
    <col min="14800" max="14808" width="13.6640625" style="50" customWidth="1"/>
    <col min="14809" max="14809" width="8.88671875" style="50"/>
    <col min="14810" max="14810" width="9.5546875" style="50" bestFit="1" customWidth="1"/>
    <col min="14811" max="15054" width="8.88671875" style="50"/>
    <col min="15055" max="15055" width="45.6640625" style="50" customWidth="1"/>
    <col min="15056" max="15064" width="13.6640625" style="50" customWidth="1"/>
    <col min="15065" max="15065" width="8.88671875" style="50"/>
    <col min="15066" max="15066" width="9.5546875" style="50" bestFit="1" customWidth="1"/>
    <col min="15067" max="15310" width="8.88671875" style="50"/>
    <col min="15311" max="15311" width="45.6640625" style="50" customWidth="1"/>
    <col min="15312" max="15320" width="13.6640625" style="50" customWidth="1"/>
    <col min="15321" max="15321" width="8.88671875" style="50"/>
    <col min="15322" max="15322" width="9.5546875" style="50" bestFit="1" customWidth="1"/>
    <col min="15323" max="15566" width="8.88671875" style="50"/>
    <col min="15567" max="15567" width="45.6640625" style="50" customWidth="1"/>
    <col min="15568" max="15576" width="13.6640625" style="50" customWidth="1"/>
    <col min="15577" max="15577" width="8.88671875" style="50"/>
    <col min="15578" max="15578" width="9.5546875" style="50" bestFit="1" customWidth="1"/>
    <col min="15579" max="15822" width="8.88671875" style="50"/>
    <col min="15823" max="15823" width="45.6640625" style="50" customWidth="1"/>
    <col min="15824" max="15832" width="13.6640625" style="50" customWidth="1"/>
    <col min="15833" max="15833" width="8.88671875" style="50"/>
    <col min="15834" max="15834" width="9.5546875" style="50" bestFit="1" customWidth="1"/>
    <col min="15835" max="16078" width="8.88671875" style="50"/>
    <col min="16079" max="16079" width="45.6640625" style="50" customWidth="1"/>
    <col min="16080" max="16088" width="13.6640625" style="50" customWidth="1"/>
    <col min="16089" max="16089" width="8.88671875" style="50"/>
    <col min="16090" max="16090" width="9.5546875" style="50" bestFit="1" customWidth="1"/>
    <col min="16091" max="16384" width="8.88671875" style="50"/>
  </cols>
  <sheetData>
    <row r="1" spans="1:114" x14ac:dyDescent="0.3">
      <c r="A1" s="50" t="s">
        <v>228</v>
      </c>
    </row>
    <row r="2" spans="1:114" ht="12.75" customHeight="1" x14ac:dyDescent="0.3">
      <c r="A2" s="48"/>
    </row>
    <row r="3" spans="1:114" s="51" customFormat="1" ht="15" thickBot="1" x14ac:dyDescent="0.35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</row>
    <row r="4" spans="1:114" ht="29.4" thickTop="1" x14ac:dyDescent="0.3">
      <c r="A4" s="52" t="s">
        <v>236</v>
      </c>
      <c r="B4" s="53">
        <f>'All Countries (Aggregate)'!B11</f>
        <v>6831</v>
      </c>
      <c r="C4" s="53">
        <f>'All Countries (Aggregate)'!C11</f>
        <v>7061</v>
      </c>
      <c r="D4" s="53">
        <f>'All Countries (Aggregate)'!D11</f>
        <v>7434</v>
      </c>
      <c r="E4" s="53">
        <f>'All Countries (Aggregate)'!E11</f>
        <v>7593</v>
      </c>
      <c r="F4" s="53">
        <f>'All Countries (Aggregate)'!F11</f>
        <v>7255</v>
      </c>
      <c r="G4" s="53">
        <f>'All Countries (Aggregate)'!G11</f>
        <v>8038</v>
      </c>
      <c r="H4" s="53">
        <f>'All Countries (Aggregate)'!H11</f>
        <v>9156</v>
      </c>
      <c r="I4" s="53">
        <f>'All Countries (Aggregate)'!I11</f>
        <v>9370</v>
      </c>
      <c r="J4" s="53">
        <f>'All Countries (Aggregate)'!J11</f>
        <v>8821</v>
      </c>
      <c r="K4" s="53">
        <f>'All Countries (Aggregate)'!K11</f>
        <v>9393</v>
      </c>
      <c r="L4" s="53">
        <f>'All Countries (Aggregate)'!L11</f>
        <v>7211</v>
      </c>
      <c r="M4" s="53">
        <f>'All Countries (Aggregate)'!M11</f>
        <v>6900</v>
      </c>
      <c r="N4" s="53">
        <f>'All Countries (Aggregate)'!N11</f>
        <v>7113</v>
      </c>
      <c r="O4" s="53">
        <f>'All Countries (Aggregate)'!O11</f>
        <v>7312</v>
      </c>
      <c r="P4" s="53">
        <f>'All Countries (Aggregate)'!P11</f>
        <v>7740</v>
      </c>
      <c r="Q4" s="53">
        <f>'All Countries (Aggregate)'!Q11</f>
        <v>8120</v>
      </c>
      <c r="R4" s="53">
        <f>'All Countries (Aggregate)'!R11</f>
        <v>8480</v>
      </c>
      <c r="S4" s="53">
        <f>'All Countries (Aggregate)'!S11</f>
        <v>8712</v>
      </c>
      <c r="T4" s="53">
        <f>'All Countries (Aggregate)'!T11</f>
        <v>8458</v>
      </c>
      <c r="U4" s="53">
        <f>'All Countries (Aggregate)'!U11</f>
        <v>8484</v>
      </c>
      <c r="V4" s="53">
        <f>'All Countries (Aggregate)'!V11</f>
        <v>9546</v>
      </c>
      <c r="W4" s="53">
        <f>'All Countries (Aggregate)'!W11</f>
        <v>6778</v>
      </c>
      <c r="X4" s="53">
        <f>'All Countries (Aggregate)'!X11</f>
        <v>8912</v>
      </c>
      <c r="Y4" s="53">
        <f>'All Countries (Aggregate)'!Y11</f>
        <v>12501</v>
      </c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3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3">
      <c r="A6" s="46" t="s">
        <v>54</v>
      </c>
      <c r="B6" s="56">
        <f>Mexico!B11</f>
        <v>4822</v>
      </c>
      <c r="C6" s="56">
        <f>Mexico!C11</f>
        <v>4878</v>
      </c>
      <c r="D6" s="56">
        <f>Mexico!D11</f>
        <v>5039</v>
      </c>
      <c r="E6" s="56">
        <f>Mexico!E11</f>
        <v>5234</v>
      </c>
      <c r="F6" s="56">
        <f>Mexico!F11</f>
        <v>5787</v>
      </c>
      <c r="G6" s="56">
        <f>Mexico!G11</f>
        <v>5360</v>
      </c>
      <c r="H6" s="56">
        <f>Mexico!H11</f>
        <v>6097</v>
      </c>
      <c r="I6" s="56">
        <f>Mexico!I11</f>
        <v>6193</v>
      </c>
      <c r="J6" s="56">
        <f>Mexico!J11</f>
        <v>5758</v>
      </c>
      <c r="K6" s="56">
        <f>Mexico!K11</f>
        <v>6329</v>
      </c>
      <c r="L6" s="56">
        <f>Mexico!L11</f>
        <v>4859</v>
      </c>
      <c r="M6" s="56">
        <f>Mexico!M11</f>
        <v>5386</v>
      </c>
      <c r="N6" s="56">
        <f>Mexico!N11</f>
        <v>5311</v>
      </c>
      <c r="O6" s="56">
        <f>Mexico!O11</f>
        <v>5549</v>
      </c>
      <c r="P6" s="56">
        <f>Mexico!P11</f>
        <v>5805</v>
      </c>
      <c r="Q6" s="56">
        <f>Mexico!Q11</f>
        <v>5945</v>
      </c>
      <c r="R6" s="56">
        <f>Mexico!R11</f>
        <v>6114</v>
      </c>
      <c r="S6" s="56">
        <f>Mexico!S11</f>
        <v>6153</v>
      </c>
      <c r="T6" s="56">
        <f>Mexico!T11</f>
        <v>5932</v>
      </c>
      <c r="U6" s="56">
        <f>Mexico!U11</f>
        <v>6184</v>
      </c>
      <c r="V6" s="56">
        <f>Mexico!V11</f>
        <v>6413</v>
      </c>
      <c r="W6" s="56">
        <f>Mexico!W11</f>
        <v>5426</v>
      </c>
      <c r="X6" s="56">
        <f>Mexico!X11</f>
        <v>7323</v>
      </c>
      <c r="Y6" s="56">
        <f>Mexico!Y11</f>
        <v>9182</v>
      </c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3">
      <c r="A7" s="46" t="s">
        <v>50</v>
      </c>
      <c r="B7" s="56">
        <f>India!B11</f>
        <v>219</v>
      </c>
      <c r="C7" s="56">
        <f>India!C11</f>
        <v>275</v>
      </c>
      <c r="D7" s="56">
        <f>India!D11</f>
        <v>338</v>
      </c>
      <c r="E7" s="56">
        <f>India!E11</f>
        <v>252</v>
      </c>
      <c r="F7" s="56">
        <f>India!F11</f>
        <v>262</v>
      </c>
      <c r="G7" s="56">
        <f>India!G11</f>
        <v>385</v>
      </c>
      <c r="H7" s="56">
        <f>India!H11</f>
        <v>418</v>
      </c>
      <c r="I7" s="56">
        <f>India!I11</f>
        <v>473</v>
      </c>
      <c r="J7" s="56">
        <f>India!J11</f>
        <v>606</v>
      </c>
      <c r="K7" s="56">
        <f>India!K11</f>
        <v>514</v>
      </c>
      <c r="L7" s="56">
        <f>India!L11</f>
        <v>365</v>
      </c>
      <c r="M7" s="56">
        <f>India!M11</f>
        <v>389</v>
      </c>
      <c r="N7" s="56">
        <f>India!N11</f>
        <v>467</v>
      </c>
      <c r="O7" s="56">
        <f>India!O11</f>
        <v>440</v>
      </c>
      <c r="P7" s="56">
        <f>India!P11</f>
        <v>520</v>
      </c>
      <c r="Q7" s="56">
        <f>India!Q11</f>
        <v>570</v>
      </c>
      <c r="R7" s="56">
        <f>India!R11</f>
        <v>673</v>
      </c>
      <c r="S7" s="56">
        <f>India!S11</f>
        <v>694</v>
      </c>
      <c r="T7" s="56">
        <f>India!T11</f>
        <v>707</v>
      </c>
      <c r="U7" s="56">
        <f>India!U11</f>
        <v>514</v>
      </c>
      <c r="V7" s="56">
        <f>India!V11</f>
        <v>887</v>
      </c>
      <c r="W7" s="56">
        <f>India!W11</f>
        <v>366</v>
      </c>
      <c r="X7" s="56">
        <f>India!X11</f>
        <v>292</v>
      </c>
      <c r="Y7" s="56">
        <f>India!Y11</f>
        <v>1279</v>
      </c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3">
      <c r="A8" s="46" t="s">
        <v>26</v>
      </c>
      <c r="B8" s="56">
        <f>UK!B11</f>
        <v>166</v>
      </c>
      <c r="C8" s="56">
        <f>UK!C11</f>
        <v>180</v>
      </c>
      <c r="D8" s="56">
        <f>UK!D11</f>
        <v>190</v>
      </c>
      <c r="E8" s="56">
        <f>UK!E11</f>
        <v>178</v>
      </c>
      <c r="F8" s="56">
        <f>UK!F11</f>
        <v>124</v>
      </c>
      <c r="G8" s="56">
        <f>UK!G11</f>
        <v>196</v>
      </c>
      <c r="H8" s="56">
        <f>UK!H11</f>
        <v>214</v>
      </c>
      <c r="I8" s="56">
        <f>UK!I11</f>
        <v>275</v>
      </c>
      <c r="J8" s="56">
        <f>UK!J11</f>
        <v>221</v>
      </c>
      <c r="K8" s="56">
        <f>UK!K11</f>
        <v>336</v>
      </c>
      <c r="L8" s="56">
        <f>UK!L11</f>
        <v>217</v>
      </c>
      <c r="M8" s="56">
        <f>UK!M11</f>
        <v>185</v>
      </c>
      <c r="N8" s="56">
        <f>UK!N11</f>
        <v>276</v>
      </c>
      <c r="O8" s="56">
        <f>UK!O11</f>
        <v>198</v>
      </c>
      <c r="P8" s="56">
        <f>UK!P11</f>
        <v>232</v>
      </c>
      <c r="Q8" s="56">
        <f>UK!Q11</f>
        <v>376</v>
      </c>
      <c r="R8" s="56">
        <f>UK!R11</f>
        <v>381</v>
      </c>
      <c r="S8" s="56">
        <f>UK!S11</f>
        <v>370</v>
      </c>
      <c r="T8" s="56">
        <f>UK!T11</f>
        <v>337</v>
      </c>
      <c r="U8" s="56">
        <f>UK!U11</f>
        <v>364</v>
      </c>
      <c r="V8" s="56">
        <f>UK!V11</f>
        <v>390</v>
      </c>
      <c r="W8" s="56">
        <f>UK!W11</f>
        <v>126</v>
      </c>
      <c r="X8" s="56">
        <f>UK!X11</f>
        <v>171</v>
      </c>
      <c r="Y8" s="56">
        <f>UK!Y11</f>
        <v>253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3">
      <c r="A9" s="46" t="s">
        <v>59</v>
      </c>
      <c r="B9" s="56">
        <f>'South Africa'!B11</f>
        <v>107</v>
      </c>
      <c r="C9" s="56">
        <f>'South Africa'!C11</f>
        <v>109</v>
      </c>
      <c r="D9" s="56">
        <f>'South Africa'!D11</f>
        <v>117</v>
      </c>
      <c r="E9" s="56">
        <f>'South Africa'!E11</f>
        <v>128</v>
      </c>
      <c r="F9" s="56">
        <f>'South Africa'!F11</f>
        <v>55</v>
      </c>
      <c r="G9" s="56">
        <f>'South Africa'!G11</f>
        <v>138</v>
      </c>
      <c r="H9" s="56">
        <f>'South Africa'!H11</f>
        <v>163</v>
      </c>
      <c r="I9" s="56">
        <f>'South Africa'!I11</f>
        <v>172</v>
      </c>
      <c r="J9" s="56">
        <f>'South Africa'!J11</f>
        <v>145</v>
      </c>
      <c r="K9" s="56">
        <f>'South Africa'!K11</f>
        <v>151</v>
      </c>
      <c r="L9" s="56">
        <f>'South Africa'!L11</f>
        <v>121</v>
      </c>
      <c r="M9" s="56">
        <f>'South Africa'!M11</f>
        <v>38</v>
      </c>
      <c r="N9" s="56">
        <f>'South Africa'!N11</f>
        <v>42</v>
      </c>
      <c r="O9" s="56">
        <f>'South Africa'!O11</f>
        <v>48</v>
      </c>
      <c r="P9" s="56">
        <f>'South Africa'!P11</f>
        <v>48</v>
      </c>
      <c r="Q9" s="56">
        <f>'South Africa'!Q11</f>
        <v>57</v>
      </c>
      <c r="R9" s="56">
        <f>'South Africa'!R11</f>
        <v>56</v>
      </c>
      <c r="S9" s="56">
        <f>'South Africa'!S11</f>
        <v>74</v>
      </c>
      <c r="T9" s="56">
        <f>'South Africa'!T11</f>
        <v>73</v>
      </c>
      <c r="U9" s="56">
        <f>'South Africa'!U11</f>
        <v>87</v>
      </c>
      <c r="V9" s="56">
        <f>'South Africa'!V11</f>
        <v>120</v>
      </c>
      <c r="W9" s="56">
        <f>'South Africa'!W11</f>
        <v>114</v>
      </c>
      <c r="X9" s="56">
        <f>'South Africa'!X11</f>
        <v>127</v>
      </c>
      <c r="Y9" s="56">
        <f>'South Africa'!Y11</f>
        <v>162</v>
      </c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3">
      <c r="A10" s="46" t="s">
        <v>44</v>
      </c>
      <c r="B10" s="56">
        <f>Brazil!B11</f>
        <v>34</v>
      </c>
      <c r="C10" s="56">
        <f>Brazil!C11</f>
        <v>40</v>
      </c>
      <c r="D10" s="56">
        <f>Brazil!D11</f>
        <v>43</v>
      </c>
      <c r="E10" s="56">
        <f>Brazil!E11</f>
        <v>43</v>
      </c>
      <c r="F10" s="56">
        <f>Brazil!F11</f>
        <v>27</v>
      </c>
      <c r="G10" s="56">
        <f>Brazil!G11</f>
        <v>47</v>
      </c>
      <c r="H10" s="56">
        <f>Brazil!H11</f>
        <v>55</v>
      </c>
      <c r="I10" s="56">
        <f>Brazil!I11</f>
        <v>57</v>
      </c>
      <c r="J10" s="56">
        <f>Brazil!J11</f>
        <v>52</v>
      </c>
      <c r="K10" s="56">
        <f>Brazil!K11</f>
        <v>50</v>
      </c>
      <c r="L10" s="56">
        <f>Brazil!L11</f>
        <v>40</v>
      </c>
      <c r="M10" s="56">
        <f>Brazil!M11</f>
        <v>21</v>
      </c>
      <c r="N10" s="56">
        <f>Brazil!N11</f>
        <v>29</v>
      </c>
      <c r="O10" s="56">
        <f>Brazil!O11</f>
        <v>28</v>
      </c>
      <c r="P10" s="56">
        <f>Brazil!P11</f>
        <v>32</v>
      </c>
      <c r="Q10" s="56">
        <f>Brazil!Q11</f>
        <v>31</v>
      </c>
      <c r="R10" s="56">
        <f>Brazil!R11</f>
        <v>40</v>
      </c>
      <c r="S10" s="56">
        <f>Brazil!S11</f>
        <v>48</v>
      </c>
      <c r="T10" s="56">
        <f>Brazil!T11</f>
        <v>52</v>
      </c>
      <c r="U10" s="56">
        <f>Brazil!U11</f>
        <v>44</v>
      </c>
      <c r="V10" s="56">
        <f>Brazil!V11</f>
        <v>78</v>
      </c>
      <c r="W10" s="56">
        <f>Brazil!W11</f>
        <v>22</v>
      </c>
      <c r="X10" s="56">
        <f>Brazil!X11</f>
        <v>17</v>
      </c>
      <c r="Y10" s="56">
        <f>Brazil!Y11</f>
        <v>108</v>
      </c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3">
      <c r="A11" s="46" t="s">
        <v>46</v>
      </c>
      <c r="B11" s="56">
        <f>China!B11</f>
        <v>28</v>
      </c>
      <c r="C11" s="56">
        <f>China!C11</f>
        <v>34</v>
      </c>
      <c r="D11" s="56">
        <f>China!D11</f>
        <v>40</v>
      </c>
      <c r="E11" s="56">
        <f>China!E11</f>
        <v>34</v>
      </c>
      <c r="F11" s="56">
        <f>China!F11</f>
        <v>28</v>
      </c>
      <c r="G11" s="56">
        <f>China!G11</f>
        <v>35</v>
      </c>
      <c r="H11" s="56">
        <f>China!H11</f>
        <v>42</v>
      </c>
      <c r="I11" s="56">
        <f>China!I11</f>
        <v>50</v>
      </c>
      <c r="J11" s="56">
        <f>China!J11</f>
        <v>57</v>
      </c>
      <c r="K11" s="56">
        <f>China!K11</f>
        <v>48</v>
      </c>
      <c r="L11" s="56">
        <f>China!L11</f>
        <v>46</v>
      </c>
      <c r="M11" s="56">
        <f>China!M11</f>
        <v>50</v>
      </c>
      <c r="N11" s="56">
        <f>China!N11</f>
        <v>63</v>
      </c>
      <c r="O11" s="56">
        <f>China!O11</f>
        <v>64</v>
      </c>
      <c r="P11" s="56">
        <f>China!P11</f>
        <v>83</v>
      </c>
      <c r="Q11" s="56">
        <f>China!Q11</f>
        <v>92</v>
      </c>
      <c r="R11" s="56">
        <f>China!R11</f>
        <v>115</v>
      </c>
      <c r="S11" s="56">
        <f>China!S11</f>
        <v>132</v>
      </c>
      <c r="T11" s="56">
        <f>China!T11</f>
        <v>140</v>
      </c>
      <c r="U11" s="56">
        <f>China!U11</f>
        <v>117</v>
      </c>
      <c r="V11" s="56">
        <f>China!V11</f>
        <v>199</v>
      </c>
      <c r="W11" s="56">
        <f>China!W11</f>
        <v>57</v>
      </c>
      <c r="X11" s="56">
        <f>China!X11</f>
        <v>21</v>
      </c>
      <c r="Y11" s="56">
        <f>China!Y11</f>
        <v>63</v>
      </c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3">
      <c r="A12" s="46" t="s">
        <v>45</v>
      </c>
      <c r="B12" s="56">
        <f>Canada!B11</f>
        <v>70</v>
      </c>
      <c r="C12" s="56">
        <f>Canada!C11</f>
        <v>72</v>
      </c>
      <c r="D12" s="56">
        <f>Canada!D11</f>
        <v>74</v>
      </c>
      <c r="E12" s="56">
        <f>Canada!E11</f>
        <v>81</v>
      </c>
      <c r="F12" s="56">
        <f>Canada!F11</f>
        <v>59</v>
      </c>
      <c r="G12" s="56">
        <f>Canada!G11</f>
        <v>93</v>
      </c>
      <c r="H12" s="56">
        <f>Canada!H11</f>
        <v>108</v>
      </c>
      <c r="I12" s="56">
        <f>Canada!I11</f>
        <v>119</v>
      </c>
      <c r="J12" s="56">
        <f>Canada!J11</f>
        <v>114</v>
      </c>
      <c r="K12" s="56">
        <f>Canada!K11</f>
        <v>120</v>
      </c>
      <c r="L12" s="56">
        <f>Canada!L11</f>
        <v>119</v>
      </c>
      <c r="M12" s="56">
        <f>Canada!M11</f>
        <v>102</v>
      </c>
      <c r="N12" s="56">
        <f>Canada!N11</f>
        <v>88</v>
      </c>
      <c r="O12" s="56">
        <f>Canada!O11</f>
        <v>92</v>
      </c>
      <c r="P12" s="56">
        <f>Canada!P11</f>
        <v>117</v>
      </c>
      <c r="Q12" s="56">
        <f>Canada!Q11</f>
        <v>129</v>
      </c>
      <c r="R12" s="56">
        <f>Canada!R11</f>
        <v>133</v>
      </c>
      <c r="S12" s="56">
        <f>Canada!S11</f>
        <v>136</v>
      </c>
      <c r="T12" s="56">
        <f>Canada!T11</f>
        <v>137</v>
      </c>
      <c r="U12" s="56">
        <f>Canada!U11</f>
        <v>141</v>
      </c>
      <c r="V12" s="56">
        <f>Canada!V11</f>
        <v>146</v>
      </c>
      <c r="W12" s="56">
        <f>Canada!W11</f>
        <v>47</v>
      </c>
      <c r="X12" s="56">
        <f>Canada!X11</f>
        <v>44</v>
      </c>
      <c r="Y12" s="56">
        <f>Canada!Y11</f>
        <v>54</v>
      </c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3">
      <c r="A13" s="46" t="s">
        <v>52</v>
      </c>
      <c r="B13" s="56">
        <f>Japan!B11</f>
        <v>85</v>
      </c>
      <c r="C13" s="56">
        <f>Japan!C11</f>
        <v>90</v>
      </c>
      <c r="D13" s="56">
        <f>Japan!D11</f>
        <v>94</v>
      </c>
      <c r="E13" s="56">
        <f>Japan!E11</f>
        <v>84</v>
      </c>
      <c r="F13" s="56">
        <f>Japan!F11</f>
        <v>65</v>
      </c>
      <c r="G13" s="56">
        <f>Japan!G11</f>
        <v>95</v>
      </c>
      <c r="H13" s="56">
        <f>Japan!H11</f>
        <v>99</v>
      </c>
      <c r="I13" s="56">
        <f>Japan!I11</f>
        <v>95</v>
      </c>
      <c r="J13" s="56">
        <f>Japan!J11</f>
        <v>90</v>
      </c>
      <c r="K13" s="56">
        <f>Japan!K11</f>
        <v>81</v>
      </c>
      <c r="L13" s="56">
        <f>Japan!L11</f>
        <v>65</v>
      </c>
      <c r="M13" s="56">
        <f>Japan!M11</f>
        <v>46</v>
      </c>
      <c r="N13" s="56">
        <f>Japan!N11</f>
        <v>56</v>
      </c>
      <c r="O13" s="56">
        <f>Japan!O11</f>
        <v>53</v>
      </c>
      <c r="P13" s="56">
        <f>Japan!P11</f>
        <v>57</v>
      </c>
      <c r="Q13" s="56">
        <f>Japan!Q11</f>
        <v>60</v>
      </c>
      <c r="R13" s="56">
        <f>Japan!R11</f>
        <v>59</v>
      </c>
      <c r="S13" s="56">
        <f>Japan!S11</f>
        <v>59</v>
      </c>
      <c r="T13" s="56">
        <f>Japan!T11</f>
        <v>60</v>
      </c>
      <c r="U13" s="56">
        <f>Japan!U11</f>
        <v>47</v>
      </c>
      <c r="V13" s="56">
        <f>Japan!V11</f>
        <v>68</v>
      </c>
      <c r="W13" s="56">
        <f>Japan!W11</f>
        <v>21</v>
      </c>
      <c r="X13" s="56">
        <f>Japan!X11</f>
        <v>34</v>
      </c>
      <c r="Y13" s="56">
        <f>Japan!Y11</f>
        <v>53</v>
      </c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3">
      <c r="A14" s="46" t="s">
        <v>43</v>
      </c>
      <c r="B14" s="56">
        <f>Australia!B11</f>
        <v>38</v>
      </c>
      <c r="C14" s="56">
        <f>Australia!C11</f>
        <v>41</v>
      </c>
      <c r="D14" s="56">
        <f>Australia!D11</f>
        <v>44</v>
      </c>
      <c r="E14" s="56">
        <f>Australia!E11</f>
        <v>42</v>
      </c>
      <c r="F14" s="56">
        <f>Australia!F11</f>
        <v>26</v>
      </c>
      <c r="G14" s="56">
        <f>Australia!G11</f>
        <v>46</v>
      </c>
      <c r="H14" s="56">
        <f>Australia!H11</f>
        <v>53</v>
      </c>
      <c r="I14" s="56">
        <f>Australia!I11</f>
        <v>57</v>
      </c>
      <c r="J14" s="56">
        <f>Australia!J11</f>
        <v>56</v>
      </c>
      <c r="K14" s="56">
        <f>Australia!K11</f>
        <v>56</v>
      </c>
      <c r="L14" s="56">
        <f>Australia!L11</f>
        <v>42</v>
      </c>
      <c r="M14" s="56">
        <f>Australia!M11</f>
        <v>26</v>
      </c>
      <c r="N14" s="56">
        <f>Australia!N11</f>
        <v>33</v>
      </c>
      <c r="O14" s="56">
        <f>Australia!O11</f>
        <v>32</v>
      </c>
      <c r="P14" s="56">
        <f>Australia!P11</f>
        <v>40</v>
      </c>
      <c r="Q14" s="56">
        <f>Australia!Q11</f>
        <v>44</v>
      </c>
      <c r="R14" s="56">
        <f>Australia!R11</f>
        <v>49</v>
      </c>
      <c r="S14" s="56">
        <f>Australia!S11</f>
        <v>50</v>
      </c>
      <c r="T14" s="56">
        <f>Australia!T11</f>
        <v>51</v>
      </c>
      <c r="U14" s="56">
        <f>Australia!U11</f>
        <v>42</v>
      </c>
      <c r="V14" s="56">
        <f>Australia!V11</f>
        <v>63</v>
      </c>
      <c r="W14" s="56">
        <f>Australia!W11</f>
        <v>20</v>
      </c>
      <c r="X14" s="56">
        <f>Australia!X11</f>
        <v>22</v>
      </c>
      <c r="Y14" s="56">
        <f>Australia!Y11</f>
        <v>51</v>
      </c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3">
      <c r="A15" s="46" t="s">
        <v>60</v>
      </c>
      <c r="B15" s="56">
        <f>'South Korea'!B11</f>
        <v>17</v>
      </c>
      <c r="C15" s="56">
        <f>'South Korea'!C11</f>
        <v>21</v>
      </c>
      <c r="D15" s="56">
        <f>'South Korea'!D11</f>
        <v>25</v>
      </c>
      <c r="E15" s="56">
        <f>'South Korea'!E11</f>
        <v>24</v>
      </c>
      <c r="F15" s="56">
        <f>'South Korea'!F11</f>
        <v>24</v>
      </c>
      <c r="G15" s="56">
        <f>'South Korea'!G11</f>
        <v>29</v>
      </c>
      <c r="H15" s="56">
        <f>'South Korea'!H11</f>
        <v>36</v>
      </c>
      <c r="I15" s="56">
        <f>'South Korea'!I11</f>
        <v>33</v>
      </c>
      <c r="J15" s="56">
        <f>'South Korea'!J11</f>
        <v>37</v>
      </c>
      <c r="K15" s="56">
        <f>'South Korea'!K11</f>
        <v>35</v>
      </c>
      <c r="L15" s="56">
        <f>'South Korea'!L11</f>
        <v>26</v>
      </c>
      <c r="M15" s="56">
        <f>'South Korea'!M11</f>
        <v>26</v>
      </c>
      <c r="N15" s="56">
        <f>'South Korea'!N11</f>
        <v>33</v>
      </c>
      <c r="O15" s="56">
        <f>'South Korea'!O11</f>
        <v>31</v>
      </c>
      <c r="P15" s="56">
        <f>'South Korea'!P11</f>
        <v>34</v>
      </c>
      <c r="Q15" s="56">
        <f>'South Korea'!Q11</f>
        <v>29</v>
      </c>
      <c r="R15" s="56">
        <f>'South Korea'!R11</f>
        <v>29</v>
      </c>
      <c r="S15" s="56">
        <f>'South Korea'!S11</f>
        <v>27</v>
      </c>
      <c r="T15" s="56">
        <f>'South Korea'!T11</f>
        <v>27</v>
      </c>
      <c r="U15" s="56">
        <f>'South Korea'!U11</f>
        <v>20</v>
      </c>
      <c r="V15" s="56">
        <f>'South Korea'!V11</f>
        <v>34</v>
      </c>
      <c r="W15" s="56">
        <f>'South Korea'!W11</f>
        <v>11</v>
      </c>
      <c r="X15" s="56">
        <f>'South Korea'!X11</f>
        <v>26</v>
      </c>
      <c r="Y15" s="56">
        <f>'South Korea'!Y11</f>
        <v>47</v>
      </c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3">
      <c r="A16" s="46" t="s">
        <v>28</v>
      </c>
      <c r="B16" s="56">
        <f>Germany!B11</f>
        <v>29</v>
      </c>
      <c r="C16" s="56">
        <f>Germany!C11</f>
        <v>34</v>
      </c>
      <c r="D16" s="56">
        <f>Germany!D11</f>
        <v>34</v>
      </c>
      <c r="E16" s="56">
        <f>Germany!E11</f>
        <v>27</v>
      </c>
      <c r="F16" s="56">
        <f>Germany!F11</f>
        <v>28</v>
      </c>
      <c r="G16" s="56">
        <f>Germany!G11</f>
        <v>34</v>
      </c>
      <c r="H16" s="56">
        <f>Germany!H11</f>
        <v>35</v>
      </c>
      <c r="I16" s="56">
        <f>Germany!I11</f>
        <v>31</v>
      </c>
      <c r="J16" s="56">
        <f>Germany!J11</f>
        <v>31</v>
      </c>
      <c r="K16" s="56">
        <f>Germany!K11</f>
        <v>25</v>
      </c>
      <c r="L16" s="56">
        <f>Germany!L11</f>
        <v>31</v>
      </c>
      <c r="M16" s="56">
        <f>Germany!M11</f>
        <v>33</v>
      </c>
      <c r="N16" s="56">
        <f>Germany!N11</f>
        <v>35</v>
      </c>
      <c r="O16" s="56">
        <f>Germany!O11</f>
        <v>35</v>
      </c>
      <c r="P16" s="56">
        <f>Germany!P11</f>
        <v>40</v>
      </c>
      <c r="Q16" s="56">
        <f>Germany!Q11</f>
        <v>37</v>
      </c>
      <c r="R16" s="56">
        <f>Germany!R11</f>
        <v>39</v>
      </c>
      <c r="S16" s="56">
        <f>Germany!S11</f>
        <v>38</v>
      </c>
      <c r="T16" s="56">
        <f>Germany!T11</f>
        <v>38</v>
      </c>
      <c r="U16" s="56">
        <f>Germany!U11</f>
        <v>35</v>
      </c>
      <c r="V16" s="56">
        <f>Germany!V11</f>
        <v>49</v>
      </c>
      <c r="W16" s="56">
        <f>Germany!W11</f>
        <v>14</v>
      </c>
      <c r="X16" s="56">
        <f>Germany!X11</f>
        <v>22</v>
      </c>
      <c r="Y16" s="56">
        <f>Germany!Y11</f>
        <v>46</v>
      </c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3">
      <c r="A17" s="46" t="s">
        <v>27</v>
      </c>
      <c r="B17" s="56">
        <f>France!B11</f>
        <v>32</v>
      </c>
      <c r="C17" s="56">
        <f>France!C11</f>
        <v>38</v>
      </c>
      <c r="D17" s="56">
        <f>France!D11</f>
        <v>40</v>
      </c>
      <c r="E17" s="56">
        <f>France!E11</f>
        <v>33</v>
      </c>
      <c r="F17" s="56">
        <f>France!F11</f>
        <v>31</v>
      </c>
      <c r="G17" s="56">
        <f>France!G11</f>
        <v>36</v>
      </c>
      <c r="H17" s="56">
        <f>France!H11</f>
        <v>41</v>
      </c>
      <c r="I17" s="56">
        <f>France!I11</f>
        <v>38</v>
      </c>
      <c r="J17" s="56">
        <f>France!J11</f>
        <v>38</v>
      </c>
      <c r="K17" s="56">
        <f>France!K11</f>
        <v>39</v>
      </c>
      <c r="L17" s="56">
        <f>France!L11</f>
        <v>28</v>
      </c>
      <c r="M17" s="56">
        <f>France!M11</f>
        <v>28</v>
      </c>
      <c r="N17" s="56">
        <f>France!N11</f>
        <v>37</v>
      </c>
      <c r="O17" s="56">
        <f>France!O11</f>
        <v>39</v>
      </c>
      <c r="P17" s="56">
        <f>France!P11</f>
        <v>39</v>
      </c>
      <c r="Q17" s="56">
        <f>France!Q11</f>
        <v>36</v>
      </c>
      <c r="R17" s="56">
        <f>France!R11</f>
        <v>38</v>
      </c>
      <c r="S17" s="56">
        <f>France!S11</f>
        <v>38</v>
      </c>
      <c r="T17" s="56">
        <f>France!T11</f>
        <v>37</v>
      </c>
      <c r="U17" s="56">
        <f>France!U11</f>
        <v>29</v>
      </c>
      <c r="V17" s="56">
        <f>France!V11</f>
        <v>45</v>
      </c>
      <c r="W17" s="56">
        <f>France!W11</f>
        <v>12</v>
      </c>
      <c r="X17" s="56">
        <f>France!X11</f>
        <v>15</v>
      </c>
      <c r="Y17" s="56">
        <f>France!Y11</f>
        <v>46</v>
      </c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3">
      <c r="A18" s="46" t="s">
        <v>86</v>
      </c>
      <c r="B18" s="56">
        <f>Philippines!B11</f>
        <v>123</v>
      </c>
      <c r="C18" s="56">
        <f>Philippines!C11</f>
        <v>126</v>
      </c>
      <c r="D18" s="56">
        <f>Philippines!D11</f>
        <v>141</v>
      </c>
      <c r="E18" s="56">
        <f>Philippines!E11</f>
        <v>159</v>
      </c>
      <c r="F18" s="56">
        <f>Philippines!F11</f>
        <v>21</v>
      </c>
      <c r="G18" s="56">
        <f>Philippines!G11</f>
        <v>175</v>
      </c>
      <c r="H18" s="56">
        <f>Philippines!H11</f>
        <v>213</v>
      </c>
      <c r="I18" s="56">
        <f>Philippines!I11</f>
        <v>231</v>
      </c>
      <c r="J18" s="56">
        <f>Philippines!J11</f>
        <v>195</v>
      </c>
      <c r="K18" s="56">
        <f>Philippines!K11</f>
        <v>194</v>
      </c>
      <c r="L18" s="56">
        <f>Philippines!L11</f>
        <v>174</v>
      </c>
      <c r="M18" s="56">
        <f>Philippines!M11</f>
        <v>69</v>
      </c>
      <c r="N18" s="56">
        <f>Philippines!N11</f>
        <v>73</v>
      </c>
      <c r="O18" s="56">
        <f>Philippines!O11</f>
        <v>97</v>
      </c>
      <c r="P18" s="56">
        <f>Philippines!P11</f>
        <v>31</v>
      </c>
      <c r="Q18" s="56">
        <f>Philippines!Q11</f>
        <v>41</v>
      </c>
      <c r="R18" s="56">
        <f>Philippines!R11</f>
        <v>57</v>
      </c>
      <c r="S18" s="56">
        <f>Philippines!S11</f>
        <v>41</v>
      </c>
      <c r="T18" s="56">
        <f>Philippines!T11</f>
        <v>40</v>
      </c>
      <c r="U18" s="56">
        <f>Philippines!U11</f>
        <v>47</v>
      </c>
      <c r="V18" s="56">
        <f>Philippines!V11</f>
        <v>48</v>
      </c>
      <c r="W18" s="56">
        <f>Philippines!W11</f>
        <v>24</v>
      </c>
      <c r="X18" s="56">
        <f>Philippines!X11</f>
        <v>14</v>
      </c>
      <c r="Y18" s="56">
        <f>Philippines!Y11</f>
        <v>36</v>
      </c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3">
      <c r="A19" s="46" t="s">
        <v>51</v>
      </c>
      <c r="B19" s="56">
        <f>Italy!B11</f>
        <v>13</v>
      </c>
      <c r="C19" s="56">
        <f>Italy!C11</f>
        <v>14</v>
      </c>
      <c r="D19" s="56">
        <f>Italy!D11</f>
        <v>15</v>
      </c>
      <c r="E19" s="56">
        <f>Italy!E11</f>
        <v>13</v>
      </c>
      <c r="F19" s="56">
        <f>Italy!F11</f>
        <v>11</v>
      </c>
      <c r="G19" s="56">
        <f>Italy!G11</f>
        <v>16</v>
      </c>
      <c r="H19" s="56">
        <f>Italy!H11</f>
        <v>17</v>
      </c>
      <c r="I19" s="56">
        <f>Italy!I11</f>
        <v>18</v>
      </c>
      <c r="J19" s="56">
        <f>Italy!J11</f>
        <v>16</v>
      </c>
      <c r="K19" s="56">
        <f>Italy!K11</f>
        <v>17</v>
      </c>
      <c r="L19" s="56">
        <f>Italy!L11</f>
        <v>15</v>
      </c>
      <c r="M19" s="56">
        <f>Italy!M11</f>
        <v>17</v>
      </c>
      <c r="N19" s="56">
        <f>Italy!N11</f>
        <v>20</v>
      </c>
      <c r="O19" s="56">
        <f>Italy!O11</f>
        <v>22</v>
      </c>
      <c r="P19" s="56">
        <f>Italy!P11</f>
        <v>26</v>
      </c>
      <c r="Q19" s="56">
        <f>Italy!Q11</f>
        <v>24</v>
      </c>
      <c r="R19" s="56">
        <f>Italy!R11</f>
        <v>26</v>
      </c>
      <c r="S19" s="56">
        <f>Italy!S11</f>
        <v>25</v>
      </c>
      <c r="T19" s="56">
        <f>Italy!T11</f>
        <v>26</v>
      </c>
      <c r="U19" s="56">
        <f>Italy!U11</f>
        <v>23</v>
      </c>
      <c r="V19" s="56">
        <f>Italy!V11</f>
        <v>33</v>
      </c>
      <c r="W19" s="56">
        <f>Italy!W11</f>
        <v>10</v>
      </c>
      <c r="X19" s="56">
        <f>Italy!X11</f>
        <v>12</v>
      </c>
      <c r="Y19" s="56">
        <f>Italy!Y11</f>
        <v>31</v>
      </c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3">
      <c r="A20" s="46" t="s">
        <v>56</v>
      </c>
      <c r="B20" s="56">
        <f>Netherlands!B11</f>
        <v>10</v>
      </c>
      <c r="C20" s="56">
        <f>Netherlands!C11</f>
        <v>11</v>
      </c>
      <c r="D20" s="56">
        <f>Netherlands!D11</f>
        <v>12</v>
      </c>
      <c r="E20" s="56">
        <f>Netherlands!E11</f>
        <v>10</v>
      </c>
      <c r="F20" s="56">
        <f>Netherlands!F11</f>
        <v>9</v>
      </c>
      <c r="G20" s="56">
        <f>Netherlands!G11</f>
        <v>12</v>
      </c>
      <c r="H20" s="56">
        <f>Netherlands!H11</f>
        <v>12</v>
      </c>
      <c r="I20" s="56">
        <f>Netherlands!I11</f>
        <v>11</v>
      </c>
      <c r="J20" s="56">
        <f>Netherlands!J11</f>
        <v>11</v>
      </c>
      <c r="K20" s="56">
        <f>Netherlands!K11</f>
        <v>10</v>
      </c>
      <c r="L20" s="56">
        <f>Netherlands!L11</f>
        <v>18</v>
      </c>
      <c r="M20" s="56">
        <f>Netherlands!M11</f>
        <v>19</v>
      </c>
      <c r="N20" s="56">
        <f>Netherlands!N11</f>
        <v>23</v>
      </c>
      <c r="O20" s="56">
        <f>Netherlands!O11</f>
        <v>61</v>
      </c>
      <c r="P20" s="56">
        <f>Netherlands!P11</f>
        <v>39</v>
      </c>
      <c r="Q20" s="56">
        <f>Netherlands!Q11</f>
        <v>35</v>
      </c>
      <c r="R20" s="56">
        <f>Netherlands!R11</f>
        <v>36</v>
      </c>
      <c r="S20" s="56">
        <f>Netherlands!S11</f>
        <v>36</v>
      </c>
      <c r="T20" s="56">
        <f>Netherlands!T11</f>
        <v>36</v>
      </c>
      <c r="U20" s="56">
        <f>Netherlands!U11</f>
        <v>35</v>
      </c>
      <c r="V20" s="56">
        <f>Netherlands!V11</f>
        <v>40</v>
      </c>
      <c r="W20" s="56">
        <f>Netherlands!W11</f>
        <v>12</v>
      </c>
      <c r="X20" s="56">
        <f>Netherlands!X11</f>
        <v>17</v>
      </c>
      <c r="Y20" s="56">
        <f>Netherlands!Y11</f>
        <v>29</v>
      </c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3">
      <c r="A21" s="46" t="s">
        <v>73</v>
      </c>
      <c r="B21" s="56">
        <f>Spain!B11</f>
        <v>8</v>
      </c>
      <c r="C21" s="56">
        <f>Spain!C11</f>
        <v>9</v>
      </c>
      <c r="D21" s="56">
        <f>Spain!D11</f>
        <v>10</v>
      </c>
      <c r="E21" s="56">
        <f>Spain!E11</f>
        <v>10</v>
      </c>
      <c r="F21" s="56">
        <f>Spain!F11</f>
        <v>9</v>
      </c>
      <c r="G21" s="56">
        <f>Spain!G11</f>
        <v>11</v>
      </c>
      <c r="H21" s="56">
        <f>Spain!H11</f>
        <v>13</v>
      </c>
      <c r="I21" s="56">
        <f>Spain!I11</f>
        <v>13</v>
      </c>
      <c r="J21" s="56">
        <f>Spain!J11</f>
        <v>13</v>
      </c>
      <c r="K21" s="56">
        <f>Spain!K11</f>
        <v>12</v>
      </c>
      <c r="L21" s="56">
        <f>Spain!L11</f>
        <v>18</v>
      </c>
      <c r="M21" s="56">
        <f>Spain!M11</f>
        <v>16</v>
      </c>
      <c r="N21" s="56">
        <f>Spain!N11</f>
        <v>20</v>
      </c>
      <c r="O21" s="56">
        <f>Spain!O11</f>
        <v>20</v>
      </c>
      <c r="P21" s="56">
        <f>Spain!P11</f>
        <v>27</v>
      </c>
      <c r="Q21" s="56">
        <f>Spain!Q11</f>
        <v>23</v>
      </c>
      <c r="R21" s="56">
        <f>Spain!R11</f>
        <v>23</v>
      </c>
      <c r="S21" s="56">
        <f>Spain!S11</f>
        <v>23</v>
      </c>
      <c r="T21" s="56">
        <f>Spain!T11</f>
        <v>23</v>
      </c>
      <c r="U21" s="56">
        <f>Spain!U11</f>
        <v>19</v>
      </c>
      <c r="V21" s="56">
        <f>Spain!V11</f>
        <v>27</v>
      </c>
      <c r="W21" s="56">
        <f>Spain!W11</f>
        <v>8</v>
      </c>
      <c r="X21" s="56">
        <f>Spain!X11</f>
        <v>12</v>
      </c>
      <c r="Y21" s="56">
        <f>Spain!Y11</f>
        <v>27</v>
      </c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3">
      <c r="A22" s="46" t="s">
        <v>41</v>
      </c>
      <c r="B22" s="56">
        <f>Argentina!B11</f>
        <v>20</v>
      </c>
      <c r="C22" s="56">
        <f>Argentina!C11</f>
        <v>22</v>
      </c>
      <c r="D22" s="56">
        <f>Argentina!D11</f>
        <v>26</v>
      </c>
      <c r="E22" s="56">
        <f>Argentina!E11</f>
        <v>35</v>
      </c>
      <c r="F22" s="56">
        <f>Argentina!F11</f>
        <v>19</v>
      </c>
      <c r="G22" s="56">
        <f>Argentina!G11</f>
        <v>32</v>
      </c>
      <c r="H22" s="56">
        <f>Argentina!H11</f>
        <v>37</v>
      </c>
      <c r="I22" s="56">
        <f>Argentina!I11</f>
        <v>36</v>
      </c>
      <c r="J22" s="56">
        <f>Argentina!J11</f>
        <v>31</v>
      </c>
      <c r="K22" s="56">
        <f>Argentina!K11</f>
        <v>30</v>
      </c>
      <c r="L22" s="56">
        <f>Argentina!L11</f>
        <v>26</v>
      </c>
      <c r="M22" s="56">
        <f>Argentina!M11</f>
        <v>13</v>
      </c>
      <c r="N22" s="56">
        <f>Argentina!N11</f>
        <v>13</v>
      </c>
      <c r="O22" s="56">
        <f>Argentina!O11</f>
        <v>12</v>
      </c>
      <c r="P22" s="56">
        <f>Argentina!P11</f>
        <v>14</v>
      </c>
      <c r="Q22" s="56">
        <f>Argentina!Q11</f>
        <v>15</v>
      </c>
      <c r="R22" s="56">
        <f>Argentina!R11</f>
        <v>14</v>
      </c>
      <c r="S22" s="56">
        <f>Argentina!S11</f>
        <v>14</v>
      </c>
      <c r="T22" s="56">
        <f>Argentina!T11</f>
        <v>14</v>
      </c>
      <c r="U22" s="56">
        <f>Argentina!U11</f>
        <v>12</v>
      </c>
      <c r="V22" s="56">
        <f>Argentina!V11</f>
        <v>18</v>
      </c>
      <c r="W22" s="56">
        <f>Argentina!W11</f>
        <v>7</v>
      </c>
      <c r="X22" s="56">
        <f>Argentina!X11</f>
        <v>13</v>
      </c>
      <c r="Y22" s="56">
        <f>Argentina!Y11</f>
        <v>27</v>
      </c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3">
      <c r="A23" s="46" t="s">
        <v>77</v>
      </c>
      <c r="B23" s="56">
        <f>Israel!B11</f>
        <v>37</v>
      </c>
      <c r="C23" s="56">
        <f>Israel!C11</f>
        <v>40</v>
      </c>
      <c r="D23" s="56">
        <f>Israel!D11</f>
        <v>45</v>
      </c>
      <c r="E23" s="56">
        <f>Israel!E11</f>
        <v>50</v>
      </c>
      <c r="F23" s="56">
        <f>Israel!F11</f>
        <v>14</v>
      </c>
      <c r="G23" s="56">
        <f>Israel!G11</f>
        <v>57</v>
      </c>
      <c r="H23" s="56">
        <f>Israel!H11</f>
        <v>67</v>
      </c>
      <c r="I23" s="56">
        <f>Israel!I11</f>
        <v>71</v>
      </c>
      <c r="J23" s="56">
        <f>Israel!J11</f>
        <v>63</v>
      </c>
      <c r="K23" s="56">
        <f>Israel!K11</f>
        <v>58</v>
      </c>
      <c r="L23" s="56">
        <f>Israel!L11</f>
        <v>45</v>
      </c>
      <c r="M23" s="56">
        <f>Israel!M11</f>
        <v>14</v>
      </c>
      <c r="N23" s="56">
        <f>Israel!N11</f>
        <v>15</v>
      </c>
      <c r="O23" s="56">
        <f>Israel!O11</f>
        <v>12</v>
      </c>
      <c r="P23" s="56">
        <f>Israel!P11</f>
        <v>12</v>
      </c>
      <c r="Q23" s="56">
        <f>Israel!Q11</f>
        <v>13</v>
      </c>
      <c r="R23" s="56">
        <f>Israel!R11</f>
        <v>15</v>
      </c>
      <c r="S23" s="56">
        <f>Israel!S11</f>
        <v>16</v>
      </c>
      <c r="T23" s="56">
        <f>Israel!T11</f>
        <v>15</v>
      </c>
      <c r="U23" s="56">
        <f>Israel!U11</f>
        <v>11</v>
      </c>
      <c r="V23" s="56">
        <f>Israel!V11</f>
        <v>15</v>
      </c>
      <c r="W23" s="56">
        <f>Israel!W11</f>
        <v>4</v>
      </c>
      <c r="X23" s="56">
        <f>Israel!X11</f>
        <v>12</v>
      </c>
      <c r="Y23" s="56">
        <f>Israel!Y11</f>
        <v>20</v>
      </c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3">
      <c r="A24" s="46" t="s">
        <v>61</v>
      </c>
      <c r="B24" s="56">
        <f>Taiwan!B11</f>
        <v>10</v>
      </c>
      <c r="C24" s="56">
        <f>Taiwan!C11</f>
        <v>12</v>
      </c>
      <c r="D24" s="56">
        <f>Taiwan!D11</f>
        <v>13</v>
      </c>
      <c r="E24" s="56">
        <f>Taiwan!E11</f>
        <v>12</v>
      </c>
      <c r="F24" s="56">
        <f>Taiwan!F11</f>
        <v>10</v>
      </c>
      <c r="G24" s="56">
        <f>Taiwan!G11</f>
        <v>13</v>
      </c>
      <c r="H24" s="56">
        <f>Taiwan!H11</f>
        <v>14</v>
      </c>
      <c r="I24" s="56">
        <f>Taiwan!I11</f>
        <v>13</v>
      </c>
      <c r="J24" s="56">
        <f>Taiwan!J11</f>
        <v>14</v>
      </c>
      <c r="K24" s="56">
        <f>Taiwan!K11</f>
        <v>10</v>
      </c>
      <c r="L24" s="56">
        <f>Taiwan!L11</f>
        <v>10</v>
      </c>
      <c r="M24" s="56">
        <f>Taiwan!M11</f>
        <v>9</v>
      </c>
      <c r="N24" s="56">
        <f>Taiwan!N11</f>
        <v>9</v>
      </c>
      <c r="O24" s="56">
        <f>Taiwan!O11</f>
        <v>10</v>
      </c>
      <c r="P24" s="56">
        <f>Taiwan!P11</f>
        <v>8</v>
      </c>
      <c r="Q24" s="56">
        <f>Taiwan!Q11</f>
        <v>10</v>
      </c>
      <c r="R24" s="56">
        <f>Taiwan!R11</f>
        <v>11</v>
      </c>
      <c r="S24" s="56">
        <f>Taiwan!S11</f>
        <v>11</v>
      </c>
      <c r="T24" s="56">
        <f>Taiwan!T11</f>
        <v>11</v>
      </c>
      <c r="U24" s="56">
        <f>Taiwan!U11</f>
        <v>18</v>
      </c>
      <c r="V24" s="56">
        <f>Taiwan!V11</f>
        <v>21</v>
      </c>
      <c r="W24" s="56">
        <f>Taiwan!W11</f>
        <v>7</v>
      </c>
      <c r="X24" s="56">
        <f>Taiwan!X11</f>
        <v>7</v>
      </c>
      <c r="Y24" s="56">
        <f>Taiwan!Y11</f>
        <v>18</v>
      </c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3">
      <c r="A25" s="46" t="s">
        <v>92</v>
      </c>
      <c r="B25" s="56">
        <f>Sweden!B11</f>
        <v>12</v>
      </c>
      <c r="C25" s="56">
        <f>Sweden!C11</f>
        <v>14</v>
      </c>
      <c r="D25" s="56">
        <f>Sweden!D11</f>
        <v>13</v>
      </c>
      <c r="E25" s="56">
        <f>Sweden!E11</f>
        <v>11</v>
      </c>
      <c r="F25" s="56">
        <f>Sweden!F11</f>
        <v>10</v>
      </c>
      <c r="G25" s="56">
        <f>Sweden!G11</f>
        <v>12</v>
      </c>
      <c r="H25" s="56">
        <f>Sweden!H11</f>
        <v>12</v>
      </c>
      <c r="I25" s="56">
        <f>Sweden!I11</f>
        <v>13</v>
      </c>
      <c r="J25" s="56">
        <f>Sweden!J11</f>
        <v>14</v>
      </c>
      <c r="K25" s="56">
        <f>Sweden!K11</f>
        <v>14</v>
      </c>
      <c r="L25" s="56">
        <f>Sweden!L11</f>
        <v>9</v>
      </c>
      <c r="M25" s="56">
        <f>Sweden!M11</f>
        <v>8</v>
      </c>
      <c r="N25" s="56">
        <f>Sweden!N11</f>
        <v>10</v>
      </c>
      <c r="O25" s="56">
        <f>Sweden!O11</f>
        <v>16</v>
      </c>
      <c r="P25" s="56">
        <f>Sweden!P11</f>
        <v>21</v>
      </c>
      <c r="Q25" s="56">
        <f>Sweden!Q11</f>
        <v>15</v>
      </c>
      <c r="R25" s="56">
        <f>Sweden!R11</f>
        <v>15</v>
      </c>
      <c r="S25" s="56">
        <f>Sweden!S11</f>
        <v>15</v>
      </c>
      <c r="T25" s="56">
        <f>Sweden!T11</f>
        <v>14</v>
      </c>
      <c r="U25" s="56">
        <f>Sweden!U11</f>
        <v>13</v>
      </c>
      <c r="V25" s="56">
        <f>Sweden!V11</f>
        <v>16</v>
      </c>
      <c r="W25" s="56">
        <f>Sweden!W11</f>
        <v>5</v>
      </c>
      <c r="X25" s="56">
        <f>Sweden!X11</f>
        <v>6</v>
      </c>
      <c r="Y25" s="56">
        <f>Sweden!Y11</f>
        <v>13</v>
      </c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3">
      <c r="A26" s="46" t="s">
        <v>57</v>
      </c>
      <c r="B26" s="56">
        <f>Singapore!B11</f>
        <v>6</v>
      </c>
      <c r="C26" s="56">
        <f>Singapore!C11</f>
        <v>7</v>
      </c>
      <c r="D26" s="56">
        <f>Singapore!D11</f>
        <v>8</v>
      </c>
      <c r="E26" s="56">
        <f>Singapore!E11</f>
        <v>7</v>
      </c>
      <c r="F26" s="56">
        <f>Singapore!F11</f>
        <v>7</v>
      </c>
      <c r="G26" s="56">
        <f>Singapore!G11</f>
        <v>8</v>
      </c>
      <c r="H26" s="56">
        <f>Singapore!H11</f>
        <v>9</v>
      </c>
      <c r="I26" s="56">
        <f>Singapore!I11</f>
        <v>7</v>
      </c>
      <c r="J26" s="56">
        <f>Singapore!J11</f>
        <v>7</v>
      </c>
      <c r="K26" s="56">
        <f>Singapore!K11</f>
        <v>6</v>
      </c>
      <c r="L26" s="56">
        <f>Singapore!L11</f>
        <v>4</v>
      </c>
      <c r="M26" s="56">
        <f>Singapore!M11</f>
        <v>4</v>
      </c>
      <c r="N26" s="56">
        <f>Singapore!N11</f>
        <v>4</v>
      </c>
      <c r="O26" s="56">
        <f>Singapore!O11</f>
        <v>4</v>
      </c>
      <c r="P26" s="56">
        <f>Singapore!P11</f>
        <v>4</v>
      </c>
      <c r="Q26" s="56">
        <f>Singapore!Q11</f>
        <v>6</v>
      </c>
      <c r="R26" s="56">
        <f>Singapore!R11</f>
        <v>6</v>
      </c>
      <c r="S26" s="56">
        <f>Singapore!S11</f>
        <v>6</v>
      </c>
      <c r="T26" s="56">
        <f>Singapore!T11</f>
        <v>7</v>
      </c>
      <c r="U26" s="56">
        <f>Singapore!U11</f>
        <v>6</v>
      </c>
      <c r="V26" s="56">
        <f>Singapore!V11</f>
        <v>10</v>
      </c>
      <c r="W26" s="56">
        <f>Singapore!W11</f>
        <v>4</v>
      </c>
      <c r="X26" s="56">
        <f>Singapore!X11</f>
        <v>5</v>
      </c>
      <c r="Y26" s="56">
        <f>Singapore!Y11</f>
        <v>13</v>
      </c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3">
      <c r="A27" s="46" t="s">
        <v>74</v>
      </c>
      <c r="B27" s="56">
        <f>Switzerland!B11</f>
        <v>8</v>
      </c>
      <c r="C27" s="56">
        <f>Switzerland!C11</f>
        <v>8</v>
      </c>
      <c r="D27" s="56">
        <f>Switzerland!D11</f>
        <v>9</v>
      </c>
      <c r="E27" s="56">
        <f>Switzerland!E11</f>
        <v>7</v>
      </c>
      <c r="F27" s="56">
        <f>Switzerland!F11</f>
        <v>7</v>
      </c>
      <c r="G27" s="56">
        <f>Switzerland!G11</f>
        <v>7</v>
      </c>
      <c r="H27" s="56">
        <f>Switzerland!H11</f>
        <v>8</v>
      </c>
      <c r="I27" s="56">
        <f>Switzerland!I11</f>
        <v>9</v>
      </c>
      <c r="J27" s="56">
        <f>Switzerland!J11</f>
        <v>8</v>
      </c>
      <c r="K27" s="56">
        <f>Switzerland!K11</f>
        <v>9</v>
      </c>
      <c r="L27" s="56">
        <f>Switzerland!L11</f>
        <v>11</v>
      </c>
      <c r="M27" s="56">
        <f>Switzerland!M11</f>
        <v>12</v>
      </c>
      <c r="N27" s="56">
        <f>Switzerland!N11</f>
        <v>16</v>
      </c>
      <c r="O27" s="56">
        <f>Switzerland!O11</f>
        <v>19</v>
      </c>
      <c r="P27" s="56">
        <f>Switzerland!P11</f>
        <v>15</v>
      </c>
      <c r="Q27" s="56">
        <f>Switzerland!Q11</f>
        <v>12</v>
      </c>
      <c r="R27" s="56">
        <f>Switzerland!R11</f>
        <v>13</v>
      </c>
      <c r="S27" s="56">
        <f>Switzerland!S11</f>
        <v>13</v>
      </c>
      <c r="T27" s="56">
        <f>Switzerland!T11</f>
        <v>13</v>
      </c>
      <c r="U27" s="56">
        <f>Switzerland!U11</f>
        <v>12</v>
      </c>
      <c r="V27" s="56">
        <f>Switzerland!V11</f>
        <v>14</v>
      </c>
      <c r="W27" s="56">
        <f>Switzerland!W11</f>
        <v>4</v>
      </c>
      <c r="X27" s="56">
        <f>Switzerland!X11</f>
        <v>7</v>
      </c>
      <c r="Y27" s="56">
        <f>Switzerland!Y11</f>
        <v>10</v>
      </c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3">
      <c r="A28" s="46" t="s">
        <v>85</v>
      </c>
      <c r="B28" s="56">
        <f>'New Zealand'!B11</f>
        <v>11</v>
      </c>
      <c r="C28" s="56">
        <f>'New Zealand'!C11</f>
        <v>12</v>
      </c>
      <c r="D28" s="56">
        <f>'New Zealand'!D11</f>
        <v>12</v>
      </c>
      <c r="E28" s="56">
        <f>'New Zealand'!E11</f>
        <v>11</v>
      </c>
      <c r="F28" s="56">
        <f>'New Zealand'!F11</f>
        <v>8</v>
      </c>
      <c r="G28" s="56">
        <f>'New Zealand'!G11</f>
        <v>12</v>
      </c>
      <c r="H28" s="56">
        <f>'New Zealand'!H11</f>
        <v>13</v>
      </c>
      <c r="I28" s="56">
        <f>'New Zealand'!I11</f>
        <v>17</v>
      </c>
      <c r="J28" s="56">
        <f>'New Zealand'!J11</f>
        <v>15</v>
      </c>
      <c r="K28" s="56">
        <f>'New Zealand'!K11</f>
        <v>31</v>
      </c>
      <c r="L28" s="56">
        <f>'New Zealand'!L11</f>
        <v>20</v>
      </c>
      <c r="M28" s="56">
        <f>'New Zealand'!M11</f>
        <v>14</v>
      </c>
      <c r="N28" s="56">
        <f>'New Zealand'!N11</f>
        <v>15</v>
      </c>
      <c r="O28" s="56">
        <f>'New Zealand'!O11</f>
        <v>6</v>
      </c>
      <c r="P28" s="56">
        <f>'New Zealand'!P11</f>
        <v>8</v>
      </c>
      <c r="Q28" s="56">
        <f>'New Zealand'!Q11</f>
        <v>11</v>
      </c>
      <c r="R28" s="56">
        <f>'New Zealand'!R11</f>
        <v>11</v>
      </c>
      <c r="S28" s="56">
        <f>'New Zealand'!S11</f>
        <v>11</v>
      </c>
      <c r="T28" s="56">
        <f>'New Zealand'!T11</f>
        <v>11</v>
      </c>
      <c r="U28" s="56">
        <f>'New Zealand'!U11</f>
        <v>10</v>
      </c>
      <c r="V28" s="56">
        <f>'New Zealand'!V11</f>
        <v>12</v>
      </c>
      <c r="W28" s="56">
        <f>'New Zealand'!W11</f>
        <v>5</v>
      </c>
      <c r="X28" s="56">
        <f>'New Zealand'!X11</f>
        <v>5</v>
      </c>
      <c r="Y28" s="56">
        <f>'New Zealand'!Y11</f>
        <v>7</v>
      </c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3">
      <c r="A29" s="46" t="s">
        <v>121</v>
      </c>
      <c r="B29" s="56">
        <f>Belgium!B11</f>
        <v>8</v>
      </c>
      <c r="C29" s="56">
        <f>Belgium!C11</f>
        <v>9</v>
      </c>
      <c r="D29" s="56">
        <f>Belgium!D11</f>
        <v>9</v>
      </c>
      <c r="E29" s="56">
        <f>Belgium!E11</f>
        <v>9</v>
      </c>
      <c r="F29" s="56">
        <f>Belgium!F11</f>
        <v>8</v>
      </c>
      <c r="G29" s="56">
        <f>Belgium!G11</f>
        <v>9</v>
      </c>
      <c r="H29" s="56">
        <f>Belgium!H11</f>
        <v>9</v>
      </c>
      <c r="I29" s="56">
        <f>Belgium!I11</f>
        <v>6</v>
      </c>
      <c r="J29" s="56">
        <f>Belgium!J11</f>
        <v>63</v>
      </c>
      <c r="K29" s="56">
        <f>Belgium!K11</f>
        <v>4</v>
      </c>
      <c r="L29" s="56">
        <f>Belgium!L11</f>
        <v>5</v>
      </c>
      <c r="M29" s="56">
        <f>Belgium!M11</f>
        <v>6</v>
      </c>
      <c r="N29" s="56">
        <f>Belgium!N11</f>
        <v>5</v>
      </c>
      <c r="O29" s="56">
        <f>Belgium!O11</f>
        <v>5</v>
      </c>
      <c r="P29" s="56">
        <f>Belgium!P11</f>
        <v>6</v>
      </c>
      <c r="Q29" s="56">
        <f>Belgium!Q11</f>
        <v>6</v>
      </c>
      <c r="R29" s="56">
        <f>Belgium!R11</f>
        <v>6</v>
      </c>
      <c r="S29" s="56">
        <f>Belgium!S11</f>
        <v>6</v>
      </c>
      <c r="T29" s="56">
        <f>Belgium!T11</f>
        <v>6</v>
      </c>
      <c r="U29" s="56">
        <f>Belgium!U11</f>
        <v>6</v>
      </c>
      <c r="V29" s="56">
        <f>Belgium!V11</f>
        <v>8</v>
      </c>
      <c r="W29" s="56">
        <f>Belgium!W11</f>
        <v>2</v>
      </c>
      <c r="X29" s="56">
        <f>Belgium!X11</f>
        <v>3</v>
      </c>
      <c r="Y29" s="56">
        <f>Belgium!Y11</f>
        <v>7</v>
      </c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3">
      <c r="A30" s="46" t="s">
        <v>72</v>
      </c>
      <c r="B30" s="56">
        <f>Norway!B11</f>
        <v>3</v>
      </c>
      <c r="C30" s="56">
        <f>Norway!C11</f>
        <v>3</v>
      </c>
      <c r="D30" s="56">
        <f>Norway!D11</f>
        <v>4</v>
      </c>
      <c r="E30" s="56">
        <f>Norway!E11</f>
        <v>3</v>
      </c>
      <c r="F30" s="56">
        <f>Norway!F11</f>
        <v>3</v>
      </c>
      <c r="G30" s="56">
        <f>Norway!G11</f>
        <v>3</v>
      </c>
      <c r="H30" s="56">
        <f>Norway!H11</f>
        <v>4</v>
      </c>
      <c r="I30" s="56">
        <f>Norway!I11</f>
        <v>3</v>
      </c>
      <c r="J30" s="56">
        <f>Norway!J11</f>
        <v>3</v>
      </c>
      <c r="K30" s="56">
        <f>Norway!K11</f>
        <v>3</v>
      </c>
      <c r="L30" s="56">
        <f>Norway!L11</f>
        <v>2</v>
      </c>
      <c r="M30" s="56">
        <f>Norway!M11</f>
        <v>3</v>
      </c>
      <c r="N30" s="56">
        <f>Norway!N11</f>
        <v>3</v>
      </c>
      <c r="O30" s="56">
        <f>Norway!O11</f>
        <v>4</v>
      </c>
      <c r="P30" s="56">
        <f>Norway!P11</f>
        <v>16</v>
      </c>
      <c r="Q30" s="56">
        <f>Norway!Q11</f>
        <v>8</v>
      </c>
      <c r="R30" s="56">
        <f>Norway!R11</f>
        <v>9</v>
      </c>
      <c r="S30" s="56">
        <f>Norway!S11</f>
        <v>9</v>
      </c>
      <c r="T30" s="56">
        <f>Norway!T11</f>
        <v>8</v>
      </c>
      <c r="U30" s="56">
        <f>Norway!U11</f>
        <v>8</v>
      </c>
      <c r="V30" s="56">
        <f>Norway!V11</f>
        <v>9</v>
      </c>
      <c r="W30" s="56">
        <f>Norway!W11</f>
        <v>3</v>
      </c>
      <c r="X30" s="56">
        <f>Norway!X11</f>
        <v>4</v>
      </c>
      <c r="Y30" s="56">
        <f>Norway!Y11</f>
        <v>7</v>
      </c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3">
      <c r="A31" s="46" t="s">
        <v>62</v>
      </c>
      <c r="B31" s="56">
        <f>Venezuela!B11</f>
        <v>10</v>
      </c>
      <c r="C31" s="56">
        <f>Venezuela!C11</f>
        <v>12</v>
      </c>
      <c r="D31" s="56">
        <f>Venezuela!D11</f>
        <v>18</v>
      </c>
      <c r="E31" s="56">
        <f>Venezuela!E11</f>
        <v>16</v>
      </c>
      <c r="F31" s="56">
        <f>Venezuela!F11</f>
        <v>19</v>
      </c>
      <c r="G31" s="56">
        <f>Venezuela!G11</f>
        <v>21</v>
      </c>
      <c r="H31" s="56">
        <f>Venezuela!H11</f>
        <v>18</v>
      </c>
      <c r="I31" s="56">
        <f>Venezuela!I11</f>
        <v>16</v>
      </c>
      <c r="J31" s="56">
        <f>Venezuela!J11</f>
        <v>16</v>
      </c>
      <c r="K31" s="56">
        <f>Venezuela!K11</f>
        <v>15</v>
      </c>
      <c r="L31" s="56">
        <f>Venezuela!L11</f>
        <v>13</v>
      </c>
      <c r="M31" s="56">
        <f>Venezuela!M11</f>
        <v>11</v>
      </c>
      <c r="N31" s="56">
        <f>Venezuela!N11</f>
        <v>14</v>
      </c>
      <c r="O31" s="56">
        <f>Venezuela!O11</f>
        <v>11</v>
      </c>
      <c r="P31" s="56">
        <f>Venezuela!P11</f>
        <v>10</v>
      </c>
      <c r="Q31" s="56">
        <f>Venezuela!Q11</f>
        <v>9</v>
      </c>
      <c r="R31" s="56">
        <f>Venezuela!R11</f>
        <v>10</v>
      </c>
      <c r="S31" s="56">
        <f>Venezuela!S11</f>
        <v>9</v>
      </c>
      <c r="T31" s="56">
        <f>Venezuela!T11</f>
        <v>7</v>
      </c>
      <c r="U31" s="56">
        <f>Venezuela!U11</f>
        <v>5</v>
      </c>
      <c r="V31" s="56">
        <f>Venezuela!V11</f>
        <v>6</v>
      </c>
      <c r="W31" s="56">
        <f>Venezuela!W11</f>
        <v>2</v>
      </c>
      <c r="X31" s="56">
        <f>Venezuela!X11</f>
        <v>2</v>
      </c>
      <c r="Y31" s="56">
        <f>Venezuela!Y11</f>
        <v>6</v>
      </c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3">
      <c r="A32" s="46" t="s">
        <v>87</v>
      </c>
      <c r="B32" s="56">
        <f>Thailand!B11</f>
        <v>100</v>
      </c>
      <c r="C32" s="56">
        <f>Thailand!C11</f>
        <v>100</v>
      </c>
      <c r="D32" s="56">
        <f>Thailand!D11</f>
        <v>101</v>
      </c>
      <c r="E32" s="56">
        <f>Thailand!E11</f>
        <v>101</v>
      </c>
      <c r="F32" s="56">
        <f>Thailand!F11</f>
        <v>98</v>
      </c>
      <c r="G32" s="56">
        <f>Thailand!G11</f>
        <v>101</v>
      </c>
      <c r="H32" s="56">
        <f>Thailand!H11</f>
        <v>104</v>
      </c>
      <c r="I32" s="56">
        <f>Thailand!I11</f>
        <v>16</v>
      </c>
      <c r="J32" s="56">
        <f>Thailand!J11</f>
        <v>14</v>
      </c>
      <c r="K32" s="56">
        <f>Thailand!K11</f>
        <v>17</v>
      </c>
      <c r="L32" s="56">
        <f>Thailand!L11</f>
        <v>5</v>
      </c>
      <c r="M32" s="56">
        <f>Thailand!M11</f>
        <v>3</v>
      </c>
      <c r="N32" s="56">
        <f>Thailand!N11</f>
        <v>3</v>
      </c>
      <c r="O32" s="56">
        <f>Thailand!O11</f>
        <v>3</v>
      </c>
      <c r="P32" s="56">
        <f>Thailand!P11</f>
        <v>4</v>
      </c>
      <c r="Q32" s="56">
        <f>Thailand!Q11</f>
        <v>3</v>
      </c>
      <c r="R32" s="56">
        <f>Thailand!R11</f>
        <v>3</v>
      </c>
      <c r="S32" s="56">
        <f>Thailand!S11</f>
        <v>3</v>
      </c>
      <c r="T32" s="56">
        <f>Thailand!T11</f>
        <v>3</v>
      </c>
      <c r="U32" s="56">
        <f>Thailand!U11</f>
        <v>3</v>
      </c>
      <c r="V32" s="56">
        <f>Thailand!V11</f>
        <v>4</v>
      </c>
      <c r="W32" s="56">
        <f>Thailand!W11</f>
        <v>1</v>
      </c>
      <c r="X32" s="56">
        <f>Thailand!X11</f>
        <v>2</v>
      </c>
      <c r="Y32" s="56">
        <f>Thailand!Y11</f>
        <v>5</v>
      </c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3">
      <c r="A33" s="46" t="s">
        <v>83</v>
      </c>
      <c r="B33" s="56">
        <f>Indonesia!B11</f>
        <v>4</v>
      </c>
      <c r="C33" s="56">
        <f>Indonesia!C11</f>
        <v>6</v>
      </c>
      <c r="D33" s="56">
        <f>Indonesia!D11</f>
        <v>7</v>
      </c>
      <c r="E33" s="56">
        <f>Indonesia!E11</f>
        <v>5</v>
      </c>
      <c r="F33" s="56">
        <f>Indonesia!F11</f>
        <v>4</v>
      </c>
      <c r="G33" s="56">
        <f>Indonesia!G11</f>
        <v>5</v>
      </c>
      <c r="H33" s="56">
        <f>Indonesia!H11</f>
        <v>6</v>
      </c>
      <c r="I33" s="56">
        <f>Indonesia!I11</f>
        <v>6</v>
      </c>
      <c r="J33" s="56">
        <f>Indonesia!J11</f>
        <v>7</v>
      </c>
      <c r="K33" s="56">
        <f>Indonesia!K11</f>
        <v>5</v>
      </c>
      <c r="L33" s="56">
        <f>Indonesia!L11</f>
        <v>4</v>
      </c>
      <c r="M33" s="56">
        <f>Indonesia!M11</f>
        <v>4</v>
      </c>
      <c r="N33" s="56">
        <f>Indonesia!N11</f>
        <v>4</v>
      </c>
      <c r="O33" s="56">
        <f>Indonesia!O11</f>
        <v>4</v>
      </c>
      <c r="P33" s="56">
        <f>Indonesia!P11</f>
        <v>4</v>
      </c>
      <c r="Q33" s="56">
        <f>Indonesia!Q11</f>
        <v>4</v>
      </c>
      <c r="R33" s="56">
        <f>Indonesia!R11</f>
        <v>4</v>
      </c>
      <c r="S33" s="56">
        <f>Indonesia!S11</f>
        <v>4</v>
      </c>
      <c r="T33" s="56">
        <f>Indonesia!T11</f>
        <v>3</v>
      </c>
      <c r="U33" s="56">
        <f>Indonesia!U11</f>
        <v>2</v>
      </c>
      <c r="V33" s="56">
        <f>Indonesia!V11</f>
        <v>4</v>
      </c>
      <c r="W33" s="56">
        <f>Indonesia!W11</f>
        <v>1</v>
      </c>
      <c r="X33" s="56">
        <f>Indonesia!X11</f>
        <v>1</v>
      </c>
      <c r="Y33" s="56">
        <f>Indonesia!Y11</f>
        <v>4</v>
      </c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3">
      <c r="A34" s="46" t="s">
        <v>78</v>
      </c>
      <c r="B34" s="56">
        <f>'Saudi Arabia'!B11</f>
        <v>7</v>
      </c>
      <c r="C34" s="56">
        <f>'Saudi Arabia'!C11</f>
        <v>7</v>
      </c>
      <c r="D34" s="56">
        <f>'Saudi Arabia'!D11</f>
        <v>7</v>
      </c>
      <c r="E34" s="56">
        <f>'Saudi Arabia'!E11</f>
        <v>7</v>
      </c>
      <c r="F34" s="56">
        <f>'Saudi Arabia'!F11</f>
        <v>7</v>
      </c>
      <c r="G34" s="56">
        <f>'Saudi Arabia'!G11</f>
        <v>7</v>
      </c>
      <c r="H34" s="56">
        <f>'Saudi Arabia'!H11</f>
        <v>7</v>
      </c>
      <c r="I34" s="56">
        <f>'Saudi Arabia'!I11</f>
        <v>7</v>
      </c>
      <c r="J34" s="56">
        <f>'Saudi Arabia'!J11</f>
        <v>9</v>
      </c>
      <c r="K34" s="56">
        <f>'Saudi Arabia'!K11</f>
        <v>11</v>
      </c>
      <c r="L34" s="56">
        <f>'Saudi Arabia'!L11</f>
        <v>2</v>
      </c>
      <c r="M34" s="56">
        <f>'Saudi Arabia'!M11</f>
        <v>1</v>
      </c>
      <c r="N34" s="56">
        <f>'Saudi Arabia'!N11</f>
        <v>2</v>
      </c>
      <c r="O34" s="56">
        <f>'Saudi Arabia'!O11</f>
        <v>2</v>
      </c>
      <c r="P34" s="56">
        <f>'Saudi Arabia'!P11</f>
        <v>1</v>
      </c>
      <c r="Q34" s="56">
        <f>'Saudi Arabia'!Q11</f>
        <v>2</v>
      </c>
      <c r="R34" s="56">
        <f>'Saudi Arabia'!R11</f>
        <v>2</v>
      </c>
      <c r="S34" s="56">
        <f>'Saudi Arabia'!S11</f>
        <v>3</v>
      </c>
      <c r="T34" s="56">
        <f>'Saudi Arabia'!T11</f>
        <v>2</v>
      </c>
      <c r="U34" s="56">
        <f>'Saudi Arabia'!U11</f>
        <v>2</v>
      </c>
      <c r="V34" s="56">
        <f>'Saudi Arabia'!V11</f>
        <v>3</v>
      </c>
      <c r="W34" s="56" t="str">
        <f>'Saudi Arabia'!W11</f>
        <v>(*)</v>
      </c>
      <c r="X34" s="56">
        <f>'Saudi Arabia'!X11</f>
        <v>1</v>
      </c>
      <c r="Y34" s="56">
        <f>'Saudi Arabia'!Y11</f>
        <v>2</v>
      </c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3">
      <c r="A35" s="46" t="s">
        <v>49</v>
      </c>
      <c r="B35" s="56">
        <f>'Hong Kong'!B11</f>
        <v>1</v>
      </c>
      <c r="C35" s="56">
        <f>'Hong Kong'!C11</f>
        <v>1</v>
      </c>
      <c r="D35" s="56">
        <f>'Hong Kong'!D11</f>
        <v>1</v>
      </c>
      <c r="E35" s="56">
        <f>'Hong Kong'!E11</f>
        <v>2</v>
      </c>
      <c r="F35" s="56">
        <f>'Hong Kong'!F11</f>
        <v>2</v>
      </c>
      <c r="G35" s="56">
        <f>'Hong Kong'!G11</f>
        <v>2</v>
      </c>
      <c r="H35" s="56">
        <f>'Hong Kong'!H11</f>
        <v>4</v>
      </c>
      <c r="I35" s="56">
        <f>'Hong Kong'!I11</f>
        <v>3</v>
      </c>
      <c r="J35" s="56">
        <f>'Hong Kong'!J11</f>
        <v>3</v>
      </c>
      <c r="K35" s="56">
        <f>'Hong Kong'!K11</f>
        <v>2</v>
      </c>
      <c r="L35" s="56">
        <f>'Hong Kong'!L11</f>
        <v>2</v>
      </c>
      <c r="M35" s="56">
        <f>'Hong Kong'!M11</f>
        <v>2</v>
      </c>
      <c r="N35" s="56">
        <f>'Hong Kong'!N11</f>
        <v>2</v>
      </c>
      <c r="O35" s="56">
        <f>'Hong Kong'!O11</f>
        <v>3</v>
      </c>
      <c r="P35" s="56">
        <f>'Hong Kong'!P11</f>
        <v>3</v>
      </c>
      <c r="Q35" s="56">
        <f>'Hong Kong'!Q11</f>
        <v>2</v>
      </c>
      <c r="R35" s="56">
        <f>'Hong Kong'!R11</f>
        <v>2</v>
      </c>
      <c r="S35" s="56">
        <f>'Hong Kong'!S11</f>
        <v>2</v>
      </c>
      <c r="T35" s="56">
        <f>'Hong Kong'!T11</f>
        <v>2</v>
      </c>
      <c r="U35" s="56">
        <f>'Hong Kong'!U11</f>
        <v>2</v>
      </c>
      <c r="V35" s="56">
        <f>'Hong Kong'!V11</f>
        <v>3</v>
      </c>
      <c r="W35" s="56">
        <f>'Hong Kong'!W11</f>
        <v>1</v>
      </c>
      <c r="X35" s="56">
        <f>'Hong Kong'!X11</f>
        <v>1</v>
      </c>
      <c r="Y35" s="56">
        <f>'Hong Kong'!Y11</f>
        <v>2</v>
      </c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3">
      <c r="A36" s="46" t="s">
        <v>76</v>
      </c>
      <c r="B36" s="56" t="str">
        <f>Bermuda!B11</f>
        <v>(*)</v>
      </c>
      <c r="C36" s="56" t="str">
        <f>Bermuda!C11</f>
        <v>(*)</v>
      </c>
      <c r="D36" s="56" t="str">
        <f>Bermuda!D11</f>
        <v>(*)</v>
      </c>
      <c r="E36" s="56" t="str">
        <f>Bermuda!E11</f>
        <v>(*)</v>
      </c>
      <c r="F36" s="56" t="str">
        <f>Bermuda!F11</f>
        <v>(*)</v>
      </c>
      <c r="G36" s="56" t="str">
        <f>Bermuda!G11</f>
        <v>(*)</v>
      </c>
      <c r="H36" s="56" t="str">
        <f>Bermuda!H11</f>
        <v>(*)</v>
      </c>
      <c r="I36" s="56" t="str">
        <f>Bermuda!I11</f>
        <v>(*)</v>
      </c>
      <c r="J36" s="56" t="str">
        <f>Bermuda!J11</f>
        <v>(*)</v>
      </c>
      <c r="K36" s="56" t="str">
        <f>Bermuda!K11</f>
        <v>(*)</v>
      </c>
      <c r="L36" s="56" t="str">
        <f>Bermuda!L11</f>
        <v>(*)</v>
      </c>
      <c r="M36" s="56" t="str">
        <f>Bermuda!M11</f>
        <v>(*)</v>
      </c>
      <c r="N36" s="56" t="str">
        <f>Bermuda!N11</f>
        <v>(*)</v>
      </c>
      <c r="O36" s="56" t="str">
        <f>Bermuda!O11</f>
        <v>(*)</v>
      </c>
      <c r="P36" s="56" t="str">
        <f>Bermuda!P11</f>
        <v>(*)</v>
      </c>
      <c r="Q36" s="56" t="str">
        <f>Bermuda!Q11</f>
        <v>(*)</v>
      </c>
      <c r="R36" s="56" t="str">
        <f>Bermuda!R11</f>
        <v>(*)</v>
      </c>
      <c r="S36" s="56" t="str">
        <f>Bermuda!S11</f>
        <v>(*)</v>
      </c>
      <c r="T36" s="56" t="str">
        <f>Bermuda!T11</f>
        <v>(*)</v>
      </c>
      <c r="U36" s="56" t="str">
        <f>Bermuda!U11</f>
        <v>(*)</v>
      </c>
      <c r="V36" s="56" t="str">
        <f>Bermuda!V11</f>
        <v>(*)</v>
      </c>
      <c r="W36" s="56" t="str">
        <f>Bermuda!W11</f>
        <v>(*)</v>
      </c>
      <c r="X36" s="56" t="str">
        <f>Bermuda!X11</f>
        <v>(*)</v>
      </c>
      <c r="Y36" s="56" t="str">
        <f>Bermuda!Y11</f>
        <v>(*)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3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3">
      <c r="A38" s="47" t="s">
        <v>53</v>
      </c>
      <c r="B38" s="42">
        <f>'Latin America'!B11</f>
        <v>5500</v>
      </c>
      <c r="C38" s="42">
        <f>'Latin America'!C11</f>
        <v>5584</v>
      </c>
      <c r="D38" s="42">
        <f>'Latin America'!D11</f>
        <v>5803</v>
      </c>
      <c r="E38" s="42">
        <f>'Latin America'!E11</f>
        <v>6086</v>
      </c>
      <c r="F38" s="42">
        <f>'Latin America'!F11</f>
        <v>6187</v>
      </c>
      <c r="G38" s="42">
        <f>'Latin America'!G11</f>
        <v>6269</v>
      </c>
      <c r="H38" s="42">
        <f>'Latin America'!H11</f>
        <v>7174</v>
      </c>
      <c r="I38" s="42">
        <f>'Latin America'!I11</f>
        <v>7324</v>
      </c>
      <c r="J38" s="42">
        <f>'Latin America'!J11</f>
        <v>6713</v>
      </c>
      <c r="K38" s="42">
        <f>'Latin America'!K11</f>
        <v>7340</v>
      </c>
      <c r="L38" s="42">
        <f>'Latin America'!L11</f>
        <v>5630</v>
      </c>
      <c r="M38" s="42">
        <f>'Latin America'!M11</f>
        <v>5659</v>
      </c>
      <c r="N38" s="42">
        <f>'Latin America'!N11</f>
        <v>5620</v>
      </c>
      <c r="O38" s="42">
        <f>'Latin America'!O11</f>
        <v>5845</v>
      </c>
      <c r="P38" s="42">
        <f>'Latin America'!P11</f>
        <v>6131</v>
      </c>
      <c r="Q38" s="42">
        <f>'Latin America'!Q11</f>
        <v>6301</v>
      </c>
      <c r="R38" s="42">
        <f>'Latin America'!R11</f>
        <v>6490</v>
      </c>
      <c r="S38" s="42">
        <f>'Latin America'!S11</f>
        <v>6660</v>
      </c>
      <c r="T38" s="42">
        <f>'Latin America'!T11</f>
        <v>6441</v>
      </c>
      <c r="U38" s="42">
        <f>'Latin America'!U11</f>
        <v>6691</v>
      </c>
      <c r="V38" s="42">
        <f>'Latin America'!V11</f>
        <v>6994</v>
      </c>
      <c r="W38" s="42">
        <f>'Latin America'!W11</f>
        <v>5766</v>
      </c>
      <c r="X38" s="42">
        <f>'Latin America'!X11</f>
        <v>7837</v>
      </c>
      <c r="Y38" s="42">
        <f>'Latin America'!Y11</f>
        <v>9891</v>
      </c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3">
      <c r="A39" s="47" t="s">
        <v>58</v>
      </c>
      <c r="B39" s="42">
        <f>'SC America'!B11</f>
        <v>5169</v>
      </c>
      <c r="C39" s="42">
        <f>'SC America'!C11</f>
        <v>5249</v>
      </c>
      <c r="D39" s="42">
        <f>'SC America'!D11</f>
        <v>5450</v>
      </c>
      <c r="E39" s="42">
        <f>'SC America'!E11</f>
        <v>5693</v>
      </c>
      <c r="F39" s="42">
        <f>'SC America'!F11</f>
        <v>5978</v>
      </c>
      <c r="G39" s="42">
        <f>'SC America'!G11</f>
        <v>5851</v>
      </c>
      <c r="H39" s="42">
        <f>'SC America'!H11</f>
        <v>6679</v>
      </c>
      <c r="I39" s="42">
        <f>'SC America'!I11</f>
        <v>6804</v>
      </c>
      <c r="J39" s="42">
        <f>'SC America'!J11</f>
        <v>6276</v>
      </c>
      <c r="K39" s="42">
        <f>'SC America'!K11</f>
        <v>6851</v>
      </c>
      <c r="L39" s="42">
        <f>'SC America'!L11</f>
        <v>5279</v>
      </c>
      <c r="M39" s="42">
        <f>'SC America'!M11</f>
        <v>5590</v>
      </c>
      <c r="N39" s="42">
        <f>'SC America'!N11</f>
        <v>5526</v>
      </c>
      <c r="O39" s="42">
        <f>'SC America'!O11</f>
        <v>5752</v>
      </c>
      <c r="P39" s="42">
        <f>'SC America'!P11</f>
        <v>6030</v>
      </c>
      <c r="Q39" s="42">
        <f>'SC America'!Q11</f>
        <v>6189</v>
      </c>
      <c r="R39" s="42">
        <f>'SC America'!R11</f>
        <v>6359</v>
      </c>
      <c r="S39" s="42">
        <f>'SC America'!S11</f>
        <v>6432</v>
      </c>
      <c r="T39" s="42">
        <f>'SC America'!T11</f>
        <v>6236</v>
      </c>
      <c r="U39" s="42">
        <f>'SC America'!U11</f>
        <v>6468</v>
      </c>
      <c r="V39" s="42">
        <f>'SC America'!V11</f>
        <v>6739</v>
      </c>
      <c r="W39" s="42">
        <f>'SC America'!W11</f>
        <v>5596</v>
      </c>
      <c r="X39" s="42">
        <f>'SC America'!X11</f>
        <v>7600</v>
      </c>
      <c r="Y39" s="42">
        <f>'SC America'!Y11</f>
        <v>9632</v>
      </c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3">
      <c r="A40" s="47" t="s">
        <v>42</v>
      </c>
      <c r="B40" s="42">
        <f>'Asia-Pacific'!B11</f>
        <v>661</v>
      </c>
      <c r="C40" s="42">
        <f>'Asia-Pacific'!C11</f>
        <v>752</v>
      </c>
      <c r="D40" s="42">
        <f>'Asia-Pacific'!D11</f>
        <v>857</v>
      </c>
      <c r="E40" s="42">
        <f>'Asia-Pacific'!E11</f>
        <v>751</v>
      </c>
      <c r="F40" s="42">
        <f>'Asia-Pacific'!F11</f>
        <v>572</v>
      </c>
      <c r="G40" s="42">
        <f>'Asia-Pacific'!G11</f>
        <v>930</v>
      </c>
      <c r="H40" s="42">
        <f>'Asia-Pacific'!H11</f>
        <v>1034</v>
      </c>
      <c r="I40" s="42">
        <f>'Asia-Pacific'!I11</f>
        <v>1025</v>
      </c>
      <c r="J40" s="42">
        <f>'Asia-Pacific'!J11</f>
        <v>1128</v>
      </c>
      <c r="K40" s="42">
        <f>'Asia-Pacific'!K11</f>
        <v>1021</v>
      </c>
      <c r="L40" s="42">
        <f>'Asia-Pacific'!L11</f>
        <v>778</v>
      </c>
      <c r="M40" s="42">
        <f>'Asia-Pacific'!M11</f>
        <v>656</v>
      </c>
      <c r="N40" s="42">
        <f>'Asia-Pacific'!N11</f>
        <v>780</v>
      </c>
      <c r="O40" s="42">
        <f>'Asia-Pacific'!O11</f>
        <v>765</v>
      </c>
      <c r="P40" s="42">
        <f>'Asia-Pacific'!P11</f>
        <v>814</v>
      </c>
      <c r="Q40" s="42">
        <f>'Asia-Pacific'!Q11</f>
        <v>891</v>
      </c>
      <c r="R40" s="42">
        <f>'Asia-Pacific'!R11</f>
        <v>1040</v>
      </c>
      <c r="S40" s="42">
        <f>'Asia-Pacific'!S11</f>
        <v>1060</v>
      </c>
      <c r="T40" s="42">
        <f>'Asia-Pacific'!T11</f>
        <v>1084</v>
      </c>
      <c r="U40" s="42">
        <f>'Asia-Pacific'!U11</f>
        <v>840</v>
      </c>
      <c r="V40" s="42">
        <f>'Asia-Pacific'!V11</f>
        <v>1384</v>
      </c>
      <c r="W40" s="42">
        <f>'Asia-Pacific'!W11</f>
        <v>528</v>
      </c>
      <c r="X40" s="42">
        <f>'Asia-Pacific'!X11</f>
        <v>441</v>
      </c>
      <c r="Y40" s="42">
        <f>'Asia-Pacific'!Y11</f>
        <v>1619</v>
      </c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3">
      <c r="A41" s="47" t="s">
        <v>48</v>
      </c>
      <c r="B41" s="42">
        <f>Europe!B11</f>
        <v>413</v>
      </c>
      <c r="C41" s="42">
        <f>Europe!C11</f>
        <v>457</v>
      </c>
      <c r="D41" s="42">
        <f>Europe!D11</f>
        <v>485</v>
      </c>
      <c r="E41" s="42">
        <f>Europe!E11</f>
        <v>450</v>
      </c>
      <c r="F41" s="42">
        <f>Europe!F11</f>
        <v>327</v>
      </c>
      <c r="G41" s="42">
        <f>Europe!G11</f>
        <v>500</v>
      </c>
      <c r="H41" s="42">
        <f>Europe!H11</f>
        <v>553</v>
      </c>
      <c r="I41" s="42">
        <f>Europe!I11</f>
        <v>603</v>
      </c>
      <c r="J41" s="42">
        <f>Europe!J11</f>
        <v>588</v>
      </c>
      <c r="K41" s="42">
        <f>Europe!K11</f>
        <v>635</v>
      </c>
      <c r="L41" s="42">
        <f>Europe!L11</f>
        <v>494</v>
      </c>
      <c r="M41" s="42">
        <f>Europe!M11</f>
        <v>414</v>
      </c>
      <c r="N41" s="42">
        <f>Europe!N11</f>
        <v>546</v>
      </c>
      <c r="O41" s="42">
        <f>Europe!O11</f>
        <v>529</v>
      </c>
      <c r="P41" s="42">
        <f>Europe!P11</f>
        <v>595</v>
      </c>
      <c r="Q41" s="42">
        <f>Europe!Q11</f>
        <v>706</v>
      </c>
      <c r="R41" s="42">
        <f>Europe!R11</f>
        <v>723</v>
      </c>
      <c r="S41" s="42">
        <f>Europe!S11</f>
        <v>743</v>
      </c>
      <c r="T41" s="42">
        <f>Europe!T11</f>
        <v>686</v>
      </c>
      <c r="U41" s="42">
        <f>Europe!U11</f>
        <v>697</v>
      </c>
      <c r="V41" s="42">
        <f>Europe!V11</f>
        <v>857</v>
      </c>
      <c r="W41" s="42">
        <f>Europe!W11</f>
        <v>309</v>
      </c>
      <c r="X41" s="42">
        <f>Europe!X11</f>
        <v>436</v>
      </c>
      <c r="Y41" s="42">
        <f>Europe!Y11</f>
        <v>713</v>
      </c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3">
      <c r="A42" s="47" t="s">
        <v>95</v>
      </c>
      <c r="B42" s="42">
        <f>'Other-Western'!B11</f>
        <v>331</v>
      </c>
      <c r="C42" s="42">
        <f>'Other-Western'!C11</f>
        <v>335</v>
      </c>
      <c r="D42" s="42">
        <f>'Other-Western'!D11</f>
        <v>353</v>
      </c>
      <c r="E42" s="42">
        <f>'Other-Western'!E11</f>
        <v>393</v>
      </c>
      <c r="F42" s="42">
        <f>'Other-Western'!F11</f>
        <v>209</v>
      </c>
      <c r="G42" s="42">
        <f>'Other-Western'!G11</f>
        <v>417</v>
      </c>
      <c r="H42" s="42">
        <f>'Other-Western'!H11</f>
        <v>495</v>
      </c>
      <c r="I42" s="42">
        <f>'Other-Western'!I11</f>
        <v>520</v>
      </c>
      <c r="J42" s="42">
        <f>'Other-Western'!J11</f>
        <v>437</v>
      </c>
      <c r="K42" s="42">
        <f>'Other-Western'!K11</f>
        <v>489</v>
      </c>
      <c r="L42" s="42">
        <f>'Other-Western'!L11</f>
        <v>351</v>
      </c>
      <c r="M42" s="42">
        <f>'Other-Western'!M11</f>
        <v>68</v>
      </c>
      <c r="N42" s="42">
        <f>'Other-Western'!N11</f>
        <v>94</v>
      </c>
      <c r="O42" s="42">
        <f>'Other-Western'!O11</f>
        <v>92</v>
      </c>
      <c r="P42" s="42">
        <f>'Other-Western'!P11</f>
        <v>101</v>
      </c>
      <c r="Q42" s="42">
        <f>'Other-Western'!Q11</f>
        <v>112</v>
      </c>
      <c r="R42" s="42">
        <f>'Other-Western'!R11</f>
        <v>131</v>
      </c>
      <c r="S42" s="42">
        <f>'Other-Western'!S11</f>
        <v>228</v>
      </c>
      <c r="T42" s="42">
        <f>'Other-Western'!T11</f>
        <v>205</v>
      </c>
      <c r="U42" s="42">
        <f>'Other-Western'!U11</f>
        <v>223</v>
      </c>
      <c r="V42" s="42">
        <f>'Other-Western'!V11</f>
        <v>255</v>
      </c>
      <c r="W42" s="42">
        <f>'Other-Western'!W11</f>
        <v>170</v>
      </c>
      <c r="X42" s="42">
        <f>'Other-Western'!X11</f>
        <v>237</v>
      </c>
      <c r="Y42" s="42">
        <f>'Other-Western'!Y11</f>
        <v>258</v>
      </c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3">
      <c r="A43" s="47" t="s">
        <v>40</v>
      </c>
      <c r="B43" s="42">
        <f>Africa!B11</f>
        <v>133</v>
      </c>
      <c r="C43" s="42">
        <f>Africa!C11</f>
        <v>138</v>
      </c>
      <c r="D43" s="42">
        <f>Africa!D11</f>
        <v>149</v>
      </c>
      <c r="E43" s="42">
        <f>Africa!E11</f>
        <v>157</v>
      </c>
      <c r="F43" s="42">
        <f>Africa!F11</f>
        <v>82</v>
      </c>
      <c r="G43" s="42">
        <f>Africa!G11</f>
        <v>171</v>
      </c>
      <c r="H43" s="42">
        <f>Africa!H11</f>
        <v>199</v>
      </c>
      <c r="I43" s="42">
        <f>Africa!I11</f>
        <v>210</v>
      </c>
      <c r="J43" s="42">
        <f>Africa!J11</f>
        <v>195</v>
      </c>
      <c r="K43" s="42">
        <f>Africa!K11</f>
        <v>195</v>
      </c>
      <c r="L43" s="42">
        <f>Africa!L11</f>
        <v>135</v>
      </c>
      <c r="M43" s="42">
        <f>Africa!M11</f>
        <v>50</v>
      </c>
      <c r="N43" s="42">
        <f>Africa!N11</f>
        <v>56</v>
      </c>
      <c r="O43" s="42">
        <f>Africa!O11</f>
        <v>63</v>
      </c>
      <c r="P43" s="42">
        <f>Africa!P11</f>
        <v>63</v>
      </c>
      <c r="Q43" s="42">
        <f>Africa!Q11</f>
        <v>72</v>
      </c>
      <c r="R43" s="42">
        <f>Africa!R11</f>
        <v>71</v>
      </c>
      <c r="S43" s="42">
        <f>Africa!S11</f>
        <v>88</v>
      </c>
      <c r="T43" s="42">
        <f>Africa!T11</f>
        <v>87</v>
      </c>
      <c r="U43" s="42">
        <f>Africa!U11</f>
        <v>98</v>
      </c>
      <c r="V43" s="42">
        <f>Africa!V11</f>
        <v>140</v>
      </c>
      <c r="W43" s="42">
        <f>Africa!W11</f>
        <v>121</v>
      </c>
      <c r="X43" s="42">
        <f>Africa!X11</f>
        <v>136</v>
      </c>
      <c r="Y43" s="42">
        <f>Africa!Y11</f>
        <v>193</v>
      </c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3">
      <c r="A44" s="47" t="s">
        <v>55</v>
      </c>
      <c r="B44" s="42">
        <f>'Middle East'!B11</f>
        <v>54</v>
      </c>
      <c r="C44" s="42">
        <f>'Middle East'!C11</f>
        <v>59</v>
      </c>
      <c r="D44" s="42">
        <f>'Middle East'!D11</f>
        <v>65</v>
      </c>
      <c r="E44" s="42">
        <f>'Middle East'!E11</f>
        <v>68</v>
      </c>
      <c r="F44" s="42">
        <f>'Middle East'!F11</f>
        <v>27</v>
      </c>
      <c r="G44" s="42">
        <f>'Middle East'!G11</f>
        <v>75</v>
      </c>
      <c r="H44" s="42">
        <f>'Middle East'!H11</f>
        <v>87</v>
      </c>
      <c r="I44" s="42">
        <f>'Middle East'!I11</f>
        <v>89</v>
      </c>
      <c r="J44" s="42">
        <f>'Middle East'!J11</f>
        <v>83</v>
      </c>
      <c r="K44" s="42">
        <f>'Middle East'!K11</f>
        <v>81</v>
      </c>
      <c r="L44" s="42">
        <f>'Middle East'!L11</f>
        <v>55</v>
      </c>
      <c r="M44" s="42">
        <f>'Middle East'!M11</f>
        <v>19</v>
      </c>
      <c r="N44" s="42">
        <f>'Middle East'!N11</f>
        <v>23</v>
      </c>
      <c r="O44" s="42">
        <f>'Middle East'!O11</f>
        <v>18</v>
      </c>
      <c r="P44" s="42">
        <f>'Middle East'!P11</f>
        <v>21</v>
      </c>
      <c r="Q44" s="42">
        <f>'Middle East'!Q11</f>
        <v>21</v>
      </c>
      <c r="R44" s="42">
        <f>'Middle East'!R11</f>
        <v>23</v>
      </c>
      <c r="S44" s="42">
        <f>'Middle East'!S11</f>
        <v>25</v>
      </c>
      <c r="T44" s="42">
        <f>'Middle East'!T11</f>
        <v>22</v>
      </c>
      <c r="U44" s="42">
        <f>'Middle East'!U11</f>
        <v>17</v>
      </c>
      <c r="V44" s="42">
        <f>'Middle East'!V11</f>
        <v>25</v>
      </c>
      <c r="W44" s="42">
        <f>'Middle East'!W11</f>
        <v>7</v>
      </c>
      <c r="X44" s="42">
        <f>'Middle East'!X11</f>
        <v>17</v>
      </c>
      <c r="Y44" s="42">
        <f>'Middle East'!Y11</f>
        <v>32</v>
      </c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3">
      <c r="A45" s="1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3">
      <c r="A46" s="47" t="s">
        <v>118</v>
      </c>
      <c r="B46" s="42">
        <f>Overseas!B11</f>
        <v>1939</v>
      </c>
      <c r="C46" s="42">
        <f>Overseas!C11</f>
        <v>2111</v>
      </c>
      <c r="D46" s="42">
        <f>Overseas!D11</f>
        <v>2321</v>
      </c>
      <c r="E46" s="42">
        <f>Overseas!E11</f>
        <v>2278</v>
      </c>
      <c r="F46" s="42">
        <f>Overseas!F11</f>
        <v>1409</v>
      </c>
      <c r="G46" s="42">
        <f>Overseas!G11</f>
        <v>2585</v>
      </c>
      <c r="H46" s="42">
        <f>Overseas!H11</f>
        <v>2951</v>
      </c>
      <c r="I46" s="42">
        <f>Overseas!I11</f>
        <v>3058</v>
      </c>
      <c r="J46" s="42">
        <f>Overseas!J11</f>
        <v>2949</v>
      </c>
      <c r="K46" s="42">
        <f>Overseas!K11</f>
        <v>2944</v>
      </c>
      <c r="L46" s="42">
        <f>Overseas!L11</f>
        <v>2233</v>
      </c>
      <c r="M46" s="42">
        <f>Overseas!M11</f>
        <v>1412</v>
      </c>
      <c r="N46" s="42">
        <f>Overseas!N11</f>
        <v>1714</v>
      </c>
      <c r="O46" s="42">
        <f>Overseas!O11</f>
        <v>1671</v>
      </c>
      <c r="P46" s="42">
        <f>Overseas!P11</f>
        <v>1818</v>
      </c>
      <c r="Q46" s="42">
        <f>Overseas!Q11</f>
        <v>2046</v>
      </c>
      <c r="R46" s="42">
        <f>Overseas!R11</f>
        <v>2233</v>
      </c>
      <c r="S46" s="42">
        <f>Overseas!S11</f>
        <v>2423</v>
      </c>
      <c r="T46" s="42">
        <f>Overseas!T11</f>
        <v>2389</v>
      </c>
      <c r="U46" s="42">
        <f>Overseas!U11</f>
        <v>2159</v>
      </c>
      <c r="V46" s="42">
        <f>Overseas!V11</f>
        <v>2987</v>
      </c>
      <c r="W46" s="42">
        <f>Overseas!W11</f>
        <v>1305</v>
      </c>
      <c r="X46" s="42">
        <f>Overseas!X11</f>
        <v>1545</v>
      </c>
      <c r="Y46" s="42">
        <f>Overseas!Y11</f>
        <v>3265</v>
      </c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3">
      <c r="A47" s="85" t="s">
        <v>47</v>
      </c>
      <c r="B47" s="42">
        <f>EU!B11</f>
        <v>323</v>
      </c>
      <c r="C47" s="42">
        <f>EU!C11</f>
        <v>359</v>
      </c>
      <c r="D47" s="42">
        <f>EU!D11</f>
        <v>375</v>
      </c>
      <c r="E47" s="42">
        <f>EU!E11</f>
        <v>342</v>
      </c>
      <c r="F47" s="42">
        <f>EU!F11</f>
        <v>272</v>
      </c>
      <c r="G47" s="42">
        <f>EU!G11</f>
        <v>399</v>
      </c>
      <c r="H47" s="42">
        <f>EU!H11</f>
        <v>443</v>
      </c>
      <c r="I47" s="42">
        <f>EU!I11</f>
        <v>487</v>
      </c>
      <c r="J47" s="42">
        <f>EU!J11</f>
        <v>523</v>
      </c>
      <c r="K47" s="42">
        <f>EU!K11</f>
        <v>572</v>
      </c>
      <c r="L47" s="42">
        <f>EU!L11</f>
        <v>439</v>
      </c>
      <c r="M47" s="42">
        <f>EU!M11</f>
        <v>368</v>
      </c>
      <c r="N47" s="42">
        <f>EU!N11</f>
        <v>493</v>
      </c>
      <c r="O47" s="42">
        <f>EU!O11</f>
        <v>471</v>
      </c>
      <c r="P47" s="42">
        <f>EU!P11</f>
        <v>526</v>
      </c>
      <c r="Q47" s="42">
        <f>EU!Q11</f>
        <v>645</v>
      </c>
      <c r="R47" s="42">
        <f>EU!R11</f>
        <v>658</v>
      </c>
      <c r="S47" s="42">
        <f>EU!S11</f>
        <v>663</v>
      </c>
      <c r="T47" s="42">
        <f>EU!T11</f>
        <v>615</v>
      </c>
      <c r="U47" s="42">
        <f>EU!U11</f>
        <v>617</v>
      </c>
      <c r="V47" s="42">
        <f>EU!V11</f>
        <v>737</v>
      </c>
      <c r="W47" s="42">
        <f>EU!W11</f>
        <v>112</v>
      </c>
      <c r="X47" s="42">
        <f>EU!X11</f>
        <v>151</v>
      </c>
      <c r="Y47" s="42">
        <f>EU!Y11</f>
        <v>309</v>
      </c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3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4"/>
      <c r="V48" s="56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3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3">
      <c r="A50" s="52" t="s">
        <v>97</v>
      </c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ht="16.2" x14ac:dyDescent="0.3">
      <c r="A51" s="58" t="s">
        <v>167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6.2" x14ac:dyDescent="0.3">
      <c r="A52" s="58" t="s">
        <v>168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5" customHeight="1" x14ac:dyDescent="0.3"/>
    <row r="54" spans="1:114" s="16" customFormat="1" x14ac:dyDescent="0.3">
      <c r="A54" s="35" t="s">
        <v>169</v>
      </c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1"/>
      <c r="O54" s="1"/>
      <c r="P54" s="1"/>
      <c r="Q54" s="1"/>
      <c r="R54" s="1"/>
      <c r="V54" s="1"/>
    </row>
    <row r="55" spans="1:114" s="16" customFormat="1" x14ac:dyDescent="0.3">
      <c r="A55" s="59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x14ac:dyDescent="0.3">
      <c r="A56" s="60" t="s">
        <v>100</v>
      </c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</row>
    <row r="57" spans="1:114" x14ac:dyDescent="0.3">
      <c r="A57" s="60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50"/>
      <c r="O57" s="50"/>
      <c r="P57" s="50"/>
      <c r="Q57" s="50"/>
      <c r="R57" s="50"/>
    </row>
    <row r="58" spans="1:114" x14ac:dyDescent="0.3">
      <c r="A58" s="36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3">
      <c r="A59" s="55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3">
      <c r="A60" s="3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ht="21" customHeight="1" x14ac:dyDescent="0.3">
      <c r="N61" s="50"/>
      <c r="O61" s="50"/>
      <c r="P61" s="50"/>
      <c r="Q61" s="50"/>
      <c r="R61" s="50"/>
    </row>
    <row r="62" spans="1:114" x14ac:dyDescent="0.3">
      <c r="N62" s="50"/>
      <c r="O62" s="50"/>
      <c r="P62" s="50"/>
      <c r="Q62" s="50"/>
      <c r="R62" s="50"/>
    </row>
  </sheetData>
  <sortState xmlns:xlrd2="http://schemas.microsoft.com/office/spreadsheetml/2017/richdata2" ref="A6:Y35">
    <sortCondition descending="1" ref="Y6:Y35"/>
  </sortState>
  <conditionalFormatting sqref="B38:Y44 B46:Y47">
    <cfRule type="cellIs" dxfId="719" priority="1" operator="lessThan">
      <formula>0</formula>
    </cfRule>
  </conditionalFormatting>
  <hyperlinks>
    <hyperlink ref="A22" location="Argentina!A1" display="Argentina" xr:uid="{1709E79C-AC24-4FC9-B438-AC406DB8DDF2}"/>
    <hyperlink ref="A14" location="Australia!A1" display="Australia" xr:uid="{B527526B-15FC-4EFB-85A9-FE91CFB6D975}"/>
    <hyperlink ref="A10" location="Brazil!A1" display="Brazil" xr:uid="{71CE914F-D326-4A52-93C0-627953247201}"/>
    <hyperlink ref="A12" location="Canada!A1" display="Canada" xr:uid="{4A2D588D-8715-4639-BDEE-77EF94177CCE}"/>
    <hyperlink ref="A11" location="China!A1" display="China" xr:uid="{922E2F60-1C52-4201-848A-9CDA35915E8D}"/>
    <hyperlink ref="A17" location="France!A1" display="France" xr:uid="{23559C0A-5898-4F71-A1C0-163B9CFC54CF}"/>
    <hyperlink ref="A16" location="Germany!A1" display="Germany" xr:uid="{639D3432-095B-43C4-A4EB-6F412AA6808C}"/>
    <hyperlink ref="A35" location="'Hong Kong'!A1" display="Hong Kong" xr:uid="{A3362DA2-3682-4B1C-B959-E500B1221A97}"/>
    <hyperlink ref="A7" location="India!A1" display="India" xr:uid="{1B91233D-B36D-45A4-A530-55E56E6395CD}"/>
    <hyperlink ref="A19" location="Italy!A1" display="Italy" xr:uid="{641CFD9A-ED96-473E-8088-AB0C79225015}"/>
    <hyperlink ref="A13" location="Japan!A1" display="Japan" xr:uid="{6B7385CB-2FEA-4449-B1E0-189B41FEC800}"/>
    <hyperlink ref="A6" location="Mexico!A1" display="Mexico" xr:uid="{185F70BD-3C79-44F8-9C55-5F56C0F74DB2}"/>
    <hyperlink ref="A20" location="Netherlands!A1" display="Netherlands" xr:uid="{BD1A35DA-84A1-4810-B2D2-BC3A0D6264CE}"/>
    <hyperlink ref="A26" location="Singapore!A1" display="Singapore" xr:uid="{F6BAD592-2E86-4314-9DE4-EAEFE2D2C467}"/>
    <hyperlink ref="A9" location="'South Africa'!A1" display="South Africa" xr:uid="{C3FDA60E-5C10-45C9-9805-18D4B3EEA681}"/>
    <hyperlink ref="A15" location="'South Korea'!A1" display="South Korea" xr:uid="{D8AD727C-7079-4D33-A081-83904E35BB1B}"/>
    <hyperlink ref="A24" location="Taiwan!A1" display="Taiwan" xr:uid="{6ED63EB3-89DA-4348-91B3-37CEE2550712}"/>
    <hyperlink ref="A8" location="UK!A1" display="United Kingdom" xr:uid="{DBBBD32A-58AA-4F55-A24F-25999082807D}"/>
    <hyperlink ref="A31" location="Venezuela!A1" display="Venezuela" xr:uid="{B681F2DC-D946-4D01-A545-ABF033F27C50}"/>
    <hyperlink ref="A43" location="Africa!A1" display="Africa" xr:uid="{B9D10569-661B-4820-B61E-44AF9A5D74A8}"/>
    <hyperlink ref="A40" location="'Asia-Pacific'!A1" display="Asia and Pacific" xr:uid="{21E7E9AD-C280-475B-AFBA-3197C9D3A6C2}"/>
    <hyperlink ref="A41" location="Europe!A1" display="Europe" xr:uid="{FB186E2C-D85E-47D9-B129-ACABA171A76F}"/>
    <hyperlink ref="A38" location="'Latin America'!A1" display="Latin America" xr:uid="{CD0B14EB-16A3-43E8-B88D-71DBE06277DE}"/>
    <hyperlink ref="A44" location="'Middle East'!A1" display="Middle East" xr:uid="{9FC6BE7E-FE1E-45D8-B8CF-E93EBF9F5AF1}"/>
    <hyperlink ref="A39" location="'SC America'!A1" display="South and Central America" xr:uid="{6B38FC95-672D-4A9E-912F-0F0C80630E72}"/>
    <hyperlink ref="A42" location="'Other-Western'!A1" display="Other Western Hemisphere" xr:uid="{E9A9128B-7F7F-4FA5-A711-1987CC229435}"/>
    <hyperlink ref="A46" location="Overseas!A1" display="Overseas" xr:uid="{36AF4B0D-47B3-40D3-9EE6-924C0036CC04}"/>
    <hyperlink ref="A47" location="EU!A1" display="European Union" xr:uid="{D9C18635-2C26-4F03-B56B-0DC13B547F96}"/>
    <hyperlink ref="A29" location="Belgium!A1" display="Belgium" xr:uid="{7435A7EB-C5F8-4951-A883-49555FA93737}"/>
    <hyperlink ref="A36" location="Bermuda!A1" display="Bermuda" xr:uid="{5199E9E9-C816-4A97-9C7D-5E0253AD3272}"/>
    <hyperlink ref="A33" location="Indonesia!A1" display="Indonesia" xr:uid="{B8C7C4A9-294C-4A0C-9FEC-507E414E6901}"/>
    <hyperlink ref="A23" location="Israel!A1" display="Israel" xr:uid="{F6C6A3F9-9EDC-41CE-BDDC-3B225E7CFEBB}"/>
    <hyperlink ref="A28" location="'New Zealand'!A1" display="New Zealand" xr:uid="{3002C237-D144-4650-B6A7-B216AE81EB15}"/>
    <hyperlink ref="A30" location="Norway!A1" display="Norway" xr:uid="{954EA464-798F-49DE-9C28-1EB205A1D461}"/>
    <hyperlink ref="A18" location="Philippines!A1" display="Philippines" xr:uid="{5C207208-C669-4A22-8E10-1980FF6C3A53}"/>
    <hyperlink ref="A34" location="'Saudi Arabia'!A1" display="Saudi Arabia" xr:uid="{1C891DB6-E378-485B-B5C9-DC57483949E9}"/>
    <hyperlink ref="A27" location="Switzerland!A1" display="Switzerland" xr:uid="{1F85E1BB-EF9D-45B4-8D7D-40E79DF36298}"/>
    <hyperlink ref="A25" location="Sweden!A1" display="Sweden" xr:uid="{338F22DF-A899-453F-8281-82BBF20AD576}"/>
    <hyperlink ref="A21" location="Spain!A1" display="Spain" xr:uid="{FF3B9DAB-2EE4-4384-B494-8DCF8FE535A5}"/>
    <hyperlink ref="A32" location="Thailand!A1" display="Thailand" xr:uid="{1A74364C-6038-44B2-A7A8-E1A709514A5E}"/>
  </hyperlinks>
  <pageMargins left="0.7" right="0.7" top="0.75" bottom="0.75" header="0.3" footer="0.3"/>
  <pageSetup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BAAD9-EAA2-4A75-A247-3E459F1F25D6}">
  <sheetPr codeName="Sheet93"/>
  <dimension ref="A1:DJ107"/>
  <sheetViews>
    <sheetView workbookViewId="0">
      <pane xSplit="1" ySplit="2" topLeftCell="K3" activePane="bottomRight" state="frozen"/>
      <selection pane="topRight" activeCell="B1" sqref="B1"/>
      <selection pane="bottomLeft" activeCell="A3" sqref="A3"/>
      <selection pane="bottomRight" activeCell="Y3" sqref="Y3"/>
    </sheetView>
  </sheetViews>
  <sheetFormatPr defaultRowHeight="15" x14ac:dyDescent="0.3"/>
  <cols>
    <col min="1" max="1" width="45.6640625" style="5" customWidth="1"/>
    <col min="2" max="11" width="9.109375" style="12"/>
    <col min="12" max="13" width="9.5546875" style="12" bestFit="1" customWidth="1"/>
    <col min="14" max="18" width="9.109375" style="12"/>
    <col min="19" max="206" width="9.109375" style="5"/>
    <col min="207" max="207" width="45.6640625" style="5" customWidth="1"/>
    <col min="208" max="216" width="13.6640625" style="5" customWidth="1"/>
    <col min="217" max="217" width="9.109375" style="5"/>
    <col min="218" max="218" width="9.5546875" style="5" bestFit="1" customWidth="1"/>
    <col min="219" max="462" width="9.109375" style="5"/>
    <col min="463" max="463" width="45.6640625" style="5" customWidth="1"/>
    <col min="464" max="472" width="13.6640625" style="5" customWidth="1"/>
    <col min="473" max="473" width="9.109375" style="5"/>
    <col min="474" max="474" width="9.5546875" style="5" bestFit="1" customWidth="1"/>
    <col min="475" max="718" width="9.109375" style="5"/>
    <col min="719" max="719" width="45.6640625" style="5" customWidth="1"/>
    <col min="720" max="728" width="13.6640625" style="5" customWidth="1"/>
    <col min="729" max="729" width="9.109375" style="5"/>
    <col min="730" max="730" width="9.5546875" style="5" bestFit="1" customWidth="1"/>
    <col min="731" max="974" width="9.109375" style="5"/>
    <col min="975" max="975" width="45.6640625" style="5" customWidth="1"/>
    <col min="976" max="984" width="13.6640625" style="5" customWidth="1"/>
    <col min="985" max="985" width="9.109375" style="5"/>
    <col min="986" max="986" width="9.5546875" style="5" bestFit="1" customWidth="1"/>
    <col min="987" max="1230" width="9.109375" style="5"/>
    <col min="1231" max="1231" width="45.6640625" style="5" customWidth="1"/>
    <col min="1232" max="1240" width="13.6640625" style="5" customWidth="1"/>
    <col min="1241" max="1241" width="9.109375" style="5"/>
    <col min="1242" max="1242" width="9.5546875" style="5" bestFit="1" customWidth="1"/>
    <col min="1243" max="1486" width="9.109375" style="5"/>
    <col min="1487" max="1487" width="45.6640625" style="5" customWidth="1"/>
    <col min="1488" max="1496" width="13.6640625" style="5" customWidth="1"/>
    <col min="1497" max="1497" width="9.109375" style="5"/>
    <col min="1498" max="1498" width="9.5546875" style="5" bestFit="1" customWidth="1"/>
    <col min="1499" max="1742" width="9.109375" style="5"/>
    <col min="1743" max="1743" width="45.6640625" style="5" customWidth="1"/>
    <col min="1744" max="1752" width="13.6640625" style="5" customWidth="1"/>
    <col min="1753" max="1753" width="9.109375" style="5"/>
    <col min="1754" max="1754" width="9.5546875" style="5" bestFit="1" customWidth="1"/>
    <col min="1755" max="1998" width="9.109375" style="5"/>
    <col min="1999" max="1999" width="45.6640625" style="5" customWidth="1"/>
    <col min="2000" max="2008" width="13.6640625" style="5" customWidth="1"/>
    <col min="2009" max="2009" width="9.109375" style="5"/>
    <col min="2010" max="2010" width="9.5546875" style="5" bestFit="1" customWidth="1"/>
    <col min="2011" max="2254" width="9.109375" style="5"/>
    <col min="2255" max="2255" width="45.6640625" style="5" customWidth="1"/>
    <col min="2256" max="2264" width="13.6640625" style="5" customWidth="1"/>
    <col min="2265" max="2265" width="9.109375" style="5"/>
    <col min="2266" max="2266" width="9.5546875" style="5" bestFit="1" customWidth="1"/>
    <col min="2267" max="2510" width="9.109375" style="5"/>
    <col min="2511" max="2511" width="45.6640625" style="5" customWidth="1"/>
    <col min="2512" max="2520" width="13.6640625" style="5" customWidth="1"/>
    <col min="2521" max="2521" width="9.109375" style="5"/>
    <col min="2522" max="2522" width="9.5546875" style="5" bestFit="1" customWidth="1"/>
    <col min="2523" max="2766" width="9.109375" style="5"/>
    <col min="2767" max="2767" width="45.6640625" style="5" customWidth="1"/>
    <col min="2768" max="2776" width="13.6640625" style="5" customWidth="1"/>
    <col min="2777" max="2777" width="9.109375" style="5"/>
    <col min="2778" max="2778" width="9.5546875" style="5" bestFit="1" customWidth="1"/>
    <col min="2779" max="3022" width="9.109375" style="5"/>
    <col min="3023" max="3023" width="45.6640625" style="5" customWidth="1"/>
    <col min="3024" max="3032" width="13.6640625" style="5" customWidth="1"/>
    <col min="3033" max="3033" width="9.109375" style="5"/>
    <col min="3034" max="3034" width="9.5546875" style="5" bestFit="1" customWidth="1"/>
    <col min="3035" max="3278" width="9.109375" style="5"/>
    <col min="3279" max="3279" width="45.6640625" style="5" customWidth="1"/>
    <col min="3280" max="3288" width="13.6640625" style="5" customWidth="1"/>
    <col min="3289" max="3289" width="9.109375" style="5"/>
    <col min="3290" max="3290" width="9.5546875" style="5" bestFit="1" customWidth="1"/>
    <col min="3291" max="3534" width="9.109375" style="5"/>
    <col min="3535" max="3535" width="45.6640625" style="5" customWidth="1"/>
    <col min="3536" max="3544" width="13.6640625" style="5" customWidth="1"/>
    <col min="3545" max="3545" width="9.109375" style="5"/>
    <col min="3546" max="3546" width="9.5546875" style="5" bestFit="1" customWidth="1"/>
    <col min="3547" max="3790" width="9.109375" style="5"/>
    <col min="3791" max="3791" width="45.6640625" style="5" customWidth="1"/>
    <col min="3792" max="3800" width="13.6640625" style="5" customWidth="1"/>
    <col min="3801" max="3801" width="9.109375" style="5"/>
    <col min="3802" max="3802" width="9.5546875" style="5" bestFit="1" customWidth="1"/>
    <col min="3803" max="4046" width="9.109375" style="5"/>
    <col min="4047" max="4047" width="45.6640625" style="5" customWidth="1"/>
    <col min="4048" max="4056" width="13.6640625" style="5" customWidth="1"/>
    <col min="4057" max="4057" width="9.109375" style="5"/>
    <col min="4058" max="4058" width="9.5546875" style="5" bestFit="1" customWidth="1"/>
    <col min="4059" max="4302" width="9.109375" style="5"/>
    <col min="4303" max="4303" width="45.6640625" style="5" customWidth="1"/>
    <col min="4304" max="4312" width="13.6640625" style="5" customWidth="1"/>
    <col min="4313" max="4313" width="9.109375" style="5"/>
    <col min="4314" max="4314" width="9.5546875" style="5" bestFit="1" customWidth="1"/>
    <col min="4315" max="4558" width="9.109375" style="5"/>
    <col min="4559" max="4559" width="45.6640625" style="5" customWidth="1"/>
    <col min="4560" max="4568" width="13.6640625" style="5" customWidth="1"/>
    <col min="4569" max="4569" width="9.109375" style="5"/>
    <col min="4570" max="4570" width="9.5546875" style="5" bestFit="1" customWidth="1"/>
    <col min="4571" max="4814" width="9.109375" style="5"/>
    <col min="4815" max="4815" width="45.6640625" style="5" customWidth="1"/>
    <col min="4816" max="4824" width="13.6640625" style="5" customWidth="1"/>
    <col min="4825" max="4825" width="9.109375" style="5"/>
    <col min="4826" max="4826" width="9.5546875" style="5" bestFit="1" customWidth="1"/>
    <col min="4827" max="5070" width="9.109375" style="5"/>
    <col min="5071" max="5071" width="45.6640625" style="5" customWidth="1"/>
    <col min="5072" max="5080" width="13.6640625" style="5" customWidth="1"/>
    <col min="5081" max="5081" width="9.109375" style="5"/>
    <col min="5082" max="5082" width="9.5546875" style="5" bestFit="1" customWidth="1"/>
    <col min="5083" max="5326" width="9.109375" style="5"/>
    <col min="5327" max="5327" width="45.6640625" style="5" customWidth="1"/>
    <col min="5328" max="5336" width="13.6640625" style="5" customWidth="1"/>
    <col min="5337" max="5337" width="9.109375" style="5"/>
    <col min="5338" max="5338" width="9.5546875" style="5" bestFit="1" customWidth="1"/>
    <col min="5339" max="5582" width="9.109375" style="5"/>
    <col min="5583" max="5583" width="45.6640625" style="5" customWidth="1"/>
    <col min="5584" max="5592" width="13.6640625" style="5" customWidth="1"/>
    <col min="5593" max="5593" width="9.109375" style="5"/>
    <col min="5594" max="5594" width="9.5546875" style="5" bestFit="1" customWidth="1"/>
    <col min="5595" max="5838" width="9.109375" style="5"/>
    <col min="5839" max="5839" width="45.6640625" style="5" customWidth="1"/>
    <col min="5840" max="5848" width="13.6640625" style="5" customWidth="1"/>
    <col min="5849" max="5849" width="9.109375" style="5"/>
    <col min="5850" max="5850" width="9.5546875" style="5" bestFit="1" customWidth="1"/>
    <col min="5851" max="6094" width="9.109375" style="5"/>
    <col min="6095" max="6095" width="45.6640625" style="5" customWidth="1"/>
    <col min="6096" max="6104" width="13.6640625" style="5" customWidth="1"/>
    <col min="6105" max="6105" width="9.109375" style="5"/>
    <col min="6106" max="6106" width="9.5546875" style="5" bestFit="1" customWidth="1"/>
    <col min="6107" max="6350" width="9.109375" style="5"/>
    <col min="6351" max="6351" width="45.6640625" style="5" customWidth="1"/>
    <col min="6352" max="6360" width="13.6640625" style="5" customWidth="1"/>
    <col min="6361" max="6361" width="9.109375" style="5"/>
    <col min="6362" max="6362" width="9.5546875" style="5" bestFit="1" customWidth="1"/>
    <col min="6363" max="6606" width="9.109375" style="5"/>
    <col min="6607" max="6607" width="45.6640625" style="5" customWidth="1"/>
    <col min="6608" max="6616" width="13.6640625" style="5" customWidth="1"/>
    <col min="6617" max="6617" width="9.109375" style="5"/>
    <col min="6618" max="6618" width="9.5546875" style="5" bestFit="1" customWidth="1"/>
    <col min="6619" max="6862" width="9.109375" style="5"/>
    <col min="6863" max="6863" width="45.6640625" style="5" customWidth="1"/>
    <col min="6864" max="6872" width="13.6640625" style="5" customWidth="1"/>
    <col min="6873" max="6873" width="9.109375" style="5"/>
    <col min="6874" max="6874" width="9.5546875" style="5" bestFit="1" customWidth="1"/>
    <col min="6875" max="7118" width="9.109375" style="5"/>
    <col min="7119" max="7119" width="45.6640625" style="5" customWidth="1"/>
    <col min="7120" max="7128" width="13.6640625" style="5" customWidth="1"/>
    <col min="7129" max="7129" width="9.109375" style="5"/>
    <col min="7130" max="7130" width="9.5546875" style="5" bestFit="1" customWidth="1"/>
    <col min="7131" max="7374" width="9.109375" style="5"/>
    <col min="7375" max="7375" width="45.6640625" style="5" customWidth="1"/>
    <col min="7376" max="7384" width="13.6640625" style="5" customWidth="1"/>
    <col min="7385" max="7385" width="9.109375" style="5"/>
    <col min="7386" max="7386" width="9.5546875" style="5" bestFit="1" customWidth="1"/>
    <col min="7387" max="7630" width="9.109375" style="5"/>
    <col min="7631" max="7631" width="45.6640625" style="5" customWidth="1"/>
    <col min="7632" max="7640" width="13.6640625" style="5" customWidth="1"/>
    <col min="7641" max="7641" width="9.109375" style="5"/>
    <col min="7642" max="7642" width="9.5546875" style="5" bestFit="1" customWidth="1"/>
    <col min="7643" max="7886" width="9.109375" style="5"/>
    <col min="7887" max="7887" width="45.6640625" style="5" customWidth="1"/>
    <col min="7888" max="7896" width="13.6640625" style="5" customWidth="1"/>
    <col min="7897" max="7897" width="9.109375" style="5"/>
    <col min="7898" max="7898" width="9.5546875" style="5" bestFit="1" customWidth="1"/>
    <col min="7899" max="8142" width="9.109375" style="5"/>
    <col min="8143" max="8143" width="45.6640625" style="5" customWidth="1"/>
    <col min="8144" max="8152" width="13.6640625" style="5" customWidth="1"/>
    <col min="8153" max="8153" width="9.109375" style="5"/>
    <col min="8154" max="8154" width="9.5546875" style="5" bestFit="1" customWidth="1"/>
    <col min="8155" max="8398" width="9.109375" style="5"/>
    <col min="8399" max="8399" width="45.6640625" style="5" customWidth="1"/>
    <col min="8400" max="8408" width="13.6640625" style="5" customWidth="1"/>
    <col min="8409" max="8409" width="9.109375" style="5"/>
    <col min="8410" max="8410" width="9.5546875" style="5" bestFit="1" customWidth="1"/>
    <col min="8411" max="8654" width="9.109375" style="5"/>
    <col min="8655" max="8655" width="45.6640625" style="5" customWidth="1"/>
    <col min="8656" max="8664" width="13.6640625" style="5" customWidth="1"/>
    <col min="8665" max="8665" width="9.109375" style="5"/>
    <col min="8666" max="8666" width="9.5546875" style="5" bestFit="1" customWidth="1"/>
    <col min="8667" max="8910" width="9.109375" style="5"/>
    <col min="8911" max="8911" width="45.6640625" style="5" customWidth="1"/>
    <col min="8912" max="8920" width="13.6640625" style="5" customWidth="1"/>
    <col min="8921" max="8921" width="9.109375" style="5"/>
    <col min="8922" max="8922" width="9.5546875" style="5" bestFit="1" customWidth="1"/>
    <col min="8923" max="9166" width="9.109375" style="5"/>
    <col min="9167" max="9167" width="45.6640625" style="5" customWidth="1"/>
    <col min="9168" max="9176" width="13.6640625" style="5" customWidth="1"/>
    <col min="9177" max="9177" width="9.109375" style="5"/>
    <col min="9178" max="9178" width="9.5546875" style="5" bestFit="1" customWidth="1"/>
    <col min="9179" max="9422" width="9.109375" style="5"/>
    <col min="9423" max="9423" width="45.6640625" style="5" customWidth="1"/>
    <col min="9424" max="9432" width="13.6640625" style="5" customWidth="1"/>
    <col min="9433" max="9433" width="9.109375" style="5"/>
    <col min="9434" max="9434" width="9.5546875" style="5" bestFit="1" customWidth="1"/>
    <col min="9435" max="9678" width="9.109375" style="5"/>
    <col min="9679" max="9679" width="45.6640625" style="5" customWidth="1"/>
    <col min="9680" max="9688" width="13.6640625" style="5" customWidth="1"/>
    <col min="9689" max="9689" width="9.109375" style="5"/>
    <col min="9690" max="9690" width="9.5546875" style="5" bestFit="1" customWidth="1"/>
    <col min="9691" max="9934" width="9.109375" style="5"/>
    <col min="9935" max="9935" width="45.6640625" style="5" customWidth="1"/>
    <col min="9936" max="9944" width="13.6640625" style="5" customWidth="1"/>
    <col min="9945" max="9945" width="9.109375" style="5"/>
    <col min="9946" max="9946" width="9.5546875" style="5" bestFit="1" customWidth="1"/>
    <col min="9947" max="10190" width="9.109375" style="5"/>
    <col min="10191" max="10191" width="45.6640625" style="5" customWidth="1"/>
    <col min="10192" max="10200" width="13.6640625" style="5" customWidth="1"/>
    <col min="10201" max="10201" width="9.109375" style="5"/>
    <col min="10202" max="10202" width="9.5546875" style="5" bestFit="1" customWidth="1"/>
    <col min="10203" max="10446" width="9.109375" style="5"/>
    <col min="10447" max="10447" width="45.6640625" style="5" customWidth="1"/>
    <col min="10448" max="10456" width="13.6640625" style="5" customWidth="1"/>
    <col min="10457" max="10457" width="9.109375" style="5"/>
    <col min="10458" max="10458" width="9.5546875" style="5" bestFit="1" customWidth="1"/>
    <col min="10459" max="10702" width="9.109375" style="5"/>
    <col min="10703" max="10703" width="45.6640625" style="5" customWidth="1"/>
    <col min="10704" max="10712" width="13.6640625" style="5" customWidth="1"/>
    <col min="10713" max="10713" width="9.109375" style="5"/>
    <col min="10714" max="10714" width="9.5546875" style="5" bestFit="1" customWidth="1"/>
    <col min="10715" max="10958" width="9.109375" style="5"/>
    <col min="10959" max="10959" width="45.6640625" style="5" customWidth="1"/>
    <col min="10960" max="10968" width="13.6640625" style="5" customWidth="1"/>
    <col min="10969" max="10969" width="9.109375" style="5"/>
    <col min="10970" max="10970" width="9.5546875" style="5" bestFit="1" customWidth="1"/>
    <col min="10971" max="11214" width="9.109375" style="5"/>
    <col min="11215" max="11215" width="45.6640625" style="5" customWidth="1"/>
    <col min="11216" max="11224" width="13.6640625" style="5" customWidth="1"/>
    <col min="11225" max="11225" width="9.109375" style="5"/>
    <col min="11226" max="11226" width="9.5546875" style="5" bestFit="1" customWidth="1"/>
    <col min="11227" max="11470" width="9.109375" style="5"/>
    <col min="11471" max="11471" width="45.6640625" style="5" customWidth="1"/>
    <col min="11472" max="11480" width="13.6640625" style="5" customWidth="1"/>
    <col min="11481" max="11481" width="9.109375" style="5"/>
    <col min="11482" max="11482" width="9.5546875" style="5" bestFit="1" customWidth="1"/>
    <col min="11483" max="11726" width="9.109375" style="5"/>
    <col min="11727" max="11727" width="45.6640625" style="5" customWidth="1"/>
    <col min="11728" max="11736" width="13.6640625" style="5" customWidth="1"/>
    <col min="11737" max="11737" width="9.109375" style="5"/>
    <col min="11738" max="11738" width="9.5546875" style="5" bestFit="1" customWidth="1"/>
    <col min="11739" max="11982" width="9.109375" style="5"/>
    <col min="11983" max="11983" width="45.6640625" style="5" customWidth="1"/>
    <col min="11984" max="11992" width="13.6640625" style="5" customWidth="1"/>
    <col min="11993" max="11993" width="9.109375" style="5"/>
    <col min="11994" max="11994" width="9.5546875" style="5" bestFit="1" customWidth="1"/>
    <col min="11995" max="12238" width="9.109375" style="5"/>
    <col min="12239" max="12239" width="45.6640625" style="5" customWidth="1"/>
    <col min="12240" max="12248" width="13.6640625" style="5" customWidth="1"/>
    <col min="12249" max="12249" width="9.109375" style="5"/>
    <col min="12250" max="12250" width="9.5546875" style="5" bestFit="1" customWidth="1"/>
    <col min="12251" max="12494" width="9.109375" style="5"/>
    <col min="12495" max="12495" width="45.6640625" style="5" customWidth="1"/>
    <col min="12496" max="12504" width="13.6640625" style="5" customWidth="1"/>
    <col min="12505" max="12505" width="9.109375" style="5"/>
    <col min="12506" max="12506" width="9.5546875" style="5" bestFit="1" customWidth="1"/>
    <col min="12507" max="12750" width="9.109375" style="5"/>
    <col min="12751" max="12751" width="45.6640625" style="5" customWidth="1"/>
    <col min="12752" max="12760" width="13.6640625" style="5" customWidth="1"/>
    <col min="12761" max="12761" width="9.109375" style="5"/>
    <col min="12762" max="12762" width="9.5546875" style="5" bestFit="1" customWidth="1"/>
    <col min="12763" max="13006" width="9.109375" style="5"/>
    <col min="13007" max="13007" width="45.6640625" style="5" customWidth="1"/>
    <col min="13008" max="13016" width="13.6640625" style="5" customWidth="1"/>
    <col min="13017" max="13017" width="9.109375" style="5"/>
    <col min="13018" max="13018" width="9.5546875" style="5" bestFit="1" customWidth="1"/>
    <col min="13019" max="13262" width="9.109375" style="5"/>
    <col min="13263" max="13263" width="45.6640625" style="5" customWidth="1"/>
    <col min="13264" max="13272" width="13.6640625" style="5" customWidth="1"/>
    <col min="13273" max="13273" width="9.109375" style="5"/>
    <col min="13274" max="13274" width="9.5546875" style="5" bestFit="1" customWidth="1"/>
    <col min="13275" max="13518" width="9.109375" style="5"/>
    <col min="13519" max="13519" width="45.6640625" style="5" customWidth="1"/>
    <col min="13520" max="13528" width="13.6640625" style="5" customWidth="1"/>
    <col min="13529" max="13529" width="9.109375" style="5"/>
    <col min="13530" max="13530" width="9.5546875" style="5" bestFit="1" customWidth="1"/>
    <col min="13531" max="13774" width="9.109375" style="5"/>
    <col min="13775" max="13775" width="45.6640625" style="5" customWidth="1"/>
    <col min="13776" max="13784" width="13.6640625" style="5" customWidth="1"/>
    <col min="13785" max="13785" width="9.109375" style="5"/>
    <col min="13786" max="13786" width="9.5546875" style="5" bestFit="1" customWidth="1"/>
    <col min="13787" max="14030" width="9.109375" style="5"/>
    <col min="14031" max="14031" width="45.6640625" style="5" customWidth="1"/>
    <col min="14032" max="14040" width="13.6640625" style="5" customWidth="1"/>
    <col min="14041" max="14041" width="9.109375" style="5"/>
    <col min="14042" max="14042" width="9.5546875" style="5" bestFit="1" customWidth="1"/>
    <col min="14043" max="14286" width="9.109375" style="5"/>
    <col min="14287" max="14287" width="45.6640625" style="5" customWidth="1"/>
    <col min="14288" max="14296" width="13.6640625" style="5" customWidth="1"/>
    <col min="14297" max="14297" width="9.109375" style="5"/>
    <col min="14298" max="14298" width="9.5546875" style="5" bestFit="1" customWidth="1"/>
    <col min="14299" max="14542" width="9.109375" style="5"/>
    <col min="14543" max="14543" width="45.6640625" style="5" customWidth="1"/>
    <col min="14544" max="14552" width="13.6640625" style="5" customWidth="1"/>
    <col min="14553" max="14553" width="9.109375" style="5"/>
    <col min="14554" max="14554" width="9.5546875" style="5" bestFit="1" customWidth="1"/>
    <col min="14555" max="14798" width="9.109375" style="5"/>
    <col min="14799" max="14799" width="45.6640625" style="5" customWidth="1"/>
    <col min="14800" max="14808" width="13.6640625" style="5" customWidth="1"/>
    <col min="14809" max="14809" width="9.109375" style="5"/>
    <col min="14810" max="14810" width="9.5546875" style="5" bestFit="1" customWidth="1"/>
    <col min="14811" max="15054" width="9.109375" style="5"/>
    <col min="15055" max="15055" width="45.6640625" style="5" customWidth="1"/>
    <col min="15056" max="15064" width="13.6640625" style="5" customWidth="1"/>
    <col min="15065" max="15065" width="9.109375" style="5"/>
    <col min="15066" max="15066" width="9.5546875" style="5" bestFit="1" customWidth="1"/>
    <col min="15067" max="15310" width="9.109375" style="5"/>
    <col min="15311" max="15311" width="45.6640625" style="5" customWidth="1"/>
    <col min="15312" max="15320" width="13.6640625" style="5" customWidth="1"/>
    <col min="15321" max="15321" width="9.109375" style="5"/>
    <col min="15322" max="15322" width="9.5546875" style="5" bestFit="1" customWidth="1"/>
    <col min="15323" max="15566" width="9.109375" style="5"/>
    <col min="15567" max="15567" width="45.6640625" style="5" customWidth="1"/>
    <col min="15568" max="15576" width="13.6640625" style="5" customWidth="1"/>
    <col min="15577" max="15577" width="9.109375" style="5"/>
    <col min="15578" max="15578" width="9.5546875" style="5" bestFit="1" customWidth="1"/>
    <col min="15579" max="15822" width="9.109375" style="5"/>
    <col min="15823" max="15823" width="45.6640625" style="5" customWidth="1"/>
    <col min="15824" max="15832" width="13.6640625" style="5" customWidth="1"/>
    <col min="15833" max="15833" width="9.109375" style="5"/>
    <col min="15834" max="15834" width="9.5546875" style="5" bestFit="1" customWidth="1"/>
    <col min="15835" max="16078" width="9.109375" style="5"/>
    <col min="16079" max="16079" width="45.6640625" style="5" customWidth="1"/>
    <col min="16080" max="16088" width="13.6640625" style="5" customWidth="1"/>
    <col min="16089" max="16089" width="9.109375" style="5"/>
    <col min="16090" max="16090" width="9.5546875" style="5" bestFit="1" customWidth="1"/>
    <col min="16091" max="16384" width="9.109375" style="5"/>
  </cols>
  <sheetData>
    <row r="1" spans="1:114" s="6" customFormat="1" ht="12.75" customHeight="1" x14ac:dyDescent="0.3">
      <c r="A1" s="86"/>
      <c r="B1" s="42"/>
      <c r="C1" s="42"/>
      <c r="D1" s="42"/>
      <c r="E1" s="42"/>
      <c r="F1" s="42"/>
      <c r="G1" s="42"/>
      <c r="H1" s="42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114" s="17" customFormat="1" ht="13.8" thickBot="1" x14ac:dyDescent="0.35">
      <c r="A2" s="2" t="s">
        <v>89</v>
      </c>
      <c r="B2" s="2">
        <v>1999</v>
      </c>
      <c r="C2" s="2">
        <v>2000</v>
      </c>
      <c r="D2" s="2">
        <v>2001</v>
      </c>
      <c r="E2" s="2">
        <v>2002</v>
      </c>
      <c r="F2" s="2">
        <v>2003</v>
      </c>
      <c r="G2" s="2">
        <v>2004</v>
      </c>
      <c r="H2" s="2">
        <v>2005</v>
      </c>
      <c r="I2" s="2">
        <v>2006</v>
      </c>
      <c r="J2" s="2">
        <v>2007</v>
      </c>
      <c r="K2" s="2">
        <v>2008</v>
      </c>
      <c r="L2" s="2">
        <v>2009</v>
      </c>
      <c r="M2" s="2">
        <v>2010</v>
      </c>
      <c r="N2" s="2">
        <v>2011</v>
      </c>
      <c r="O2" s="2">
        <v>2012</v>
      </c>
      <c r="P2" s="2">
        <v>2013</v>
      </c>
      <c r="Q2" s="2">
        <v>2014</v>
      </c>
      <c r="R2" s="2">
        <v>2015</v>
      </c>
      <c r="S2" s="2">
        <v>2016</v>
      </c>
      <c r="T2" s="2">
        <v>2017</v>
      </c>
      <c r="U2" s="2">
        <v>2018</v>
      </c>
      <c r="V2" s="2">
        <v>2019</v>
      </c>
      <c r="W2" s="2">
        <v>2020</v>
      </c>
      <c r="X2" s="2">
        <v>2021</v>
      </c>
      <c r="Y2" s="2">
        <v>2022</v>
      </c>
    </row>
    <row r="3" spans="1:114" ht="15.6" thickTop="1" x14ac:dyDescent="0.3">
      <c r="A3" s="8" t="s">
        <v>90</v>
      </c>
      <c r="B3" s="15">
        <f>'All Countries (Aggregate)'!B59</f>
        <v>31929</v>
      </c>
      <c r="C3" s="15">
        <f>'All Countries (Aggregate)'!C59</f>
        <v>32827</v>
      </c>
      <c r="D3" s="15">
        <f>'All Countries (Aggregate)'!D59</f>
        <v>23268</v>
      </c>
      <c r="E3" s="15">
        <f>'All Countries (Aggregate)'!E59</f>
        <v>18054</v>
      </c>
      <c r="F3" s="15">
        <f>'All Countries (Aggregate)'!F59</f>
        <v>13109</v>
      </c>
      <c r="G3" s="15">
        <f>'All Countries (Aggregate)'!G59</f>
        <v>13868</v>
      </c>
      <c r="H3" s="15">
        <f>'All Countries (Aggregate)'!H59</f>
        <v>17987</v>
      </c>
      <c r="I3" s="15">
        <f>'All Countries (Aggregate)'!I59</f>
        <v>15625</v>
      </c>
      <c r="J3" s="15">
        <f>'All Countries (Aggregate)'!J59</f>
        <v>21870</v>
      </c>
      <c r="K3" s="15">
        <f>'All Countries (Aggregate)'!K59</f>
        <v>29962</v>
      </c>
      <c r="L3" s="15">
        <f>'All Countries (Aggregate)'!L59</f>
        <v>21988</v>
      </c>
      <c r="M3" s="15">
        <f>'All Countries (Aggregate)'!M59</f>
        <v>37988</v>
      </c>
      <c r="N3" s="15">
        <f>'All Countries (Aggregate)'!N59</f>
        <v>48328</v>
      </c>
      <c r="O3" s="15">
        <f>'All Countries (Aggregate)'!O59</f>
        <v>56947</v>
      </c>
      <c r="P3" s="15">
        <f>'All Countries (Aggregate)'!P59</f>
        <v>80779</v>
      </c>
      <c r="Q3" s="15">
        <f>'All Countries (Aggregate)'!Q59</f>
        <v>82519</v>
      </c>
      <c r="R3" s="15">
        <f>'All Countries (Aggregate)'!R59</f>
        <v>85907</v>
      </c>
      <c r="S3" s="15">
        <f>'All Countries (Aggregate)'!S59</f>
        <v>80912</v>
      </c>
      <c r="T3" s="15">
        <f>'All Countries (Aggregate)'!T59</f>
        <v>68874</v>
      </c>
      <c r="U3" s="15">
        <f>'All Countries (Aggregate)'!U59</f>
        <v>65590</v>
      </c>
      <c r="V3" s="15">
        <f>'All Countries (Aggregate)'!V59</f>
        <v>54279</v>
      </c>
      <c r="W3" s="15">
        <f>'All Countries (Aggregate)'!W59</f>
        <v>37221</v>
      </c>
      <c r="X3" s="15">
        <f>'All Countries (Aggregate)'!X59</f>
        <v>9625</v>
      </c>
      <c r="Y3" s="15">
        <f>'All Countries (Aggregate)'!Y59</f>
        <v>3519</v>
      </c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</row>
    <row r="4" spans="1:114" x14ac:dyDescent="0.3">
      <c r="A4" s="9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</row>
    <row r="5" spans="1:114" x14ac:dyDescent="0.3">
      <c r="A5" s="18" t="s">
        <v>45</v>
      </c>
      <c r="B5" s="21">
        <f>Canada!B59</f>
        <v>1422</v>
      </c>
      <c r="C5" s="21">
        <f>Canada!C59</f>
        <v>1781</v>
      </c>
      <c r="D5" s="21">
        <f>Canada!D59</f>
        <v>1283</v>
      </c>
      <c r="E5" s="21">
        <f>Canada!E59</f>
        <v>738</v>
      </c>
      <c r="F5" s="21">
        <f>Canada!F59</f>
        <v>1792</v>
      </c>
      <c r="G5" s="21">
        <f>Canada!G59</f>
        <v>1728</v>
      </c>
      <c r="H5" s="21">
        <f>Canada!H59</f>
        <v>4345</v>
      </c>
      <c r="I5" s="21">
        <f>Canada!I59</f>
        <v>5948</v>
      </c>
      <c r="J5" s="21">
        <f>Canada!J59</f>
        <v>8870</v>
      </c>
      <c r="K5" s="21">
        <f>Canada!K59</f>
        <v>11484</v>
      </c>
      <c r="L5" s="21">
        <f>Canada!L59</f>
        <v>10275</v>
      </c>
      <c r="M5" s="21">
        <f>Canada!M59</f>
        <v>14707</v>
      </c>
      <c r="N5" s="21">
        <f>Canada!N59</f>
        <v>17454</v>
      </c>
      <c r="O5" s="21">
        <f>Canada!O59</f>
        <v>18462</v>
      </c>
      <c r="P5" s="21">
        <f>Canada!P59</f>
        <v>19121</v>
      </c>
      <c r="Q5" s="21">
        <f>Canada!Q59</f>
        <v>17397</v>
      </c>
      <c r="R5" s="21">
        <f>Canada!R59</f>
        <v>13257</v>
      </c>
      <c r="S5" s="21">
        <f>Canada!S59</f>
        <v>10893</v>
      </c>
      <c r="T5" s="21">
        <f>Canada!T59</f>
        <v>11364</v>
      </c>
      <c r="U5" s="21">
        <f>Canada!U59</f>
        <v>11496</v>
      </c>
      <c r="V5" s="21">
        <f>Canada!V59</f>
        <v>11927</v>
      </c>
      <c r="W5" s="21">
        <f>Canada!W59</f>
        <v>4989</v>
      </c>
      <c r="X5" s="21">
        <f>Canada!X59</f>
        <v>1822</v>
      </c>
      <c r="Y5" s="21">
        <f>Canada!Y59</f>
        <v>8618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</row>
    <row r="6" spans="1:114" x14ac:dyDescent="0.3">
      <c r="A6" s="19" t="s">
        <v>91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</row>
    <row r="7" spans="1:114" x14ac:dyDescent="0.3">
      <c r="A7" s="18" t="s">
        <v>48</v>
      </c>
      <c r="B7" s="21">
        <f>Europe!B59</f>
        <v>1402</v>
      </c>
      <c r="C7" s="21">
        <f>Europe!C59</f>
        <v>-1941</v>
      </c>
      <c r="D7" s="21">
        <f>Europe!D59</f>
        <v>-5772</v>
      </c>
      <c r="E7" s="21">
        <f>Europe!E59</f>
        <v>-4545</v>
      </c>
      <c r="F7" s="21">
        <f>Europe!F59</f>
        <v>-5606</v>
      </c>
      <c r="G7" s="21">
        <f>Europe!G59</f>
        <v>-6143</v>
      </c>
      <c r="H7" s="21">
        <f>Europe!H59</f>
        <v>-5416</v>
      </c>
      <c r="I7" s="21">
        <f>Europe!I59</f>
        <v>-7344</v>
      </c>
      <c r="J7" s="21">
        <f>Europe!J59</f>
        <v>-4634</v>
      </c>
      <c r="K7" s="21">
        <f>Europe!K59</f>
        <v>2267</v>
      </c>
      <c r="L7" s="21">
        <f>Europe!L59</f>
        <v>-787</v>
      </c>
      <c r="M7" s="21">
        <f>Europe!M59</f>
        <v>217</v>
      </c>
      <c r="N7" s="21">
        <f>Europe!N59</f>
        <v>851</v>
      </c>
      <c r="O7" s="21">
        <f>Europe!O59</f>
        <v>-1278</v>
      </c>
      <c r="P7" s="21">
        <f>Europe!P59</f>
        <v>4617</v>
      </c>
      <c r="Q7" s="21">
        <f>Europe!Q59</f>
        <v>4478</v>
      </c>
      <c r="R7" s="21">
        <f>Europe!R59</f>
        <v>6810</v>
      </c>
      <c r="S7" s="21">
        <f>Europe!S59</f>
        <v>4224</v>
      </c>
      <c r="T7" s="21">
        <f>Europe!T59</f>
        <v>-5868</v>
      </c>
      <c r="U7" s="21">
        <f>Europe!U59</f>
        <v>-8196</v>
      </c>
      <c r="V7" s="21">
        <f>Europe!V59</f>
        <v>-11690</v>
      </c>
      <c r="W7" s="21">
        <f>Europe!W59</f>
        <v>328</v>
      </c>
      <c r="X7" s="21">
        <f>Europe!X59</f>
        <v>-8096</v>
      </c>
      <c r="Y7" s="21">
        <f>Europe!Y59</f>
        <v>-14327</v>
      </c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</row>
    <row r="8" spans="1:114" x14ac:dyDescent="0.3">
      <c r="A8" s="11" t="s">
        <v>124</v>
      </c>
      <c r="B8" s="21" t="str">
        <f>Austria!B59</f>
        <v>n.a.</v>
      </c>
      <c r="C8" s="21" t="str">
        <f>Austria!C59</f>
        <v>n.a.</v>
      </c>
      <c r="D8" s="21" t="str">
        <f>Austria!D59</f>
        <v>n.a.</v>
      </c>
      <c r="E8" s="21" t="str">
        <f>Austria!E59</f>
        <v>n.a.</v>
      </c>
      <c r="F8" s="21" t="str">
        <f>Austria!F59</f>
        <v>n.a.</v>
      </c>
      <c r="G8" s="21" t="str">
        <f>Austria!G59</f>
        <v>n.a.</v>
      </c>
      <c r="H8" s="21" t="str">
        <f>Austria!H59</f>
        <v>n.a.</v>
      </c>
      <c r="I8" s="21">
        <f>Austria!I59</f>
        <v>-225</v>
      </c>
      <c r="J8" s="21">
        <f>Austria!J59</f>
        <v>-187</v>
      </c>
      <c r="K8" s="21">
        <f>Austria!K59</f>
        <v>-94</v>
      </c>
      <c r="L8" s="21">
        <f>Austria!L59</f>
        <v>-53</v>
      </c>
      <c r="M8" s="21">
        <f>Austria!M59</f>
        <v>-5</v>
      </c>
      <c r="N8" s="21">
        <f>Austria!N59</f>
        <v>-55</v>
      </c>
      <c r="O8" s="21">
        <f>Austria!O59</f>
        <v>-63</v>
      </c>
      <c r="P8" s="21">
        <f>Austria!P59</f>
        <v>8</v>
      </c>
      <c r="Q8" s="21">
        <f>Austria!Q59</f>
        <v>-21</v>
      </c>
      <c r="R8" s="21">
        <f>Austria!R59</f>
        <v>-11</v>
      </c>
      <c r="S8" s="21">
        <f>Austria!S59</f>
        <v>-51</v>
      </c>
      <c r="T8" s="21">
        <f>Austria!T59</f>
        <v>-258</v>
      </c>
      <c r="U8" s="21">
        <f>Austria!U59</f>
        <v>-244</v>
      </c>
      <c r="V8" s="21">
        <f>Austria!V59</f>
        <v>-294</v>
      </c>
      <c r="W8" s="21">
        <f>Austria!W59</f>
        <v>-39</v>
      </c>
      <c r="X8" s="21">
        <f>Austria!X59</f>
        <v>-203</v>
      </c>
      <c r="Y8" s="21">
        <f>Austria!Y59</f>
        <v>-279</v>
      </c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</row>
    <row r="9" spans="1:114" x14ac:dyDescent="0.3">
      <c r="A9" s="11" t="s">
        <v>121</v>
      </c>
      <c r="B9" s="21">
        <f>Belgium!B59</f>
        <v>363</v>
      </c>
      <c r="C9" s="21">
        <f>Belgium!C59</f>
        <v>401</v>
      </c>
      <c r="D9" s="21">
        <f>Belgium!D59</f>
        <v>207</v>
      </c>
      <c r="E9" s="21">
        <f>Belgium!E59</f>
        <v>220</v>
      </c>
      <c r="F9" s="21">
        <f>Belgium!F59</f>
        <v>165</v>
      </c>
      <c r="G9" s="21">
        <f>Belgium!G59</f>
        <v>181</v>
      </c>
      <c r="H9" s="21">
        <f>Belgium!H59</f>
        <v>224</v>
      </c>
      <c r="I9" s="21">
        <f>Belgium!I59</f>
        <v>226</v>
      </c>
      <c r="J9" s="21">
        <f>Belgium!J59</f>
        <v>350</v>
      </c>
      <c r="K9" s="21">
        <f>Belgium!K59</f>
        <v>495</v>
      </c>
      <c r="L9" s="21">
        <f>Belgium!L59</f>
        <v>402</v>
      </c>
      <c r="M9" s="21">
        <f>Belgium!M59</f>
        <v>457</v>
      </c>
      <c r="N9" s="21">
        <f>Belgium!N59</f>
        <v>504</v>
      </c>
      <c r="O9" s="21">
        <f>Belgium!O59</f>
        <v>465</v>
      </c>
      <c r="P9" s="21">
        <f>Belgium!P59</f>
        <v>510</v>
      </c>
      <c r="Q9" s="21">
        <f>Belgium!Q59</f>
        <v>581</v>
      </c>
      <c r="R9" s="21">
        <f>Belgium!R59</f>
        <v>669</v>
      </c>
      <c r="S9" s="21">
        <f>Belgium!S59</f>
        <v>535</v>
      </c>
      <c r="T9" s="21">
        <f>Belgium!T59</f>
        <v>538</v>
      </c>
      <c r="U9" s="21">
        <f>Belgium!U59</f>
        <v>569</v>
      </c>
      <c r="V9" s="21">
        <f>Belgium!V59</f>
        <v>511</v>
      </c>
      <c r="W9" s="21">
        <f>Belgium!W59</f>
        <v>94</v>
      </c>
      <c r="X9" s="21">
        <f>Belgium!X59</f>
        <v>-54</v>
      </c>
      <c r="Y9" s="21">
        <f>Belgium!Y59</f>
        <v>372</v>
      </c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</row>
    <row r="10" spans="1:114" x14ac:dyDescent="0.3">
      <c r="A10" s="11" t="s">
        <v>171</v>
      </c>
      <c r="B10" s="21" t="str">
        <f>Bulgaria!B59</f>
        <v>n.a.</v>
      </c>
      <c r="C10" s="21" t="str">
        <f>Bulgaria!C59</f>
        <v>n.a.</v>
      </c>
      <c r="D10" s="21" t="str">
        <f>Bulgaria!D59</f>
        <v>n.a.</v>
      </c>
      <c r="E10" s="21" t="str">
        <f>Bulgaria!E59</f>
        <v>n.a.</v>
      </c>
      <c r="F10" s="21" t="str">
        <f>Bulgaria!F59</f>
        <v>n.a.</v>
      </c>
      <c r="G10" s="21" t="str">
        <f>Bulgaria!G59</f>
        <v>n.a.</v>
      </c>
      <c r="H10" s="21" t="str">
        <f>Bulgaria!H59</f>
        <v>n.a.</v>
      </c>
      <c r="I10" s="21">
        <f>Bulgaria!I59</f>
        <v>111</v>
      </c>
      <c r="J10" s="21">
        <f>Bulgaria!J59</f>
        <v>91</v>
      </c>
      <c r="K10" s="21">
        <f>Bulgaria!K59</f>
        <v>110</v>
      </c>
      <c r="L10" s="21">
        <f>Bulgaria!L59</f>
        <v>83</v>
      </c>
      <c r="M10" s="21">
        <f>Bulgaria!M59</f>
        <v>81</v>
      </c>
      <c r="N10" s="21">
        <f>Bulgaria!N59</f>
        <v>80</v>
      </c>
      <c r="O10" s="21">
        <f>Bulgaria!O59</f>
        <v>84</v>
      </c>
      <c r="P10" s="21">
        <f>Bulgaria!P59</f>
        <v>79</v>
      </c>
      <c r="Q10" s="21">
        <f>Bulgaria!Q59</f>
        <v>62</v>
      </c>
      <c r="R10" s="21">
        <f>Bulgaria!R59</f>
        <v>59</v>
      </c>
      <c r="S10" s="21">
        <f>Bulgaria!S59</f>
        <v>63</v>
      </c>
      <c r="T10" s="21">
        <f>Bulgaria!T59</f>
        <v>55</v>
      </c>
      <c r="U10" s="21">
        <f>Bulgaria!U59</f>
        <v>52</v>
      </c>
      <c r="V10" s="21">
        <f>Bulgaria!V59</f>
        <v>53</v>
      </c>
      <c r="W10" s="21">
        <f>Bulgaria!W59</f>
        <v>29</v>
      </c>
      <c r="X10" s="21">
        <f>Bulgaria!X59</f>
        <v>10</v>
      </c>
      <c r="Y10" s="21">
        <f>Bulgaria!Y59</f>
        <v>1</v>
      </c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</row>
    <row r="11" spans="1:114" x14ac:dyDescent="0.3">
      <c r="A11" s="11" t="s">
        <v>173</v>
      </c>
      <c r="B11" s="21" t="str">
        <f>Croatia!B59</f>
        <v>n.a.</v>
      </c>
      <c r="C11" s="21" t="str">
        <f>Croatia!C59</f>
        <v>n.a.</v>
      </c>
      <c r="D11" s="21" t="str">
        <f>Croatia!D59</f>
        <v>n.a.</v>
      </c>
      <c r="E11" s="21" t="str">
        <f>Croatia!E59</f>
        <v>n.a.</v>
      </c>
      <c r="F11" s="21" t="str">
        <f>Croatia!F59</f>
        <v>n.a.</v>
      </c>
      <c r="G11" s="21" t="str">
        <f>Croatia!G59</f>
        <v>n.a.</v>
      </c>
      <c r="H11" s="21" t="str">
        <f>Croatia!H59</f>
        <v>n.a.</v>
      </c>
      <c r="I11" s="21">
        <f>Croatia!I59</f>
        <v>-73</v>
      </c>
      <c r="J11" s="21">
        <f>Croatia!J59</f>
        <v>-92</v>
      </c>
      <c r="K11" s="21">
        <f>Croatia!K59</f>
        <v>-78</v>
      </c>
      <c r="L11" s="21">
        <f>Croatia!L59</f>
        <v>-48</v>
      </c>
      <c r="M11" s="21">
        <f>Croatia!M59</f>
        <v>-52</v>
      </c>
      <c r="N11" s="21">
        <f>Croatia!N59</f>
        <v>-57</v>
      </c>
      <c r="O11" s="21">
        <f>Croatia!O59</f>
        <v>-60</v>
      </c>
      <c r="P11" s="21">
        <f>Croatia!P59</f>
        <v>-61</v>
      </c>
      <c r="Q11" s="21">
        <f>Croatia!Q59</f>
        <v>-53</v>
      </c>
      <c r="R11" s="21">
        <f>Croatia!R59</f>
        <v>-44</v>
      </c>
      <c r="S11" s="21">
        <f>Croatia!S59</f>
        <v>-47</v>
      </c>
      <c r="T11" s="21">
        <f>Croatia!T59</f>
        <v>-67</v>
      </c>
      <c r="U11" s="21">
        <f>Croatia!U59</f>
        <v>-111</v>
      </c>
      <c r="V11" s="21">
        <f>Croatia!V59</f>
        <v>-143</v>
      </c>
      <c r="W11" s="21">
        <f>Croatia!W59</f>
        <v>2</v>
      </c>
      <c r="X11" s="21">
        <f>Croatia!X59</f>
        <v>-124</v>
      </c>
      <c r="Y11" s="21">
        <f>Croatia!Y59</f>
        <v>-269</v>
      </c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</row>
    <row r="12" spans="1:114" x14ac:dyDescent="0.3">
      <c r="A12" s="11" t="s">
        <v>174</v>
      </c>
      <c r="B12" s="21" t="str">
        <f>Cyprus!B59</f>
        <v>n.a.</v>
      </c>
      <c r="C12" s="21" t="str">
        <f>Cyprus!C59</f>
        <v>n.a.</v>
      </c>
      <c r="D12" s="21" t="str">
        <f>Cyprus!D59</f>
        <v>n.a.</v>
      </c>
      <c r="E12" s="21" t="str">
        <f>Cyprus!E59</f>
        <v>n.a.</v>
      </c>
      <c r="F12" s="21" t="str">
        <f>Cyprus!F59</f>
        <v>n.a.</v>
      </c>
      <c r="G12" s="21" t="str">
        <f>Cyprus!G59</f>
        <v>n.a.</v>
      </c>
      <c r="H12" s="21" t="str">
        <f>Cyprus!H59</f>
        <v>n.a.</v>
      </c>
      <c r="I12" s="21">
        <f>Cyprus!I59</f>
        <v>2</v>
      </c>
      <c r="J12" s="21">
        <f>Cyprus!J59</f>
        <v>9</v>
      </c>
      <c r="K12" s="21">
        <f>Cyprus!K59</f>
        <v>14</v>
      </c>
      <c r="L12" s="21">
        <f>Cyprus!L59</f>
        <v>15</v>
      </c>
      <c r="M12" s="21">
        <f>Cyprus!M59</f>
        <v>16</v>
      </c>
      <c r="N12" s="21">
        <f>Cyprus!N59</f>
        <v>12</v>
      </c>
      <c r="O12" s="21">
        <f>Cyprus!O59</f>
        <v>11</v>
      </c>
      <c r="P12" s="21">
        <f>Cyprus!P59</f>
        <v>9</v>
      </c>
      <c r="Q12" s="21">
        <f>Cyprus!Q59</f>
        <v>17</v>
      </c>
      <c r="R12" s="21">
        <f>Cyprus!R59</f>
        <v>22</v>
      </c>
      <c r="S12" s="21">
        <f>Cyprus!S59</f>
        <v>32</v>
      </c>
      <c r="T12" s="21">
        <f>Cyprus!T59</f>
        <v>28</v>
      </c>
      <c r="U12" s="21">
        <f>Cyprus!U59</f>
        <v>19</v>
      </c>
      <c r="V12" s="21">
        <f>Cyprus!V59</f>
        <v>20</v>
      </c>
      <c r="W12" s="21">
        <f>Cyprus!W59</f>
        <v>16</v>
      </c>
      <c r="X12" s="21">
        <f>Cyprus!X59</f>
        <v>9</v>
      </c>
      <c r="Y12" s="21">
        <f>Cyprus!Y59</f>
        <v>13</v>
      </c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</row>
    <row r="13" spans="1:114" x14ac:dyDescent="0.3">
      <c r="A13" s="11" t="s">
        <v>127</v>
      </c>
      <c r="B13" s="21" t="str">
        <f>'Czech Republic'!B59</f>
        <v>n.a.</v>
      </c>
      <c r="C13" s="21" t="str">
        <f>'Czech Republic'!C59</f>
        <v>n.a.</v>
      </c>
      <c r="D13" s="21" t="str">
        <f>'Czech Republic'!D59</f>
        <v>n.a.</v>
      </c>
      <c r="E13" s="21" t="str">
        <f>'Czech Republic'!E59</f>
        <v>n.a.</v>
      </c>
      <c r="F13" s="21" t="str">
        <f>'Czech Republic'!F59</f>
        <v>n.a.</v>
      </c>
      <c r="G13" s="21" t="str">
        <f>'Czech Republic'!G59</f>
        <v>n.a.</v>
      </c>
      <c r="H13" s="21" t="str">
        <f>'Czech Republic'!H59</f>
        <v>n.a.</v>
      </c>
      <c r="I13" s="21">
        <f>'Czech Republic'!I59</f>
        <v>-183</v>
      </c>
      <c r="J13" s="21">
        <f>'Czech Republic'!J59</f>
        <v>-197</v>
      </c>
      <c r="K13" s="21">
        <f>'Czech Republic'!K59</f>
        <v>-172</v>
      </c>
      <c r="L13" s="21">
        <f>'Czech Republic'!L59</f>
        <v>-120</v>
      </c>
      <c r="M13" s="21">
        <f>'Czech Republic'!M59</f>
        <v>-88</v>
      </c>
      <c r="N13" s="21">
        <f>'Czech Republic'!N59</f>
        <v>-21</v>
      </c>
      <c r="O13" s="21">
        <f>'Czech Republic'!O59</f>
        <v>-7</v>
      </c>
      <c r="P13" s="21">
        <f>'Czech Republic'!P59</f>
        <v>50</v>
      </c>
      <c r="Q13" s="21">
        <f>'Czech Republic'!Q59</f>
        <v>60</v>
      </c>
      <c r="R13" s="21">
        <f>'Czech Republic'!R59</f>
        <v>25</v>
      </c>
      <c r="S13" s="21">
        <f>'Czech Republic'!S59</f>
        <v>-15</v>
      </c>
      <c r="T13" s="21">
        <f>'Czech Republic'!T59</f>
        <v>-11</v>
      </c>
      <c r="U13" s="21">
        <f>'Czech Republic'!U59</f>
        <v>-79</v>
      </c>
      <c r="V13" s="21">
        <f>'Czech Republic'!V59</f>
        <v>-138</v>
      </c>
      <c r="W13" s="21">
        <f>'Czech Republic'!W59</f>
        <v>24</v>
      </c>
      <c r="X13" s="21">
        <f>'Czech Republic'!X59</f>
        <v>-18</v>
      </c>
      <c r="Y13" s="21">
        <f>'Czech Republic'!Y59</f>
        <v>92</v>
      </c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</row>
    <row r="14" spans="1:114" x14ac:dyDescent="0.3">
      <c r="A14" s="11" t="s">
        <v>128</v>
      </c>
      <c r="B14" s="21" t="str">
        <f>Denmark!B59</f>
        <v>n.a.</v>
      </c>
      <c r="C14" s="21" t="str">
        <f>Denmark!C59</f>
        <v>n.a.</v>
      </c>
      <c r="D14" s="21" t="str">
        <f>Denmark!D59</f>
        <v>n.a.</v>
      </c>
      <c r="E14" s="21" t="str">
        <f>Denmark!E59</f>
        <v>n.a.</v>
      </c>
      <c r="F14" s="21" t="str">
        <f>Denmark!F59</f>
        <v>n.a.</v>
      </c>
      <c r="G14" s="21" t="str">
        <f>Denmark!G59</f>
        <v>n.a.</v>
      </c>
      <c r="H14" s="21" t="str">
        <f>Denmark!H59</f>
        <v>n.a.</v>
      </c>
      <c r="I14" s="21">
        <f>Denmark!I59</f>
        <v>246</v>
      </c>
      <c r="J14" s="21">
        <f>Denmark!J59</f>
        <v>431</v>
      </c>
      <c r="K14" s="21">
        <f>Denmark!K59</f>
        <v>744</v>
      </c>
      <c r="L14" s="21">
        <f>Denmark!L59</f>
        <v>690</v>
      </c>
      <c r="M14" s="21">
        <f>Denmark!M59</f>
        <v>829</v>
      </c>
      <c r="N14" s="21">
        <f>Denmark!N59</f>
        <v>917</v>
      </c>
      <c r="O14" s="21">
        <f>Denmark!O59</f>
        <v>904</v>
      </c>
      <c r="P14" s="21">
        <f>Denmark!P59</f>
        <v>860</v>
      </c>
      <c r="Q14" s="21">
        <f>Denmark!Q59</f>
        <v>928</v>
      </c>
      <c r="R14" s="21">
        <f>Denmark!R59</f>
        <v>998</v>
      </c>
      <c r="S14" s="21">
        <f>Denmark!S59</f>
        <v>889</v>
      </c>
      <c r="T14" s="21">
        <f>Denmark!T59</f>
        <v>837</v>
      </c>
      <c r="U14" s="21">
        <f>Denmark!U59</f>
        <v>765</v>
      </c>
      <c r="V14" s="21">
        <f>Denmark!V59</f>
        <v>631</v>
      </c>
      <c r="W14" s="21">
        <f>Denmark!W59</f>
        <v>109</v>
      </c>
      <c r="X14" s="21">
        <f>Denmark!X59</f>
        <v>0</v>
      </c>
      <c r="Y14" s="21">
        <f>Denmark!Y59</f>
        <v>508</v>
      </c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</row>
    <row r="15" spans="1:114" x14ac:dyDescent="0.3">
      <c r="A15" s="11" t="s">
        <v>198</v>
      </c>
      <c r="B15" s="21" t="str">
        <f>Estonia!B59</f>
        <v>n.a.</v>
      </c>
      <c r="C15" s="21" t="str">
        <f>Estonia!C59</f>
        <v>n.a.</v>
      </c>
      <c r="D15" s="21" t="str">
        <f>Estonia!D59</f>
        <v>n.a.</v>
      </c>
      <c r="E15" s="21" t="str">
        <f>Estonia!E59</f>
        <v>n.a.</v>
      </c>
      <c r="F15" s="21" t="str">
        <f>Estonia!F59</f>
        <v>n.a.</v>
      </c>
      <c r="G15" s="21" t="str">
        <f>Estonia!G59</f>
        <v>n.a.</v>
      </c>
      <c r="H15" s="21" t="str">
        <f>Estonia!H59</f>
        <v>n.a.</v>
      </c>
      <c r="I15" s="21">
        <f>Estonia!I59</f>
        <v>1</v>
      </c>
      <c r="J15" s="21">
        <f>Estonia!J59</f>
        <v>9</v>
      </c>
      <c r="K15" s="21">
        <f>Estonia!K59</f>
        <v>-25</v>
      </c>
      <c r="L15" s="21">
        <f>Estonia!L59</f>
        <v>-5</v>
      </c>
      <c r="M15" s="21">
        <f>Estonia!M59</f>
        <v>-20</v>
      </c>
      <c r="N15" s="21">
        <f>Estonia!N59</f>
        <v>17</v>
      </c>
      <c r="O15" s="21">
        <f>Estonia!O59</f>
        <v>30</v>
      </c>
      <c r="P15" s="21">
        <f>Estonia!P59</f>
        <v>41</v>
      </c>
      <c r="Q15" s="21">
        <f>Estonia!Q59</f>
        <v>39</v>
      </c>
      <c r="R15" s="21">
        <f>Estonia!R59</f>
        <v>47</v>
      </c>
      <c r="S15" s="21">
        <f>Estonia!S59</f>
        <v>44</v>
      </c>
      <c r="T15" s="21">
        <f>Estonia!T59</f>
        <v>49</v>
      </c>
      <c r="U15" s="21">
        <f>Estonia!U59</f>
        <v>42</v>
      </c>
      <c r="V15" s="21">
        <f>Estonia!V59</f>
        <v>32</v>
      </c>
      <c r="W15" s="21">
        <f>Estonia!W59</f>
        <v>14</v>
      </c>
      <c r="X15" s="21">
        <f>Estonia!X59</f>
        <v>-6</v>
      </c>
      <c r="Y15" s="21">
        <f>Estonia!Y59</f>
        <v>-9</v>
      </c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</row>
    <row r="16" spans="1:114" x14ac:dyDescent="0.3">
      <c r="A16" s="11" t="s">
        <v>131</v>
      </c>
      <c r="B16" s="21" t="str">
        <f>Finland!B59</f>
        <v>n.a.</v>
      </c>
      <c r="C16" s="21" t="str">
        <f>Finland!C59</f>
        <v>n.a.</v>
      </c>
      <c r="D16" s="21" t="str">
        <f>Finland!D59</f>
        <v>n.a.</v>
      </c>
      <c r="E16" s="21" t="str">
        <f>Finland!E59</f>
        <v>n.a.</v>
      </c>
      <c r="F16" s="21" t="str">
        <f>Finland!F59</f>
        <v>n.a.</v>
      </c>
      <c r="G16" s="21" t="str">
        <f>Finland!G59</f>
        <v>n.a.</v>
      </c>
      <c r="H16" s="21" t="str">
        <f>Finland!H59</f>
        <v>n.a.</v>
      </c>
      <c r="I16" s="21">
        <f>Finland!I59</f>
        <v>75</v>
      </c>
      <c r="J16" s="21">
        <f>Finland!J59</f>
        <v>107</v>
      </c>
      <c r="K16" s="21">
        <f>Finland!K59</f>
        <v>180</v>
      </c>
      <c r="L16" s="21">
        <f>Finland!L59</f>
        <v>178</v>
      </c>
      <c r="M16" s="21">
        <f>Finland!M59</f>
        <v>182</v>
      </c>
      <c r="N16" s="21">
        <f>Finland!N59</f>
        <v>229</v>
      </c>
      <c r="O16" s="21">
        <f>Finland!O59</f>
        <v>259</v>
      </c>
      <c r="P16" s="21">
        <f>Finland!P59</f>
        <v>342</v>
      </c>
      <c r="Q16" s="21">
        <f>Finland!Q59</f>
        <v>362</v>
      </c>
      <c r="R16" s="21">
        <f>Finland!R59</f>
        <v>370</v>
      </c>
      <c r="S16" s="21">
        <f>Finland!S59</f>
        <v>306</v>
      </c>
      <c r="T16" s="21">
        <f>Finland!T59</f>
        <v>256</v>
      </c>
      <c r="U16" s="21">
        <f>Finland!U59</f>
        <v>181</v>
      </c>
      <c r="V16" s="21">
        <f>Finland!V59</f>
        <v>153</v>
      </c>
      <c r="W16" s="21">
        <f>Finland!W59</f>
        <v>63</v>
      </c>
      <c r="X16" s="21">
        <f>Finland!X59</f>
        <v>-53</v>
      </c>
      <c r="Y16" s="21">
        <f>Finland!Y59</f>
        <v>-133</v>
      </c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</row>
    <row r="17" spans="1:114" x14ac:dyDescent="0.3">
      <c r="A17" s="11" t="s">
        <v>27</v>
      </c>
      <c r="B17" s="21">
        <f>France!B59</f>
        <v>-1187</v>
      </c>
      <c r="C17" s="21">
        <f>France!C59</f>
        <v>-2079</v>
      </c>
      <c r="D17" s="21">
        <f>France!D59</f>
        <v>-2496</v>
      </c>
      <c r="E17" s="21">
        <f>France!E59</f>
        <v>-2360</v>
      </c>
      <c r="F17" s="21">
        <f>France!F59</f>
        <v>-2468</v>
      </c>
      <c r="G17" s="21">
        <f>France!G59</f>
        <v>-2724</v>
      </c>
      <c r="H17" s="21">
        <f>France!H59</f>
        <v>-2794</v>
      </c>
      <c r="I17" s="21">
        <f>France!I59</f>
        <v>-3053</v>
      </c>
      <c r="J17" s="21">
        <f>France!J59</f>
        <v>-2444</v>
      </c>
      <c r="K17" s="21">
        <f>France!K59</f>
        <v>-1716</v>
      </c>
      <c r="L17" s="21">
        <f>France!L59</f>
        <v>-1615</v>
      </c>
      <c r="M17" s="21">
        <f>France!M59</f>
        <v>-1477</v>
      </c>
      <c r="N17" s="21">
        <f>France!N59</f>
        <v>-1515</v>
      </c>
      <c r="O17" s="21">
        <f>France!O59</f>
        <v>-2083</v>
      </c>
      <c r="P17" s="21">
        <f>France!P59</f>
        <v>-1334</v>
      </c>
      <c r="Q17" s="21">
        <f>France!Q59</f>
        <v>-1376</v>
      </c>
      <c r="R17" s="21">
        <f>France!R59</f>
        <v>-1367</v>
      </c>
      <c r="S17" s="21">
        <f>France!S59</f>
        <v>-908</v>
      </c>
      <c r="T17" s="21">
        <f>France!T59</f>
        <v>-1860</v>
      </c>
      <c r="U17" s="21">
        <f>France!U59</f>
        <v>-1716</v>
      </c>
      <c r="V17" s="21">
        <f>France!V59</f>
        <v>-2237</v>
      </c>
      <c r="W17" s="21">
        <f>France!W59</f>
        <v>-92</v>
      </c>
      <c r="X17" s="21">
        <f>France!X59</f>
        <v>-1390</v>
      </c>
      <c r="Y17" s="21">
        <f>France!Y59</f>
        <v>-2433</v>
      </c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</row>
    <row r="18" spans="1:114" x14ac:dyDescent="0.3">
      <c r="A18" s="11" t="s">
        <v>28</v>
      </c>
      <c r="B18" s="21">
        <f>Germany!B59</f>
        <v>2256</v>
      </c>
      <c r="C18" s="21">
        <f>Germany!C59</f>
        <v>643</v>
      </c>
      <c r="D18" s="21">
        <f>Germany!D59</f>
        <v>-356</v>
      </c>
      <c r="E18" s="21">
        <f>Germany!E59</f>
        <v>-160</v>
      </c>
      <c r="F18" s="21">
        <f>Germany!F59</f>
        <v>-268</v>
      </c>
      <c r="G18" s="21">
        <f>Germany!G59</f>
        <v>-135</v>
      </c>
      <c r="H18" s="21">
        <f>Germany!H59</f>
        <v>-56</v>
      </c>
      <c r="I18" s="21">
        <f>Germany!I59</f>
        <v>-496</v>
      </c>
      <c r="J18" s="21">
        <f>Germany!J59</f>
        <v>-645</v>
      </c>
      <c r="K18" s="21">
        <f>Germany!K59</f>
        <v>209</v>
      </c>
      <c r="L18" s="21">
        <f>Germany!L59</f>
        <v>151</v>
      </c>
      <c r="M18" s="21">
        <f>Germany!M59</f>
        <v>-246</v>
      </c>
      <c r="N18" s="21">
        <f>Germany!N59</f>
        <v>-200</v>
      </c>
      <c r="O18" s="21">
        <f>Germany!O59</f>
        <v>-537</v>
      </c>
      <c r="P18" s="21">
        <f>Germany!P59</f>
        <v>458</v>
      </c>
      <c r="Q18" s="21">
        <f>Germany!Q59</f>
        <v>803</v>
      </c>
      <c r="R18" s="21">
        <f>Germany!R59</f>
        <v>1384</v>
      </c>
      <c r="S18" s="21">
        <f>Germany!S59</f>
        <v>1062</v>
      </c>
      <c r="T18" s="21">
        <f>Germany!T59</f>
        <v>-422</v>
      </c>
      <c r="U18" s="21">
        <f>Germany!U59</f>
        <v>-265</v>
      </c>
      <c r="V18" s="21">
        <f>Germany!V59</f>
        <v>-446</v>
      </c>
      <c r="W18" s="21">
        <f>Germany!W59</f>
        <v>-220</v>
      </c>
      <c r="X18" s="21">
        <f>Germany!X59</f>
        <v>-1217</v>
      </c>
      <c r="Y18" s="21">
        <f>Germany!Y59</f>
        <v>-942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</row>
    <row r="19" spans="1:114" x14ac:dyDescent="0.3">
      <c r="A19" s="11" t="s">
        <v>132</v>
      </c>
      <c r="B19" s="21" t="str">
        <f>Greece!B59</f>
        <v>n.a.</v>
      </c>
      <c r="C19" s="21" t="str">
        <f>Greece!C59</f>
        <v>n.a.</v>
      </c>
      <c r="D19" s="21" t="str">
        <f>Greece!D59</f>
        <v>n.a.</v>
      </c>
      <c r="E19" s="21" t="str">
        <f>Greece!E59</f>
        <v>n.a.</v>
      </c>
      <c r="F19" s="21" t="str">
        <f>Greece!F59</f>
        <v>n.a.</v>
      </c>
      <c r="G19" s="21" t="str">
        <f>Greece!G59</f>
        <v>n.a.</v>
      </c>
      <c r="H19" s="21" t="str">
        <f>Greece!H59</f>
        <v>n.a.</v>
      </c>
      <c r="I19" s="21">
        <f>Greece!I59</f>
        <v>-1115</v>
      </c>
      <c r="J19" s="21">
        <f>Greece!J59</f>
        <v>-1128</v>
      </c>
      <c r="K19" s="21">
        <f>Greece!K59</f>
        <v>-1127</v>
      </c>
      <c r="L19" s="21">
        <f>Greece!L59</f>
        <v>-1264</v>
      </c>
      <c r="M19" s="21">
        <f>Greece!M59</f>
        <v>-1361</v>
      </c>
      <c r="N19" s="21">
        <f>Greece!N59</f>
        <v>-1361</v>
      </c>
      <c r="O19" s="21">
        <f>Greece!O59</f>
        <v>-1135</v>
      </c>
      <c r="P19" s="21">
        <f>Greece!P59</f>
        <v>-1143</v>
      </c>
      <c r="Q19" s="21">
        <f>Greece!Q59</f>
        <v>-1189</v>
      </c>
      <c r="R19" s="21">
        <f>Greece!R59</f>
        <v>-1252</v>
      </c>
      <c r="S19" s="21">
        <f>Greece!S59</f>
        <v>-1391</v>
      </c>
      <c r="T19" s="21">
        <f>Greece!T59</f>
        <v>-1510</v>
      </c>
      <c r="U19" s="21">
        <f>Greece!U59</f>
        <v>-1705</v>
      </c>
      <c r="V19" s="21">
        <f>Greece!V59</f>
        <v>-1871</v>
      </c>
      <c r="W19" s="21">
        <f>Greece!W59</f>
        <v>-104</v>
      </c>
      <c r="X19" s="21">
        <f>Greece!X59</f>
        <v>-838</v>
      </c>
      <c r="Y19" s="21">
        <f>Greece!Y59</f>
        <v>-2284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</row>
    <row r="20" spans="1:114" x14ac:dyDescent="0.3">
      <c r="A20" s="11" t="s">
        <v>134</v>
      </c>
      <c r="B20" s="21" t="str">
        <f>Hungary!B59</f>
        <v>n.a.</v>
      </c>
      <c r="C20" s="21" t="str">
        <f>Hungary!C59</f>
        <v>n.a.</v>
      </c>
      <c r="D20" s="21" t="str">
        <f>Hungary!D59</f>
        <v>n.a.</v>
      </c>
      <c r="E20" s="21" t="str">
        <f>Hungary!E59</f>
        <v>n.a.</v>
      </c>
      <c r="F20" s="21" t="str">
        <f>Hungary!F59</f>
        <v>n.a.</v>
      </c>
      <c r="G20" s="21" t="str">
        <f>Hungary!G59</f>
        <v>n.a.</v>
      </c>
      <c r="H20" s="21" t="str">
        <f>Hungary!H59</f>
        <v>n.a.</v>
      </c>
      <c r="I20" s="21">
        <f>Hungary!I59</f>
        <v>-129</v>
      </c>
      <c r="J20" s="21">
        <f>Hungary!J59</f>
        <v>-146</v>
      </c>
      <c r="K20" s="21">
        <f>Hungary!K59</f>
        <v>-99</v>
      </c>
      <c r="L20" s="21">
        <f>Hungary!L59</f>
        <v>-30</v>
      </c>
      <c r="M20" s="21">
        <f>Hungary!M59</f>
        <v>-2</v>
      </c>
      <c r="N20" s="21">
        <f>Hungary!N59</f>
        <v>29</v>
      </c>
      <c r="O20" s="21">
        <f>Hungary!O59</f>
        <v>57</v>
      </c>
      <c r="P20" s="21">
        <f>Hungary!P59</f>
        <v>70</v>
      </c>
      <c r="Q20" s="21">
        <f>Hungary!Q59</f>
        <v>79</v>
      </c>
      <c r="R20" s="21">
        <f>Hungary!R59</f>
        <v>63</v>
      </c>
      <c r="S20" s="21">
        <f>Hungary!S59</f>
        <v>47</v>
      </c>
      <c r="T20" s="21">
        <f>Hungary!T59</f>
        <v>33</v>
      </c>
      <c r="U20" s="21">
        <f>Hungary!U59</f>
        <v>-23</v>
      </c>
      <c r="V20" s="21">
        <f>Hungary!V59</f>
        <v>-4</v>
      </c>
      <c r="W20" s="21">
        <f>Hungary!W59</f>
        <v>33</v>
      </c>
      <c r="X20" s="21">
        <f>Hungary!X59</f>
        <v>-9</v>
      </c>
      <c r="Y20" s="21">
        <f>Hungary!Y59</f>
        <v>70</v>
      </c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</row>
    <row r="21" spans="1:114" x14ac:dyDescent="0.3">
      <c r="A21" s="11" t="s">
        <v>71</v>
      </c>
      <c r="B21" s="21" t="str">
        <f>Ireland!B59</f>
        <v>n.a.</v>
      </c>
      <c r="C21" s="21" t="str">
        <f>Ireland!C59</f>
        <v>n.a.</v>
      </c>
      <c r="D21" s="21" t="str">
        <f>Ireland!D59</f>
        <v>n.a.</v>
      </c>
      <c r="E21" s="21" t="str">
        <f>Ireland!E59</f>
        <v>n.a.</v>
      </c>
      <c r="F21" s="21" t="str">
        <f>Ireland!F59</f>
        <v>n.a.</v>
      </c>
      <c r="G21" s="21" t="str">
        <f>Ireland!G59</f>
        <v>n.a.</v>
      </c>
      <c r="H21" s="21" t="str">
        <f>Ireland!H59</f>
        <v>n.a.</v>
      </c>
      <c r="I21" s="21">
        <f>Ireland!I59</f>
        <v>-648</v>
      </c>
      <c r="J21" s="21">
        <f>Ireland!J59</f>
        <v>-375</v>
      </c>
      <c r="K21" s="21">
        <f>Ireland!K59</f>
        <v>-107</v>
      </c>
      <c r="L21" s="21">
        <f>Ireland!L59</f>
        <v>-332</v>
      </c>
      <c r="M21" s="21">
        <f>Ireland!M59</f>
        <v>-363</v>
      </c>
      <c r="N21" s="21">
        <f>Ireland!N59</f>
        <v>-469</v>
      </c>
      <c r="O21" s="21">
        <f>Ireland!O59</f>
        <v>-651</v>
      </c>
      <c r="P21" s="21">
        <f>Ireland!P59</f>
        <v>-367</v>
      </c>
      <c r="Q21" s="21">
        <f>Ireland!Q59</f>
        <v>-503</v>
      </c>
      <c r="R21" s="21">
        <f>Ireland!R59</f>
        <v>-556</v>
      </c>
      <c r="S21" s="21">
        <f>Ireland!S59</f>
        <v>-666</v>
      </c>
      <c r="T21" s="21">
        <f>Ireland!T59</f>
        <v>-1026</v>
      </c>
      <c r="U21" s="21">
        <f>Ireland!U59</f>
        <v>-1020</v>
      </c>
      <c r="V21" s="21">
        <f>Ireland!V59</f>
        <v>-1274</v>
      </c>
      <c r="W21" s="21">
        <f>Ireland!W59</f>
        <v>-155</v>
      </c>
      <c r="X21" s="21">
        <f>Ireland!X59</f>
        <v>-310</v>
      </c>
      <c r="Y21" s="21">
        <f>Ireland!Y59</f>
        <v>-886</v>
      </c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</row>
    <row r="22" spans="1:114" x14ac:dyDescent="0.3">
      <c r="A22" s="11" t="s">
        <v>51</v>
      </c>
      <c r="B22" s="21">
        <f>Italy!B59</f>
        <v>-1177</v>
      </c>
      <c r="C22" s="21">
        <f>Italy!C59</f>
        <v>-2075</v>
      </c>
      <c r="D22" s="21">
        <f>Italy!D59</f>
        <v>-2379</v>
      </c>
      <c r="E22" s="21">
        <f>Italy!E59</f>
        <v>-1985</v>
      </c>
      <c r="F22" s="21">
        <f>Italy!F59</f>
        <v>-2074</v>
      </c>
      <c r="G22" s="21">
        <f>Italy!G59</f>
        <v>-2826</v>
      </c>
      <c r="H22" s="21">
        <f>Italy!H59</f>
        <v>-3148</v>
      </c>
      <c r="I22" s="21">
        <f>Italy!I59</f>
        <v>-3888</v>
      </c>
      <c r="J22" s="21">
        <f>Italy!J59</f>
        <v>-3761</v>
      </c>
      <c r="K22" s="21">
        <f>Italy!K59</f>
        <v>-2600</v>
      </c>
      <c r="L22" s="21">
        <f>Italy!L59</f>
        <v>-2291</v>
      </c>
      <c r="M22" s="21">
        <f>Italy!M59</f>
        <v>-2107</v>
      </c>
      <c r="N22" s="21">
        <f>Italy!N59</f>
        <v>-2101</v>
      </c>
      <c r="O22" s="21">
        <f>Italy!O59</f>
        <v>-2320</v>
      </c>
      <c r="P22" s="21">
        <f>Italy!P59</f>
        <v>-2055</v>
      </c>
      <c r="Q22" s="21">
        <f>Italy!Q59</f>
        <v>-2143</v>
      </c>
      <c r="R22" s="21">
        <f>Italy!R59</f>
        <v>-2533</v>
      </c>
      <c r="S22" s="21">
        <f>Italy!S59</f>
        <v>-2795</v>
      </c>
      <c r="T22" s="21">
        <f>Italy!T59</f>
        <v>-3267</v>
      </c>
      <c r="U22" s="21">
        <f>Italy!U59</f>
        <v>-3710</v>
      </c>
      <c r="V22" s="21">
        <f>Italy!V59</f>
        <v>-4414</v>
      </c>
      <c r="W22" s="21">
        <f>Italy!W59</f>
        <v>-66</v>
      </c>
      <c r="X22" s="21">
        <f>Italy!X59</f>
        <v>-902</v>
      </c>
      <c r="Y22" s="21">
        <f>Italy!Y59</f>
        <v>-2751</v>
      </c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</row>
    <row r="23" spans="1:114" x14ac:dyDescent="0.3">
      <c r="A23" s="11" t="s">
        <v>137</v>
      </c>
      <c r="B23" s="21" t="str">
        <f>Latvia!B59</f>
        <v>n.a.</v>
      </c>
      <c r="C23" s="21" t="str">
        <f>Latvia!C59</f>
        <v>n.a.</v>
      </c>
      <c r="D23" s="21" t="str">
        <f>Latvia!D59</f>
        <v>n.a.</v>
      </c>
      <c r="E23" s="21" t="str">
        <f>Latvia!E59</f>
        <v>n.a.</v>
      </c>
      <c r="F23" s="21" t="str">
        <f>Latvia!F59</f>
        <v>n.a.</v>
      </c>
      <c r="G23" s="21" t="str">
        <f>Latvia!G59</f>
        <v>n.a.</v>
      </c>
      <c r="H23" s="21" t="str">
        <f>Latvia!H59</f>
        <v>n.a.</v>
      </c>
      <c r="I23" s="21">
        <f>Latvia!I59</f>
        <v>7</v>
      </c>
      <c r="J23" s="21">
        <f>Latvia!J59</f>
        <v>14</v>
      </c>
      <c r="K23" s="21">
        <f>Latvia!K59</f>
        <v>27</v>
      </c>
      <c r="L23" s="21">
        <f>Latvia!L59</f>
        <v>27</v>
      </c>
      <c r="M23" s="21">
        <f>Latvia!M59</f>
        <v>26</v>
      </c>
      <c r="N23" s="21">
        <f>Latvia!N59</f>
        <v>37</v>
      </c>
      <c r="O23" s="21">
        <f>Latvia!O59</f>
        <v>44</v>
      </c>
      <c r="P23" s="21">
        <f>Latvia!P59</f>
        <v>40</v>
      </c>
      <c r="Q23" s="21">
        <f>Latvia!Q59</f>
        <v>44</v>
      </c>
      <c r="R23" s="21">
        <f>Latvia!R59</f>
        <v>45</v>
      </c>
      <c r="S23" s="21">
        <f>Latvia!S59</f>
        <v>47</v>
      </c>
      <c r="T23" s="21">
        <f>Latvia!T59</f>
        <v>50</v>
      </c>
      <c r="U23" s="21">
        <f>Latvia!U59</f>
        <v>36</v>
      </c>
      <c r="V23" s="21">
        <f>Latvia!V59</f>
        <v>38</v>
      </c>
      <c r="W23" s="21">
        <f>Latvia!W59</f>
        <v>17</v>
      </c>
      <c r="X23" s="21">
        <f>Latvia!X59</f>
        <v>5</v>
      </c>
      <c r="Y23" s="21">
        <f>Latvia!Y59</f>
        <v>38</v>
      </c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</row>
    <row r="24" spans="1:114" x14ac:dyDescent="0.3">
      <c r="A24" s="11" t="s">
        <v>138</v>
      </c>
      <c r="B24" s="21" t="str">
        <f>Lithuania!B59</f>
        <v>n.a.</v>
      </c>
      <c r="C24" s="21" t="str">
        <f>Lithuania!C59</f>
        <v>n.a.</v>
      </c>
      <c r="D24" s="21" t="str">
        <f>Lithuania!D59</f>
        <v>n.a.</v>
      </c>
      <c r="E24" s="21" t="str">
        <f>Lithuania!E59</f>
        <v>n.a.</v>
      </c>
      <c r="F24" s="21" t="str">
        <f>Lithuania!F59</f>
        <v>n.a.</v>
      </c>
      <c r="G24" s="21" t="str">
        <f>Lithuania!G59</f>
        <v>n.a.</v>
      </c>
      <c r="H24" s="21" t="str">
        <f>Lithuania!H59</f>
        <v>n.a.</v>
      </c>
      <c r="I24" s="21">
        <f>Lithuania!I59</f>
        <v>-44</v>
      </c>
      <c r="J24" s="21">
        <f>Lithuania!J59</f>
        <v>-28</v>
      </c>
      <c r="K24" s="21">
        <f>Lithuania!K59</f>
        <v>-12</v>
      </c>
      <c r="L24" s="21">
        <f>Lithuania!L59</f>
        <v>23</v>
      </c>
      <c r="M24" s="21">
        <f>Lithuania!M59</f>
        <v>29</v>
      </c>
      <c r="N24" s="21">
        <f>Lithuania!N59</f>
        <v>12</v>
      </c>
      <c r="O24" s="21">
        <f>Lithuania!O59</f>
        <v>14</v>
      </c>
      <c r="P24" s="21">
        <f>Lithuania!P59</f>
        <v>41</v>
      </c>
      <c r="Q24" s="21">
        <f>Lithuania!Q59</f>
        <v>66</v>
      </c>
      <c r="R24" s="21">
        <f>Lithuania!R59</f>
        <v>80</v>
      </c>
      <c r="S24" s="21">
        <f>Lithuania!S59</f>
        <v>87</v>
      </c>
      <c r="T24" s="21">
        <f>Lithuania!T59</f>
        <v>107</v>
      </c>
      <c r="U24" s="21">
        <f>Lithuania!U59</f>
        <v>98</v>
      </c>
      <c r="V24" s="21">
        <f>Lithuania!V59</f>
        <v>101</v>
      </c>
      <c r="W24" s="21">
        <f>Lithuania!W59</f>
        <v>31</v>
      </c>
      <c r="X24" s="21">
        <f>Lithuania!X59</f>
        <v>23</v>
      </c>
      <c r="Y24" s="21">
        <f>Lithuania!Y59</f>
        <v>70</v>
      </c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</row>
    <row r="25" spans="1:114" x14ac:dyDescent="0.3">
      <c r="A25" s="11" t="s">
        <v>141</v>
      </c>
      <c r="B25" s="21">
        <f>Luxembourg!B59</f>
        <v>15</v>
      </c>
      <c r="C25" s="21">
        <f>Luxembourg!C59</f>
        <v>16</v>
      </c>
      <c r="D25" s="21">
        <f>Luxembourg!D59</f>
        <v>13</v>
      </c>
      <c r="E25" s="21">
        <f>Luxembourg!E59</f>
        <v>13</v>
      </c>
      <c r="F25" s="21">
        <f>Luxembourg!F59</f>
        <v>15</v>
      </c>
      <c r="G25" s="21">
        <f>Luxembourg!G59</f>
        <v>20</v>
      </c>
      <c r="H25" s="21">
        <f>Luxembourg!H59</f>
        <v>22</v>
      </c>
      <c r="I25" s="21">
        <f>Luxembourg!I59</f>
        <v>5</v>
      </c>
      <c r="J25" s="21">
        <f>Luxembourg!J59</f>
        <v>1</v>
      </c>
      <c r="K25" s="21">
        <f>Luxembourg!K59</f>
        <v>26</v>
      </c>
      <c r="L25" s="21">
        <f>Luxembourg!L59</f>
        <v>30</v>
      </c>
      <c r="M25" s="21">
        <f>Luxembourg!M59</f>
        <v>44</v>
      </c>
      <c r="N25" s="21">
        <f>Luxembourg!N59</f>
        <v>42</v>
      </c>
      <c r="O25" s="21">
        <f>Luxembourg!O59</f>
        <v>38</v>
      </c>
      <c r="P25" s="21">
        <f>Luxembourg!P59</f>
        <v>48</v>
      </c>
      <c r="Q25" s="21">
        <f>Luxembourg!Q59</f>
        <v>45</v>
      </c>
      <c r="R25" s="21">
        <f>Luxembourg!R59</f>
        <v>55</v>
      </c>
      <c r="S25" s="21">
        <f>Luxembourg!S59</f>
        <v>44</v>
      </c>
      <c r="T25" s="21">
        <f>Luxembourg!T59</f>
        <v>32</v>
      </c>
      <c r="U25" s="21">
        <f>Luxembourg!U59</f>
        <v>55</v>
      </c>
      <c r="V25" s="21">
        <f>Luxembourg!V59</f>
        <v>54</v>
      </c>
      <c r="W25" s="21">
        <f>Luxembourg!W59</f>
        <v>7</v>
      </c>
      <c r="X25" s="21">
        <f>Luxembourg!X59</f>
        <v>-4</v>
      </c>
      <c r="Y25" s="21">
        <f>Luxembourg!Y59</f>
        <v>29</v>
      </c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</row>
    <row r="26" spans="1:114" x14ac:dyDescent="0.3">
      <c r="A26" s="11" t="s">
        <v>142</v>
      </c>
      <c r="B26" s="21" t="str">
        <f>Malta!B59</f>
        <v>n.a.</v>
      </c>
      <c r="C26" s="21" t="str">
        <f>Malta!C59</f>
        <v>n.a.</v>
      </c>
      <c r="D26" s="21" t="str">
        <f>Malta!D59</f>
        <v>n.a.</v>
      </c>
      <c r="E26" s="21" t="str">
        <f>Malta!E59</f>
        <v>n.a.</v>
      </c>
      <c r="F26" s="21" t="str">
        <f>Malta!F59</f>
        <v>n.a.</v>
      </c>
      <c r="G26" s="21" t="str">
        <f>Malta!G59</f>
        <v>n.a.</v>
      </c>
      <c r="H26" s="21" t="str">
        <f>Malta!H59</f>
        <v>n.a.</v>
      </c>
      <c r="I26" s="21">
        <f>Malta!I59</f>
        <v>-16</v>
      </c>
      <c r="J26" s="21">
        <f>Malta!J59</f>
        <v>-9</v>
      </c>
      <c r="K26" s="21">
        <f>Malta!K59</f>
        <v>-6</v>
      </c>
      <c r="L26" s="21">
        <f>Malta!L59</f>
        <v>-6</v>
      </c>
      <c r="M26" s="21">
        <f>Malta!M59</f>
        <v>-11</v>
      </c>
      <c r="N26" s="21">
        <f>Malta!N59</f>
        <v>-16</v>
      </c>
      <c r="O26" s="21">
        <f>Malta!O59</f>
        <v>-10</v>
      </c>
      <c r="P26" s="21">
        <f>Malta!P59</f>
        <v>-13</v>
      </c>
      <c r="Q26" s="21">
        <f>Malta!Q59</f>
        <v>-6</v>
      </c>
      <c r="R26" s="21">
        <f>Malta!R59</f>
        <v>-10</v>
      </c>
      <c r="S26" s="21">
        <f>Malta!S59</f>
        <v>-19</v>
      </c>
      <c r="T26" s="21">
        <f>Malta!T59</f>
        <v>-15</v>
      </c>
      <c r="U26" s="21">
        <f>Malta!U59</f>
        <v>-24</v>
      </c>
      <c r="V26" s="21">
        <f>Malta!V59</f>
        <v>-50</v>
      </c>
      <c r="W26" s="21">
        <f>Malta!W59</f>
        <v>-11</v>
      </c>
      <c r="X26" s="21">
        <f>Malta!X59</f>
        <v>-27</v>
      </c>
      <c r="Y26" s="21">
        <f>Malta!Y59</f>
        <v>-34</v>
      </c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</row>
    <row r="27" spans="1:114" x14ac:dyDescent="0.3">
      <c r="A27" s="11" t="s">
        <v>56</v>
      </c>
      <c r="B27" s="21">
        <f>Netherlands!B59</f>
        <v>-368</v>
      </c>
      <c r="C27" s="21">
        <f>Netherlands!C59</f>
        <v>-534</v>
      </c>
      <c r="D27" s="21">
        <f>Netherlands!D59</f>
        <v>-726</v>
      </c>
      <c r="E27" s="21">
        <f>Netherlands!E59</f>
        <v>-613</v>
      </c>
      <c r="F27" s="21">
        <f>Netherlands!F59</f>
        <v>-588</v>
      </c>
      <c r="G27" s="21">
        <f>Netherlands!G59</f>
        <v>-638</v>
      </c>
      <c r="H27" s="21">
        <f>Netherlands!H59</f>
        <v>-722</v>
      </c>
      <c r="I27" s="21">
        <f>Netherlands!I59</f>
        <v>-837</v>
      </c>
      <c r="J27" s="21">
        <f>Netherlands!J59</f>
        <v>-986</v>
      </c>
      <c r="K27" s="21">
        <f>Netherlands!K59</f>
        <v>-796</v>
      </c>
      <c r="L27" s="21">
        <f>Netherlands!L59</f>
        <v>-719</v>
      </c>
      <c r="M27" s="21">
        <f>Netherlands!M59</f>
        <v>-641</v>
      </c>
      <c r="N27" s="21">
        <f>Netherlands!N59</f>
        <v>-795</v>
      </c>
      <c r="O27" s="21">
        <f>Netherlands!O59</f>
        <v>-801</v>
      </c>
      <c r="P27" s="21">
        <f>Netherlands!P59</f>
        <v>-373</v>
      </c>
      <c r="Q27" s="21">
        <f>Netherlands!Q59</f>
        <v>-354</v>
      </c>
      <c r="R27" s="21">
        <f>Netherlands!R59</f>
        <v>-14</v>
      </c>
      <c r="S27" s="21">
        <f>Netherlands!S59</f>
        <v>-143</v>
      </c>
      <c r="T27" s="21">
        <f>Netherlands!T59</f>
        <v>-458</v>
      </c>
      <c r="U27" s="21">
        <f>Netherlands!U59</f>
        <v>-460</v>
      </c>
      <c r="V27" s="21">
        <f>Netherlands!V59</f>
        <v>-538</v>
      </c>
      <c r="W27" s="21">
        <f>Netherlands!W59</f>
        <v>-175</v>
      </c>
      <c r="X27" s="21">
        <f>Netherlands!X59</f>
        <v>-669</v>
      </c>
      <c r="Y27" s="21">
        <f>Netherlands!Y59</f>
        <v>-1085</v>
      </c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</row>
    <row r="28" spans="1:114" x14ac:dyDescent="0.3">
      <c r="A28" s="11" t="s">
        <v>72</v>
      </c>
      <c r="B28" s="21">
        <f>Norway!B59</f>
        <v>334</v>
      </c>
      <c r="C28" s="21">
        <f>Norway!C59</f>
        <v>325</v>
      </c>
      <c r="D28" s="21">
        <f>Norway!D59</f>
        <v>245</v>
      </c>
      <c r="E28" s="21">
        <f>Norway!E59</f>
        <v>257</v>
      </c>
      <c r="F28" s="21">
        <f>Norway!F59</f>
        <v>220</v>
      </c>
      <c r="G28" s="21">
        <f>Norway!G59</f>
        <v>242</v>
      </c>
      <c r="H28" s="21">
        <f>Norway!H59</f>
        <v>270</v>
      </c>
      <c r="I28" s="21">
        <f>Norway!I59</f>
        <v>279</v>
      </c>
      <c r="J28" s="21">
        <f>Norway!J59</f>
        <v>381</v>
      </c>
      <c r="K28" s="21">
        <f>Norway!K59</f>
        <v>600</v>
      </c>
      <c r="L28" s="21">
        <f>Norway!L59</f>
        <v>538</v>
      </c>
      <c r="M28" s="21">
        <f>Norway!M59</f>
        <v>710</v>
      </c>
      <c r="N28" s="21">
        <f>Norway!N59</f>
        <v>933</v>
      </c>
      <c r="O28" s="21">
        <f>Norway!O59</f>
        <v>1023</v>
      </c>
      <c r="P28" s="21">
        <f>Norway!P59</f>
        <v>1177</v>
      </c>
      <c r="Q28" s="21">
        <f>Norway!Q59</f>
        <v>1181</v>
      </c>
      <c r="R28" s="21">
        <f>Norway!R59</f>
        <v>1002</v>
      </c>
      <c r="S28" s="21">
        <f>Norway!S59</f>
        <v>642</v>
      </c>
      <c r="T28" s="21">
        <f>Norway!T59</f>
        <v>366</v>
      </c>
      <c r="U28" s="21">
        <f>Norway!U59</f>
        <v>81</v>
      </c>
      <c r="V28" s="21">
        <f>Norway!V59</f>
        <v>-130</v>
      </c>
      <c r="W28" s="21">
        <f>Norway!W59</f>
        <v>107</v>
      </c>
      <c r="X28" s="21">
        <f>Norway!X59</f>
        <v>53</v>
      </c>
      <c r="Y28" s="21">
        <f>Norway!Y59</f>
        <v>356</v>
      </c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</row>
    <row r="29" spans="1:114" x14ac:dyDescent="0.3">
      <c r="A29" s="11" t="s">
        <v>153</v>
      </c>
      <c r="B29" s="21" t="str">
        <f>Poland!B59</f>
        <v>n.a.</v>
      </c>
      <c r="C29" s="21" t="str">
        <f>Poland!C59</f>
        <v>n.a.</v>
      </c>
      <c r="D29" s="21" t="str">
        <f>Poland!D59</f>
        <v>n.a.</v>
      </c>
      <c r="E29" s="21" t="str">
        <f>Poland!E59</f>
        <v>n.a.</v>
      </c>
      <c r="F29" s="21" t="str">
        <f>Poland!F59</f>
        <v>n.a.</v>
      </c>
      <c r="G29" s="21" t="str">
        <f>Poland!G59</f>
        <v>n.a.</v>
      </c>
      <c r="H29" s="21" t="str">
        <f>Poland!H59</f>
        <v>n.a.</v>
      </c>
      <c r="I29" s="21">
        <f>Poland!I59</f>
        <v>67</v>
      </c>
      <c r="J29" s="21">
        <f>Poland!J59</f>
        <v>72</v>
      </c>
      <c r="K29" s="21">
        <f>Poland!K59</f>
        <v>116</v>
      </c>
      <c r="L29" s="21">
        <f>Poland!L59</f>
        <v>52</v>
      </c>
      <c r="M29" s="21">
        <f>Poland!M59</f>
        <v>48</v>
      </c>
      <c r="N29" s="21">
        <f>Poland!N59</f>
        <v>66</v>
      </c>
      <c r="O29" s="21">
        <f>Poland!O59</f>
        <v>77</v>
      </c>
      <c r="P29" s="21">
        <f>Poland!P59</f>
        <v>195</v>
      </c>
      <c r="Q29" s="21">
        <f>Poland!Q59</f>
        <v>298</v>
      </c>
      <c r="R29" s="21">
        <f>Poland!R59</f>
        <v>336</v>
      </c>
      <c r="S29" s="21">
        <f>Poland!S59</f>
        <v>283</v>
      </c>
      <c r="T29" s="21">
        <f>Poland!T59</f>
        <v>196</v>
      </c>
      <c r="U29" s="21">
        <f>Poland!U59</f>
        <v>125</v>
      </c>
      <c r="V29" s="21">
        <f>Poland!V59</f>
        <v>97</v>
      </c>
      <c r="W29" s="21">
        <f>Poland!W59</f>
        <v>114</v>
      </c>
      <c r="X29" s="21">
        <f>Poland!X59</f>
        <v>-114</v>
      </c>
      <c r="Y29" s="21">
        <f>Poland!Y59</f>
        <v>209</v>
      </c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</row>
    <row r="30" spans="1:114" x14ac:dyDescent="0.3">
      <c r="A30" s="11" t="s">
        <v>143</v>
      </c>
      <c r="B30" s="21" t="str">
        <f>Portugal!B59</f>
        <v>n.a.</v>
      </c>
      <c r="C30" s="21" t="str">
        <f>Portugal!C59</f>
        <v>n.a.</v>
      </c>
      <c r="D30" s="21" t="str">
        <f>Portugal!D59</f>
        <v>n.a.</v>
      </c>
      <c r="E30" s="21" t="str">
        <f>Portugal!E59</f>
        <v>n.a.</v>
      </c>
      <c r="F30" s="21" t="str">
        <f>Portugal!F59</f>
        <v>n.a.</v>
      </c>
      <c r="G30" s="21" t="str">
        <f>Portugal!G59</f>
        <v>n.a.</v>
      </c>
      <c r="H30" s="21" t="str">
        <f>Portugal!H59</f>
        <v>n.a.</v>
      </c>
      <c r="I30" s="21">
        <f>Portugal!I59</f>
        <v>-125</v>
      </c>
      <c r="J30" s="21">
        <f>Portugal!J59</f>
        <v>-127</v>
      </c>
      <c r="K30" s="21">
        <f>Portugal!K59</f>
        <v>-35</v>
      </c>
      <c r="L30" s="21">
        <f>Portugal!L59</f>
        <v>-51</v>
      </c>
      <c r="M30" s="21">
        <f>Portugal!M59</f>
        <v>21</v>
      </c>
      <c r="N30" s="21">
        <f>Portugal!N59</f>
        <v>-95</v>
      </c>
      <c r="O30" s="21">
        <f>Portugal!O59</f>
        <v>-92</v>
      </c>
      <c r="P30" s="21">
        <f>Portugal!P59</f>
        <v>-70</v>
      </c>
      <c r="Q30" s="21">
        <f>Portugal!Q59</f>
        <v>-90</v>
      </c>
      <c r="R30" s="21">
        <f>Portugal!R59</f>
        <v>-114</v>
      </c>
      <c r="S30" s="21">
        <f>Portugal!S59</f>
        <v>-287</v>
      </c>
      <c r="T30" s="21">
        <f>Portugal!T59</f>
        <v>-631</v>
      </c>
      <c r="U30" s="21">
        <f>Portugal!U59</f>
        <v>-671</v>
      </c>
      <c r="V30" s="21">
        <f>Portugal!V59</f>
        <v>-861</v>
      </c>
      <c r="W30" s="21">
        <f>Portugal!W59</f>
        <v>-120</v>
      </c>
      <c r="X30" s="21">
        <f>Portugal!X59</f>
        <v>-389</v>
      </c>
      <c r="Y30" s="21">
        <f>Portugal!Y59</f>
        <v>-1076</v>
      </c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</row>
    <row r="31" spans="1:114" x14ac:dyDescent="0.3">
      <c r="A31" s="11" t="s">
        <v>154</v>
      </c>
      <c r="B31" s="21" t="str">
        <f>Romania!B59</f>
        <v>n.a.</v>
      </c>
      <c r="C31" s="21" t="str">
        <f>Romania!C59</f>
        <v>n.a.</v>
      </c>
      <c r="D31" s="21" t="str">
        <f>Romania!D59</f>
        <v>n.a.</v>
      </c>
      <c r="E31" s="21" t="str">
        <f>Romania!E59</f>
        <v>n.a.</v>
      </c>
      <c r="F31" s="21" t="str">
        <f>Romania!F59</f>
        <v>n.a.</v>
      </c>
      <c r="G31" s="21" t="str">
        <f>Romania!G59</f>
        <v>n.a.</v>
      </c>
      <c r="H31" s="21" t="str">
        <f>Romania!H59</f>
        <v>n.a.</v>
      </c>
      <c r="I31" s="21">
        <f>Romania!I59</f>
        <v>125</v>
      </c>
      <c r="J31" s="21">
        <f>Romania!J59</f>
        <v>44</v>
      </c>
      <c r="K31" s="21">
        <f>Romania!K59</f>
        <v>73</v>
      </c>
      <c r="L31" s="21">
        <f>Romania!L59</f>
        <v>52</v>
      </c>
      <c r="M31" s="21">
        <f>Romania!M59</f>
        <v>76</v>
      </c>
      <c r="N31" s="21">
        <f>Romania!N59</f>
        <v>89</v>
      </c>
      <c r="O31" s="21">
        <f>Romania!O59</f>
        <v>66</v>
      </c>
      <c r="P31" s="21">
        <f>Romania!P59</f>
        <v>86</v>
      </c>
      <c r="Q31" s="21">
        <f>Romania!Q59</f>
        <v>98</v>
      </c>
      <c r="R31" s="21">
        <f>Romania!R59</f>
        <v>65</v>
      </c>
      <c r="S31" s="21">
        <f>Romania!S59</f>
        <v>97</v>
      </c>
      <c r="T31" s="21">
        <f>Romania!T59</f>
        <v>108</v>
      </c>
      <c r="U31" s="21">
        <f>Romania!U59</f>
        <v>142</v>
      </c>
      <c r="V31" s="21">
        <f>Romania!V59</f>
        <v>170</v>
      </c>
      <c r="W31" s="21">
        <f>Romania!W59</f>
        <v>76</v>
      </c>
      <c r="X31" s="21">
        <f>Romania!X59</f>
        <v>39</v>
      </c>
      <c r="Y31" s="21">
        <f>Romania!Y59</f>
        <v>59</v>
      </c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</row>
    <row r="32" spans="1:114" x14ac:dyDescent="0.3">
      <c r="A32" s="11" t="s">
        <v>123</v>
      </c>
      <c r="B32" s="21" t="str">
        <f>Russia!B59</f>
        <v>n.a.</v>
      </c>
      <c r="C32" s="21" t="str">
        <f>Russia!C59</f>
        <v>n.a.</v>
      </c>
      <c r="D32" s="21" t="str">
        <f>Russia!D59</f>
        <v>n.a.</v>
      </c>
      <c r="E32" s="21" t="str">
        <f>Russia!E59</f>
        <v>n.a.</v>
      </c>
      <c r="F32" s="21" t="str">
        <f>Russia!F59</f>
        <v>n.a.</v>
      </c>
      <c r="G32" s="21" t="str">
        <f>Russia!G59</f>
        <v>n.a.</v>
      </c>
      <c r="H32" s="21" t="str">
        <f>Russia!H59</f>
        <v>n.a.</v>
      </c>
      <c r="I32" s="21">
        <f>Russia!I59</f>
        <v>-174</v>
      </c>
      <c r="J32" s="21">
        <f>Russia!J59</f>
        <v>-27</v>
      </c>
      <c r="K32" s="21">
        <f>Russia!K59</f>
        <v>178</v>
      </c>
      <c r="L32" s="21">
        <f>Russia!L59</f>
        <v>118</v>
      </c>
      <c r="M32" s="21">
        <f>Russia!M59</f>
        <v>275</v>
      </c>
      <c r="N32" s="21">
        <f>Russia!N59</f>
        <v>532</v>
      </c>
      <c r="O32" s="21">
        <f>Russia!O59</f>
        <v>735</v>
      </c>
      <c r="P32" s="21">
        <f>Russia!P59</f>
        <v>1169</v>
      </c>
      <c r="Q32" s="21">
        <f>Russia!Q59</f>
        <v>1230</v>
      </c>
      <c r="R32" s="21">
        <f>Russia!R59</f>
        <v>924</v>
      </c>
      <c r="S32" s="21">
        <f>Russia!S59</f>
        <v>952</v>
      </c>
      <c r="T32" s="21">
        <f>Russia!T59</f>
        <v>977</v>
      </c>
      <c r="U32" s="21">
        <f>Russia!U59</f>
        <v>838</v>
      </c>
      <c r="V32" s="21">
        <f>Russia!V59</f>
        <v>779</v>
      </c>
      <c r="W32" s="21">
        <f>Russia!W59</f>
        <v>345</v>
      </c>
      <c r="X32" s="21">
        <f>Russia!X59</f>
        <v>324</v>
      </c>
      <c r="Y32" s="21">
        <f>Russia!Y59</f>
        <v>218</v>
      </c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</row>
    <row r="33" spans="1:114" x14ac:dyDescent="0.3">
      <c r="A33" s="11" t="s">
        <v>145</v>
      </c>
      <c r="B33" s="21" t="str">
        <f>Slovakia!B59</f>
        <v>n.a.</v>
      </c>
      <c r="C33" s="21" t="str">
        <f>Slovakia!C59</f>
        <v>n.a.</v>
      </c>
      <c r="D33" s="21" t="str">
        <f>Slovakia!D59</f>
        <v>n.a.</v>
      </c>
      <c r="E33" s="21" t="str">
        <f>Slovakia!E59</f>
        <v>n.a.</v>
      </c>
      <c r="F33" s="21" t="str">
        <f>Slovakia!F59</f>
        <v>n.a.</v>
      </c>
      <c r="G33" s="21" t="str">
        <f>Slovakia!G59</f>
        <v>n.a.</v>
      </c>
      <c r="H33" s="21" t="str">
        <f>Slovakia!H59</f>
        <v>n.a.</v>
      </c>
      <c r="I33" s="21">
        <f>Slovakia!I59</f>
        <v>34</v>
      </c>
      <c r="J33" s="21">
        <f>Slovakia!J59</f>
        <v>37</v>
      </c>
      <c r="K33" s="21">
        <f>Slovakia!K59</f>
        <v>43</v>
      </c>
      <c r="L33" s="21">
        <f>Slovakia!L59</f>
        <v>65</v>
      </c>
      <c r="M33" s="21">
        <f>Slovakia!M59</f>
        <v>84</v>
      </c>
      <c r="N33" s="21">
        <f>Slovakia!N59</f>
        <v>79</v>
      </c>
      <c r="O33" s="21">
        <f>Slovakia!O59</f>
        <v>67</v>
      </c>
      <c r="P33" s="21">
        <f>Slovakia!P59</f>
        <v>74</v>
      </c>
      <c r="Q33" s="21">
        <f>Slovakia!Q59</f>
        <v>85</v>
      </c>
      <c r="R33" s="21">
        <f>Slovakia!R59</f>
        <v>114</v>
      </c>
      <c r="S33" s="21">
        <f>Slovakia!S59</f>
        <v>118</v>
      </c>
      <c r="T33" s="21">
        <f>Slovakia!T59</f>
        <v>113</v>
      </c>
      <c r="U33" s="21">
        <f>Slovakia!U59</f>
        <v>109</v>
      </c>
      <c r="V33" s="21">
        <f>Slovakia!V59</f>
        <v>115</v>
      </c>
      <c r="W33" s="21">
        <f>Slovakia!W59</f>
        <v>28</v>
      </c>
      <c r="X33" s="21">
        <f>Slovakia!X59</f>
        <v>9</v>
      </c>
      <c r="Y33" s="21">
        <f>Slovakia!Y59</f>
        <v>60</v>
      </c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</row>
    <row r="34" spans="1:114" x14ac:dyDescent="0.3">
      <c r="A34" s="11" t="s">
        <v>147</v>
      </c>
      <c r="B34" s="21" t="str">
        <f>Slovenia!B59</f>
        <v>n.a.</v>
      </c>
      <c r="C34" s="21" t="str">
        <f>Slovenia!C59</f>
        <v>n.a.</v>
      </c>
      <c r="D34" s="21" t="str">
        <f>Slovenia!D59</f>
        <v>n.a.</v>
      </c>
      <c r="E34" s="21" t="str">
        <f>Slovenia!E59</f>
        <v>n.a.</v>
      </c>
      <c r="F34" s="21" t="str">
        <f>Slovenia!F59</f>
        <v>n.a.</v>
      </c>
      <c r="G34" s="21" t="str">
        <f>Slovenia!G59</f>
        <v>n.a.</v>
      </c>
      <c r="H34" s="21" t="str">
        <f>Slovenia!H59</f>
        <v>n.a.</v>
      </c>
      <c r="I34" s="21">
        <f>Slovenia!I59</f>
        <v>23</v>
      </c>
      <c r="J34" s="21">
        <f>Slovenia!J59</f>
        <v>34</v>
      </c>
      <c r="K34" s="21">
        <f>Slovenia!K59</f>
        <v>48</v>
      </c>
      <c r="L34" s="21">
        <f>Slovenia!L59</f>
        <v>42</v>
      </c>
      <c r="M34" s="21">
        <f>Slovenia!M59</f>
        <v>42</v>
      </c>
      <c r="N34" s="21">
        <f>Slovenia!N59</f>
        <v>40</v>
      </c>
      <c r="O34" s="21">
        <f>Slovenia!O59</f>
        <v>37</v>
      </c>
      <c r="P34" s="21">
        <f>Slovenia!P59</f>
        <v>33</v>
      </c>
      <c r="Q34" s="21">
        <f>Slovenia!Q59</f>
        <v>44</v>
      </c>
      <c r="R34" s="21">
        <f>Slovenia!R59</f>
        <v>61</v>
      </c>
      <c r="S34" s="21">
        <f>Slovenia!S59</f>
        <v>50</v>
      </c>
      <c r="T34" s="21">
        <f>Slovenia!T59</f>
        <v>54</v>
      </c>
      <c r="U34" s="21">
        <f>Slovenia!U59</f>
        <v>60</v>
      </c>
      <c r="V34" s="21">
        <f>Slovenia!V59</f>
        <v>57</v>
      </c>
      <c r="W34" s="21">
        <f>Slovenia!W59</f>
        <v>21</v>
      </c>
      <c r="X34" s="21">
        <f>Slovenia!X59</f>
        <v>2</v>
      </c>
      <c r="Y34" s="21">
        <f>Slovenia!Y59</f>
        <v>15</v>
      </c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</row>
    <row r="35" spans="1:114" x14ac:dyDescent="0.3">
      <c r="A35" s="11" t="s">
        <v>73</v>
      </c>
      <c r="B35" s="21">
        <f>Spain!B59</f>
        <v>-273</v>
      </c>
      <c r="C35" s="21">
        <f>Spain!C59</f>
        <v>-565</v>
      </c>
      <c r="D35" s="21">
        <f>Spain!D59</f>
        <v>-709</v>
      </c>
      <c r="E35" s="21">
        <f>Spain!E59</f>
        <v>-605</v>
      </c>
      <c r="F35" s="21">
        <f>Spain!F59</f>
        <v>-667</v>
      </c>
      <c r="G35" s="21">
        <f>Spain!G59</f>
        <v>-629</v>
      </c>
      <c r="H35" s="21">
        <f>Spain!H59</f>
        <v>-455</v>
      </c>
      <c r="I35" s="21">
        <f>Spain!I59</f>
        <v>-502</v>
      </c>
      <c r="J35" s="21">
        <f>Spain!J59</f>
        <v>-349</v>
      </c>
      <c r="K35" s="21">
        <f>Spain!K59</f>
        <v>185</v>
      </c>
      <c r="L35" s="21">
        <f>Spain!L59</f>
        <v>-224</v>
      </c>
      <c r="M35" s="21">
        <f>Spain!M59</f>
        <v>-100</v>
      </c>
      <c r="N35" s="21">
        <f>Spain!N59</f>
        <v>-65</v>
      </c>
      <c r="O35" s="21">
        <f>Spain!O59</f>
        <v>-301</v>
      </c>
      <c r="P35" s="21">
        <f>Spain!P59</f>
        <v>-27</v>
      </c>
      <c r="Q35" s="21">
        <f>Spain!Q59</f>
        <v>-33</v>
      </c>
      <c r="R35" s="21">
        <f>Spain!R59</f>
        <v>-233</v>
      </c>
      <c r="S35" s="21">
        <f>Spain!S59</f>
        <v>-335</v>
      </c>
      <c r="T35" s="21">
        <f>Spain!T59</f>
        <v>-991</v>
      </c>
      <c r="U35" s="21">
        <f>Spain!U59</f>
        <v>-1286</v>
      </c>
      <c r="V35" s="21">
        <f>Spain!V59</f>
        <v>-1713</v>
      </c>
      <c r="W35" s="21">
        <f>Spain!W59</f>
        <v>115</v>
      </c>
      <c r="X35" s="21">
        <f>Spain!X59</f>
        <v>-398</v>
      </c>
      <c r="Y35" s="21">
        <f>Spain!Y59</f>
        <v>-1232</v>
      </c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</row>
    <row r="36" spans="1:114" x14ac:dyDescent="0.3">
      <c r="A36" s="11" t="s">
        <v>92</v>
      </c>
      <c r="B36" s="21">
        <f>Sweden!B59</f>
        <v>510</v>
      </c>
      <c r="C36" s="21">
        <f>Sweden!C59</f>
        <v>394</v>
      </c>
      <c r="D36" s="21">
        <f>Sweden!D59</f>
        <v>170</v>
      </c>
      <c r="E36" s="21">
        <f>Sweden!E59</f>
        <v>160</v>
      </c>
      <c r="F36" s="21">
        <f>Sweden!F59</f>
        <v>130</v>
      </c>
      <c r="G36" s="21">
        <f>Sweden!G59</f>
        <v>213</v>
      </c>
      <c r="H36" s="21">
        <f>Sweden!H59</f>
        <v>302</v>
      </c>
      <c r="I36" s="21">
        <f>Sweden!I59</f>
        <v>280</v>
      </c>
      <c r="J36" s="21">
        <f>Sweden!J59</f>
        <v>437</v>
      </c>
      <c r="K36" s="21">
        <f>Sweden!K59</f>
        <v>736</v>
      </c>
      <c r="L36" s="21">
        <f>Sweden!L59</f>
        <v>574</v>
      </c>
      <c r="M36" s="21">
        <f>Sweden!M59</f>
        <v>763</v>
      </c>
      <c r="N36" s="21">
        <f>Sweden!N59</f>
        <v>1042</v>
      </c>
      <c r="O36" s="21">
        <f>Sweden!O59</f>
        <v>1176</v>
      </c>
      <c r="P36" s="21">
        <f>Sweden!P59</f>
        <v>1433</v>
      </c>
      <c r="Q36" s="21">
        <f>Sweden!Q59</f>
        <v>1581</v>
      </c>
      <c r="R36" s="21">
        <f>Sweden!R59</f>
        <v>1566</v>
      </c>
      <c r="S36" s="21">
        <f>Sweden!S59</f>
        <v>1382</v>
      </c>
      <c r="T36" s="21">
        <f>Sweden!T59</f>
        <v>1008</v>
      </c>
      <c r="U36" s="21">
        <f>Sweden!U59</f>
        <v>866</v>
      </c>
      <c r="V36" s="21">
        <f>Sweden!V59</f>
        <v>658</v>
      </c>
      <c r="W36" s="21">
        <f>Sweden!W59</f>
        <v>183</v>
      </c>
      <c r="X36" s="21">
        <f>Sweden!X59</f>
        <v>54</v>
      </c>
      <c r="Y36" s="21">
        <f>Sweden!Y59</f>
        <v>263</v>
      </c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</row>
    <row r="37" spans="1:114" x14ac:dyDescent="0.3">
      <c r="A37" s="11" t="s">
        <v>74</v>
      </c>
      <c r="B37" s="21">
        <f>Switzerland!B59</f>
        <v>287</v>
      </c>
      <c r="C37" s="21">
        <f>Switzerland!C59</f>
        <v>186</v>
      </c>
      <c r="D37" s="21">
        <f>Switzerland!D59</f>
        <v>6</v>
      </c>
      <c r="E37" s="21">
        <f>Switzerland!E59</f>
        <v>63</v>
      </c>
      <c r="F37" s="21">
        <f>Switzerland!F59</f>
        <v>-49</v>
      </c>
      <c r="G37" s="21">
        <f>Switzerland!G59</f>
        <v>-22</v>
      </c>
      <c r="H37" s="21">
        <f>Switzerland!H59</f>
        <v>-47</v>
      </c>
      <c r="I37" s="21">
        <f>Switzerland!I59</f>
        <v>-132</v>
      </c>
      <c r="J37" s="21">
        <f>Switzerland!J59</f>
        <v>-67</v>
      </c>
      <c r="K37" s="21">
        <f>Switzerland!K59</f>
        <v>112</v>
      </c>
      <c r="L37" s="21">
        <f>Switzerland!L59</f>
        <v>77</v>
      </c>
      <c r="M37" s="21">
        <f>Switzerland!M59</f>
        <v>170</v>
      </c>
      <c r="N37" s="21">
        <f>Switzerland!N59</f>
        <v>535</v>
      </c>
      <c r="O37" s="21">
        <f>Switzerland!O59</f>
        <v>540</v>
      </c>
      <c r="P37" s="21">
        <f>Switzerland!P59</f>
        <v>646</v>
      </c>
      <c r="Q37" s="21">
        <f>Switzerland!Q59</f>
        <v>692</v>
      </c>
      <c r="R37" s="21">
        <f>Switzerland!R59</f>
        <v>783</v>
      </c>
      <c r="S37" s="21">
        <f>Switzerland!S59</f>
        <v>459</v>
      </c>
      <c r="T37" s="21">
        <f>Switzerland!T59</f>
        <v>-78</v>
      </c>
      <c r="U37" s="21">
        <f>Switzerland!U59</f>
        <v>122</v>
      </c>
      <c r="V37" s="21">
        <f>Switzerland!V59</f>
        <v>99</v>
      </c>
      <c r="W37" s="21">
        <f>Switzerland!W59</f>
        <v>-43</v>
      </c>
      <c r="X37" s="21">
        <f>Switzerland!X59</f>
        <v>-323</v>
      </c>
      <c r="Y37" s="21">
        <f>Switzerland!Y59</f>
        <v>-541</v>
      </c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</row>
    <row r="38" spans="1:114" x14ac:dyDescent="0.3">
      <c r="A38" s="11" t="s">
        <v>162</v>
      </c>
      <c r="B38" s="21" t="str">
        <f>Turkey!B59</f>
        <v>n.a.</v>
      </c>
      <c r="C38" s="21" t="str">
        <f>Turkey!C59</f>
        <v>n.a.</v>
      </c>
      <c r="D38" s="21" t="str">
        <f>Turkey!D59</f>
        <v>n.a.</v>
      </c>
      <c r="E38" s="21" t="str">
        <f>Turkey!E59</f>
        <v>n.a.</v>
      </c>
      <c r="F38" s="21" t="str">
        <f>Turkey!F59</f>
        <v>n.a.</v>
      </c>
      <c r="G38" s="21" t="str">
        <f>Turkey!G59</f>
        <v>n.a.</v>
      </c>
      <c r="H38" s="21" t="str">
        <f>Turkey!H59</f>
        <v>n.a.</v>
      </c>
      <c r="I38" s="21">
        <f>Turkey!I59</f>
        <v>154</v>
      </c>
      <c r="J38" s="21">
        <f>Turkey!J59</f>
        <v>202</v>
      </c>
      <c r="K38" s="21">
        <f>Turkey!K59</f>
        <v>288</v>
      </c>
      <c r="L38" s="21">
        <f>Turkey!L59</f>
        <v>98</v>
      </c>
      <c r="M38" s="21">
        <f>Turkey!M59</f>
        <v>134</v>
      </c>
      <c r="N38" s="21">
        <f>Turkey!N59</f>
        <v>-91</v>
      </c>
      <c r="O38" s="21">
        <f>Turkey!O59</f>
        <v>-110</v>
      </c>
      <c r="P38" s="21">
        <f>Turkey!P59</f>
        <v>110</v>
      </c>
      <c r="Q38" s="21">
        <f>Turkey!Q59</f>
        <v>138</v>
      </c>
      <c r="R38" s="21">
        <f>Turkey!R59</f>
        <v>174</v>
      </c>
      <c r="S38" s="21">
        <f>Turkey!S59</f>
        <v>316</v>
      </c>
      <c r="T38" s="21">
        <f>Turkey!T59</f>
        <v>229</v>
      </c>
      <c r="U38" s="21">
        <f>Turkey!U59</f>
        <v>11</v>
      </c>
      <c r="V38" s="21">
        <f>Turkey!V59</f>
        <v>-27</v>
      </c>
      <c r="W38" s="21">
        <f>Turkey!W59</f>
        <v>151</v>
      </c>
      <c r="X38" s="21">
        <f>Turkey!X59</f>
        <v>-399</v>
      </c>
      <c r="Y38" s="21">
        <f>Turkey!Y59</f>
        <v>-1414</v>
      </c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</row>
    <row r="39" spans="1:114" x14ac:dyDescent="0.3">
      <c r="A39" s="11" t="s">
        <v>26</v>
      </c>
      <c r="B39" s="21">
        <f>UK!B59</f>
        <v>2284</v>
      </c>
      <c r="C39" s="21">
        <f>UK!C59</f>
        <v>3312</v>
      </c>
      <c r="D39" s="21">
        <f>UK!D59</f>
        <v>2533</v>
      </c>
      <c r="E39" s="21">
        <f>UK!E59</f>
        <v>2443</v>
      </c>
      <c r="F39" s="21">
        <f>UK!F59</f>
        <v>2499</v>
      </c>
      <c r="G39" s="21">
        <f>UK!G59</f>
        <v>3039</v>
      </c>
      <c r="H39" s="21">
        <f>UK!H59</f>
        <v>3280</v>
      </c>
      <c r="I39" s="21">
        <f>UK!I59</f>
        <v>2878</v>
      </c>
      <c r="J39" s="21">
        <f>UK!J59</f>
        <v>3877</v>
      </c>
      <c r="K39" s="21">
        <f>UK!K59</f>
        <v>4899</v>
      </c>
      <c r="L39" s="21">
        <f>UK!L59</f>
        <v>2767</v>
      </c>
      <c r="M39" s="21">
        <f>UK!M59</f>
        <v>2681</v>
      </c>
      <c r="N39" s="21">
        <f>UK!N59</f>
        <v>2565</v>
      </c>
      <c r="O39" s="21">
        <f>UK!O59</f>
        <v>1306</v>
      </c>
      <c r="P39" s="21">
        <f>UK!P59</f>
        <v>2381</v>
      </c>
      <c r="Q39" s="21">
        <f>UK!Q59</f>
        <v>1568</v>
      </c>
      <c r="R39" s="21">
        <f>UK!R59</f>
        <v>3830</v>
      </c>
      <c r="S39" s="21">
        <f>UK!S59</f>
        <v>3420</v>
      </c>
      <c r="T39" s="21">
        <f>UK!T59</f>
        <v>347</v>
      </c>
      <c r="U39" s="21">
        <f>UK!U59</f>
        <v>518</v>
      </c>
      <c r="V39" s="21">
        <f>UK!V59</f>
        <v>-89</v>
      </c>
      <c r="W39" s="21">
        <f>UK!W59</f>
        <v>-521</v>
      </c>
      <c r="X39" s="21">
        <f>UK!X59</f>
        <v>-1159</v>
      </c>
      <c r="Y39" s="21">
        <f>UK!Y59</f>
        <v>-575</v>
      </c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</row>
    <row r="40" spans="1:114" x14ac:dyDescent="0.3">
      <c r="A40" s="11" t="s">
        <v>93</v>
      </c>
      <c r="B40" s="21">
        <f>B7-SUM(B8:B39)</f>
        <v>-1642</v>
      </c>
      <c r="C40" s="21">
        <f t="shared" ref="C40:W40" si="0">C7-SUM(C8:C39)</f>
        <v>-1965</v>
      </c>
      <c r="D40" s="21">
        <f t="shared" si="0"/>
        <v>-2280</v>
      </c>
      <c r="E40" s="21">
        <f t="shared" si="0"/>
        <v>-1978</v>
      </c>
      <c r="F40" s="21">
        <f t="shared" si="0"/>
        <v>-2521</v>
      </c>
      <c r="G40" s="21">
        <f t="shared" si="0"/>
        <v>-2864</v>
      </c>
      <c r="H40" s="21">
        <f t="shared" si="0"/>
        <v>-2292</v>
      </c>
      <c r="I40" s="21">
        <f t="shared" si="0"/>
        <v>-217</v>
      </c>
      <c r="J40" s="21">
        <f t="shared" si="0"/>
        <v>-162</v>
      </c>
      <c r="K40" s="21">
        <f t="shared" si="0"/>
        <v>51</v>
      </c>
      <c r="L40" s="21">
        <f t="shared" si="0"/>
        <v>-11</v>
      </c>
      <c r="M40" s="21">
        <f t="shared" si="0"/>
        <v>22</v>
      </c>
      <c r="N40" s="21">
        <f t="shared" si="0"/>
        <v>-68</v>
      </c>
      <c r="O40" s="21">
        <f t="shared" si="0"/>
        <v>-41</v>
      </c>
      <c r="P40" s="21">
        <f t="shared" si="0"/>
        <v>200</v>
      </c>
      <c r="Q40" s="21">
        <f t="shared" si="0"/>
        <v>245</v>
      </c>
      <c r="R40" s="21">
        <f t="shared" si="0"/>
        <v>272</v>
      </c>
      <c r="S40" s="21">
        <f t="shared" si="0"/>
        <v>6</v>
      </c>
      <c r="T40" s="21">
        <f t="shared" si="0"/>
        <v>-657</v>
      </c>
      <c r="U40" s="21">
        <f t="shared" si="0"/>
        <v>-1571</v>
      </c>
      <c r="V40" s="21">
        <f t="shared" si="0"/>
        <v>-1029</v>
      </c>
      <c r="W40" s="21">
        <f t="shared" si="0"/>
        <v>295</v>
      </c>
      <c r="X40" s="21">
        <f t="shared" ref="X40:Y40" si="1">X7-SUM(X8:X39)</f>
        <v>-18</v>
      </c>
      <c r="Y40" s="21">
        <f t="shared" si="1"/>
        <v>-757</v>
      </c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</row>
    <row r="41" spans="1:114" x14ac:dyDescent="0.3">
      <c r="A41" s="19" t="s">
        <v>91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</row>
    <row r="42" spans="1:114" x14ac:dyDescent="0.3">
      <c r="A42" s="18" t="s">
        <v>94</v>
      </c>
      <c r="B42" s="21">
        <f>'Latin America'!B59</f>
        <v>6716</v>
      </c>
      <c r="C42" s="21">
        <f>'Latin America'!C59</f>
        <v>7911</v>
      </c>
      <c r="D42" s="21">
        <f>'Latin America'!D59</f>
        <v>6679</v>
      </c>
      <c r="E42" s="21">
        <f>'Latin America'!E59</f>
        <v>4043</v>
      </c>
      <c r="F42" s="21">
        <f>'Latin America'!F59</f>
        <v>620</v>
      </c>
      <c r="G42" s="21">
        <f>'Latin America'!G59</f>
        <v>-94</v>
      </c>
      <c r="H42" s="21">
        <f>'Latin America'!H59</f>
        <v>387</v>
      </c>
      <c r="I42" s="21">
        <f>'Latin America'!I59</f>
        <v>450</v>
      </c>
      <c r="J42" s="21">
        <f>'Latin America'!J59</f>
        <v>788</v>
      </c>
      <c r="K42" s="21">
        <f>'Latin America'!K59</f>
        <v>1325</v>
      </c>
      <c r="L42" s="21">
        <f>'Latin America'!L59</f>
        <v>158</v>
      </c>
      <c r="M42" s="21">
        <f>'Latin America'!M59</f>
        <v>3016</v>
      </c>
      <c r="N42" s="21">
        <f>'Latin America'!N59</f>
        <v>5796</v>
      </c>
      <c r="O42" s="21">
        <f>'Latin America'!O59</f>
        <v>7513</v>
      </c>
      <c r="P42" s="21">
        <f>'Latin America'!P59</f>
        <v>13369</v>
      </c>
      <c r="Q42" s="21">
        <f>'Latin America'!Q59</f>
        <v>11044</v>
      </c>
      <c r="R42" s="21">
        <f>'Latin America'!R59</f>
        <v>7887</v>
      </c>
      <c r="S42" s="21">
        <f>'Latin America'!S59</f>
        <v>4157</v>
      </c>
      <c r="T42" s="21">
        <f>'Latin America'!T59</f>
        <v>2170</v>
      </c>
      <c r="U42" s="21">
        <f>'Latin America'!U59</f>
        <v>1536</v>
      </c>
      <c r="V42" s="21">
        <f>'Latin America'!V59</f>
        <v>-3850</v>
      </c>
      <c r="W42" s="21">
        <f>'Latin America'!W59</f>
        <v>-991</v>
      </c>
      <c r="X42" s="21">
        <f>'Latin America'!X59</f>
        <v>-7914</v>
      </c>
      <c r="Y42" s="21">
        <f>'Latin America'!Y59</f>
        <v>-16809</v>
      </c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</row>
    <row r="43" spans="1:114" x14ac:dyDescent="0.3">
      <c r="A43" s="10" t="s">
        <v>58</v>
      </c>
      <c r="B43" s="21">
        <f>'SC America'!B59</f>
        <v>11322</v>
      </c>
      <c r="C43" s="21">
        <f>'SC America'!C59</f>
        <v>12510</v>
      </c>
      <c r="D43" s="21">
        <f>'SC America'!D59</f>
        <v>11059</v>
      </c>
      <c r="E43" s="21">
        <f>'SC America'!E59</f>
        <v>8517</v>
      </c>
      <c r="F43" s="21">
        <f>'SC America'!F59</f>
        <v>6262</v>
      </c>
      <c r="G43" s="21">
        <f>'SC America'!G59</f>
        <v>5649</v>
      </c>
      <c r="H43" s="21">
        <f>'SC America'!H59</f>
        <v>6038</v>
      </c>
      <c r="I43" s="21">
        <f>'SC America'!I59</f>
        <v>6776</v>
      </c>
      <c r="J43" s="21">
        <f>'SC America'!J59</f>
        <v>7030</v>
      </c>
      <c r="K43" s="21">
        <f>'SC America'!K59</f>
        <v>8252</v>
      </c>
      <c r="L43" s="21">
        <f>'SC America'!L59</f>
        <v>6809</v>
      </c>
      <c r="M43" s="21">
        <f>'SC America'!M59</f>
        <v>9908</v>
      </c>
      <c r="N43" s="21">
        <f>'SC America'!N59</f>
        <v>12919</v>
      </c>
      <c r="O43" s="21">
        <f>'SC America'!O59</f>
        <v>15470</v>
      </c>
      <c r="P43" s="21">
        <f>'SC America'!P59</f>
        <v>20999</v>
      </c>
      <c r="Q43" s="21">
        <f>'SC America'!Q59</f>
        <v>19627</v>
      </c>
      <c r="R43" s="21">
        <f>'SC America'!R59</f>
        <v>17218</v>
      </c>
      <c r="S43" s="21">
        <f>'SC America'!S59</f>
        <v>13423</v>
      </c>
      <c r="T43" s="21">
        <f>'SC America'!T59</f>
        <v>13298</v>
      </c>
      <c r="U43" s="21">
        <f>'SC America'!U59</f>
        <v>13222</v>
      </c>
      <c r="V43" s="21">
        <f>'SC America'!V59</f>
        <v>7831</v>
      </c>
      <c r="W43" s="21">
        <f>'SC America'!W59</f>
        <v>3376</v>
      </c>
      <c r="X43" s="21">
        <f>'SC America'!X59</f>
        <v>1271</v>
      </c>
      <c r="Y43" s="21">
        <f>'SC America'!Y59</f>
        <v>-2830</v>
      </c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</row>
    <row r="44" spans="1:114" x14ac:dyDescent="0.3">
      <c r="A44" s="11" t="s">
        <v>41</v>
      </c>
      <c r="B44" s="21">
        <f>Argentina!B59</f>
        <v>1696</v>
      </c>
      <c r="C44" s="21">
        <f>Argentina!C59</f>
        <v>1741</v>
      </c>
      <c r="D44" s="21">
        <f>Argentina!D59</f>
        <v>1339</v>
      </c>
      <c r="E44" s="21">
        <f>Argentina!E59</f>
        <v>528</v>
      </c>
      <c r="F44" s="21">
        <f>Argentina!F59</f>
        <v>391</v>
      </c>
      <c r="G44" s="21">
        <f>Argentina!G59</f>
        <v>470</v>
      </c>
      <c r="H44" s="21">
        <f>Argentina!H59</f>
        <v>475</v>
      </c>
      <c r="I44" s="21">
        <f>Argentina!I59</f>
        <v>511</v>
      </c>
      <c r="J44" s="21">
        <f>Argentina!J59</f>
        <v>646</v>
      </c>
      <c r="K44" s="21">
        <f>Argentina!K59</f>
        <v>795</v>
      </c>
      <c r="L44" s="21">
        <f>Argentina!L59</f>
        <v>847</v>
      </c>
      <c r="M44" s="21">
        <f>Argentina!M59</f>
        <v>1266</v>
      </c>
      <c r="N44" s="21">
        <f>Argentina!N59</f>
        <v>1567</v>
      </c>
      <c r="O44" s="21">
        <f>Argentina!O59</f>
        <v>1999</v>
      </c>
      <c r="P44" s="21">
        <f>Argentina!P59</f>
        <v>2488</v>
      </c>
      <c r="Q44" s="21">
        <f>Argentina!Q59</f>
        <v>2360</v>
      </c>
      <c r="R44" s="21">
        <f>Argentina!R59</f>
        <v>2572</v>
      </c>
      <c r="S44" s="21">
        <f>Argentina!S59</f>
        <v>2940</v>
      </c>
      <c r="T44" s="21">
        <f>Argentina!T59</f>
        <v>3250</v>
      </c>
      <c r="U44" s="21">
        <f>Argentina!U59</f>
        <v>3081</v>
      </c>
      <c r="V44" s="21">
        <f>Argentina!V59</f>
        <v>2443</v>
      </c>
      <c r="W44" s="21">
        <f>Argentina!W59</f>
        <v>483</v>
      </c>
      <c r="X44" s="21">
        <f>Argentina!X59</f>
        <v>1099</v>
      </c>
      <c r="Y44" s="21">
        <f>Argentina!Y59</f>
        <v>1751</v>
      </c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</row>
    <row r="45" spans="1:114" x14ac:dyDescent="0.3">
      <c r="A45" s="11" t="s">
        <v>44</v>
      </c>
      <c r="B45" s="21">
        <f>Brazil!B59</f>
        <v>2400</v>
      </c>
      <c r="C45" s="21">
        <f>Brazil!C59</f>
        <v>2722</v>
      </c>
      <c r="D45" s="21">
        <f>Brazil!D59</f>
        <v>2009</v>
      </c>
      <c r="E45" s="21">
        <f>Brazil!E59</f>
        <v>1559</v>
      </c>
      <c r="F45" s="21">
        <f>Brazil!F59</f>
        <v>1296</v>
      </c>
      <c r="G45" s="21">
        <f>Brazil!G59</f>
        <v>1530</v>
      </c>
      <c r="H45" s="21">
        <f>Brazil!H59</f>
        <v>1809</v>
      </c>
      <c r="I45" s="21">
        <f>Brazil!I59</f>
        <v>2148</v>
      </c>
      <c r="J45" s="21">
        <f>Brazil!J59</f>
        <v>2720</v>
      </c>
      <c r="K45" s="21">
        <f>Brazil!K59</f>
        <v>3550</v>
      </c>
      <c r="L45" s="21">
        <f>Brazil!L59</f>
        <v>3727</v>
      </c>
      <c r="M45" s="21">
        <f>Brazil!M59</f>
        <v>5522</v>
      </c>
      <c r="N45" s="21">
        <f>Brazil!N59</f>
        <v>7435</v>
      </c>
      <c r="O45" s="21">
        <f>Brazil!O59</f>
        <v>9319</v>
      </c>
      <c r="P45" s="21">
        <f>Brazil!P59</f>
        <v>11072</v>
      </c>
      <c r="Q45" s="21">
        <f>Brazil!Q59</f>
        <v>11742</v>
      </c>
      <c r="R45" s="21">
        <f>Brazil!R59</f>
        <v>10961</v>
      </c>
      <c r="S45" s="21">
        <f>Brazil!S59</f>
        <v>8119</v>
      </c>
      <c r="T45" s="21">
        <f>Brazil!T59</f>
        <v>9279</v>
      </c>
      <c r="U45" s="21">
        <f>Brazil!U59</f>
        <v>10159</v>
      </c>
      <c r="V45" s="21">
        <f>Brazil!V59</f>
        <v>9181</v>
      </c>
      <c r="W45" s="21">
        <f>Brazil!W59</f>
        <v>2272</v>
      </c>
      <c r="X45" s="21">
        <f>Brazil!X59</f>
        <v>1233</v>
      </c>
      <c r="Y45" s="21">
        <f>Brazil!Y59</f>
        <v>5503</v>
      </c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</row>
    <row r="46" spans="1:114" x14ac:dyDescent="0.3">
      <c r="A46" s="11" t="s">
        <v>75</v>
      </c>
      <c r="B46" s="21">
        <f>Chile!B59</f>
        <v>176</v>
      </c>
      <c r="C46" s="21">
        <f>Chile!C59</f>
        <v>147</v>
      </c>
      <c r="D46" s="21">
        <f>Chile!D59</f>
        <v>14</v>
      </c>
      <c r="E46" s="21">
        <f>Chile!E59</f>
        <v>-55</v>
      </c>
      <c r="F46" s="21">
        <f>Chile!F59</f>
        <v>-164</v>
      </c>
      <c r="G46" s="21">
        <f>Chile!G59</f>
        <v>-191</v>
      </c>
      <c r="H46" s="21">
        <f>Chile!H59</f>
        <v>-274</v>
      </c>
      <c r="I46" s="21">
        <f>Chile!I59</f>
        <v>-283</v>
      </c>
      <c r="J46" s="21">
        <f>Chile!J59</f>
        <v>-265</v>
      </c>
      <c r="K46" s="21">
        <f>Chile!K59</f>
        <v>-364</v>
      </c>
      <c r="L46" s="21">
        <f>Chile!L59</f>
        <v>-422</v>
      </c>
      <c r="M46" s="21">
        <f>Chile!M59</f>
        <v>-471</v>
      </c>
      <c r="N46" s="21">
        <f>Chile!N59</f>
        <v>-492</v>
      </c>
      <c r="O46" s="21">
        <f>Chile!O59</f>
        <v>-523</v>
      </c>
      <c r="P46" s="21">
        <f>Chile!P59</f>
        <v>-235</v>
      </c>
      <c r="Q46" s="21">
        <f>Chile!Q59</f>
        <v>-97</v>
      </c>
      <c r="R46" s="21">
        <f>Chile!R59</f>
        <v>17</v>
      </c>
      <c r="S46" s="21">
        <f>Chile!S59</f>
        <v>82</v>
      </c>
      <c r="T46" s="21">
        <f>Chile!T59</f>
        <v>-134</v>
      </c>
      <c r="U46" s="21">
        <f>Chile!U59</f>
        <v>-417</v>
      </c>
      <c r="V46" s="21">
        <f>Chile!V59</f>
        <v>-595</v>
      </c>
      <c r="W46" s="21">
        <f>Chile!W59</f>
        <v>-21</v>
      </c>
      <c r="X46" s="21">
        <f>Chile!X59</f>
        <v>-416</v>
      </c>
      <c r="Y46" s="21">
        <f>Chile!Y59</f>
        <v>-968</v>
      </c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</row>
    <row r="47" spans="1:114" x14ac:dyDescent="0.3">
      <c r="A47" s="11" t="s">
        <v>197</v>
      </c>
      <c r="B47" s="21" t="str">
        <f>Colombia!B59</f>
        <v>n.a.</v>
      </c>
      <c r="C47" s="21" t="str">
        <f>Colombia!C59</f>
        <v>n.a.</v>
      </c>
      <c r="D47" s="21" t="str">
        <f>Colombia!D59</f>
        <v>n.a.</v>
      </c>
      <c r="E47" s="21" t="str">
        <f>Colombia!E59</f>
        <v>n.a.</v>
      </c>
      <c r="F47" s="21" t="str">
        <f>Colombia!F59</f>
        <v>n.a.</v>
      </c>
      <c r="G47" s="21" t="str">
        <f>Colombia!G59</f>
        <v>n.a.</v>
      </c>
      <c r="H47" s="21" t="str">
        <f>Colombia!H59</f>
        <v>n.a.</v>
      </c>
      <c r="I47" s="21">
        <f>Colombia!I59</f>
        <v>315</v>
      </c>
      <c r="J47" s="21">
        <f>Colombia!J59</f>
        <v>413</v>
      </c>
      <c r="K47" s="21">
        <f>Colombia!K59</f>
        <v>387</v>
      </c>
      <c r="L47" s="21">
        <f>Colombia!L59</f>
        <v>330</v>
      </c>
      <c r="M47" s="21">
        <f>Colombia!M59</f>
        <v>470</v>
      </c>
      <c r="N47" s="21">
        <f>Colombia!N59</f>
        <v>550</v>
      </c>
      <c r="O47" s="21">
        <f>Colombia!O59</f>
        <v>873</v>
      </c>
      <c r="P47" s="21">
        <f>Colombia!P59</f>
        <v>1923</v>
      </c>
      <c r="Q47" s="21">
        <f>Colombia!Q59</f>
        <v>1533</v>
      </c>
      <c r="R47" s="21">
        <f>Colombia!R59</f>
        <v>1047</v>
      </c>
      <c r="S47" s="21">
        <f>Colombia!S59</f>
        <v>789</v>
      </c>
      <c r="T47" s="21">
        <f>Colombia!T59</f>
        <v>755</v>
      </c>
      <c r="U47" s="21">
        <f>Colombia!U59</f>
        <v>19</v>
      </c>
      <c r="V47" s="21">
        <f>Colombia!V59</f>
        <v>-124</v>
      </c>
      <c r="W47" s="21">
        <f>Colombia!W59</f>
        <v>102</v>
      </c>
      <c r="X47" s="21">
        <f>Colombia!X59</f>
        <v>1567</v>
      </c>
      <c r="Y47" s="21">
        <f>Colombia!Y59</f>
        <v>66</v>
      </c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</row>
    <row r="48" spans="1:114" x14ac:dyDescent="0.3">
      <c r="A48" s="11" t="s">
        <v>172</v>
      </c>
      <c r="B48" s="21" t="str">
        <f>'Costa Rica'!B59</f>
        <v>n.a.</v>
      </c>
      <c r="C48" s="21" t="str">
        <f>'Costa Rica'!C59</f>
        <v>n.a.</v>
      </c>
      <c r="D48" s="21" t="str">
        <f>'Costa Rica'!D59</f>
        <v>n.a.</v>
      </c>
      <c r="E48" s="21" t="str">
        <f>'Costa Rica'!E59</f>
        <v>n.a.</v>
      </c>
      <c r="F48" s="21" t="str">
        <f>'Costa Rica'!F59</f>
        <v>n.a.</v>
      </c>
      <c r="G48" s="21" t="str">
        <f>'Costa Rica'!G59</f>
        <v>n.a.</v>
      </c>
      <c r="H48" s="21" t="str">
        <f>'Costa Rica'!H59</f>
        <v>n.a.</v>
      </c>
      <c r="I48" s="21">
        <f>'Costa Rica'!I59</f>
        <v>-628</v>
      </c>
      <c r="J48" s="21">
        <f>'Costa Rica'!J59</f>
        <v>-678</v>
      </c>
      <c r="K48" s="21">
        <f>'Costa Rica'!K59</f>
        <v>-772</v>
      </c>
      <c r="L48" s="21">
        <f>'Costa Rica'!L59</f>
        <v>-780</v>
      </c>
      <c r="M48" s="21">
        <f>'Costa Rica'!M59</f>
        <v>-725</v>
      </c>
      <c r="N48" s="21">
        <f>'Costa Rica'!N59</f>
        <v>-747</v>
      </c>
      <c r="O48" s="21">
        <f>'Costa Rica'!O59</f>
        <v>-885</v>
      </c>
      <c r="P48" s="21">
        <f>'Costa Rica'!P59</f>
        <v>-689</v>
      </c>
      <c r="Q48" s="21">
        <f>'Costa Rica'!Q59</f>
        <v>-557</v>
      </c>
      <c r="R48" s="21">
        <f>'Costa Rica'!R59</f>
        <v>-554</v>
      </c>
      <c r="S48" s="21">
        <f>'Costa Rica'!S59</f>
        <v>-562</v>
      </c>
      <c r="T48" s="21">
        <f>'Costa Rica'!T59</f>
        <v>-532</v>
      </c>
      <c r="U48" s="21">
        <f>'Costa Rica'!U59</f>
        <v>-588</v>
      </c>
      <c r="V48" s="21">
        <f>'Costa Rica'!V59</f>
        <v>-763</v>
      </c>
      <c r="W48" s="21">
        <f>'Costa Rica'!W59</f>
        <v>-182</v>
      </c>
      <c r="X48" s="21">
        <f>'Costa Rica'!X59</f>
        <v>-432</v>
      </c>
      <c r="Y48" s="21">
        <f>'Costa Rica'!Y59</f>
        <v>-972</v>
      </c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</row>
    <row r="49" spans="1:114" x14ac:dyDescent="0.3">
      <c r="A49" s="11" t="s">
        <v>176</v>
      </c>
      <c r="B49" s="21" t="str">
        <f>'El Salvador'!B59</f>
        <v>n.a.</v>
      </c>
      <c r="C49" s="21" t="str">
        <f>'El Salvador'!C59</f>
        <v>n.a.</v>
      </c>
      <c r="D49" s="21" t="str">
        <f>'El Salvador'!D59</f>
        <v>n.a.</v>
      </c>
      <c r="E49" s="21" t="str">
        <f>'El Salvador'!E59</f>
        <v>n.a.</v>
      </c>
      <c r="F49" s="21" t="str">
        <f>'El Salvador'!F59</f>
        <v>n.a.</v>
      </c>
      <c r="G49" s="21" t="str">
        <f>'El Salvador'!G59</f>
        <v>n.a.</v>
      </c>
      <c r="H49" s="21" t="str">
        <f>'El Salvador'!H59</f>
        <v>n.a.</v>
      </c>
      <c r="I49" s="21">
        <f>'El Salvador'!I59</f>
        <v>-132</v>
      </c>
      <c r="J49" s="21">
        <f>'El Salvador'!J59</f>
        <v>-225</v>
      </c>
      <c r="K49" s="21">
        <f>'El Salvador'!K59</f>
        <v>-299</v>
      </c>
      <c r="L49" s="21">
        <f>'El Salvador'!L59</f>
        <v>-281</v>
      </c>
      <c r="M49" s="21">
        <f>'El Salvador'!M59</f>
        <v>-379</v>
      </c>
      <c r="N49" s="21">
        <f>'El Salvador'!N59</f>
        <v>-532</v>
      </c>
      <c r="O49" s="21">
        <f>'El Salvador'!O59</f>
        <v>-634</v>
      </c>
      <c r="P49" s="21">
        <f>'El Salvador'!P59</f>
        <v>-460</v>
      </c>
      <c r="Q49" s="21">
        <f>'El Salvador'!Q59</f>
        <v>54</v>
      </c>
      <c r="R49" s="21">
        <f>'El Salvador'!R59</f>
        <v>235</v>
      </c>
      <c r="S49" s="21">
        <f>'El Salvador'!S59</f>
        <v>338</v>
      </c>
      <c r="T49" s="21">
        <f>'El Salvador'!T59</f>
        <v>264</v>
      </c>
      <c r="U49" s="21">
        <f>'El Salvador'!U59</f>
        <v>348</v>
      </c>
      <c r="V49" s="21">
        <f>'El Salvador'!V59</f>
        <v>332</v>
      </c>
      <c r="W49" s="21">
        <f>'El Salvador'!W59</f>
        <v>86</v>
      </c>
      <c r="X49" s="21">
        <f>'El Salvador'!X59</f>
        <v>57</v>
      </c>
      <c r="Y49" s="21">
        <f>'El Salvador'!Y59</f>
        <v>-3</v>
      </c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</row>
    <row r="50" spans="1:114" x14ac:dyDescent="0.3">
      <c r="A50" s="11" t="s">
        <v>177</v>
      </c>
      <c r="B50" s="21" t="str">
        <f>Guatemala!B59</f>
        <v>n.a.</v>
      </c>
      <c r="C50" s="21" t="str">
        <f>Guatemala!C59</f>
        <v>n.a.</v>
      </c>
      <c r="D50" s="21" t="str">
        <f>Guatemala!D59</f>
        <v>n.a.</v>
      </c>
      <c r="E50" s="21" t="str">
        <f>Guatemala!E59</f>
        <v>n.a.</v>
      </c>
      <c r="F50" s="21" t="str">
        <f>Guatemala!F59</f>
        <v>n.a.</v>
      </c>
      <c r="G50" s="21" t="str">
        <f>Guatemala!G59</f>
        <v>n.a.</v>
      </c>
      <c r="H50" s="21" t="str">
        <f>Guatemala!H59</f>
        <v>n.a.</v>
      </c>
      <c r="I50" s="21">
        <f>Guatemala!I59</f>
        <v>507</v>
      </c>
      <c r="J50" s="21">
        <f>Guatemala!J59</f>
        <v>449</v>
      </c>
      <c r="K50" s="21">
        <f>Guatemala!K59</f>
        <v>420</v>
      </c>
      <c r="L50" s="21">
        <f>Guatemala!L59</f>
        <v>376</v>
      </c>
      <c r="M50" s="21">
        <f>Guatemala!M59</f>
        <v>326</v>
      </c>
      <c r="N50" s="21">
        <f>Guatemala!N59</f>
        <v>322</v>
      </c>
      <c r="O50" s="21">
        <f>Guatemala!O59</f>
        <v>340</v>
      </c>
      <c r="P50" s="21">
        <f>Guatemala!P59</f>
        <v>393</v>
      </c>
      <c r="Q50" s="21">
        <f>Guatemala!Q59</f>
        <v>422</v>
      </c>
      <c r="R50" s="21">
        <f>Guatemala!R59</f>
        <v>468</v>
      </c>
      <c r="S50" s="21">
        <f>Guatemala!S59</f>
        <v>494</v>
      </c>
      <c r="T50" s="21">
        <f>Guatemala!T59</f>
        <v>464</v>
      </c>
      <c r="U50" s="21">
        <f>Guatemala!U59</f>
        <v>514</v>
      </c>
      <c r="V50" s="21">
        <f>Guatemala!V59</f>
        <v>482</v>
      </c>
      <c r="W50" s="21">
        <f>Guatemala!W59</f>
        <v>195</v>
      </c>
      <c r="X50" s="21">
        <f>Guatemala!X59</f>
        <v>603</v>
      </c>
      <c r="Y50" s="21">
        <f>Guatemala!Y59</f>
        <v>497</v>
      </c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</row>
    <row r="51" spans="1:114" x14ac:dyDescent="0.3">
      <c r="A51" s="11" t="s">
        <v>178</v>
      </c>
      <c r="B51" s="21" t="str">
        <f>Honduras!B59</f>
        <v>n.a.</v>
      </c>
      <c r="C51" s="21" t="str">
        <f>Honduras!C59</f>
        <v>n.a.</v>
      </c>
      <c r="D51" s="21" t="str">
        <f>Honduras!D59</f>
        <v>n.a.</v>
      </c>
      <c r="E51" s="21" t="str">
        <f>Honduras!E59</f>
        <v>n.a.</v>
      </c>
      <c r="F51" s="21" t="str">
        <f>Honduras!F59</f>
        <v>n.a.</v>
      </c>
      <c r="G51" s="21" t="str">
        <f>Honduras!G59</f>
        <v>n.a.</v>
      </c>
      <c r="H51" s="21" t="str">
        <f>Honduras!H59</f>
        <v>n.a.</v>
      </c>
      <c r="I51" s="21">
        <f>Honduras!I59</f>
        <v>41</v>
      </c>
      <c r="J51" s="21">
        <f>Honduras!J59</f>
        <v>24</v>
      </c>
      <c r="K51" s="21">
        <f>Honduras!K59</f>
        <v>147</v>
      </c>
      <c r="L51" s="21">
        <f>Honduras!L59</f>
        <v>117</v>
      </c>
      <c r="M51" s="21">
        <f>Honduras!M59</f>
        <v>125</v>
      </c>
      <c r="N51" s="21">
        <f>Honduras!N59</f>
        <v>152</v>
      </c>
      <c r="O51" s="21">
        <f>Honduras!O59</f>
        <v>164</v>
      </c>
      <c r="P51" s="21">
        <f>Honduras!P59</f>
        <v>215</v>
      </c>
      <c r="Q51" s="21">
        <f>Honduras!Q59</f>
        <v>262</v>
      </c>
      <c r="R51" s="21">
        <f>Honduras!R59</f>
        <v>336</v>
      </c>
      <c r="S51" s="21">
        <f>Honduras!S59</f>
        <v>421</v>
      </c>
      <c r="T51" s="21">
        <f>Honduras!T59</f>
        <v>445</v>
      </c>
      <c r="U51" s="21">
        <f>Honduras!U59</f>
        <v>429</v>
      </c>
      <c r="V51" s="21">
        <f>Honduras!V59</f>
        <v>412</v>
      </c>
      <c r="W51" s="21">
        <f>Honduras!W59</f>
        <v>201</v>
      </c>
      <c r="X51" s="21">
        <f>Honduras!X59</f>
        <v>528</v>
      </c>
      <c r="Y51" s="21">
        <f>Honduras!Y59</f>
        <v>421</v>
      </c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</row>
    <row r="52" spans="1:114" x14ac:dyDescent="0.3">
      <c r="A52" s="11" t="s">
        <v>54</v>
      </c>
      <c r="B52" s="21">
        <f>Mexico!B59</f>
        <v>2830</v>
      </c>
      <c r="C52" s="21">
        <f>Mexico!C59</f>
        <v>3037</v>
      </c>
      <c r="D52" s="21">
        <f>Mexico!D59</f>
        <v>3235</v>
      </c>
      <c r="E52" s="21">
        <f>Mexico!E59</f>
        <v>2822</v>
      </c>
      <c r="F52" s="21">
        <f>Mexico!F59</f>
        <v>2880</v>
      </c>
      <c r="G52" s="21">
        <f>Mexico!G59</f>
        <v>1971</v>
      </c>
      <c r="H52" s="21">
        <f>Mexico!H59</f>
        <v>2644</v>
      </c>
      <c r="I52" s="21">
        <f>Mexico!I59</f>
        <v>3042</v>
      </c>
      <c r="J52" s="21">
        <f>Mexico!J59</f>
        <v>2275</v>
      </c>
      <c r="K52" s="21">
        <f>Mexico!K59</f>
        <v>2732</v>
      </c>
      <c r="L52" s="21">
        <f>Mexico!L59</f>
        <v>1365</v>
      </c>
      <c r="M52" s="21">
        <f>Mexico!M59</f>
        <v>2190</v>
      </c>
      <c r="N52" s="21">
        <f>Mexico!N59</f>
        <v>2752</v>
      </c>
      <c r="O52" s="21">
        <f>Mexico!O59</f>
        <v>2706</v>
      </c>
      <c r="P52" s="21">
        <f>Mexico!P59</f>
        <v>3140</v>
      </c>
      <c r="Q52" s="21">
        <f>Mexico!Q59</f>
        <v>1614</v>
      </c>
      <c r="R52" s="21">
        <f>Mexico!R59</f>
        <v>-217</v>
      </c>
      <c r="S52" s="21">
        <f>Mexico!S59</f>
        <v>-1453</v>
      </c>
      <c r="T52" s="21">
        <f>Mexico!T59</f>
        <v>-3043</v>
      </c>
      <c r="U52" s="21">
        <f>Mexico!U59</f>
        <v>-3106</v>
      </c>
      <c r="V52" s="21">
        <f>Mexico!V59</f>
        <v>-5527</v>
      </c>
      <c r="W52" s="21">
        <f>Mexico!W59</f>
        <v>-521</v>
      </c>
      <c r="X52" s="21">
        <f>Mexico!X59</f>
        <v>-5283</v>
      </c>
      <c r="Y52" s="21">
        <f>Mexico!Y59</f>
        <v>-9936</v>
      </c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</row>
    <row r="53" spans="1:114" x14ac:dyDescent="0.3">
      <c r="A53" s="11" t="s">
        <v>179</v>
      </c>
      <c r="B53" s="21" t="str">
        <f>Nicaragua!B59</f>
        <v>n.a.</v>
      </c>
      <c r="C53" s="21" t="str">
        <f>Nicaragua!C59</f>
        <v>n.a.</v>
      </c>
      <c r="D53" s="21" t="str">
        <f>Nicaragua!D59</f>
        <v>n.a.</v>
      </c>
      <c r="E53" s="21" t="str">
        <f>Nicaragua!E59</f>
        <v>n.a.</v>
      </c>
      <c r="F53" s="21" t="str">
        <f>Nicaragua!F59</f>
        <v>n.a.</v>
      </c>
      <c r="G53" s="21" t="str">
        <f>Nicaragua!G59</f>
        <v>n.a.</v>
      </c>
      <c r="H53" s="21" t="str">
        <f>Nicaragua!H59</f>
        <v>n.a.</v>
      </c>
      <c r="I53" s="21">
        <f>Nicaragua!I59</f>
        <v>-62</v>
      </c>
      <c r="J53" s="21">
        <f>Nicaragua!J59</f>
        <v>-52</v>
      </c>
      <c r="K53" s="21">
        <f>Nicaragua!K59</f>
        <v>-77</v>
      </c>
      <c r="L53" s="21">
        <f>Nicaragua!L59</f>
        <v>-115</v>
      </c>
      <c r="M53" s="21">
        <f>Nicaragua!M59</f>
        <v>-94</v>
      </c>
      <c r="N53" s="21">
        <f>Nicaragua!N59</f>
        <v>-121</v>
      </c>
      <c r="O53" s="21">
        <f>Nicaragua!O59</f>
        <v>-153</v>
      </c>
      <c r="P53" s="21">
        <f>Nicaragua!P59</f>
        <v>-127</v>
      </c>
      <c r="Q53" s="21">
        <f>Nicaragua!Q59</f>
        <v>-127</v>
      </c>
      <c r="R53" s="21">
        <f>Nicaragua!R59</f>
        <v>-132</v>
      </c>
      <c r="S53" s="21">
        <f>Nicaragua!S59</f>
        <v>-205</v>
      </c>
      <c r="T53" s="21">
        <f>Nicaragua!T59</f>
        <v>-176</v>
      </c>
      <c r="U53" s="21">
        <f>Nicaragua!U59</f>
        <v>12</v>
      </c>
      <c r="V53" s="21">
        <f>Nicaragua!V59</f>
        <v>16</v>
      </c>
      <c r="W53" s="21">
        <f>Nicaragua!W59</f>
        <v>8</v>
      </c>
      <c r="X53" s="21">
        <f>Nicaragua!X59</f>
        <v>48</v>
      </c>
      <c r="Y53" s="21">
        <f>Nicaragua!Y59</f>
        <v>3</v>
      </c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</row>
    <row r="54" spans="1:114" x14ac:dyDescent="0.3">
      <c r="A54" s="11" t="s">
        <v>181</v>
      </c>
      <c r="B54" s="21" t="str">
        <f>Panama!B59</f>
        <v>n.a.</v>
      </c>
      <c r="C54" s="21" t="str">
        <f>Panama!C59</f>
        <v>n.a.</v>
      </c>
      <c r="D54" s="21" t="str">
        <f>Panama!D59</f>
        <v>n.a.</v>
      </c>
      <c r="E54" s="21" t="str">
        <f>Panama!E59</f>
        <v>n.a.</v>
      </c>
      <c r="F54" s="21" t="str">
        <f>Panama!F59</f>
        <v>n.a.</v>
      </c>
      <c r="G54" s="21" t="str">
        <f>Panama!G59</f>
        <v>n.a.</v>
      </c>
      <c r="H54" s="21" t="str">
        <f>Panama!H59</f>
        <v>n.a.</v>
      </c>
      <c r="I54" s="21">
        <f>Panama!I59</f>
        <v>-765</v>
      </c>
      <c r="J54" s="21">
        <f>Panama!J59</f>
        <v>-817</v>
      </c>
      <c r="K54" s="21">
        <f>Panama!K59</f>
        <v>-1087</v>
      </c>
      <c r="L54" s="21">
        <f>Panama!L59</f>
        <v>-1100</v>
      </c>
      <c r="M54" s="21">
        <f>Panama!M59</f>
        <v>-1159</v>
      </c>
      <c r="N54" s="21">
        <f>Panama!N59</f>
        <v>-1367</v>
      </c>
      <c r="O54" s="21">
        <f>Panama!O59</f>
        <v>-1682</v>
      </c>
      <c r="P54" s="21">
        <f>Panama!P59</f>
        <v>-1752</v>
      </c>
      <c r="Q54" s="21">
        <f>Panama!Q59</f>
        <v>-2010</v>
      </c>
      <c r="R54" s="21">
        <f>Panama!R59</f>
        <v>-1692</v>
      </c>
      <c r="S54" s="21">
        <f>Panama!S59</f>
        <v>-1409</v>
      </c>
      <c r="T54" s="21">
        <f>Panama!T59</f>
        <v>-797</v>
      </c>
      <c r="U54" s="21">
        <f>Panama!U59</f>
        <v>-797</v>
      </c>
      <c r="V54" s="21">
        <f>Panama!V59</f>
        <v>-1007</v>
      </c>
      <c r="W54" s="21">
        <f>Panama!W59</f>
        <v>-278</v>
      </c>
      <c r="X54" s="21">
        <f>Panama!X59</f>
        <v>-457</v>
      </c>
      <c r="Y54" s="21">
        <f>Panama!Y59</f>
        <v>-1298</v>
      </c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</row>
    <row r="55" spans="1:114" x14ac:dyDescent="0.3">
      <c r="A55" s="11" t="s">
        <v>151</v>
      </c>
      <c r="B55" s="21" t="str">
        <f>Peru!B59</f>
        <v>n.a.</v>
      </c>
      <c r="C55" s="21" t="str">
        <f>Peru!C59</f>
        <v>n.a.</v>
      </c>
      <c r="D55" s="21" t="str">
        <f>Peru!D59</f>
        <v>n.a.</v>
      </c>
      <c r="E55" s="21" t="str">
        <f>Peru!E59</f>
        <v>n.a.</v>
      </c>
      <c r="F55" s="21" t="str">
        <f>Peru!F59</f>
        <v>n.a.</v>
      </c>
      <c r="G55" s="21" t="str">
        <f>Peru!G59</f>
        <v>n.a.</v>
      </c>
      <c r="H55" s="21" t="str">
        <f>Peru!H59</f>
        <v>n.a.</v>
      </c>
      <c r="I55" s="21">
        <f>Peru!I59</f>
        <v>293</v>
      </c>
      <c r="J55" s="21">
        <f>Peru!J59</f>
        <v>313</v>
      </c>
      <c r="K55" s="21">
        <f>Peru!K59</f>
        <v>322</v>
      </c>
      <c r="L55" s="21">
        <f>Peru!L59</f>
        <v>212</v>
      </c>
      <c r="M55" s="21">
        <f>Peru!M59</f>
        <v>220</v>
      </c>
      <c r="N55" s="21">
        <f>Peru!N59</f>
        <v>268</v>
      </c>
      <c r="O55" s="21">
        <f>Peru!O59</f>
        <v>218</v>
      </c>
      <c r="P55" s="21">
        <f>Peru!P59</f>
        <v>57</v>
      </c>
      <c r="Q55" s="21">
        <f>Peru!Q59</f>
        <v>321</v>
      </c>
      <c r="R55" s="21">
        <f>Peru!R59</f>
        <v>521</v>
      </c>
      <c r="S55" s="21">
        <f>Peru!S59</f>
        <v>465</v>
      </c>
      <c r="T55" s="21">
        <f>Peru!T59</f>
        <v>478</v>
      </c>
      <c r="U55" s="21">
        <f>Peru!U59</f>
        <v>479</v>
      </c>
      <c r="V55" s="21">
        <f>Peru!V59</f>
        <v>518</v>
      </c>
      <c r="W55" s="21">
        <f>Peru!W59</f>
        <v>266</v>
      </c>
      <c r="X55" s="21">
        <f>Peru!X59</f>
        <v>1024</v>
      </c>
      <c r="Y55" s="21">
        <f>Peru!Y59</f>
        <v>573</v>
      </c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</row>
    <row r="56" spans="1:114" x14ac:dyDescent="0.3">
      <c r="A56" s="11" t="s">
        <v>62</v>
      </c>
      <c r="B56" s="21">
        <f>Venezuela!B59</f>
        <v>2208</v>
      </c>
      <c r="C56" s="21">
        <f>Venezuela!C59</f>
        <v>2266</v>
      </c>
      <c r="D56" s="21">
        <f>Venezuela!D59</f>
        <v>2163</v>
      </c>
      <c r="E56" s="21">
        <f>Venezuela!E59</f>
        <v>1637</v>
      </c>
      <c r="F56" s="21">
        <f>Venezuela!F59</f>
        <v>1212</v>
      </c>
      <c r="G56" s="21">
        <f>Venezuela!G59</f>
        <v>1305</v>
      </c>
      <c r="H56" s="21">
        <f>Venezuela!H59</f>
        <v>1359</v>
      </c>
      <c r="I56" s="21">
        <f>Venezuela!I59</f>
        <v>1578</v>
      </c>
      <c r="J56" s="21">
        <f>Venezuela!J59</f>
        <v>2011</v>
      </c>
      <c r="K56" s="21">
        <f>Venezuela!K59</f>
        <v>2312</v>
      </c>
      <c r="L56" s="21">
        <f>Venezuela!L59</f>
        <v>2363</v>
      </c>
      <c r="M56" s="21">
        <f>Venezuela!M59</f>
        <v>2364</v>
      </c>
      <c r="N56" s="21">
        <f>Venezuela!N59</f>
        <v>2829</v>
      </c>
      <c r="O56" s="21">
        <f>Venezuela!O59</f>
        <v>3352</v>
      </c>
      <c r="P56" s="21">
        <f>Venezuela!P59</f>
        <v>4212</v>
      </c>
      <c r="Q56" s="21">
        <f>Venezuela!Q59</f>
        <v>3140</v>
      </c>
      <c r="R56" s="21">
        <f>Venezuela!R59</f>
        <v>2503</v>
      </c>
      <c r="S56" s="21">
        <f>Venezuela!S59</f>
        <v>2339</v>
      </c>
      <c r="T56" s="21">
        <f>Venezuela!T59</f>
        <v>1991</v>
      </c>
      <c r="U56" s="21">
        <f>Venezuela!U59</f>
        <v>1902</v>
      </c>
      <c r="V56" s="21">
        <f>Venezuela!V59</f>
        <v>1404</v>
      </c>
      <c r="W56" s="21">
        <f>Venezuela!W59</f>
        <v>453</v>
      </c>
      <c r="X56" s="21">
        <f>Venezuela!X59</f>
        <v>901</v>
      </c>
      <c r="Y56" s="21">
        <f>Venezuela!Y59</f>
        <v>979</v>
      </c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</row>
    <row r="57" spans="1:114" x14ac:dyDescent="0.3">
      <c r="A57" s="11" t="s">
        <v>93</v>
      </c>
      <c r="B57" s="21">
        <f>B43-SUM(B44:B56)</f>
        <v>2012</v>
      </c>
      <c r="C57" s="21">
        <f t="shared" ref="C57:W57" si="2">C43-SUM(C44:C56)</f>
        <v>2597</v>
      </c>
      <c r="D57" s="21">
        <f t="shared" si="2"/>
        <v>2299</v>
      </c>
      <c r="E57" s="21">
        <f t="shared" si="2"/>
        <v>2026</v>
      </c>
      <c r="F57" s="21">
        <f t="shared" si="2"/>
        <v>647</v>
      </c>
      <c r="G57" s="21">
        <f t="shared" si="2"/>
        <v>564</v>
      </c>
      <c r="H57" s="21">
        <f t="shared" si="2"/>
        <v>25</v>
      </c>
      <c r="I57" s="21">
        <f t="shared" si="2"/>
        <v>211</v>
      </c>
      <c r="J57" s="21">
        <f t="shared" si="2"/>
        <v>216</v>
      </c>
      <c r="K57" s="21">
        <f t="shared" si="2"/>
        <v>186</v>
      </c>
      <c r="L57" s="21">
        <f t="shared" si="2"/>
        <v>170</v>
      </c>
      <c r="M57" s="21">
        <f t="shared" si="2"/>
        <v>253</v>
      </c>
      <c r="N57" s="21">
        <f t="shared" si="2"/>
        <v>303</v>
      </c>
      <c r="O57" s="21">
        <f t="shared" si="2"/>
        <v>376</v>
      </c>
      <c r="P57" s="21">
        <f t="shared" si="2"/>
        <v>762</v>
      </c>
      <c r="Q57" s="21">
        <f t="shared" si="2"/>
        <v>970</v>
      </c>
      <c r="R57" s="21">
        <f t="shared" si="2"/>
        <v>1153</v>
      </c>
      <c r="S57" s="21">
        <f t="shared" si="2"/>
        <v>1065</v>
      </c>
      <c r="T57" s="21">
        <f t="shared" si="2"/>
        <v>1054</v>
      </c>
      <c r="U57" s="21">
        <f t="shared" si="2"/>
        <v>1187</v>
      </c>
      <c r="V57" s="21">
        <f t="shared" si="2"/>
        <v>1059</v>
      </c>
      <c r="W57" s="21">
        <f t="shared" si="2"/>
        <v>312</v>
      </c>
      <c r="X57" s="21">
        <f t="shared" ref="X57:Y57" si="3">X43-SUM(X44:X56)</f>
        <v>799</v>
      </c>
      <c r="Y57" s="21">
        <f t="shared" si="3"/>
        <v>554</v>
      </c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</row>
    <row r="58" spans="1:114" x14ac:dyDescent="0.3">
      <c r="A58" s="10" t="s">
        <v>95</v>
      </c>
      <c r="B58" s="21">
        <f>'Other-Western'!B59</f>
        <v>-4607</v>
      </c>
      <c r="C58" s="21">
        <f>'Other-Western'!C59</f>
        <v>-4598</v>
      </c>
      <c r="D58" s="21">
        <f>'Other-Western'!D59</f>
        <v>-4380</v>
      </c>
      <c r="E58" s="21">
        <f>'Other-Western'!E59</f>
        <v>-4476</v>
      </c>
      <c r="F58" s="21">
        <f>'Other-Western'!F59</f>
        <v>-5642</v>
      </c>
      <c r="G58" s="21">
        <f>'Other-Western'!G59</f>
        <v>-5743</v>
      </c>
      <c r="H58" s="21">
        <f>'Other-Western'!H59</f>
        <v>-5651</v>
      </c>
      <c r="I58" s="21">
        <f>'Other-Western'!I59</f>
        <v>-6325</v>
      </c>
      <c r="J58" s="21">
        <f>'Other-Western'!J59</f>
        <v>-6242</v>
      </c>
      <c r="K58" s="21">
        <f>'Other-Western'!K59</f>
        <v>-6925</v>
      </c>
      <c r="L58" s="21">
        <f>'Other-Western'!L59</f>
        <v>-6651</v>
      </c>
      <c r="M58" s="21">
        <f>'Other-Western'!M59</f>
        <v>-6891</v>
      </c>
      <c r="N58" s="21">
        <f>'Other-Western'!N59</f>
        <v>-7123</v>
      </c>
      <c r="O58" s="21">
        <f>'Other-Western'!O59</f>
        <v>-7958</v>
      </c>
      <c r="P58" s="21">
        <f>'Other-Western'!P59</f>
        <v>-7630</v>
      </c>
      <c r="Q58" s="21">
        <f>'Other-Western'!Q59</f>
        <v>-8581</v>
      </c>
      <c r="R58" s="21">
        <f>'Other-Western'!R59</f>
        <v>-9331</v>
      </c>
      <c r="S58" s="21">
        <f>'Other-Western'!S59</f>
        <v>-9265</v>
      </c>
      <c r="T58" s="21">
        <f>'Other-Western'!T59</f>
        <v>-11127</v>
      </c>
      <c r="U58" s="21">
        <f>'Other-Western'!U59</f>
        <v>-11686</v>
      </c>
      <c r="V58" s="21">
        <f>'Other-Western'!V59</f>
        <v>-11679</v>
      </c>
      <c r="W58" s="21">
        <f>'Other-Western'!W59</f>
        <v>-4367</v>
      </c>
      <c r="X58" s="21">
        <f>'Other-Western'!X59</f>
        <v>-9185</v>
      </c>
      <c r="Y58" s="21">
        <f>'Other-Western'!Y59</f>
        <v>-13979</v>
      </c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</row>
    <row r="59" spans="1:114" x14ac:dyDescent="0.3">
      <c r="A59" s="11" t="s">
        <v>76</v>
      </c>
      <c r="B59" s="21">
        <f>Bermuda!B59</f>
        <v>-208</v>
      </c>
      <c r="C59" s="21">
        <f>Bermuda!C59</f>
        <v>-178</v>
      </c>
      <c r="D59" s="21">
        <f>Bermuda!D59</f>
        <v>-167</v>
      </c>
      <c r="E59" s="21">
        <f>Bermuda!E59</f>
        <v>-155</v>
      </c>
      <c r="F59" s="21">
        <f>Bermuda!F59</f>
        <v>-183</v>
      </c>
      <c r="G59" s="21">
        <f>Bermuda!G59</f>
        <v>-215</v>
      </c>
      <c r="H59" s="21">
        <f>Bermuda!H59</f>
        <v>-189</v>
      </c>
      <c r="I59" s="21">
        <f>Bermuda!I59</f>
        <v>-236</v>
      </c>
      <c r="J59" s="21">
        <f>Bermuda!J59</f>
        <v>-210</v>
      </c>
      <c r="K59" s="21">
        <f>Bermuda!K59</f>
        <v>-183</v>
      </c>
      <c r="L59" s="21">
        <f>Bermuda!L59</f>
        <v>-179</v>
      </c>
      <c r="M59" s="21">
        <f>Bermuda!M59</f>
        <v>-152</v>
      </c>
      <c r="N59" s="21">
        <f>Bermuda!N59</f>
        <v>-167</v>
      </c>
      <c r="O59" s="21">
        <f>Bermuda!O59</f>
        <v>-159</v>
      </c>
      <c r="P59" s="21">
        <f>Bermuda!P59</f>
        <v>-61</v>
      </c>
      <c r="Q59" s="21">
        <f>Bermuda!Q59</f>
        <v>-16</v>
      </c>
      <c r="R59" s="21">
        <f>Bermuda!R59</f>
        <v>-24</v>
      </c>
      <c r="S59" s="21">
        <f>Bermuda!S59</f>
        <v>-37</v>
      </c>
      <c r="T59" s="21">
        <f>Bermuda!T59</f>
        <v>-53</v>
      </c>
      <c r="U59" s="21">
        <f>Bermuda!U59</f>
        <v>-87</v>
      </c>
      <c r="V59" s="21">
        <f>Bermuda!V59</f>
        <v>-77</v>
      </c>
      <c r="W59" s="21">
        <f>Bermuda!W59</f>
        <v>6</v>
      </c>
      <c r="X59" s="21">
        <f>Bermuda!X59</f>
        <v>-33</v>
      </c>
      <c r="Y59" s="21">
        <f>Bermuda!Y59</f>
        <v>-71</v>
      </c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</row>
    <row r="60" spans="1:114" x14ac:dyDescent="0.3">
      <c r="A60" s="11" t="s">
        <v>175</v>
      </c>
      <c r="B60" s="21" t="str">
        <f>'Dominican Republic'!B59</f>
        <v>n.a.</v>
      </c>
      <c r="C60" s="21" t="str">
        <f>'Dominican Republic'!C59</f>
        <v>n.a.</v>
      </c>
      <c r="D60" s="21" t="str">
        <f>'Dominican Republic'!D59</f>
        <v>n.a.</v>
      </c>
      <c r="E60" s="21" t="str">
        <f>'Dominican Republic'!E59</f>
        <v>n.a.</v>
      </c>
      <c r="F60" s="21" t="str">
        <f>'Dominican Republic'!F59</f>
        <v>n.a.</v>
      </c>
      <c r="G60" s="21" t="str">
        <f>'Dominican Republic'!G59</f>
        <v>n.a.</v>
      </c>
      <c r="H60" s="21" t="str">
        <f>'Dominican Republic'!H59</f>
        <v>n.a.</v>
      </c>
      <c r="I60" s="21">
        <f>'Dominican Republic'!I59</f>
        <v>-1123</v>
      </c>
      <c r="J60" s="21">
        <f>'Dominican Republic'!J59</f>
        <v>-1030</v>
      </c>
      <c r="K60" s="21">
        <f>'Dominican Republic'!K59</f>
        <v>-1082</v>
      </c>
      <c r="L60" s="21">
        <f>'Dominican Republic'!L59</f>
        <v>-1262</v>
      </c>
      <c r="M60" s="21">
        <f>'Dominican Republic'!M59</f>
        <v>-1306</v>
      </c>
      <c r="N60" s="21">
        <f>'Dominican Republic'!N59</f>
        <v>-1490</v>
      </c>
      <c r="O60" s="21">
        <f>'Dominican Republic'!O59</f>
        <v>-1826</v>
      </c>
      <c r="P60" s="21">
        <f>'Dominican Republic'!P59</f>
        <v>-1909</v>
      </c>
      <c r="Q60" s="21">
        <f>'Dominican Republic'!Q59</f>
        <v>-2388</v>
      </c>
      <c r="R60" s="21">
        <f>'Dominican Republic'!R59</f>
        <v>-2735</v>
      </c>
      <c r="S60" s="21">
        <f>'Dominican Republic'!S59</f>
        <v>-2705</v>
      </c>
      <c r="T60" s="21">
        <f>'Dominican Republic'!T59</f>
        <v>-2802</v>
      </c>
      <c r="U60" s="21">
        <f>'Dominican Republic'!U59</f>
        <v>-2944</v>
      </c>
      <c r="V60" s="21">
        <f>'Dominican Republic'!V59</f>
        <v>-2915</v>
      </c>
      <c r="W60" s="21">
        <f>'Dominican Republic'!W59</f>
        <v>-1009</v>
      </c>
      <c r="X60" s="21">
        <f>'Dominican Republic'!X59</f>
        <v>-2786</v>
      </c>
      <c r="Y60" s="21">
        <f>'Dominican Republic'!Y59</f>
        <v>-3837</v>
      </c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</row>
    <row r="61" spans="1:114" x14ac:dyDescent="0.3">
      <c r="A61" s="11" t="s">
        <v>93</v>
      </c>
      <c r="B61" s="21">
        <f>B58-SUM(B59:B60)</f>
        <v>-4399</v>
      </c>
      <c r="C61" s="21">
        <f t="shared" ref="C61:W61" si="4">C58-SUM(C59:C60)</f>
        <v>-4420</v>
      </c>
      <c r="D61" s="21">
        <f t="shared" si="4"/>
        <v>-4213</v>
      </c>
      <c r="E61" s="21">
        <f t="shared" si="4"/>
        <v>-4321</v>
      </c>
      <c r="F61" s="21">
        <f t="shared" si="4"/>
        <v>-5459</v>
      </c>
      <c r="G61" s="21">
        <f t="shared" si="4"/>
        <v>-5528</v>
      </c>
      <c r="H61" s="21">
        <f t="shared" si="4"/>
        <v>-5462</v>
      </c>
      <c r="I61" s="21">
        <f t="shared" si="4"/>
        <v>-4966</v>
      </c>
      <c r="J61" s="21">
        <f t="shared" si="4"/>
        <v>-5002</v>
      </c>
      <c r="K61" s="21">
        <f t="shared" si="4"/>
        <v>-5660</v>
      </c>
      <c r="L61" s="21">
        <f t="shared" si="4"/>
        <v>-5210</v>
      </c>
      <c r="M61" s="21">
        <f t="shared" si="4"/>
        <v>-5433</v>
      </c>
      <c r="N61" s="21">
        <f t="shared" si="4"/>
        <v>-5466</v>
      </c>
      <c r="O61" s="21">
        <f t="shared" si="4"/>
        <v>-5973</v>
      </c>
      <c r="P61" s="21">
        <f t="shared" si="4"/>
        <v>-5660</v>
      </c>
      <c r="Q61" s="21">
        <f t="shared" si="4"/>
        <v>-6177</v>
      </c>
      <c r="R61" s="21">
        <f t="shared" si="4"/>
        <v>-6572</v>
      </c>
      <c r="S61" s="21">
        <f t="shared" si="4"/>
        <v>-6523</v>
      </c>
      <c r="T61" s="21">
        <f t="shared" si="4"/>
        <v>-8272</v>
      </c>
      <c r="U61" s="21">
        <f t="shared" si="4"/>
        <v>-8655</v>
      </c>
      <c r="V61" s="21">
        <f t="shared" si="4"/>
        <v>-8687</v>
      </c>
      <c r="W61" s="21">
        <f t="shared" si="4"/>
        <v>-3364</v>
      </c>
      <c r="X61" s="21">
        <f t="shared" ref="X61:Y61" si="5">X58-SUM(X59:X60)</f>
        <v>-6366</v>
      </c>
      <c r="Y61" s="21">
        <f t="shared" si="5"/>
        <v>-10071</v>
      </c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</row>
    <row r="62" spans="1:114" x14ac:dyDescent="0.3">
      <c r="A62" s="19" t="s">
        <v>91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</row>
    <row r="63" spans="1:114" x14ac:dyDescent="0.3">
      <c r="A63" s="18" t="s">
        <v>40</v>
      </c>
      <c r="B63" s="21">
        <f>Africa!B59</f>
        <v>186</v>
      </c>
      <c r="C63" s="21">
        <f>Africa!C59</f>
        <v>288</v>
      </c>
      <c r="D63" s="21">
        <f>Africa!D59</f>
        <v>476</v>
      </c>
      <c r="E63" s="21">
        <f>Africa!E59</f>
        <v>625</v>
      </c>
      <c r="F63" s="21">
        <f>Africa!F59</f>
        <v>413</v>
      </c>
      <c r="G63" s="21">
        <f>Africa!G59</f>
        <v>371</v>
      </c>
      <c r="H63" s="21">
        <f>Africa!H59</f>
        <v>352</v>
      </c>
      <c r="I63" s="21">
        <f>Africa!I59</f>
        <v>185</v>
      </c>
      <c r="J63" s="21">
        <f>Africa!J59</f>
        <v>-10</v>
      </c>
      <c r="K63" s="21">
        <f>Africa!K59</f>
        <v>-575</v>
      </c>
      <c r="L63" s="21">
        <f>Africa!L59</f>
        <v>-989</v>
      </c>
      <c r="M63" s="21">
        <f>Africa!M59</f>
        <v>-1161</v>
      </c>
      <c r="N63" s="21">
        <f>Africa!N59</f>
        <v>-1114</v>
      </c>
      <c r="O63" s="21">
        <f>Africa!O59</f>
        <v>-620</v>
      </c>
      <c r="P63" s="21">
        <f>Africa!P59</f>
        <v>224</v>
      </c>
      <c r="Q63" s="21">
        <f>Africa!Q59</f>
        <v>693</v>
      </c>
      <c r="R63" s="21">
        <f>Africa!R59</f>
        <v>962</v>
      </c>
      <c r="S63" s="21">
        <f>Africa!S59</f>
        <v>1008</v>
      </c>
      <c r="T63" s="21">
        <f>Africa!T59</f>
        <v>802</v>
      </c>
      <c r="U63" s="21">
        <f>Africa!U59</f>
        <v>523</v>
      </c>
      <c r="V63" s="21">
        <f>Africa!V59</f>
        <v>187</v>
      </c>
      <c r="W63" s="21">
        <f>Africa!W59</f>
        <v>1262</v>
      </c>
      <c r="X63" s="21">
        <f>Africa!X59</f>
        <v>316</v>
      </c>
      <c r="Y63" s="21">
        <f>Africa!Y59</f>
        <v>-771</v>
      </c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</row>
    <row r="64" spans="1:114" x14ac:dyDescent="0.3">
      <c r="A64" s="11" t="s">
        <v>156</v>
      </c>
      <c r="B64" s="21" t="str">
        <f>Morocco!B59</f>
        <v>n.a.</v>
      </c>
      <c r="C64" s="21" t="str">
        <f>Morocco!C59</f>
        <v>n.a.</v>
      </c>
      <c r="D64" s="21" t="str">
        <f>Morocco!D59</f>
        <v>n.a.</v>
      </c>
      <c r="E64" s="21" t="str">
        <f>Morocco!E59</f>
        <v>n.a.</v>
      </c>
      <c r="F64" s="21" t="str">
        <f>Morocco!F59</f>
        <v>n.a.</v>
      </c>
      <c r="G64" s="21" t="str">
        <f>Morocco!G59</f>
        <v>n.a.</v>
      </c>
      <c r="H64" s="21" t="str">
        <f>Morocco!H59</f>
        <v>n.a.</v>
      </c>
      <c r="I64" s="21">
        <f>Morocco!I59</f>
        <v>-1</v>
      </c>
      <c r="J64" s="21">
        <f>Morocco!J59</f>
        <v>-12</v>
      </c>
      <c r="K64" s="21">
        <f>Morocco!K59</f>
        <v>-51</v>
      </c>
      <c r="L64" s="21">
        <f>Morocco!L59</f>
        <v>-101</v>
      </c>
      <c r="M64" s="21">
        <f>Morocco!M59</f>
        <v>-108</v>
      </c>
      <c r="N64" s="21">
        <f>Morocco!N59</f>
        <v>-82</v>
      </c>
      <c r="O64" s="21">
        <f>Morocco!O59</f>
        <v>-106</v>
      </c>
      <c r="P64" s="21">
        <f>Morocco!P59</f>
        <v>-48</v>
      </c>
      <c r="Q64" s="21">
        <f>Morocco!Q59</f>
        <v>-70</v>
      </c>
      <c r="R64" s="21">
        <f>Morocco!R59</f>
        <v>-91</v>
      </c>
      <c r="S64" s="21">
        <f>Morocco!S59</f>
        <v>-105</v>
      </c>
      <c r="T64" s="21">
        <f>Morocco!T59</f>
        <v>-217</v>
      </c>
      <c r="U64" s="21">
        <f>Morocco!U59</f>
        <v>-307</v>
      </c>
      <c r="V64" s="21">
        <f>Morocco!V59</f>
        <v>-340</v>
      </c>
      <c r="W64" s="21">
        <f>Morocco!W59</f>
        <v>-13</v>
      </c>
      <c r="X64" s="21">
        <f>Morocco!X59</f>
        <v>-138</v>
      </c>
      <c r="Y64" s="21">
        <f>Morocco!Y59</f>
        <v>-257</v>
      </c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</row>
    <row r="65" spans="1:114" x14ac:dyDescent="0.3">
      <c r="A65" s="11" t="s">
        <v>155</v>
      </c>
      <c r="B65" s="21" t="str">
        <f>Nigeria!B59</f>
        <v>n.a.</v>
      </c>
      <c r="C65" s="21" t="str">
        <f>Nigeria!C59</f>
        <v>n.a.</v>
      </c>
      <c r="D65" s="21" t="str">
        <f>Nigeria!D59</f>
        <v>n.a.</v>
      </c>
      <c r="E65" s="21" t="str">
        <f>Nigeria!E59</f>
        <v>n.a.</v>
      </c>
      <c r="F65" s="21" t="str">
        <f>Nigeria!F59</f>
        <v>n.a.</v>
      </c>
      <c r="G65" s="21" t="str">
        <f>Nigeria!G59</f>
        <v>n.a.</v>
      </c>
      <c r="H65" s="21" t="str">
        <f>Nigeria!H59</f>
        <v>n.a.</v>
      </c>
      <c r="I65" s="21">
        <f>Nigeria!I59</f>
        <v>259</v>
      </c>
      <c r="J65" s="21">
        <f>Nigeria!J59</f>
        <v>275</v>
      </c>
      <c r="K65" s="21">
        <f>Nigeria!K59</f>
        <v>382</v>
      </c>
      <c r="L65" s="21">
        <f>Nigeria!L59</f>
        <v>322</v>
      </c>
      <c r="M65" s="21">
        <f>Nigeria!M59</f>
        <v>391</v>
      </c>
      <c r="N65" s="21">
        <f>Nigeria!N59</f>
        <v>440</v>
      </c>
      <c r="O65" s="21">
        <f>Nigeria!O59</f>
        <v>629</v>
      </c>
      <c r="P65" s="21">
        <f>Nigeria!P59</f>
        <v>949</v>
      </c>
      <c r="Q65" s="21">
        <f>Nigeria!Q59</f>
        <v>1164</v>
      </c>
      <c r="R65" s="21">
        <f>Nigeria!R59</f>
        <v>1253</v>
      </c>
      <c r="S65" s="21">
        <f>Nigeria!S59</f>
        <v>1248</v>
      </c>
      <c r="T65" s="21">
        <f>Nigeria!T59</f>
        <v>1265</v>
      </c>
      <c r="U65" s="21">
        <f>Nigeria!U59</f>
        <v>1251</v>
      </c>
      <c r="V65" s="21">
        <f>Nigeria!V59</f>
        <v>1106</v>
      </c>
      <c r="W65" s="21">
        <f>Nigeria!W59</f>
        <v>549</v>
      </c>
      <c r="X65" s="21">
        <f>Nigeria!X59</f>
        <v>558</v>
      </c>
      <c r="Y65" s="21">
        <f>Nigeria!Y59</f>
        <v>662</v>
      </c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</row>
    <row r="66" spans="1:114" x14ac:dyDescent="0.3">
      <c r="A66" s="11" t="s">
        <v>59</v>
      </c>
      <c r="B66" s="21">
        <f>'South Africa'!B59</f>
        <v>97</v>
      </c>
      <c r="C66" s="21">
        <f>'South Africa'!C59</f>
        <v>128</v>
      </c>
      <c r="D66" s="21">
        <f>'South Africa'!D59</f>
        <v>105</v>
      </c>
      <c r="E66" s="21">
        <f>'South Africa'!E59</f>
        <v>95</v>
      </c>
      <c r="F66" s="21">
        <f>'South Africa'!F59</f>
        <v>-66</v>
      </c>
      <c r="G66" s="21">
        <f>'South Africa'!G59</f>
        <v>80</v>
      </c>
      <c r="H66" s="21">
        <f>'South Africa'!H59</f>
        <v>151</v>
      </c>
      <c r="I66" s="21">
        <f>'South Africa'!I59</f>
        <v>147</v>
      </c>
      <c r="J66" s="21">
        <f>'South Africa'!J59</f>
        <v>87</v>
      </c>
      <c r="K66" s="21">
        <f>'South Africa'!K59</f>
        <v>9</v>
      </c>
      <c r="L66" s="21">
        <f>'South Africa'!L59</f>
        <v>-113</v>
      </c>
      <c r="M66" s="21">
        <f>'South Africa'!M59</f>
        <v>-236</v>
      </c>
      <c r="N66" s="21">
        <f>'South Africa'!N59</f>
        <v>-306</v>
      </c>
      <c r="O66" s="21">
        <f>'South Africa'!O59</f>
        <v>-358</v>
      </c>
      <c r="P66" s="21">
        <f>'South Africa'!P59</f>
        <v>-264</v>
      </c>
      <c r="Q66" s="21">
        <f>'South Africa'!Q59</f>
        <v>-220</v>
      </c>
      <c r="R66" s="21">
        <f>'South Africa'!R59</f>
        <v>-172</v>
      </c>
      <c r="S66" s="21">
        <f>'South Africa'!S59</f>
        <v>-264</v>
      </c>
      <c r="T66" s="21">
        <f>'South Africa'!T59</f>
        <v>-288</v>
      </c>
      <c r="U66" s="21">
        <f>'South Africa'!U59</f>
        <v>-281</v>
      </c>
      <c r="V66" s="21">
        <f>'South Africa'!V59</f>
        <v>-313</v>
      </c>
      <c r="W66" s="21">
        <f>'South Africa'!W59</f>
        <v>131</v>
      </c>
      <c r="X66" s="21">
        <f>'South Africa'!X59</f>
        <v>57</v>
      </c>
      <c r="Y66" s="21">
        <f>'South Africa'!Y59</f>
        <v>82</v>
      </c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</row>
    <row r="67" spans="1:114" x14ac:dyDescent="0.3">
      <c r="A67" s="11" t="s">
        <v>93</v>
      </c>
      <c r="B67" s="21">
        <f>B63-SUM(B64:B66)</f>
        <v>89</v>
      </c>
      <c r="C67" s="21">
        <f t="shared" ref="C67:W67" si="6">C63-SUM(C64:C66)</f>
        <v>160</v>
      </c>
      <c r="D67" s="21">
        <f t="shared" si="6"/>
        <v>371</v>
      </c>
      <c r="E67" s="21">
        <f t="shared" si="6"/>
        <v>530</v>
      </c>
      <c r="F67" s="21">
        <f t="shared" si="6"/>
        <v>479</v>
      </c>
      <c r="G67" s="21">
        <f t="shared" si="6"/>
        <v>291</v>
      </c>
      <c r="H67" s="21">
        <f t="shared" si="6"/>
        <v>201</v>
      </c>
      <c r="I67" s="21">
        <f t="shared" si="6"/>
        <v>-220</v>
      </c>
      <c r="J67" s="21">
        <f t="shared" si="6"/>
        <v>-360</v>
      </c>
      <c r="K67" s="21">
        <f t="shared" si="6"/>
        <v>-915</v>
      </c>
      <c r="L67" s="21">
        <f t="shared" si="6"/>
        <v>-1097</v>
      </c>
      <c r="M67" s="21">
        <f t="shared" si="6"/>
        <v>-1208</v>
      </c>
      <c r="N67" s="21">
        <f t="shared" si="6"/>
        <v>-1166</v>
      </c>
      <c r="O67" s="21">
        <f t="shared" si="6"/>
        <v>-785</v>
      </c>
      <c r="P67" s="21">
        <f t="shared" si="6"/>
        <v>-413</v>
      </c>
      <c r="Q67" s="21">
        <f t="shared" si="6"/>
        <v>-181</v>
      </c>
      <c r="R67" s="21">
        <f t="shared" si="6"/>
        <v>-28</v>
      </c>
      <c r="S67" s="21">
        <f t="shared" si="6"/>
        <v>129</v>
      </c>
      <c r="T67" s="21">
        <f t="shared" si="6"/>
        <v>42</v>
      </c>
      <c r="U67" s="21">
        <f t="shared" si="6"/>
        <v>-140</v>
      </c>
      <c r="V67" s="21">
        <f t="shared" si="6"/>
        <v>-266</v>
      </c>
      <c r="W67" s="21">
        <f t="shared" si="6"/>
        <v>595</v>
      </c>
      <c r="X67" s="21">
        <f t="shared" ref="X67:Y67" si="7">X63-SUM(X64:X66)</f>
        <v>-161</v>
      </c>
      <c r="Y67" s="21">
        <f t="shared" si="7"/>
        <v>-1258</v>
      </c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</row>
    <row r="68" spans="1:114" x14ac:dyDescent="0.3">
      <c r="A68" s="19" t="s">
        <v>91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</row>
    <row r="69" spans="1:114" x14ac:dyDescent="0.3">
      <c r="A69" s="18" t="s">
        <v>55</v>
      </c>
      <c r="B69" s="21">
        <f>'Middle East'!B59</f>
        <v>651</v>
      </c>
      <c r="C69" s="21">
        <f>'Middle East'!C59</f>
        <v>936</v>
      </c>
      <c r="D69" s="21">
        <f>'Middle East'!D59</f>
        <v>970</v>
      </c>
      <c r="E69" s="21">
        <f>'Middle East'!E59</f>
        <v>605</v>
      </c>
      <c r="F69" s="21">
        <f>'Middle East'!F59</f>
        <v>264</v>
      </c>
      <c r="G69" s="21">
        <f>'Middle East'!G59</f>
        <v>-8</v>
      </c>
      <c r="H69" s="21">
        <f>'Middle East'!H59</f>
        <v>-172</v>
      </c>
      <c r="I69" s="21">
        <f>'Middle East'!I59</f>
        <v>-94</v>
      </c>
      <c r="J69" s="21">
        <f>'Middle East'!J59</f>
        <v>-362</v>
      </c>
      <c r="K69" s="21">
        <f>'Middle East'!K59</f>
        <v>-992</v>
      </c>
      <c r="L69" s="21">
        <f>'Middle East'!L59</f>
        <v>-1710</v>
      </c>
      <c r="M69" s="21">
        <f>'Middle East'!M59</f>
        <v>-1884</v>
      </c>
      <c r="N69" s="21">
        <f>'Middle East'!N59</f>
        <v>-1323</v>
      </c>
      <c r="O69" s="21">
        <f>'Middle East'!O59</f>
        <v>-470</v>
      </c>
      <c r="P69" s="21">
        <f>'Middle East'!P59</f>
        <v>1116</v>
      </c>
      <c r="Q69" s="21">
        <f>'Middle East'!Q59</f>
        <v>2094</v>
      </c>
      <c r="R69" s="21">
        <f>'Middle East'!R59</f>
        <v>2992</v>
      </c>
      <c r="S69" s="21">
        <f>'Middle East'!S59</f>
        <v>2942</v>
      </c>
      <c r="T69" s="21">
        <f>'Middle East'!T59</f>
        <v>1742</v>
      </c>
      <c r="U69" s="21">
        <f>'Middle East'!U59</f>
        <v>1385</v>
      </c>
      <c r="V69" s="21">
        <f>'Middle East'!V59</f>
        <v>417</v>
      </c>
      <c r="W69" s="21">
        <f>'Middle East'!W59</f>
        <v>956</v>
      </c>
      <c r="X69" s="21">
        <f>'Middle East'!X59</f>
        <v>-393</v>
      </c>
      <c r="Y69" s="21">
        <f>'Middle East'!Y59</f>
        <v>-3852</v>
      </c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</row>
    <row r="70" spans="1:114" x14ac:dyDescent="0.3">
      <c r="A70" s="11" t="s">
        <v>170</v>
      </c>
      <c r="B70" s="21" t="str">
        <f>Bahrain!B59</f>
        <v>n.a.</v>
      </c>
      <c r="C70" s="21" t="str">
        <f>Bahrain!C59</f>
        <v>n.a.</v>
      </c>
      <c r="D70" s="21" t="str">
        <f>Bahrain!D59</f>
        <v>n.a.</v>
      </c>
      <c r="E70" s="21" t="str">
        <f>Bahrain!E59</f>
        <v>n.a.</v>
      </c>
      <c r="F70" s="21" t="str">
        <f>Bahrain!F59</f>
        <v>n.a.</v>
      </c>
      <c r="G70" s="21" t="str">
        <f>Bahrain!G59</f>
        <v>n.a.</v>
      </c>
      <c r="H70" s="21" t="str">
        <f>Bahrain!H59</f>
        <v>n.a.</v>
      </c>
      <c r="I70" s="21">
        <f>Bahrain!I59</f>
        <v>-76</v>
      </c>
      <c r="J70" s="21">
        <f>Bahrain!J59</f>
        <v>-70</v>
      </c>
      <c r="K70" s="21">
        <f>Bahrain!K59</f>
        <v>-76</v>
      </c>
      <c r="L70" s="21">
        <f>Bahrain!L59</f>
        <v>-73</v>
      </c>
      <c r="M70" s="21">
        <f>Bahrain!M59</f>
        <v>-85</v>
      </c>
      <c r="N70" s="21">
        <f>Bahrain!N59</f>
        <v>-94</v>
      </c>
      <c r="O70" s="21">
        <f>Bahrain!O59</f>
        <v>-81</v>
      </c>
      <c r="P70" s="21">
        <f>Bahrain!P59</f>
        <v>10</v>
      </c>
      <c r="Q70" s="21">
        <f>Bahrain!Q59</f>
        <v>31</v>
      </c>
      <c r="R70" s="21">
        <f>Bahrain!R59</f>
        <v>51</v>
      </c>
      <c r="S70" s="21">
        <f>Bahrain!S59</f>
        <v>48</v>
      </c>
      <c r="T70" s="21">
        <f>Bahrain!T59</f>
        <v>44</v>
      </c>
      <c r="U70" s="21">
        <f>Bahrain!U59</f>
        <v>46</v>
      </c>
      <c r="V70" s="21">
        <f>Bahrain!V59</f>
        <v>40</v>
      </c>
      <c r="W70" s="21">
        <f>Bahrain!W59</f>
        <v>12</v>
      </c>
      <c r="X70" s="21">
        <f>Bahrain!X59</f>
        <v>9</v>
      </c>
      <c r="Y70" s="21">
        <f>Bahrain!Y59</f>
        <v>-19</v>
      </c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</row>
    <row r="71" spans="1:114" x14ac:dyDescent="0.3">
      <c r="A71" s="11" t="s">
        <v>77</v>
      </c>
      <c r="B71" s="21">
        <f>Israel!B59</f>
        <v>-60</v>
      </c>
      <c r="C71" s="21">
        <f>Israel!C59</f>
        <v>172</v>
      </c>
      <c r="D71" s="21">
        <f>Israel!D59</f>
        <v>286</v>
      </c>
      <c r="E71" s="21">
        <f>Israel!E59</f>
        <v>332</v>
      </c>
      <c r="F71" s="21">
        <f>Israel!F59</f>
        <v>211</v>
      </c>
      <c r="G71" s="21">
        <f>Israel!G59</f>
        <v>193</v>
      </c>
      <c r="H71" s="21">
        <f>Israel!H59</f>
        <v>92</v>
      </c>
      <c r="I71" s="21">
        <f>Israel!I59</f>
        <v>3</v>
      </c>
      <c r="J71" s="21">
        <f>Israel!J59</f>
        <v>-7</v>
      </c>
      <c r="K71" s="21">
        <f>Israel!K59</f>
        <v>-83</v>
      </c>
      <c r="L71" s="21">
        <f>Israel!L59</f>
        <v>-321</v>
      </c>
      <c r="M71" s="21">
        <f>Israel!M59</f>
        <v>-484</v>
      </c>
      <c r="N71" s="21">
        <f>Israel!N59</f>
        <v>-424</v>
      </c>
      <c r="O71" s="21">
        <f>Israel!O59</f>
        <v>-401</v>
      </c>
      <c r="P71" s="21">
        <f>Israel!P59</f>
        <v>-144</v>
      </c>
      <c r="Q71" s="21">
        <f>Israel!Q59</f>
        <v>2</v>
      </c>
      <c r="R71" s="21">
        <f>Israel!R59</f>
        <v>192</v>
      </c>
      <c r="S71" s="21">
        <f>Israel!S59</f>
        <v>298</v>
      </c>
      <c r="T71" s="21">
        <f>Israel!T59</f>
        <v>37</v>
      </c>
      <c r="U71" s="21">
        <f>Israel!U59</f>
        <v>-136</v>
      </c>
      <c r="V71" s="21">
        <f>Israel!V59</f>
        <v>-511</v>
      </c>
      <c r="W71" s="21">
        <f>Israel!W59</f>
        <v>-129</v>
      </c>
      <c r="X71" s="21">
        <f>Israel!X59</f>
        <v>168</v>
      </c>
      <c r="Y71" s="21">
        <f>Israel!Y59</f>
        <v>-373</v>
      </c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</row>
    <row r="72" spans="1:114" x14ac:dyDescent="0.3">
      <c r="A72" s="11" t="s">
        <v>199</v>
      </c>
      <c r="B72" s="21" t="str">
        <f>Jordan!B59</f>
        <v>n.a.</v>
      </c>
      <c r="C72" s="21" t="str">
        <f>Jordan!C59</f>
        <v>n.a.</v>
      </c>
      <c r="D72" s="21" t="str">
        <f>Jordan!D59</f>
        <v>n.a.</v>
      </c>
      <c r="E72" s="21" t="str">
        <f>Jordan!E59</f>
        <v>n.a.</v>
      </c>
      <c r="F72" s="21" t="str">
        <f>Jordan!F59</f>
        <v>n.a.</v>
      </c>
      <c r="G72" s="21" t="str">
        <f>Jordan!G59</f>
        <v>n.a.</v>
      </c>
      <c r="H72" s="21" t="str">
        <f>Jordan!H59</f>
        <v>n.a.</v>
      </c>
      <c r="I72" s="21">
        <f>Jordan!I59</f>
        <v>-8</v>
      </c>
      <c r="J72" s="21">
        <f>Jordan!J59</f>
        <v>-130</v>
      </c>
      <c r="K72" s="21">
        <f>Jordan!K59</f>
        <v>-226</v>
      </c>
      <c r="L72" s="21">
        <f>Jordan!L59</f>
        <v>-202</v>
      </c>
      <c r="M72" s="21">
        <f>Jordan!M59</f>
        <v>-259</v>
      </c>
      <c r="N72" s="21">
        <f>Jordan!N59</f>
        <v>-222</v>
      </c>
      <c r="O72" s="21">
        <f>Jordan!O59</f>
        <v>-154</v>
      </c>
      <c r="P72" s="21">
        <f>Jordan!P59</f>
        <v>-113</v>
      </c>
      <c r="Q72" s="21">
        <f>Jordan!Q59</f>
        <v>-44</v>
      </c>
      <c r="R72" s="21">
        <f>Jordan!R59</f>
        <v>6</v>
      </c>
      <c r="S72" s="21">
        <f>Jordan!S59</f>
        <v>32</v>
      </c>
      <c r="T72" s="21">
        <f>Jordan!T59</f>
        <v>-7</v>
      </c>
      <c r="U72" s="21">
        <f>Jordan!U59</f>
        <v>-54</v>
      </c>
      <c r="V72" s="21">
        <f>Jordan!V59</f>
        <v>-140</v>
      </c>
      <c r="W72" s="21">
        <f>Jordan!W59</f>
        <v>40</v>
      </c>
      <c r="X72" s="21">
        <f>Jordan!X59</f>
        <v>-120</v>
      </c>
      <c r="Y72" s="21">
        <f>Jordan!Y59</f>
        <v>-359</v>
      </c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</row>
    <row r="73" spans="1:114" x14ac:dyDescent="0.3">
      <c r="A73" s="11" t="s">
        <v>180</v>
      </c>
      <c r="B73" s="21" t="str">
        <f>Oman!B59</f>
        <v>n.a.</v>
      </c>
      <c r="C73" s="21" t="str">
        <f>Oman!C59</f>
        <v>n.a.</v>
      </c>
      <c r="D73" s="21" t="str">
        <f>Oman!D59</f>
        <v>n.a.</v>
      </c>
      <c r="E73" s="21" t="str">
        <f>Oman!E59</f>
        <v>n.a.</v>
      </c>
      <c r="F73" s="21" t="str">
        <f>Oman!F59</f>
        <v>n.a.</v>
      </c>
      <c r="G73" s="21" t="str">
        <f>Oman!G59</f>
        <v>n.a.</v>
      </c>
      <c r="H73" s="21" t="str">
        <f>Oman!H59</f>
        <v>n.a.</v>
      </c>
      <c r="I73" s="21">
        <f>Oman!I59</f>
        <v>7</v>
      </c>
      <c r="J73" s="21">
        <f>Oman!J59</f>
        <v>3</v>
      </c>
      <c r="K73" s="21">
        <f>Oman!K59</f>
        <v>9</v>
      </c>
      <c r="L73" s="21">
        <f>Oman!L59</f>
        <v>5</v>
      </c>
      <c r="M73" s="21">
        <f>Oman!M59</f>
        <v>13</v>
      </c>
      <c r="N73" s="21">
        <f>Oman!N59</f>
        <v>20</v>
      </c>
      <c r="O73" s="21">
        <f>Oman!O59</f>
        <v>36</v>
      </c>
      <c r="P73" s="21">
        <f>Oman!P59</f>
        <v>57</v>
      </c>
      <c r="Q73" s="21">
        <f>Oman!Q59</f>
        <v>77</v>
      </c>
      <c r="R73" s="21">
        <f>Oman!R59</f>
        <v>95</v>
      </c>
      <c r="S73" s="21">
        <f>Oman!S59</f>
        <v>109</v>
      </c>
      <c r="T73" s="21">
        <f>Oman!T59</f>
        <v>121</v>
      </c>
      <c r="U73" s="21">
        <f>Oman!U59</f>
        <v>131</v>
      </c>
      <c r="V73" s="21">
        <f>Oman!V59</f>
        <v>124</v>
      </c>
      <c r="W73" s="21">
        <f>Oman!W59</f>
        <v>89</v>
      </c>
      <c r="X73" s="21">
        <f>Oman!X59</f>
        <v>75</v>
      </c>
      <c r="Y73" s="21">
        <f>Oman!Y59</f>
        <v>85</v>
      </c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</row>
    <row r="74" spans="1:114" x14ac:dyDescent="0.3">
      <c r="A74" s="11" t="s">
        <v>78</v>
      </c>
      <c r="B74" s="21">
        <f>'Saudi Arabia'!B59</f>
        <v>374</v>
      </c>
      <c r="C74" s="21">
        <f>'Saudi Arabia'!C59</f>
        <v>398</v>
      </c>
      <c r="D74" s="21">
        <f>'Saudi Arabia'!D59</f>
        <v>358</v>
      </c>
      <c r="E74" s="21">
        <f>'Saudi Arabia'!E59</f>
        <v>138</v>
      </c>
      <c r="F74" s="21">
        <f>'Saudi Arabia'!F59</f>
        <v>107</v>
      </c>
      <c r="G74" s="21">
        <f>'Saudi Arabia'!G59</f>
        <v>72</v>
      </c>
      <c r="H74" s="21">
        <f>'Saudi Arabia'!H59</f>
        <v>98</v>
      </c>
      <c r="I74" s="21">
        <f>'Saudi Arabia'!I59</f>
        <v>115</v>
      </c>
      <c r="J74" s="21">
        <f>'Saudi Arabia'!J59</f>
        <v>190</v>
      </c>
      <c r="K74" s="21">
        <f>'Saudi Arabia'!K59</f>
        <v>280</v>
      </c>
      <c r="L74" s="21">
        <f>'Saudi Arabia'!L59</f>
        <v>413</v>
      </c>
      <c r="M74" s="21">
        <f>'Saudi Arabia'!M59</f>
        <v>659</v>
      </c>
      <c r="N74" s="21">
        <f>'Saudi Arabia'!N59</f>
        <v>1056</v>
      </c>
      <c r="O74" s="21">
        <f>'Saudi Arabia'!O59</f>
        <v>1620</v>
      </c>
      <c r="P74" s="21">
        <f>'Saudi Arabia'!P59</f>
        <v>1984</v>
      </c>
      <c r="Q74" s="21">
        <f>'Saudi Arabia'!Q59</f>
        <v>2432</v>
      </c>
      <c r="R74" s="21">
        <f>'Saudi Arabia'!R59</f>
        <v>2832</v>
      </c>
      <c r="S74" s="21">
        <f>'Saudi Arabia'!S59</f>
        <v>2751</v>
      </c>
      <c r="T74" s="21">
        <f>'Saudi Arabia'!T59</f>
        <v>2277</v>
      </c>
      <c r="U74" s="21">
        <f>'Saudi Arabia'!U59</f>
        <v>2115</v>
      </c>
      <c r="V74" s="21">
        <f>'Saudi Arabia'!V59</f>
        <v>1842</v>
      </c>
      <c r="W74" s="21">
        <f>'Saudi Arabia'!W59</f>
        <v>1000</v>
      </c>
      <c r="X74" s="21">
        <f>'Saudi Arabia'!X59</f>
        <v>763</v>
      </c>
      <c r="Y74" s="21">
        <f>'Saudi Arabia'!Y59</f>
        <v>759</v>
      </c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</row>
    <row r="75" spans="1:114" x14ac:dyDescent="0.3">
      <c r="A75" s="11" t="s">
        <v>93</v>
      </c>
      <c r="B75" s="21">
        <f>B69-SUM(B70:B74)</f>
        <v>337</v>
      </c>
      <c r="C75" s="21">
        <f t="shared" ref="C75:W75" si="8">C69-SUM(C70:C74)</f>
        <v>366</v>
      </c>
      <c r="D75" s="21">
        <f t="shared" si="8"/>
        <v>326</v>
      </c>
      <c r="E75" s="21">
        <f t="shared" si="8"/>
        <v>135</v>
      </c>
      <c r="F75" s="21">
        <f t="shared" si="8"/>
        <v>-54</v>
      </c>
      <c r="G75" s="21">
        <f t="shared" si="8"/>
        <v>-273</v>
      </c>
      <c r="H75" s="21">
        <f t="shared" si="8"/>
        <v>-362</v>
      </c>
      <c r="I75" s="21">
        <f t="shared" si="8"/>
        <v>-135</v>
      </c>
      <c r="J75" s="21">
        <f t="shared" si="8"/>
        <v>-348</v>
      </c>
      <c r="K75" s="21">
        <f t="shared" si="8"/>
        <v>-896</v>
      </c>
      <c r="L75" s="21">
        <f t="shared" si="8"/>
        <v>-1532</v>
      </c>
      <c r="M75" s="21">
        <f t="shared" si="8"/>
        <v>-1728</v>
      </c>
      <c r="N75" s="21">
        <f t="shared" si="8"/>
        <v>-1659</v>
      </c>
      <c r="O75" s="21">
        <f t="shared" si="8"/>
        <v>-1490</v>
      </c>
      <c r="P75" s="21">
        <f t="shared" si="8"/>
        <v>-678</v>
      </c>
      <c r="Q75" s="21">
        <f t="shared" si="8"/>
        <v>-404</v>
      </c>
      <c r="R75" s="21">
        <f t="shared" si="8"/>
        <v>-184</v>
      </c>
      <c r="S75" s="21">
        <f t="shared" si="8"/>
        <v>-296</v>
      </c>
      <c r="T75" s="21">
        <f t="shared" si="8"/>
        <v>-730</v>
      </c>
      <c r="U75" s="21">
        <f t="shared" si="8"/>
        <v>-717</v>
      </c>
      <c r="V75" s="21">
        <f t="shared" si="8"/>
        <v>-938</v>
      </c>
      <c r="W75" s="21">
        <f t="shared" si="8"/>
        <v>-56</v>
      </c>
      <c r="X75" s="21">
        <f t="shared" ref="X75:Y75" si="9">X69-SUM(X70:X74)</f>
        <v>-1288</v>
      </c>
      <c r="Y75" s="21">
        <f t="shared" si="9"/>
        <v>-3945</v>
      </c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</row>
    <row r="76" spans="1:114" x14ac:dyDescent="0.3">
      <c r="A76" s="19" t="s">
        <v>91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</row>
    <row r="77" spans="1:114" x14ac:dyDescent="0.3">
      <c r="A77" s="18" t="s">
        <v>42</v>
      </c>
      <c r="B77" s="21">
        <f>'Asia-Pacific'!B59</f>
        <v>21555</v>
      </c>
      <c r="C77" s="21">
        <f>'Asia-Pacific'!C59</f>
        <v>23851</v>
      </c>
      <c r="D77" s="21">
        <f>'Asia-Pacific'!D59</f>
        <v>19633</v>
      </c>
      <c r="E77" s="21">
        <f>'Asia-Pacific'!E59</f>
        <v>16587</v>
      </c>
      <c r="F77" s="21">
        <f>'Asia-Pacific'!F59</f>
        <v>15627</v>
      </c>
      <c r="G77" s="21">
        <f>'Asia-Pacific'!G59</f>
        <v>18011</v>
      </c>
      <c r="H77" s="21">
        <f>'Asia-Pacific'!H59</f>
        <v>18491</v>
      </c>
      <c r="I77" s="21">
        <f>'Asia-Pacific'!I59</f>
        <v>16479</v>
      </c>
      <c r="J77" s="21">
        <f>'Asia-Pacific'!J59</f>
        <v>17216</v>
      </c>
      <c r="K77" s="21">
        <f>'Asia-Pacific'!K59</f>
        <v>16451</v>
      </c>
      <c r="L77" s="21">
        <f>'Asia-Pacific'!L59</f>
        <v>15042</v>
      </c>
      <c r="M77" s="21">
        <f>'Asia-Pacific'!M59</f>
        <v>23091</v>
      </c>
      <c r="N77" s="21">
        <f>'Asia-Pacific'!N59</f>
        <v>26662</v>
      </c>
      <c r="O77" s="21">
        <f>'Asia-Pacific'!O59</f>
        <v>33339</v>
      </c>
      <c r="P77" s="21">
        <f>'Asia-Pacific'!P59</f>
        <v>42333</v>
      </c>
      <c r="Q77" s="21">
        <f>'Asia-Pacific'!Q59</f>
        <v>46810</v>
      </c>
      <c r="R77" s="21">
        <f>'Asia-Pacific'!R59</f>
        <v>53995</v>
      </c>
      <c r="S77" s="21">
        <f>'Asia-Pacific'!S59</f>
        <v>57688</v>
      </c>
      <c r="T77" s="21">
        <f>'Asia-Pacific'!T59</f>
        <v>58662</v>
      </c>
      <c r="U77" s="21">
        <f>'Asia-Pacific'!U59</f>
        <v>58847</v>
      </c>
      <c r="V77" s="21">
        <f>'Asia-Pacific'!V59</f>
        <v>57286</v>
      </c>
      <c r="W77" s="21">
        <f>'Asia-Pacific'!W59</f>
        <v>30676</v>
      </c>
      <c r="X77" s="21">
        <f>'Asia-Pacific'!X59</f>
        <v>23891</v>
      </c>
      <c r="Y77" s="21">
        <f>'Asia-Pacific'!Y59</f>
        <v>30660</v>
      </c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</row>
    <row r="78" spans="1:114" x14ac:dyDescent="0.3">
      <c r="A78" s="11" t="s">
        <v>43</v>
      </c>
      <c r="B78" s="21">
        <f>Australia!B59</f>
        <v>1458</v>
      </c>
      <c r="C78" s="21">
        <f>Australia!C59</f>
        <v>1683</v>
      </c>
      <c r="D78" s="21">
        <f>Australia!D59</f>
        <v>1091</v>
      </c>
      <c r="E78" s="21">
        <f>Australia!E59</f>
        <v>795</v>
      </c>
      <c r="F78" s="21">
        <f>Australia!F59</f>
        <v>865</v>
      </c>
      <c r="G78" s="21">
        <f>Australia!G59</f>
        <v>1533</v>
      </c>
      <c r="H78" s="21">
        <f>Australia!H59</f>
        <v>1796</v>
      </c>
      <c r="I78" s="21">
        <f>Australia!I59</f>
        <v>1861</v>
      </c>
      <c r="J78" s="21">
        <f>Australia!J59</f>
        <v>2222</v>
      </c>
      <c r="K78" s="21">
        <f>Australia!K59</f>
        <v>2303</v>
      </c>
      <c r="L78" s="21">
        <f>Australia!L59</f>
        <v>2057</v>
      </c>
      <c r="M78" s="21">
        <f>Australia!M59</f>
        <v>3134</v>
      </c>
      <c r="N78" s="21">
        <f>Australia!N59</f>
        <v>4061</v>
      </c>
      <c r="O78" s="21">
        <f>Australia!O59</f>
        <v>4612</v>
      </c>
      <c r="P78" s="21">
        <f>Australia!P59</f>
        <v>6039</v>
      </c>
      <c r="Q78" s="21">
        <f>Australia!Q59</f>
        <v>6069</v>
      </c>
      <c r="R78" s="21">
        <f>Australia!R59</f>
        <v>6684</v>
      </c>
      <c r="S78" s="21">
        <f>Australia!S59</f>
        <v>6017</v>
      </c>
      <c r="T78" s="21">
        <f>Australia!T59</f>
        <v>5367</v>
      </c>
      <c r="U78" s="21">
        <f>Australia!U59</f>
        <v>5389</v>
      </c>
      <c r="V78" s="21">
        <f>Australia!V59</f>
        <v>4643</v>
      </c>
      <c r="W78" s="21">
        <f>Australia!W59</f>
        <v>576</v>
      </c>
      <c r="X78" s="21">
        <f>Australia!X59</f>
        <v>380</v>
      </c>
      <c r="Y78" s="21">
        <f>Australia!Y59</f>
        <v>2854</v>
      </c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</row>
    <row r="79" spans="1:114" x14ac:dyDescent="0.3">
      <c r="A79" s="11" t="s">
        <v>149</v>
      </c>
      <c r="B79" s="21" t="str">
        <f>Brunei!B59</f>
        <v>n.a.</v>
      </c>
      <c r="C79" s="21" t="str">
        <f>Brunei!C59</f>
        <v>n.a.</v>
      </c>
      <c r="D79" s="21" t="str">
        <f>Brunei!D59</f>
        <v>n.a.</v>
      </c>
      <c r="E79" s="21" t="str">
        <f>Brunei!E59</f>
        <v>n.a.</v>
      </c>
      <c r="F79" s="21" t="str">
        <f>Brunei!F59</f>
        <v>n.a.</v>
      </c>
      <c r="G79" s="21" t="str">
        <f>Brunei!G59</f>
        <v>n.a.</v>
      </c>
      <c r="H79" s="21" t="str">
        <f>Brunei!H59</f>
        <v>n.a.</v>
      </c>
      <c r="I79" s="21">
        <f>Brunei!I59</f>
        <v>-1</v>
      </c>
      <c r="J79" s="21">
        <f>Brunei!J59</f>
        <v>-2</v>
      </c>
      <c r="K79" s="21">
        <f>Brunei!K59</f>
        <v>-5</v>
      </c>
      <c r="L79" s="21">
        <f>Brunei!L59</f>
        <v>-10</v>
      </c>
      <c r="M79" s="21">
        <f>Brunei!M59</f>
        <v>-13</v>
      </c>
      <c r="N79" s="21">
        <f>Brunei!N59</f>
        <v>-14</v>
      </c>
      <c r="O79" s="21">
        <f>Brunei!O59</f>
        <v>-12</v>
      </c>
      <c r="P79" s="21">
        <f>Brunei!P59</f>
        <v>-9</v>
      </c>
      <c r="Q79" s="21">
        <f>Brunei!Q59</f>
        <v>3</v>
      </c>
      <c r="R79" s="21">
        <f>Brunei!R59</f>
        <v>3</v>
      </c>
      <c r="S79" s="21">
        <f>Brunei!S59</f>
        <v>2</v>
      </c>
      <c r="T79" s="21">
        <f>Brunei!T59</f>
        <v>2</v>
      </c>
      <c r="U79" s="21">
        <f>Brunei!U59</f>
        <v>1</v>
      </c>
      <c r="V79" s="21">
        <f>Brunei!V59</f>
        <v>3</v>
      </c>
      <c r="W79" s="21">
        <f>Brunei!W59</f>
        <v>1</v>
      </c>
      <c r="X79" s="21" t="str">
        <f>Brunei!X59</f>
        <v>n.a.</v>
      </c>
      <c r="Y79" s="21" t="str">
        <f>Brunei!Y59</f>
        <v>n.a.</v>
      </c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</row>
    <row r="80" spans="1:114" x14ac:dyDescent="0.3">
      <c r="A80" s="11" t="s">
        <v>46</v>
      </c>
      <c r="B80" s="21">
        <f>China!B59</f>
        <v>938</v>
      </c>
      <c r="C80" s="21">
        <f>China!C59</f>
        <v>1264</v>
      </c>
      <c r="D80" s="21">
        <f>China!D59</f>
        <v>1146</v>
      </c>
      <c r="E80" s="21">
        <f>China!E59</f>
        <v>951</v>
      </c>
      <c r="F80" s="21">
        <f>China!F59</f>
        <v>871</v>
      </c>
      <c r="G80" s="21">
        <f>China!G59</f>
        <v>298</v>
      </c>
      <c r="H80" s="21">
        <f>China!H59</f>
        <v>226</v>
      </c>
      <c r="I80" s="21">
        <f>China!I59</f>
        <v>259</v>
      </c>
      <c r="J80" s="21">
        <f>China!J59</f>
        <v>643</v>
      </c>
      <c r="K80" s="21">
        <f>China!K59</f>
        <v>1600</v>
      </c>
      <c r="L80" s="21">
        <f>China!L59</f>
        <v>2262</v>
      </c>
      <c r="M80" s="21">
        <f>China!M59</f>
        <v>4103</v>
      </c>
      <c r="N80" s="21">
        <f>China!N59</f>
        <v>6308</v>
      </c>
      <c r="O80" s="21">
        <f>China!O59</f>
        <v>9982</v>
      </c>
      <c r="P80" s="21">
        <f>China!P59</f>
        <v>14220</v>
      </c>
      <c r="Q80" s="21">
        <f>China!Q59</f>
        <v>18409</v>
      </c>
      <c r="R80" s="21">
        <f>China!R59</f>
        <v>23118</v>
      </c>
      <c r="S80" s="21">
        <f>China!S59</f>
        <v>26984</v>
      </c>
      <c r="T80" s="21">
        <f>China!T59</f>
        <v>28077</v>
      </c>
      <c r="U80" s="21">
        <f>China!U59</f>
        <v>29059</v>
      </c>
      <c r="V80" s="21">
        <f>China!V59</f>
        <v>28436</v>
      </c>
      <c r="W80" s="21">
        <f>China!W59</f>
        <v>15689</v>
      </c>
      <c r="X80" s="21">
        <f>China!X59</f>
        <v>11205</v>
      </c>
      <c r="Y80" s="21">
        <f>China!Y59</f>
        <v>13501</v>
      </c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</row>
    <row r="81" spans="1:114" x14ac:dyDescent="0.3">
      <c r="A81" s="11" t="s">
        <v>49</v>
      </c>
      <c r="B81" s="21">
        <f>'Hong Kong'!B59</f>
        <v>-309</v>
      </c>
      <c r="C81" s="21">
        <f>'Hong Kong'!C59</f>
        <v>-506</v>
      </c>
      <c r="D81" s="21">
        <f>'Hong Kong'!D59</f>
        <v>-564</v>
      </c>
      <c r="E81" s="21">
        <f>'Hong Kong'!E59</f>
        <v>-619</v>
      </c>
      <c r="F81" s="21">
        <f>'Hong Kong'!F59</f>
        <v>-479</v>
      </c>
      <c r="G81" s="21">
        <f>'Hong Kong'!G59</f>
        <v>-902</v>
      </c>
      <c r="H81" s="21">
        <f>'Hong Kong'!H59</f>
        <v>-1064</v>
      </c>
      <c r="I81" s="21">
        <f>'Hong Kong'!I59</f>
        <v>-1218</v>
      </c>
      <c r="J81" s="21">
        <f>'Hong Kong'!J59</f>
        <v>-1329</v>
      </c>
      <c r="K81" s="21">
        <f>'Hong Kong'!K59</f>
        <v>-1658</v>
      </c>
      <c r="L81" s="21">
        <f>'Hong Kong'!L59</f>
        <v>-1432</v>
      </c>
      <c r="M81" s="21">
        <f>'Hong Kong'!M59</f>
        <v>-1593</v>
      </c>
      <c r="N81" s="21">
        <f>'Hong Kong'!N59</f>
        <v>-2099</v>
      </c>
      <c r="O81" s="21">
        <f>'Hong Kong'!O59</f>
        <v>-2108</v>
      </c>
      <c r="P81" s="21">
        <f>'Hong Kong'!P59</f>
        <v>-1669</v>
      </c>
      <c r="Q81" s="21">
        <f>'Hong Kong'!Q59</f>
        <v>-1692</v>
      </c>
      <c r="R81" s="21">
        <f>'Hong Kong'!R59</f>
        <v>-1471</v>
      </c>
      <c r="S81" s="21">
        <f>'Hong Kong'!S59</f>
        <v>-1212</v>
      </c>
      <c r="T81" s="21">
        <f>'Hong Kong'!T59</f>
        <v>-1007</v>
      </c>
      <c r="U81" s="21">
        <f>'Hong Kong'!U59</f>
        <v>-1022</v>
      </c>
      <c r="V81" s="21">
        <f>'Hong Kong'!V59</f>
        <v>-841</v>
      </c>
      <c r="W81" s="21">
        <f>'Hong Kong'!W59</f>
        <v>127</v>
      </c>
      <c r="X81" s="21">
        <f>'Hong Kong'!X59</f>
        <v>236</v>
      </c>
      <c r="Y81" s="21">
        <f>'Hong Kong'!Y59</f>
        <v>170</v>
      </c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</row>
    <row r="82" spans="1:114" x14ac:dyDescent="0.3">
      <c r="A82" s="11" t="s">
        <v>50</v>
      </c>
      <c r="B82" s="21">
        <f>India!B59</f>
        <v>1103</v>
      </c>
      <c r="C82" s="21">
        <f>India!C59</f>
        <v>1420</v>
      </c>
      <c r="D82" s="21">
        <f>India!D59</f>
        <v>1694</v>
      </c>
      <c r="E82" s="21">
        <f>India!E59</f>
        <v>1765</v>
      </c>
      <c r="F82" s="21">
        <f>India!F59</f>
        <v>2049</v>
      </c>
      <c r="G82" s="21">
        <f>India!G59</f>
        <v>2396</v>
      </c>
      <c r="H82" s="21">
        <f>India!H59</f>
        <v>2455</v>
      </c>
      <c r="I82" s="21">
        <f>India!I59</f>
        <v>2596</v>
      </c>
      <c r="J82" s="21">
        <f>India!J59</f>
        <v>3338</v>
      </c>
      <c r="K82" s="21">
        <f>India!K59</f>
        <v>3258</v>
      </c>
      <c r="L82" s="21">
        <f>India!L59</f>
        <v>2922</v>
      </c>
      <c r="M82" s="21">
        <f>India!M59</f>
        <v>3667</v>
      </c>
      <c r="N82" s="21">
        <f>India!N59</f>
        <v>3752</v>
      </c>
      <c r="O82" s="21">
        <f>India!O59</f>
        <v>4109</v>
      </c>
      <c r="P82" s="21">
        <f>India!P59</f>
        <v>4890</v>
      </c>
      <c r="Q82" s="21">
        <f>India!Q59</f>
        <v>6003</v>
      </c>
      <c r="R82" s="21">
        <f>India!R59</f>
        <v>7784</v>
      </c>
      <c r="S82" s="21">
        <f>India!S59</f>
        <v>9183</v>
      </c>
      <c r="T82" s="21">
        <f>India!T59</f>
        <v>10034</v>
      </c>
      <c r="U82" s="21">
        <f>India!U59</f>
        <v>10506</v>
      </c>
      <c r="V82" s="21">
        <f>India!V59</f>
        <v>11345</v>
      </c>
      <c r="W82" s="21">
        <f>India!W59</f>
        <v>7094</v>
      </c>
      <c r="X82" s="21">
        <f>India!X59</f>
        <v>6750</v>
      </c>
      <c r="Y82" s="21">
        <f>India!Y59</f>
        <v>10785</v>
      </c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</row>
    <row r="83" spans="1:114" x14ac:dyDescent="0.3">
      <c r="A83" s="11" t="s">
        <v>83</v>
      </c>
      <c r="B83" s="21">
        <f>Indonesia!B59</f>
        <v>324</v>
      </c>
      <c r="C83" s="21">
        <f>Indonesia!C59</f>
        <v>328</v>
      </c>
      <c r="D83" s="21">
        <f>Indonesia!D59</f>
        <v>297</v>
      </c>
      <c r="E83" s="21">
        <f>Indonesia!E59</f>
        <v>243</v>
      </c>
      <c r="F83" s="21">
        <f>Indonesia!F59</f>
        <v>249</v>
      </c>
      <c r="G83" s="21">
        <f>Indonesia!G59</f>
        <v>261</v>
      </c>
      <c r="H83" s="21">
        <f>Indonesia!H59</f>
        <v>294</v>
      </c>
      <c r="I83" s="21">
        <f>Indonesia!I59</f>
        <v>280</v>
      </c>
      <c r="J83" s="21">
        <f>Indonesia!J59</f>
        <v>283</v>
      </c>
      <c r="K83" s="21">
        <f>Indonesia!K59</f>
        <v>266</v>
      </c>
      <c r="L83" s="21">
        <f>Indonesia!L59</f>
        <v>268</v>
      </c>
      <c r="M83" s="21">
        <f>Indonesia!M59</f>
        <v>262</v>
      </c>
      <c r="N83" s="21">
        <f>Indonesia!N59</f>
        <v>329</v>
      </c>
      <c r="O83" s="21">
        <f>Indonesia!O59</f>
        <v>388</v>
      </c>
      <c r="P83" s="21">
        <f>Indonesia!P59</f>
        <v>513</v>
      </c>
      <c r="Q83" s="21">
        <f>Indonesia!Q59</f>
        <v>510</v>
      </c>
      <c r="R83" s="21">
        <f>Indonesia!R59</f>
        <v>453</v>
      </c>
      <c r="S83" s="21">
        <f>Indonesia!S59</f>
        <v>405</v>
      </c>
      <c r="T83" s="21">
        <f>Indonesia!T59</f>
        <v>405</v>
      </c>
      <c r="U83" s="21">
        <f>Indonesia!U59</f>
        <v>360</v>
      </c>
      <c r="V83" s="21">
        <f>Indonesia!V59</f>
        <v>321</v>
      </c>
      <c r="W83" s="21">
        <f>Indonesia!W59</f>
        <v>234</v>
      </c>
      <c r="X83" s="21">
        <f>Indonesia!X59</f>
        <v>336</v>
      </c>
      <c r="Y83" s="21">
        <f>Indonesia!Y59</f>
        <v>398</v>
      </c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</row>
    <row r="84" spans="1:114" x14ac:dyDescent="0.3">
      <c r="A84" s="11" t="s">
        <v>52</v>
      </c>
      <c r="B84" s="21">
        <f>Japan!B59</f>
        <v>15058</v>
      </c>
      <c r="C84" s="21">
        <f>Japan!C59</f>
        <v>15997</v>
      </c>
      <c r="D84" s="21">
        <f>Japan!D59</f>
        <v>12779</v>
      </c>
      <c r="E84" s="21">
        <f>Japan!E59</f>
        <v>11081</v>
      </c>
      <c r="F84" s="21">
        <f>Japan!F59</f>
        <v>9943</v>
      </c>
      <c r="G84" s="21">
        <f>Japan!G59</f>
        <v>12296</v>
      </c>
      <c r="H84" s="21">
        <f>Japan!H59</f>
        <v>12308</v>
      </c>
      <c r="I84" s="21">
        <f>Japan!I59</f>
        <v>10443</v>
      </c>
      <c r="J84" s="21">
        <f>Japan!J59</f>
        <v>9498</v>
      </c>
      <c r="K84" s="21">
        <f>Japan!K59</f>
        <v>8576</v>
      </c>
      <c r="L84" s="21">
        <f>Japan!L59</f>
        <v>6939</v>
      </c>
      <c r="M84" s="21">
        <f>Japan!M59</f>
        <v>10147</v>
      </c>
      <c r="N84" s="21">
        <f>Japan!N59</f>
        <v>11257</v>
      </c>
      <c r="O84" s="21">
        <f>Japan!O59</f>
        <v>12735</v>
      </c>
      <c r="P84" s="21">
        <f>Japan!P59</f>
        <v>12048</v>
      </c>
      <c r="Q84" s="21">
        <f>Japan!Q59</f>
        <v>10463</v>
      </c>
      <c r="R84" s="21">
        <f>Japan!R59</f>
        <v>9374</v>
      </c>
      <c r="S84" s="21">
        <f>Japan!S59</f>
        <v>8015</v>
      </c>
      <c r="T84" s="21">
        <f>Japan!T59</f>
        <v>6843</v>
      </c>
      <c r="U84" s="21">
        <f>Japan!U59</f>
        <v>6404</v>
      </c>
      <c r="V84" s="21">
        <f>Japan!V59</f>
        <v>6109</v>
      </c>
      <c r="W84" s="21">
        <f>Japan!W59</f>
        <v>1480</v>
      </c>
      <c r="X84" s="21">
        <f>Japan!X59</f>
        <v>192</v>
      </c>
      <c r="Y84" s="21">
        <f>Japan!Y59</f>
        <v>-645</v>
      </c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</row>
    <row r="85" spans="1:114" x14ac:dyDescent="0.3">
      <c r="A85" s="11" t="s">
        <v>96</v>
      </c>
      <c r="B85" s="21">
        <f>'South Korea'!B59</f>
        <v>873</v>
      </c>
      <c r="C85" s="21">
        <f>'South Korea'!C59</f>
        <v>1330</v>
      </c>
      <c r="D85" s="21">
        <f>'South Korea'!D59</f>
        <v>1379</v>
      </c>
      <c r="E85" s="21">
        <f>'South Korea'!E59</f>
        <v>1454</v>
      </c>
      <c r="F85" s="21">
        <f>'South Korea'!F59</f>
        <v>1572</v>
      </c>
      <c r="G85" s="21">
        <f>'South Korea'!G59</f>
        <v>1436</v>
      </c>
      <c r="H85" s="21">
        <f>'South Korea'!H59</f>
        <v>1780</v>
      </c>
      <c r="I85" s="21">
        <f>'South Korea'!I59</f>
        <v>2077</v>
      </c>
      <c r="J85" s="21">
        <f>'South Korea'!J59</f>
        <v>2455</v>
      </c>
      <c r="K85" s="21">
        <f>'South Korea'!K59</f>
        <v>2470</v>
      </c>
      <c r="L85" s="21">
        <f>'South Korea'!L59</f>
        <v>2511</v>
      </c>
      <c r="M85" s="21">
        <f>'South Korea'!M59</f>
        <v>3933</v>
      </c>
      <c r="N85" s="21">
        <f>'South Korea'!N59</f>
        <v>4026</v>
      </c>
      <c r="O85" s="21">
        <f>'South Korea'!O59</f>
        <v>4317</v>
      </c>
      <c r="P85" s="21">
        <f>'South Korea'!P59</f>
        <v>5135</v>
      </c>
      <c r="Q85" s="21">
        <f>'South Korea'!Q59</f>
        <v>5377</v>
      </c>
      <c r="R85" s="21">
        <f>'South Korea'!R59</f>
        <v>6286</v>
      </c>
      <c r="S85" s="21">
        <f>'South Korea'!S59</f>
        <v>6707</v>
      </c>
      <c r="T85" s="21">
        <f>'South Korea'!T59</f>
        <v>7609</v>
      </c>
      <c r="U85" s="21">
        <f>'South Korea'!U59</f>
        <v>6771</v>
      </c>
      <c r="V85" s="21">
        <f>'South Korea'!V59</f>
        <v>6318</v>
      </c>
      <c r="W85" s="21">
        <f>'South Korea'!W59</f>
        <v>2742</v>
      </c>
      <c r="X85" s="21">
        <f>'South Korea'!X59</f>
        <v>1917</v>
      </c>
      <c r="Y85" s="21">
        <f>'South Korea'!Y59</f>
        <v>2897</v>
      </c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</row>
    <row r="86" spans="1:114" x14ac:dyDescent="0.3">
      <c r="A86" s="11" t="s">
        <v>84</v>
      </c>
      <c r="B86" s="21">
        <f>Malaysia!B59</f>
        <v>201</v>
      </c>
      <c r="C86" s="21">
        <f>Malaysia!C59</f>
        <v>243</v>
      </c>
      <c r="D86" s="21">
        <f>Malaysia!D59</f>
        <v>164</v>
      </c>
      <c r="E86" s="21">
        <f>Malaysia!E59</f>
        <v>108</v>
      </c>
      <c r="F86" s="21">
        <f>Malaysia!F59</f>
        <v>96</v>
      </c>
      <c r="G86" s="21">
        <f>Malaysia!G59</f>
        <v>124</v>
      </c>
      <c r="H86" s="21">
        <f>Malaysia!H59</f>
        <v>127</v>
      </c>
      <c r="I86" s="21">
        <f>Malaysia!I59</f>
        <v>119</v>
      </c>
      <c r="J86" s="21">
        <f>Malaysia!J59</f>
        <v>145</v>
      </c>
      <c r="K86" s="21">
        <f>Malaysia!K59</f>
        <v>148</v>
      </c>
      <c r="L86" s="21">
        <f>Malaysia!L59</f>
        <v>145</v>
      </c>
      <c r="M86" s="21">
        <f>Malaysia!M59</f>
        <v>214</v>
      </c>
      <c r="N86" s="21">
        <f>Malaysia!N59</f>
        <v>237</v>
      </c>
      <c r="O86" s="21">
        <f>Malaysia!O59</f>
        <v>295</v>
      </c>
      <c r="P86" s="21">
        <f>Malaysia!P59</f>
        <v>407</v>
      </c>
      <c r="Q86" s="21">
        <f>Malaysia!Q59</f>
        <v>473</v>
      </c>
      <c r="R86" s="21">
        <f>Malaysia!R59</f>
        <v>534</v>
      </c>
      <c r="S86" s="21">
        <f>Malaysia!S59</f>
        <v>561</v>
      </c>
      <c r="T86" s="21">
        <f>Malaysia!T59</f>
        <v>499</v>
      </c>
      <c r="U86" s="21">
        <f>Malaysia!U59</f>
        <v>527</v>
      </c>
      <c r="V86" s="21">
        <f>Malaysia!V59</f>
        <v>473</v>
      </c>
      <c r="W86" s="21">
        <f>Malaysia!W59</f>
        <v>219</v>
      </c>
      <c r="X86" s="21">
        <f>Malaysia!X59</f>
        <v>170</v>
      </c>
      <c r="Y86" s="21">
        <f>Malaysia!Y59</f>
        <v>280</v>
      </c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</row>
    <row r="87" spans="1:114" x14ac:dyDescent="0.3">
      <c r="A87" s="11" t="s">
        <v>85</v>
      </c>
      <c r="B87" s="21">
        <f>'New Zealand'!B59</f>
        <v>221</v>
      </c>
      <c r="C87" s="21">
        <f>'New Zealand'!C59</f>
        <v>193</v>
      </c>
      <c r="D87" s="21">
        <f>'New Zealand'!D59</f>
        <v>99</v>
      </c>
      <c r="E87" s="21">
        <f>'New Zealand'!E59</f>
        <v>-56</v>
      </c>
      <c r="F87" s="21">
        <f>'New Zealand'!F59</f>
        <v>-123</v>
      </c>
      <c r="G87" s="21">
        <f>'New Zealand'!G59</f>
        <v>7</v>
      </c>
      <c r="H87" s="21">
        <f>'New Zealand'!H59</f>
        <v>12</v>
      </c>
      <c r="I87" s="21">
        <f>'New Zealand'!I59</f>
        <v>-27</v>
      </c>
      <c r="J87" s="21">
        <f>'New Zealand'!J59</f>
        <v>-2</v>
      </c>
      <c r="K87" s="21">
        <f>'New Zealand'!K59</f>
        <v>13</v>
      </c>
      <c r="L87" s="21">
        <f>'New Zealand'!L59</f>
        <v>-126</v>
      </c>
      <c r="M87" s="21">
        <f>'New Zealand'!M59</f>
        <v>-142</v>
      </c>
      <c r="N87" s="21">
        <f>'New Zealand'!N59</f>
        <v>-150</v>
      </c>
      <c r="O87" s="21">
        <f>'New Zealand'!O59</f>
        <v>-151</v>
      </c>
      <c r="P87" s="21">
        <f>'New Zealand'!P59</f>
        <v>161</v>
      </c>
      <c r="Q87" s="21">
        <f>'New Zealand'!Q59</f>
        <v>237</v>
      </c>
      <c r="R87" s="21">
        <f>'New Zealand'!R59</f>
        <v>306</v>
      </c>
      <c r="S87" s="21">
        <f>'New Zealand'!S59</f>
        <v>141</v>
      </c>
      <c r="T87" s="21">
        <f>'New Zealand'!T59</f>
        <v>-1</v>
      </c>
      <c r="U87" s="21">
        <f>'New Zealand'!U59</f>
        <v>-121</v>
      </c>
      <c r="V87" s="21">
        <f>'New Zealand'!V59</f>
        <v>-382</v>
      </c>
      <c r="W87" s="21">
        <f>'New Zealand'!W59</f>
        <v>-321</v>
      </c>
      <c r="X87" s="21">
        <f>'New Zealand'!X59</f>
        <v>12</v>
      </c>
      <c r="Y87" s="21">
        <f>'New Zealand'!Y59</f>
        <v>94</v>
      </c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</row>
    <row r="88" spans="1:114" x14ac:dyDescent="0.3">
      <c r="A88" s="11" t="s">
        <v>86</v>
      </c>
      <c r="B88" s="21">
        <f>Philippines!B59</f>
        <v>319</v>
      </c>
      <c r="C88" s="21">
        <f>Philippines!C59</f>
        <v>332</v>
      </c>
      <c r="D88" s="21">
        <f>Philippines!D59</f>
        <v>461</v>
      </c>
      <c r="E88" s="21">
        <f>Philippines!E59</f>
        <v>345</v>
      </c>
      <c r="F88" s="21">
        <f>Philippines!F59</f>
        <v>88</v>
      </c>
      <c r="G88" s="21">
        <f>Philippines!G59</f>
        <v>140</v>
      </c>
      <c r="H88" s="21">
        <f>Philippines!H59</f>
        <v>188</v>
      </c>
      <c r="I88" s="21">
        <f>Philippines!I59</f>
        <v>148</v>
      </c>
      <c r="J88" s="21">
        <f>Philippines!J59</f>
        <v>59</v>
      </c>
      <c r="K88" s="21">
        <f>Philippines!K59</f>
        <v>146</v>
      </c>
      <c r="L88" s="21">
        <f>Philippines!L59</f>
        <v>132</v>
      </c>
      <c r="M88" s="21">
        <f>Philippines!M59</f>
        <v>-6</v>
      </c>
      <c r="N88" s="21">
        <f>Philippines!N59</f>
        <v>-305</v>
      </c>
      <c r="O88" s="21">
        <f>Philippines!O59</f>
        <v>-303</v>
      </c>
      <c r="P88" s="21">
        <f>Philippines!P59</f>
        <v>-244</v>
      </c>
      <c r="Q88" s="21">
        <f>Philippines!Q59</f>
        <v>-289</v>
      </c>
      <c r="R88" s="21">
        <f>Philippines!R59</f>
        <v>-418</v>
      </c>
      <c r="S88" s="21">
        <f>Philippines!S59</f>
        <v>-451</v>
      </c>
      <c r="T88" s="21">
        <f>Philippines!T59</f>
        <v>-544</v>
      </c>
      <c r="U88" s="21">
        <f>Philippines!U59</f>
        <v>-703</v>
      </c>
      <c r="V88" s="21">
        <f>Philippines!V59</f>
        <v>-864</v>
      </c>
      <c r="W88" s="21">
        <f>Philippines!W59</f>
        <v>-7</v>
      </c>
      <c r="X88" s="21">
        <f>Philippines!X59</f>
        <v>151</v>
      </c>
      <c r="Y88" s="21">
        <f>Philippines!Y59</f>
        <v>-803</v>
      </c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</row>
    <row r="89" spans="1:114" x14ac:dyDescent="0.3">
      <c r="A89" s="11" t="s">
        <v>57</v>
      </c>
      <c r="B89" s="21">
        <f>Singapore!B59</f>
        <v>-66</v>
      </c>
      <c r="C89" s="21">
        <f>Singapore!C59</f>
        <v>-76</v>
      </c>
      <c r="D89" s="21">
        <f>Singapore!D59</f>
        <v>-190</v>
      </c>
      <c r="E89" s="21">
        <f>Singapore!E59</f>
        <v>-218</v>
      </c>
      <c r="F89" s="21">
        <f>Singapore!F59</f>
        <v>-149</v>
      </c>
      <c r="G89" s="21">
        <f>Singapore!G59</f>
        <v>-213</v>
      </c>
      <c r="H89" s="21">
        <f>Singapore!H59</f>
        <v>-223</v>
      </c>
      <c r="I89" s="21">
        <f>Singapore!I59</f>
        <v>-304</v>
      </c>
      <c r="J89" s="21">
        <f>Singapore!J59</f>
        <v>-350</v>
      </c>
      <c r="K89" s="21">
        <f>Singapore!K59</f>
        <v>-352</v>
      </c>
      <c r="L89" s="21">
        <f>Singapore!L59</f>
        <v>-403</v>
      </c>
      <c r="M89" s="21">
        <f>Singapore!M59</f>
        <v>-392</v>
      </c>
      <c r="N89" s="21">
        <f>Singapore!N59</f>
        <v>-403</v>
      </c>
      <c r="O89" s="21">
        <f>Singapore!O59</f>
        <v>-427</v>
      </c>
      <c r="P89" s="21">
        <f>Singapore!P59</f>
        <v>-172</v>
      </c>
      <c r="Q89" s="21">
        <f>Singapore!Q59</f>
        <v>51</v>
      </c>
      <c r="R89" s="21">
        <f>Singapore!R59</f>
        <v>185</v>
      </c>
      <c r="S89" s="21">
        <f>Singapore!S59</f>
        <v>248</v>
      </c>
      <c r="T89" s="21">
        <f>Singapore!T59</f>
        <v>150</v>
      </c>
      <c r="U89" s="21">
        <f>Singapore!U59</f>
        <v>198</v>
      </c>
      <c r="V89" s="21">
        <f>Singapore!V59</f>
        <v>148</v>
      </c>
      <c r="W89" s="21">
        <f>Singapore!W59</f>
        <v>98</v>
      </c>
      <c r="X89" s="21">
        <f>Singapore!X59</f>
        <v>137</v>
      </c>
      <c r="Y89" s="21">
        <f>Singapore!Y59</f>
        <v>-210</v>
      </c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</row>
    <row r="90" spans="1:114" x14ac:dyDescent="0.3">
      <c r="A90" s="11" t="s">
        <v>61</v>
      </c>
      <c r="B90" s="21">
        <f>Taiwan!B59</f>
        <v>1101</v>
      </c>
      <c r="C90" s="21">
        <f>Taiwan!C59</f>
        <v>1188</v>
      </c>
      <c r="D90" s="21">
        <f>Taiwan!D59</f>
        <v>898</v>
      </c>
      <c r="E90" s="21">
        <f>Taiwan!E59</f>
        <v>559</v>
      </c>
      <c r="F90" s="21">
        <f>Taiwan!F59</f>
        <v>552</v>
      </c>
      <c r="G90" s="21">
        <f>Taiwan!G59</f>
        <v>593</v>
      </c>
      <c r="H90" s="21">
        <f>Taiwan!H59</f>
        <v>584</v>
      </c>
      <c r="I90" s="21">
        <f>Taiwan!I59</f>
        <v>443</v>
      </c>
      <c r="J90" s="21">
        <f>Taiwan!J59</f>
        <v>457</v>
      </c>
      <c r="K90" s="21">
        <f>Taiwan!K59</f>
        <v>379</v>
      </c>
      <c r="L90" s="21">
        <f>Taiwan!L59</f>
        <v>346</v>
      </c>
      <c r="M90" s="21">
        <f>Taiwan!M59</f>
        <v>514</v>
      </c>
      <c r="N90" s="21">
        <f>Taiwan!N59</f>
        <v>401</v>
      </c>
      <c r="O90" s="21">
        <f>Taiwan!O59</f>
        <v>302</v>
      </c>
      <c r="P90" s="21">
        <f>Taiwan!P59</f>
        <v>910</v>
      </c>
      <c r="Q90" s="21">
        <f>Taiwan!Q59</f>
        <v>892</v>
      </c>
      <c r="R90" s="21">
        <f>Taiwan!R59</f>
        <v>932</v>
      </c>
      <c r="S90" s="21">
        <f>Taiwan!S59</f>
        <v>904</v>
      </c>
      <c r="T90" s="21">
        <f>Taiwan!T59</f>
        <v>852</v>
      </c>
      <c r="U90" s="21">
        <f>Taiwan!U59</f>
        <v>922</v>
      </c>
      <c r="V90" s="21">
        <f>Taiwan!V59</f>
        <v>1010</v>
      </c>
      <c r="W90" s="21">
        <f>Taiwan!W59</f>
        <v>821</v>
      </c>
      <c r="X90" s="21">
        <f>Taiwan!X59</f>
        <v>814</v>
      </c>
      <c r="Y90" s="21">
        <f>Taiwan!Y59</f>
        <v>444</v>
      </c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</row>
    <row r="91" spans="1:114" x14ac:dyDescent="0.3">
      <c r="A91" s="11" t="s">
        <v>87</v>
      </c>
      <c r="B91" s="21">
        <f>Thailand!B59</f>
        <v>175</v>
      </c>
      <c r="C91" s="21">
        <f>Thailand!C59</f>
        <v>218</v>
      </c>
      <c r="D91" s="21">
        <f>Thailand!D59</f>
        <v>95</v>
      </c>
      <c r="E91" s="21">
        <f>Thailand!E59</f>
        <v>31</v>
      </c>
      <c r="F91" s="21">
        <f>Thailand!F59</f>
        <v>-7</v>
      </c>
      <c r="G91" s="21">
        <f>Thailand!G59</f>
        <v>-44</v>
      </c>
      <c r="H91" s="21">
        <f>Thailand!H59</f>
        <v>-135</v>
      </c>
      <c r="I91" s="21">
        <f>Thailand!I59</f>
        <v>-303</v>
      </c>
      <c r="J91" s="21">
        <f>Thailand!J59</f>
        <v>-323</v>
      </c>
      <c r="K91" s="21">
        <f>Thailand!K59</f>
        <v>-227</v>
      </c>
      <c r="L91" s="21">
        <f>Thailand!L59</f>
        <v>-231</v>
      </c>
      <c r="M91" s="21">
        <f>Thailand!M59</f>
        <v>-260</v>
      </c>
      <c r="N91" s="21">
        <f>Thailand!N59</f>
        <v>-265</v>
      </c>
      <c r="O91" s="21">
        <f>Thailand!O59</f>
        <v>-146</v>
      </c>
      <c r="P91" s="21">
        <f>Thailand!P59</f>
        <v>-95</v>
      </c>
      <c r="Q91" s="21">
        <f>Thailand!Q59</f>
        <v>-134</v>
      </c>
      <c r="R91" s="21">
        <f>Thailand!R59</f>
        <v>-300</v>
      </c>
      <c r="S91" s="21">
        <f>Thailand!S59</f>
        <v>-497</v>
      </c>
      <c r="T91" s="21">
        <f>Thailand!T59</f>
        <v>-677</v>
      </c>
      <c r="U91" s="21">
        <f>Thailand!U59</f>
        <v>-801</v>
      </c>
      <c r="V91" s="21">
        <f>Thailand!V59</f>
        <v>-856</v>
      </c>
      <c r="W91" s="21">
        <f>Thailand!W59</f>
        <v>69</v>
      </c>
      <c r="X91" s="21">
        <f>Thailand!X59</f>
        <v>167</v>
      </c>
      <c r="Y91" s="21">
        <f>Thailand!Y59</f>
        <v>-131</v>
      </c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</row>
    <row r="92" spans="1:114" x14ac:dyDescent="0.3">
      <c r="A92" s="11" t="s">
        <v>182</v>
      </c>
      <c r="B92" s="21" t="str">
        <f>Vietnam!B59</f>
        <v>n.a.</v>
      </c>
      <c r="C92" s="21" t="str">
        <f>Vietnam!C59</f>
        <v>n.a.</v>
      </c>
      <c r="D92" s="21" t="str">
        <f>Vietnam!D59</f>
        <v>n.a.</v>
      </c>
      <c r="E92" s="21" t="str">
        <f>Vietnam!E59</f>
        <v>n.a.</v>
      </c>
      <c r="F92" s="21" t="str">
        <f>Vietnam!F59</f>
        <v>n.a.</v>
      </c>
      <c r="G92" s="21" t="str">
        <f>Vietnam!G59</f>
        <v>n.a.</v>
      </c>
      <c r="H92" s="21" t="str">
        <f>Vietnam!H59</f>
        <v>n.a.</v>
      </c>
      <c r="I92" s="21">
        <f>Vietnam!I59</f>
        <v>-111</v>
      </c>
      <c r="J92" s="21">
        <f>Vietnam!J59</f>
        <v>-102</v>
      </c>
      <c r="K92" s="21">
        <f>Vietnam!K59</f>
        <v>-91</v>
      </c>
      <c r="L92" s="21">
        <f>Vietnam!L59</f>
        <v>-63</v>
      </c>
      <c r="M92" s="21">
        <f>Vietnam!M59</f>
        <v>-54</v>
      </c>
      <c r="N92" s="21">
        <f>Vietnam!N59</f>
        <v>-12</v>
      </c>
      <c r="O92" s="21">
        <f>Vietnam!O59</f>
        <v>66</v>
      </c>
      <c r="P92" s="21">
        <f>Vietnam!P59</f>
        <v>113</v>
      </c>
      <c r="Q92" s="21">
        <f>Vietnam!Q59</f>
        <v>216</v>
      </c>
      <c r="R92" s="21">
        <f>Vietnam!R59</f>
        <v>291</v>
      </c>
      <c r="S92" s="21">
        <f>Vietnam!S59</f>
        <v>389</v>
      </c>
      <c r="T92" s="21">
        <f>Vietnam!T59</f>
        <v>611</v>
      </c>
      <c r="U92" s="21">
        <f>Vietnam!U59</f>
        <v>718</v>
      </c>
      <c r="V92" s="21">
        <f>Vietnam!V59</f>
        <v>776</v>
      </c>
      <c r="W92" s="21">
        <f>Vietnam!W59</f>
        <v>892</v>
      </c>
      <c r="X92" s="21">
        <f>Vietnam!X59</f>
        <v>769</v>
      </c>
      <c r="Y92" s="21">
        <f>Vietnam!Y59</f>
        <v>802</v>
      </c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</row>
    <row r="93" spans="1:114" x14ac:dyDescent="0.3">
      <c r="A93" s="11" t="s">
        <v>93</v>
      </c>
      <c r="B93" s="21">
        <f>B77-SUM(B78:B92)</f>
        <v>159</v>
      </c>
      <c r="C93" s="21">
        <f t="shared" ref="C93:W93" si="10">C77-SUM(C78:C92)</f>
        <v>237</v>
      </c>
      <c r="D93" s="21">
        <f t="shared" si="10"/>
        <v>284</v>
      </c>
      <c r="E93" s="21">
        <f t="shared" si="10"/>
        <v>148</v>
      </c>
      <c r="F93" s="21">
        <f t="shared" si="10"/>
        <v>100</v>
      </c>
      <c r="G93" s="21">
        <f t="shared" si="10"/>
        <v>86</v>
      </c>
      <c r="H93" s="21">
        <f t="shared" si="10"/>
        <v>143</v>
      </c>
      <c r="I93" s="21">
        <f t="shared" si="10"/>
        <v>217</v>
      </c>
      <c r="J93" s="21">
        <f t="shared" si="10"/>
        <v>224</v>
      </c>
      <c r="K93" s="21">
        <f t="shared" si="10"/>
        <v>-375</v>
      </c>
      <c r="L93" s="21">
        <f t="shared" si="10"/>
        <v>-275</v>
      </c>
      <c r="M93" s="21">
        <f t="shared" si="10"/>
        <v>-423</v>
      </c>
      <c r="N93" s="21">
        <f t="shared" si="10"/>
        <v>-461</v>
      </c>
      <c r="O93" s="21">
        <f t="shared" si="10"/>
        <v>-320</v>
      </c>
      <c r="P93" s="21">
        <f t="shared" si="10"/>
        <v>86</v>
      </c>
      <c r="Q93" s="21">
        <f t="shared" si="10"/>
        <v>222</v>
      </c>
      <c r="R93" s="21">
        <f t="shared" si="10"/>
        <v>234</v>
      </c>
      <c r="S93" s="21">
        <f t="shared" si="10"/>
        <v>292</v>
      </c>
      <c r="T93" s="21">
        <f t="shared" si="10"/>
        <v>442</v>
      </c>
      <c r="U93" s="21">
        <f t="shared" si="10"/>
        <v>639</v>
      </c>
      <c r="V93" s="21">
        <f t="shared" si="10"/>
        <v>647</v>
      </c>
      <c r="W93" s="21">
        <f t="shared" si="10"/>
        <v>962</v>
      </c>
      <c r="X93" s="21">
        <f t="shared" ref="X93:Y93" si="11">X77-SUM(X78:X92)</f>
        <v>655</v>
      </c>
      <c r="Y93" s="21">
        <f t="shared" si="11"/>
        <v>224</v>
      </c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</row>
    <row r="94" spans="1:114" x14ac:dyDescent="0.3">
      <c r="A94" s="9" t="s">
        <v>91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</row>
    <row r="95" spans="1:114" x14ac:dyDescent="0.3">
      <c r="A95" s="8" t="s">
        <v>97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</row>
    <row r="96" spans="1:114" ht="15.6" x14ac:dyDescent="0.3">
      <c r="A96" s="20" t="s">
        <v>98</v>
      </c>
      <c r="B96" s="21">
        <f>EU!B59</f>
        <v>740</v>
      </c>
      <c r="C96" s="21">
        <f>EU!C59</f>
        <v>-2589</v>
      </c>
      <c r="D96" s="21">
        <f>EU!D59</f>
        <v>-6194</v>
      </c>
      <c r="E96" s="21">
        <f>EU!E59</f>
        <v>-5088</v>
      </c>
      <c r="F96" s="21">
        <f>EU!F59</f>
        <v>-5722</v>
      </c>
      <c r="G96" s="21">
        <f>EU!G59</f>
        <v>-6150</v>
      </c>
      <c r="H96" s="21">
        <f>EU!H59</f>
        <v>-5344</v>
      </c>
      <c r="I96" s="21">
        <f>EU!I59</f>
        <v>-7414</v>
      </c>
      <c r="J96" s="21">
        <f>EU!J59</f>
        <v>-4870</v>
      </c>
      <c r="K96" s="21">
        <f>EU!K59</f>
        <v>1116</v>
      </c>
      <c r="L96" s="21">
        <f>EU!L59</f>
        <v>-1564</v>
      </c>
      <c r="M96" s="21">
        <f>EU!M59</f>
        <v>-1041</v>
      </c>
      <c r="N96" s="21">
        <f>EU!N59</f>
        <v>-933</v>
      </c>
      <c r="O96" s="21">
        <f>EU!O59</f>
        <v>-3367</v>
      </c>
      <c r="P96" s="21">
        <f>EU!P59</f>
        <v>1348</v>
      </c>
      <c r="Q96" s="21">
        <f>EU!Q59</f>
        <v>990</v>
      </c>
      <c r="R96" s="21">
        <f>EU!R59</f>
        <v>3656</v>
      </c>
      <c r="S96" s="21">
        <f>EU!S59</f>
        <v>1854</v>
      </c>
      <c r="T96" s="21">
        <f>EU!T59</f>
        <v>-6703</v>
      </c>
      <c r="U96" s="21">
        <f>EU!U59</f>
        <v>-7677</v>
      </c>
      <c r="V96" s="21">
        <f>EU!V59</f>
        <v>-11367</v>
      </c>
      <c r="W96" s="21">
        <f>EU!W59</f>
        <v>-4</v>
      </c>
      <c r="X96" s="21">
        <f>EU!X59</f>
        <v>-6572</v>
      </c>
      <c r="Y96" s="21">
        <f>EU!Y59</f>
        <v>-11603</v>
      </c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</row>
    <row r="97" spans="1:114" ht="15.6" x14ac:dyDescent="0.3">
      <c r="A97" s="20" t="s">
        <v>99</v>
      </c>
      <c r="B97" s="21">
        <f t="shared" ref="B97" si="12">B3-(B5+B52)</f>
        <v>27677</v>
      </c>
      <c r="C97" s="21">
        <f t="shared" ref="C97:W97" si="13">C3-(C5+C52)</f>
        <v>28009</v>
      </c>
      <c r="D97" s="21">
        <f t="shared" si="13"/>
        <v>18750</v>
      </c>
      <c r="E97" s="21">
        <f t="shared" si="13"/>
        <v>14494</v>
      </c>
      <c r="F97" s="21">
        <f t="shared" si="13"/>
        <v>8437</v>
      </c>
      <c r="G97" s="21">
        <f t="shared" si="13"/>
        <v>10169</v>
      </c>
      <c r="H97" s="21">
        <f t="shared" si="13"/>
        <v>10998</v>
      </c>
      <c r="I97" s="21">
        <f t="shared" si="13"/>
        <v>6635</v>
      </c>
      <c r="J97" s="21">
        <f t="shared" si="13"/>
        <v>10725</v>
      </c>
      <c r="K97" s="21">
        <f t="shared" si="13"/>
        <v>15746</v>
      </c>
      <c r="L97" s="21">
        <f t="shared" si="13"/>
        <v>10348</v>
      </c>
      <c r="M97" s="21">
        <f t="shared" si="13"/>
        <v>21091</v>
      </c>
      <c r="N97" s="21">
        <f t="shared" si="13"/>
        <v>28122</v>
      </c>
      <c r="O97" s="21">
        <f t="shared" si="13"/>
        <v>35779</v>
      </c>
      <c r="P97" s="21">
        <f t="shared" si="13"/>
        <v>58518</v>
      </c>
      <c r="Q97" s="21">
        <f t="shared" si="13"/>
        <v>63508</v>
      </c>
      <c r="R97" s="21">
        <f t="shared" si="13"/>
        <v>72867</v>
      </c>
      <c r="S97" s="21">
        <f t="shared" si="13"/>
        <v>71472</v>
      </c>
      <c r="T97" s="21">
        <f t="shared" si="13"/>
        <v>60553</v>
      </c>
      <c r="U97" s="21">
        <f t="shared" si="13"/>
        <v>57200</v>
      </c>
      <c r="V97" s="21">
        <f t="shared" si="13"/>
        <v>47879</v>
      </c>
      <c r="W97" s="21">
        <f t="shared" si="13"/>
        <v>32753</v>
      </c>
      <c r="X97" s="21">
        <f t="shared" ref="X97:Y97" si="14">X3-(X5+X52)</f>
        <v>13086</v>
      </c>
      <c r="Y97" s="21">
        <f t="shared" si="14"/>
        <v>4837</v>
      </c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</row>
    <row r="98" spans="1:114" ht="15" customHeight="1" x14ac:dyDescent="0.3"/>
    <row r="99" spans="1:114" s="16" customFormat="1" x14ac:dyDescent="0.3">
      <c r="A99" s="27" t="s">
        <v>101</v>
      </c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1"/>
      <c r="O99" s="1"/>
      <c r="P99" s="1"/>
      <c r="Q99" s="1"/>
      <c r="R99" s="1"/>
      <c r="W99" s="5"/>
      <c r="X99" s="5"/>
    </row>
    <row r="100" spans="1:114" s="16" customFormat="1" x14ac:dyDescent="0.3">
      <c r="A100" s="24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1"/>
      <c r="O100" s="1"/>
      <c r="P100" s="1"/>
      <c r="Q100" s="1"/>
      <c r="R100" s="1"/>
      <c r="W100" s="5"/>
      <c r="X100" s="5"/>
    </row>
    <row r="101" spans="1:114" x14ac:dyDescent="0.3">
      <c r="A101" s="25" t="s">
        <v>100</v>
      </c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</row>
    <row r="102" spans="1:114" x14ac:dyDescent="0.3">
      <c r="A102" s="25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5"/>
      <c r="O102" s="5"/>
      <c r="P102" s="5"/>
      <c r="Q102" s="5"/>
      <c r="R102" s="5"/>
    </row>
    <row r="103" spans="1:114" x14ac:dyDescent="0.3">
      <c r="A103" s="36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5"/>
      <c r="O103" s="5"/>
      <c r="P103" s="5"/>
      <c r="Q103" s="5"/>
      <c r="R103" s="5"/>
    </row>
    <row r="104" spans="1:114" x14ac:dyDescent="0.3">
      <c r="A104" s="26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5"/>
      <c r="O104" s="5"/>
      <c r="P104" s="5"/>
      <c r="Q104" s="5"/>
      <c r="R104" s="5"/>
    </row>
    <row r="105" spans="1:114" x14ac:dyDescent="0.3">
      <c r="A105" s="27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5"/>
      <c r="O105" s="5"/>
      <c r="P105" s="5"/>
      <c r="Q105" s="5"/>
      <c r="R105" s="5"/>
    </row>
    <row r="106" spans="1:114" ht="21" customHeight="1" x14ac:dyDescent="0.3">
      <c r="A106" s="6"/>
      <c r="N106" s="5"/>
      <c r="O106" s="5"/>
      <c r="P106" s="5"/>
      <c r="Q106" s="5"/>
      <c r="R106" s="5"/>
    </row>
    <row r="107" spans="1:114" x14ac:dyDescent="0.3">
      <c r="A107" s="6"/>
      <c r="N107" s="5"/>
      <c r="O107" s="5"/>
      <c r="P107" s="5"/>
      <c r="Q107" s="5"/>
      <c r="R107" s="5"/>
    </row>
  </sheetData>
  <conditionalFormatting sqref="A1:H1">
    <cfRule type="cellIs" dxfId="718" priority="2" operator="lessThan">
      <formula>0</formula>
    </cfRule>
  </conditionalFormatting>
  <conditionalFormatting sqref="B3:Y97">
    <cfRule type="cellIs" dxfId="717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DJ107"/>
  <sheetViews>
    <sheetView workbookViewId="0">
      <pane xSplit="1" ySplit="2" topLeftCell="L3" activePane="bottomRight" state="frozen"/>
      <selection pane="topRight" activeCell="B1" sqref="B1"/>
      <selection pane="bottomLeft" activeCell="A3" sqref="A3"/>
      <selection pane="bottomRight" activeCell="Y3" sqref="Y3"/>
    </sheetView>
  </sheetViews>
  <sheetFormatPr defaultRowHeight="15" x14ac:dyDescent="0.3"/>
  <cols>
    <col min="1" max="1" width="45.6640625" style="5" customWidth="1"/>
    <col min="2" max="11" width="9.109375" style="12"/>
    <col min="12" max="13" width="9.5546875" style="12" bestFit="1" customWidth="1"/>
    <col min="14" max="18" width="9.109375" style="12"/>
    <col min="19" max="206" width="9.109375" style="5"/>
    <col min="207" max="207" width="45.6640625" style="5" customWidth="1"/>
    <col min="208" max="216" width="13.6640625" style="5" customWidth="1"/>
    <col min="217" max="217" width="9.109375" style="5"/>
    <col min="218" max="218" width="9.5546875" style="5" bestFit="1" customWidth="1"/>
    <col min="219" max="462" width="9.109375" style="5"/>
    <col min="463" max="463" width="45.6640625" style="5" customWidth="1"/>
    <col min="464" max="472" width="13.6640625" style="5" customWidth="1"/>
    <col min="473" max="473" width="9.109375" style="5"/>
    <col min="474" max="474" width="9.5546875" style="5" bestFit="1" customWidth="1"/>
    <col min="475" max="718" width="9.109375" style="5"/>
    <col min="719" max="719" width="45.6640625" style="5" customWidth="1"/>
    <col min="720" max="728" width="13.6640625" style="5" customWidth="1"/>
    <col min="729" max="729" width="9.109375" style="5"/>
    <col min="730" max="730" width="9.5546875" style="5" bestFit="1" customWidth="1"/>
    <col min="731" max="974" width="9.109375" style="5"/>
    <col min="975" max="975" width="45.6640625" style="5" customWidth="1"/>
    <col min="976" max="984" width="13.6640625" style="5" customWidth="1"/>
    <col min="985" max="985" width="9.109375" style="5"/>
    <col min="986" max="986" width="9.5546875" style="5" bestFit="1" customWidth="1"/>
    <col min="987" max="1230" width="9.109375" style="5"/>
    <col min="1231" max="1231" width="45.6640625" style="5" customWidth="1"/>
    <col min="1232" max="1240" width="13.6640625" style="5" customWidth="1"/>
    <col min="1241" max="1241" width="9.109375" style="5"/>
    <col min="1242" max="1242" width="9.5546875" style="5" bestFit="1" customWidth="1"/>
    <col min="1243" max="1486" width="9.109375" style="5"/>
    <col min="1487" max="1487" width="45.6640625" style="5" customWidth="1"/>
    <col min="1488" max="1496" width="13.6640625" style="5" customWidth="1"/>
    <col min="1497" max="1497" width="9.109375" style="5"/>
    <col min="1498" max="1498" width="9.5546875" style="5" bestFit="1" customWidth="1"/>
    <col min="1499" max="1742" width="9.109375" style="5"/>
    <col min="1743" max="1743" width="45.6640625" style="5" customWidth="1"/>
    <col min="1744" max="1752" width="13.6640625" style="5" customWidth="1"/>
    <col min="1753" max="1753" width="9.109375" style="5"/>
    <col min="1754" max="1754" width="9.5546875" style="5" bestFit="1" customWidth="1"/>
    <col min="1755" max="1998" width="9.109375" style="5"/>
    <col min="1999" max="1999" width="45.6640625" style="5" customWidth="1"/>
    <col min="2000" max="2008" width="13.6640625" style="5" customWidth="1"/>
    <col min="2009" max="2009" width="9.109375" style="5"/>
    <col min="2010" max="2010" width="9.5546875" style="5" bestFit="1" customWidth="1"/>
    <col min="2011" max="2254" width="9.109375" style="5"/>
    <col min="2255" max="2255" width="45.6640625" style="5" customWidth="1"/>
    <col min="2256" max="2264" width="13.6640625" style="5" customWidth="1"/>
    <col min="2265" max="2265" width="9.109375" style="5"/>
    <col min="2266" max="2266" width="9.5546875" style="5" bestFit="1" customWidth="1"/>
    <col min="2267" max="2510" width="9.109375" style="5"/>
    <col min="2511" max="2511" width="45.6640625" style="5" customWidth="1"/>
    <col min="2512" max="2520" width="13.6640625" style="5" customWidth="1"/>
    <col min="2521" max="2521" width="9.109375" style="5"/>
    <col min="2522" max="2522" width="9.5546875" style="5" bestFit="1" customWidth="1"/>
    <col min="2523" max="2766" width="9.109375" style="5"/>
    <col min="2767" max="2767" width="45.6640625" style="5" customWidth="1"/>
    <col min="2768" max="2776" width="13.6640625" style="5" customWidth="1"/>
    <col min="2777" max="2777" width="9.109375" style="5"/>
    <col min="2778" max="2778" width="9.5546875" style="5" bestFit="1" customWidth="1"/>
    <col min="2779" max="3022" width="9.109375" style="5"/>
    <col min="3023" max="3023" width="45.6640625" style="5" customWidth="1"/>
    <col min="3024" max="3032" width="13.6640625" style="5" customWidth="1"/>
    <col min="3033" max="3033" width="9.109375" style="5"/>
    <col min="3034" max="3034" width="9.5546875" style="5" bestFit="1" customWidth="1"/>
    <col min="3035" max="3278" width="9.109375" style="5"/>
    <col min="3279" max="3279" width="45.6640625" style="5" customWidth="1"/>
    <col min="3280" max="3288" width="13.6640625" style="5" customWidth="1"/>
    <col min="3289" max="3289" width="9.109375" style="5"/>
    <col min="3290" max="3290" width="9.5546875" style="5" bestFit="1" customWidth="1"/>
    <col min="3291" max="3534" width="9.109375" style="5"/>
    <col min="3535" max="3535" width="45.6640625" style="5" customWidth="1"/>
    <col min="3536" max="3544" width="13.6640625" style="5" customWidth="1"/>
    <col min="3545" max="3545" width="9.109375" style="5"/>
    <col min="3546" max="3546" width="9.5546875" style="5" bestFit="1" customWidth="1"/>
    <col min="3547" max="3790" width="9.109375" style="5"/>
    <col min="3791" max="3791" width="45.6640625" style="5" customWidth="1"/>
    <col min="3792" max="3800" width="13.6640625" style="5" customWidth="1"/>
    <col min="3801" max="3801" width="9.109375" style="5"/>
    <col min="3802" max="3802" width="9.5546875" style="5" bestFit="1" customWidth="1"/>
    <col min="3803" max="4046" width="9.109375" style="5"/>
    <col min="4047" max="4047" width="45.6640625" style="5" customWidth="1"/>
    <col min="4048" max="4056" width="13.6640625" style="5" customWidth="1"/>
    <col min="4057" max="4057" width="9.109375" style="5"/>
    <col min="4058" max="4058" width="9.5546875" style="5" bestFit="1" customWidth="1"/>
    <col min="4059" max="4302" width="9.109375" style="5"/>
    <col min="4303" max="4303" width="45.6640625" style="5" customWidth="1"/>
    <col min="4304" max="4312" width="13.6640625" style="5" customWidth="1"/>
    <col min="4313" max="4313" width="9.109375" style="5"/>
    <col min="4314" max="4314" width="9.5546875" style="5" bestFit="1" customWidth="1"/>
    <col min="4315" max="4558" width="9.109375" style="5"/>
    <col min="4559" max="4559" width="45.6640625" style="5" customWidth="1"/>
    <col min="4560" max="4568" width="13.6640625" style="5" customWidth="1"/>
    <col min="4569" max="4569" width="9.109375" style="5"/>
    <col min="4570" max="4570" width="9.5546875" style="5" bestFit="1" customWidth="1"/>
    <col min="4571" max="4814" width="9.109375" style="5"/>
    <col min="4815" max="4815" width="45.6640625" style="5" customWidth="1"/>
    <col min="4816" max="4824" width="13.6640625" style="5" customWidth="1"/>
    <col min="4825" max="4825" width="9.109375" style="5"/>
    <col min="4826" max="4826" width="9.5546875" style="5" bestFit="1" customWidth="1"/>
    <col min="4827" max="5070" width="9.109375" style="5"/>
    <col min="5071" max="5071" width="45.6640625" style="5" customWidth="1"/>
    <col min="5072" max="5080" width="13.6640625" style="5" customWidth="1"/>
    <col min="5081" max="5081" width="9.109375" style="5"/>
    <col min="5082" max="5082" width="9.5546875" style="5" bestFit="1" customWidth="1"/>
    <col min="5083" max="5326" width="9.109375" style="5"/>
    <col min="5327" max="5327" width="45.6640625" style="5" customWidth="1"/>
    <col min="5328" max="5336" width="13.6640625" style="5" customWidth="1"/>
    <col min="5337" max="5337" width="9.109375" style="5"/>
    <col min="5338" max="5338" width="9.5546875" style="5" bestFit="1" customWidth="1"/>
    <col min="5339" max="5582" width="9.109375" style="5"/>
    <col min="5583" max="5583" width="45.6640625" style="5" customWidth="1"/>
    <col min="5584" max="5592" width="13.6640625" style="5" customWidth="1"/>
    <col min="5593" max="5593" width="9.109375" style="5"/>
    <col min="5594" max="5594" width="9.5546875" style="5" bestFit="1" customWidth="1"/>
    <col min="5595" max="5838" width="9.109375" style="5"/>
    <col min="5839" max="5839" width="45.6640625" style="5" customWidth="1"/>
    <col min="5840" max="5848" width="13.6640625" style="5" customWidth="1"/>
    <col min="5849" max="5849" width="9.109375" style="5"/>
    <col min="5850" max="5850" width="9.5546875" style="5" bestFit="1" customWidth="1"/>
    <col min="5851" max="6094" width="9.109375" style="5"/>
    <col min="6095" max="6095" width="45.6640625" style="5" customWidth="1"/>
    <col min="6096" max="6104" width="13.6640625" style="5" customWidth="1"/>
    <col min="6105" max="6105" width="9.109375" style="5"/>
    <col min="6106" max="6106" width="9.5546875" style="5" bestFit="1" customWidth="1"/>
    <col min="6107" max="6350" width="9.109375" style="5"/>
    <col min="6351" max="6351" width="45.6640625" style="5" customWidth="1"/>
    <col min="6352" max="6360" width="13.6640625" style="5" customWidth="1"/>
    <col min="6361" max="6361" width="9.109375" style="5"/>
    <col min="6362" max="6362" width="9.5546875" style="5" bestFit="1" customWidth="1"/>
    <col min="6363" max="6606" width="9.109375" style="5"/>
    <col min="6607" max="6607" width="45.6640625" style="5" customWidth="1"/>
    <col min="6608" max="6616" width="13.6640625" style="5" customWidth="1"/>
    <col min="6617" max="6617" width="9.109375" style="5"/>
    <col min="6618" max="6618" width="9.5546875" style="5" bestFit="1" customWidth="1"/>
    <col min="6619" max="6862" width="9.109375" style="5"/>
    <col min="6863" max="6863" width="45.6640625" style="5" customWidth="1"/>
    <col min="6864" max="6872" width="13.6640625" style="5" customWidth="1"/>
    <col min="6873" max="6873" width="9.109375" style="5"/>
    <col min="6874" max="6874" width="9.5546875" style="5" bestFit="1" customWidth="1"/>
    <col min="6875" max="7118" width="9.109375" style="5"/>
    <col min="7119" max="7119" width="45.6640625" style="5" customWidth="1"/>
    <col min="7120" max="7128" width="13.6640625" style="5" customWidth="1"/>
    <col min="7129" max="7129" width="9.109375" style="5"/>
    <col min="7130" max="7130" width="9.5546875" style="5" bestFit="1" customWidth="1"/>
    <col min="7131" max="7374" width="9.109375" style="5"/>
    <col min="7375" max="7375" width="45.6640625" style="5" customWidth="1"/>
    <col min="7376" max="7384" width="13.6640625" style="5" customWidth="1"/>
    <col min="7385" max="7385" width="9.109375" style="5"/>
    <col min="7386" max="7386" width="9.5546875" style="5" bestFit="1" customWidth="1"/>
    <col min="7387" max="7630" width="9.109375" style="5"/>
    <col min="7631" max="7631" width="45.6640625" style="5" customWidth="1"/>
    <col min="7632" max="7640" width="13.6640625" style="5" customWidth="1"/>
    <col min="7641" max="7641" width="9.109375" style="5"/>
    <col min="7642" max="7642" width="9.5546875" style="5" bestFit="1" customWidth="1"/>
    <col min="7643" max="7886" width="9.109375" style="5"/>
    <col min="7887" max="7887" width="45.6640625" style="5" customWidth="1"/>
    <col min="7888" max="7896" width="13.6640625" style="5" customWidth="1"/>
    <col min="7897" max="7897" width="9.109375" style="5"/>
    <col min="7898" max="7898" width="9.5546875" style="5" bestFit="1" customWidth="1"/>
    <col min="7899" max="8142" width="9.109375" style="5"/>
    <col min="8143" max="8143" width="45.6640625" style="5" customWidth="1"/>
    <col min="8144" max="8152" width="13.6640625" style="5" customWidth="1"/>
    <col min="8153" max="8153" width="9.109375" style="5"/>
    <col min="8154" max="8154" width="9.5546875" style="5" bestFit="1" customWidth="1"/>
    <col min="8155" max="8398" width="9.109375" style="5"/>
    <col min="8399" max="8399" width="45.6640625" style="5" customWidth="1"/>
    <col min="8400" max="8408" width="13.6640625" style="5" customWidth="1"/>
    <col min="8409" max="8409" width="9.109375" style="5"/>
    <col min="8410" max="8410" width="9.5546875" style="5" bestFit="1" customWidth="1"/>
    <col min="8411" max="8654" width="9.109375" style="5"/>
    <col min="8655" max="8655" width="45.6640625" style="5" customWidth="1"/>
    <col min="8656" max="8664" width="13.6640625" style="5" customWidth="1"/>
    <col min="8665" max="8665" width="9.109375" style="5"/>
    <col min="8666" max="8666" width="9.5546875" style="5" bestFit="1" customWidth="1"/>
    <col min="8667" max="8910" width="9.109375" style="5"/>
    <col min="8911" max="8911" width="45.6640625" style="5" customWidth="1"/>
    <col min="8912" max="8920" width="13.6640625" style="5" customWidth="1"/>
    <col min="8921" max="8921" width="9.109375" style="5"/>
    <col min="8922" max="8922" width="9.5546875" style="5" bestFit="1" customWidth="1"/>
    <col min="8923" max="9166" width="9.109375" style="5"/>
    <col min="9167" max="9167" width="45.6640625" style="5" customWidth="1"/>
    <col min="9168" max="9176" width="13.6640625" style="5" customWidth="1"/>
    <col min="9177" max="9177" width="9.109375" style="5"/>
    <col min="9178" max="9178" width="9.5546875" style="5" bestFit="1" customWidth="1"/>
    <col min="9179" max="9422" width="9.109375" style="5"/>
    <col min="9423" max="9423" width="45.6640625" style="5" customWidth="1"/>
    <col min="9424" max="9432" width="13.6640625" style="5" customWidth="1"/>
    <col min="9433" max="9433" width="9.109375" style="5"/>
    <col min="9434" max="9434" width="9.5546875" style="5" bestFit="1" customWidth="1"/>
    <col min="9435" max="9678" width="9.109375" style="5"/>
    <col min="9679" max="9679" width="45.6640625" style="5" customWidth="1"/>
    <col min="9680" max="9688" width="13.6640625" style="5" customWidth="1"/>
    <col min="9689" max="9689" width="9.109375" style="5"/>
    <col min="9690" max="9690" width="9.5546875" style="5" bestFit="1" customWidth="1"/>
    <col min="9691" max="9934" width="9.109375" style="5"/>
    <col min="9935" max="9935" width="45.6640625" style="5" customWidth="1"/>
    <col min="9936" max="9944" width="13.6640625" style="5" customWidth="1"/>
    <col min="9945" max="9945" width="9.109375" style="5"/>
    <col min="9946" max="9946" width="9.5546875" style="5" bestFit="1" customWidth="1"/>
    <col min="9947" max="10190" width="9.109375" style="5"/>
    <col min="10191" max="10191" width="45.6640625" style="5" customWidth="1"/>
    <col min="10192" max="10200" width="13.6640625" style="5" customWidth="1"/>
    <col min="10201" max="10201" width="9.109375" style="5"/>
    <col min="10202" max="10202" width="9.5546875" style="5" bestFit="1" customWidth="1"/>
    <col min="10203" max="10446" width="9.109375" style="5"/>
    <col min="10447" max="10447" width="45.6640625" style="5" customWidth="1"/>
    <col min="10448" max="10456" width="13.6640625" style="5" customWidth="1"/>
    <col min="10457" max="10457" width="9.109375" style="5"/>
    <col min="10458" max="10458" width="9.5546875" style="5" bestFit="1" customWidth="1"/>
    <col min="10459" max="10702" width="9.109375" style="5"/>
    <col min="10703" max="10703" width="45.6640625" style="5" customWidth="1"/>
    <col min="10704" max="10712" width="13.6640625" style="5" customWidth="1"/>
    <col min="10713" max="10713" width="9.109375" style="5"/>
    <col min="10714" max="10714" width="9.5546875" style="5" bestFit="1" customWidth="1"/>
    <col min="10715" max="10958" width="9.109375" style="5"/>
    <col min="10959" max="10959" width="45.6640625" style="5" customWidth="1"/>
    <col min="10960" max="10968" width="13.6640625" style="5" customWidth="1"/>
    <col min="10969" max="10969" width="9.109375" style="5"/>
    <col min="10970" max="10970" width="9.5546875" style="5" bestFit="1" customWidth="1"/>
    <col min="10971" max="11214" width="9.109375" style="5"/>
    <col min="11215" max="11215" width="45.6640625" style="5" customWidth="1"/>
    <col min="11216" max="11224" width="13.6640625" style="5" customWidth="1"/>
    <col min="11225" max="11225" width="9.109375" style="5"/>
    <col min="11226" max="11226" width="9.5546875" style="5" bestFit="1" customWidth="1"/>
    <col min="11227" max="11470" width="9.109375" style="5"/>
    <col min="11471" max="11471" width="45.6640625" style="5" customWidth="1"/>
    <col min="11472" max="11480" width="13.6640625" style="5" customWidth="1"/>
    <col min="11481" max="11481" width="9.109375" style="5"/>
    <col min="11482" max="11482" width="9.5546875" style="5" bestFit="1" customWidth="1"/>
    <col min="11483" max="11726" width="9.109375" style="5"/>
    <col min="11727" max="11727" width="45.6640625" style="5" customWidth="1"/>
    <col min="11728" max="11736" width="13.6640625" style="5" customWidth="1"/>
    <col min="11737" max="11737" width="9.109375" style="5"/>
    <col min="11738" max="11738" width="9.5546875" style="5" bestFit="1" customWidth="1"/>
    <col min="11739" max="11982" width="9.109375" style="5"/>
    <col min="11983" max="11983" width="45.6640625" style="5" customWidth="1"/>
    <col min="11984" max="11992" width="13.6640625" style="5" customWidth="1"/>
    <col min="11993" max="11993" width="9.109375" style="5"/>
    <col min="11994" max="11994" width="9.5546875" style="5" bestFit="1" customWidth="1"/>
    <col min="11995" max="12238" width="9.109375" style="5"/>
    <col min="12239" max="12239" width="45.6640625" style="5" customWidth="1"/>
    <col min="12240" max="12248" width="13.6640625" style="5" customWidth="1"/>
    <col min="12249" max="12249" width="9.109375" style="5"/>
    <col min="12250" max="12250" width="9.5546875" style="5" bestFit="1" customWidth="1"/>
    <col min="12251" max="12494" width="9.109375" style="5"/>
    <col min="12495" max="12495" width="45.6640625" style="5" customWidth="1"/>
    <col min="12496" max="12504" width="13.6640625" style="5" customWidth="1"/>
    <col min="12505" max="12505" width="9.109375" style="5"/>
    <col min="12506" max="12506" width="9.5546875" style="5" bestFit="1" customWidth="1"/>
    <col min="12507" max="12750" width="9.109375" style="5"/>
    <col min="12751" max="12751" width="45.6640625" style="5" customWidth="1"/>
    <col min="12752" max="12760" width="13.6640625" style="5" customWidth="1"/>
    <col min="12761" max="12761" width="9.109375" style="5"/>
    <col min="12762" max="12762" width="9.5546875" style="5" bestFit="1" customWidth="1"/>
    <col min="12763" max="13006" width="9.109375" style="5"/>
    <col min="13007" max="13007" width="45.6640625" style="5" customWidth="1"/>
    <col min="13008" max="13016" width="13.6640625" style="5" customWidth="1"/>
    <col min="13017" max="13017" width="9.109375" style="5"/>
    <col min="13018" max="13018" width="9.5546875" style="5" bestFit="1" customWidth="1"/>
    <col min="13019" max="13262" width="9.109375" style="5"/>
    <col min="13263" max="13263" width="45.6640625" style="5" customWidth="1"/>
    <col min="13264" max="13272" width="13.6640625" style="5" customWidth="1"/>
    <col min="13273" max="13273" width="9.109375" style="5"/>
    <col min="13274" max="13274" width="9.5546875" style="5" bestFit="1" customWidth="1"/>
    <col min="13275" max="13518" width="9.109375" style="5"/>
    <col min="13519" max="13519" width="45.6640625" style="5" customWidth="1"/>
    <col min="13520" max="13528" width="13.6640625" style="5" customWidth="1"/>
    <col min="13529" max="13529" width="9.109375" style="5"/>
    <col min="13530" max="13530" width="9.5546875" style="5" bestFit="1" customWidth="1"/>
    <col min="13531" max="13774" width="9.109375" style="5"/>
    <col min="13775" max="13775" width="45.6640625" style="5" customWidth="1"/>
    <col min="13776" max="13784" width="13.6640625" style="5" customWidth="1"/>
    <col min="13785" max="13785" width="9.109375" style="5"/>
    <col min="13786" max="13786" width="9.5546875" style="5" bestFit="1" customWidth="1"/>
    <col min="13787" max="14030" width="9.109375" style="5"/>
    <col min="14031" max="14031" width="45.6640625" style="5" customWidth="1"/>
    <col min="14032" max="14040" width="13.6640625" style="5" customWidth="1"/>
    <col min="14041" max="14041" width="9.109375" style="5"/>
    <col min="14042" max="14042" width="9.5546875" style="5" bestFit="1" customWidth="1"/>
    <col min="14043" max="14286" width="9.109375" style="5"/>
    <col min="14287" max="14287" width="45.6640625" style="5" customWidth="1"/>
    <col min="14288" max="14296" width="13.6640625" style="5" customWidth="1"/>
    <col min="14297" max="14297" width="9.109375" style="5"/>
    <col min="14298" max="14298" width="9.5546875" style="5" bestFit="1" customWidth="1"/>
    <col min="14299" max="14542" width="9.109375" style="5"/>
    <col min="14543" max="14543" width="45.6640625" style="5" customWidth="1"/>
    <col min="14544" max="14552" width="13.6640625" style="5" customWidth="1"/>
    <col min="14553" max="14553" width="9.109375" style="5"/>
    <col min="14554" max="14554" width="9.5546875" style="5" bestFit="1" customWidth="1"/>
    <col min="14555" max="14798" width="9.109375" style="5"/>
    <col min="14799" max="14799" width="45.6640625" style="5" customWidth="1"/>
    <col min="14800" max="14808" width="13.6640625" style="5" customWidth="1"/>
    <col min="14809" max="14809" width="9.109375" style="5"/>
    <col min="14810" max="14810" width="9.5546875" style="5" bestFit="1" customWidth="1"/>
    <col min="14811" max="15054" width="9.109375" style="5"/>
    <col min="15055" max="15055" width="45.6640625" style="5" customWidth="1"/>
    <col min="15056" max="15064" width="13.6640625" style="5" customWidth="1"/>
    <col min="15065" max="15065" width="9.109375" style="5"/>
    <col min="15066" max="15066" width="9.5546875" style="5" bestFit="1" customWidth="1"/>
    <col min="15067" max="15310" width="9.109375" style="5"/>
    <col min="15311" max="15311" width="45.6640625" style="5" customWidth="1"/>
    <col min="15312" max="15320" width="13.6640625" style="5" customWidth="1"/>
    <col min="15321" max="15321" width="9.109375" style="5"/>
    <col min="15322" max="15322" width="9.5546875" style="5" bestFit="1" customWidth="1"/>
    <col min="15323" max="15566" width="9.109375" style="5"/>
    <col min="15567" max="15567" width="45.6640625" style="5" customWidth="1"/>
    <col min="15568" max="15576" width="13.6640625" style="5" customWidth="1"/>
    <col min="15577" max="15577" width="9.109375" style="5"/>
    <col min="15578" max="15578" width="9.5546875" style="5" bestFit="1" customWidth="1"/>
    <col min="15579" max="15822" width="9.109375" style="5"/>
    <col min="15823" max="15823" width="45.6640625" style="5" customWidth="1"/>
    <col min="15824" max="15832" width="13.6640625" style="5" customWidth="1"/>
    <col min="15833" max="15833" width="9.109375" style="5"/>
    <col min="15834" max="15834" width="9.5546875" style="5" bestFit="1" customWidth="1"/>
    <col min="15835" max="16078" width="9.109375" style="5"/>
    <col min="16079" max="16079" width="45.6640625" style="5" customWidth="1"/>
    <col min="16080" max="16088" width="13.6640625" style="5" customWidth="1"/>
    <col min="16089" max="16089" width="9.109375" style="5"/>
    <col min="16090" max="16090" width="9.5546875" style="5" bestFit="1" customWidth="1"/>
    <col min="16091" max="16384" width="9.109375" style="5"/>
  </cols>
  <sheetData>
    <row r="1" spans="1:114" s="6" customFormat="1" ht="12.75" customHeight="1" x14ac:dyDescent="0.3">
      <c r="A1" s="86"/>
      <c r="B1" s="42"/>
      <c r="C1" s="42"/>
      <c r="D1" s="42"/>
      <c r="E1" s="42"/>
      <c r="F1" s="42"/>
      <c r="G1" s="42"/>
      <c r="H1" s="42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114" s="17" customFormat="1" ht="13.8" thickBot="1" x14ac:dyDescent="0.35">
      <c r="A2" s="2" t="s">
        <v>89</v>
      </c>
      <c r="B2" s="2">
        <v>1999</v>
      </c>
      <c r="C2" s="2">
        <v>2000</v>
      </c>
      <c r="D2" s="2">
        <v>2001</v>
      </c>
      <c r="E2" s="2">
        <v>2002</v>
      </c>
      <c r="F2" s="2">
        <v>2003</v>
      </c>
      <c r="G2" s="2">
        <v>2004</v>
      </c>
      <c r="H2" s="2">
        <v>2005</v>
      </c>
      <c r="I2" s="2">
        <v>2006</v>
      </c>
      <c r="J2" s="2">
        <v>2007</v>
      </c>
      <c r="K2" s="2">
        <v>2008</v>
      </c>
      <c r="L2" s="2">
        <v>2009</v>
      </c>
      <c r="M2" s="2">
        <v>2010</v>
      </c>
      <c r="N2" s="2">
        <v>2011</v>
      </c>
      <c r="O2" s="2">
        <v>2012</v>
      </c>
      <c r="P2" s="2">
        <v>2013</v>
      </c>
      <c r="Q2" s="2">
        <v>2014</v>
      </c>
      <c r="R2" s="2">
        <v>2015</v>
      </c>
      <c r="S2" s="2">
        <v>2016</v>
      </c>
      <c r="T2" s="2">
        <v>2017</v>
      </c>
      <c r="U2" s="2">
        <v>2018</v>
      </c>
      <c r="V2" s="2">
        <v>2019</v>
      </c>
      <c r="W2" s="2">
        <v>2020</v>
      </c>
      <c r="X2" s="2">
        <v>2021</v>
      </c>
      <c r="Y2" s="2">
        <v>2022</v>
      </c>
    </row>
    <row r="3" spans="1:114" ht="15.6" thickTop="1" x14ac:dyDescent="0.3">
      <c r="A3" s="8" t="s">
        <v>90</v>
      </c>
      <c r="B3" s="15">
        <f>'All Countries (Aggregate)'!B8</f>
        <v>109189</v>
      </c>
      <c r="C3" s="15">
        <f>'All Countries (Aggregate)'!C8</f>
        <v>118317</v>
      </c>
      <c r="D3" s="15">
        <f>'All Countries (Aggregate)'!D8</f>
        <v>105453</v>
      </c>
      <c r="E3" s="15">
        <f>'All Countries (Aggregate)'!E8</f>
        <v>97416</v>
      </c>
      <c r="F3" s="15">
        <f>'All Countries (Aggregate)'!F8</f>
        <v>94817</v>
      </c>
      <c r="G3" s="15">
        <f>'All Countries (Aggregate)'!G8</f>
        <v>107210</v>
      </c>
      <c r="H3" s="15">
        <f>'All Countries (Aggregate)'!H8</f>
        <v>116682</v>
      </c>
      <c r="I3" s="15">
        <f>'All Countries (Aggregate)'!I8</f>
        <v>121029</v>
      </c>
      <c r="J3" s="15">
        <f>'All Countries (Aggregate)'!J8</f>
        <v>134800</v>
      </c>
      <c r="K3" s="15">
        <f>'All Countries (Aggregate)'!K8</f>
        <v>149095</v>
      </c>
      <c r="L3" s="15">
        <f>'All Countries (Aggregate)'!L8</f>
        <v>137114</v>
      </c>
      <c r="M3" s="15">
        <f>'All Countries (Aggregate)'!M8</f>
        <v>161821</v>
      </c>
      <c r="N3" s="15">
        <f>'All Countries (Aggregate)'!N8</f>
        <v>178935</v>
      </c>
      <c r="O3" s="15">
        <f>'All Countries (Aggregate)'!O8</f>
        <v>195114</v>
      </c>
      <c r="P3" s="15">
        <f>'All Countries (Aggregate)'!P8</f>
        <v>213103</v>
      </c>
      <c r="Q3" s="15">
        <f>'All Countries (Aggregate)'!Q8</f>
        <v>222747</v>
      </c>
      <c r="R3" s="15">
        <f>'All Countries (Aggregate)'!R8</f>
        <v>230574</v>
      </c>
      <c r="S3" s="15">
        <f>'All Countries (Aggregate)'!S8</f>
        <v>228551</v>
      </c>
      <c r="T3" s="15">
        <f>'All Countries (Aggregate)'!T8</f>
        <v>233759</v>
      </c>
      <c r="U3" s="15">
        <f>'All Countries (Aggregate)'!U8</f>
        <v>241985</v>
      </c>
      <c r="V3" s="15">
        <f>'All Countries (Aggregate)'!V8</f>
        <v>239064</v>
      </c>
      <c r="W3" s="15">
        <f>'All Countries (Aggregate)'!W8</f>
        <v>84296</v>
      </c>
      <c r="X3" s="15">
        <f>'All Countries (Aggregate)'!X8</f>
        <v>84169</v>
      </c>
      <c r="Y3" s="15">
        <f>'All Countries (Aggregate)'!Y8</f>
        <v>165460</v>
      </c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</row>
    <row r="4" spans="1:114" x14ac:dyDescent="0.3">
      <c r="A4" s="9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</row>
    <row r="5" spans="1:114" x14ac:dyDescent="0.3">
      <c r="A5" s="18" t="s">
        <v>45</v>
      </c>
      <c r="B5" s="21">
        <f>Canada!B8</f>
        <v>8418</v>
      </c>
      <c r="C5" s="21">
        <f>Canada!C8</f>
        <v>8920</v>
      </c>
      <c r="D5" s="21">
        <f>Canada!D8</f>
        <v>8439</v>
      </c>
      <c r="E5" s="21">
        <f>Canada!E8</f>
        <v>8036</v>
      </c>
      <c r="F5" s="21">
        <f>Canada!F8</f>
        <v>8884</v>
      </c>
      <c r="G5" s="21">
        <f>Canada!G8</f>
        <v>9987</v>
      </c>
      <c r="H5" s="21">
        <f>Canada!H8</f>
        <v>12430</v>
      </c>
      <c r="I5" s="21">
        <f>Canada!I8</f>
        <v>14391</v>
      </c>
      <c r="J5" s="21">
        <f>Canada!J8</f>
        <v>17484</v>
      </c>
      <c r="K5" s="21">
        <f>Canada!K8</f>
        <v>19609</v>
      </c>
      <c r="L5" s="21">
        <f>Canada!L8</f>
        <v>17365</v>
      </c>
      <c r="M5" s="21">
        <f>Canada!M8</f>
        <v>22924</v>
      </c>
      <c r="N5" s="21">
        <f>Canada!N8</f>
        <v>25992</v>
      </c>
      <c r="O5" s="21">
        <f>Canada!O8</f>
        <v>27337</v>
      </c>
      <c r="P5" s="21">
        <f>Canada!P8</f>
        <v>27938</v>
      </c>
      <c r="Q5" s="21">
        <f>Canada!Q8</f>
        <v>26148</v>
      </c>
      <c r="R5" s="21">
        <f>Canada!R8</f>
        <v>21610</v>
      </c>
      <c r="S5" s="21">
        <f>Canada!S8</f>
        <v>20213</v>
      </c>
      <c r="T5" s="21">
        <f>Canada!T8</f>
        <v>21508</v>
      </c>
      <c r="U5" s="21">
        <f>Canada!U8</f>
        <v>22047</v>
      </c>
      <c r="V5" s="21">
        <f>Canada!V8</f>
        <v>22100</v>
      </c>
      <c r="W5" s="21">
        <f>Canada!W8</f>
        <v>6525</v>
      </c>
      <c r="X5" s="21">
        <f>Canada!X8</f>
        <v>3452</v>
      </c>
      <c r="Y5" s="21">
        <f>Canada!Y8</f>
        <v>14678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</row>
    <row r="6" spans="1:114" x14ac:dyDescent="0.3">
      <c r="A6" s="19" t="s">
        <v>91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</row>
    <row r="7" spans="1:114" x14ac:dyDescent="0.3">
      <c r="A7" s="18" t="s">
        <v>48</v>
      </c>
      <c r="B7" s="21">
        <f>Europe!B8</f>
        <v>34140</v>
      </c>
      <c r="C7" s="21">
        <f>Europe!C8</f>
        <v>35675</v>
      </c>
      <c r="D7" s="21">
        <f>Europe!D8</f>
        <v>29766</v>
      </c>
      <c r="E7" s="21">
        <f>Europe!E8</f>
        <v>27692</v>
      </c>
      <c r="F7" s="21">
        <f>Europe!F8</f>
        <v>27648</v>
      </c>
      <c r="G7" s="21">
        <f>Europe!G8</f>
        <v>31801</v>
      </c>
      <c r="H7" s="21">
        <f>Europe!H8</f>
        <v>34216</v>
      </c>
      <c r="I7" s="21">
        <f>Europe!I8</f>
        <v>34595</v>
      </c>
      <c r="J7" s="21">
        <f>Europe!J8</f>
        <v>39835</v>
      </c>
      <c r="K7" s="21">
        <f>Europe!K8</f>
        <v>46946</v>
      </c>
      <c r="L7" s="21">
        <f>Europe!L8</f>
        <v>41782</v>
      </c>
      <c r="M7" s="21">
        <f>Europe!M8</f>
        <v>44850</v>
      </c>
      <c r="N7" s="21">
        <f>Europe!N8</f>
        <v>48511</v>
      </c>
      <c r="O7" s="21">
        <f>Europe!O8</f>
        <v>49036</v>
      </c>
      <c r="P7" s="21">
        <f>Europe!P8</f>
        <v>52183</v>
      </c>
      <c r="Q7" s="21">
        <f>Europe!Q8</f>
        <v>55469</v>
      </c>
      <c r="R7" s="21">
        <f>Europe!R8</f>
        <v>58618</v>
      </c>
      <c r="S7" s="21">
        <f>Europe!S8</f>
        <v>55136</v>
      </c>
      <c r="T7" s="21">
        <f>Europe!T8</f>
        <v>55145</v>
      </c>
      <c r="U7" s="21">
        <f>Europe!U8</f>
        <v>57818</v>
      </c>
      <c r="V7" s="21">
        <f>Europe!V8</f>
        <v>57816</v>
      </c>
      <c r="W7" s="21">
        <f>Europe!W8</f>
        <v>12491</v>
      </c>
      <c r="X7" s="21">
        <f>Europe!X8</f>
        <v>11155</v>
      </c>
      <c r="Y7" s="21">
        <f>Europe!Y8</f>
        <v>44555</v>
      </c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</row>
    <row r="8" spans="1:114" x14ac:dyDescent="0.3">
      <c r="A8" s="11" t="s">
        <v>124</v>
      </c>
      <c r="B8" s="21" t="str">
        <f>Austria!B8</f>
        <v>n.a.</v>
      </c>
      <c r="C8" s="21" t="str">
        <f>Austria!C8</f>
        <v>n.a.</v>
      </c>
      <c r="D8" s="21" t="str">
        <f>Austria!D8</f>
        <v>n.a.</v>
      </c>
      <c r="E8" s="21" t="str">
        <f>Austria!E8</f>
        <v>n.a.</v>
      </c>
      <c r="F8" s="21" t="str">
        <f>Austria!F8</f>
        <v>n.a.</v>
      </c>
      <c r="G8" s="21" t="str">
        <f>Austria!G8</f>
        <v>n.a.</v>
      </c>
      <c r="H8" s="21" t="str">
        <f>Austria!H8</f>
        <v>n.a.</v>
      </c>
      <c r="I8" s="21">
        <f>Austria!I8</f>
        <v>385</v>
      </c>
      <c r="J8" s="21">
        <f>Austria!J8</f>
        <v>443</v>
      </c>
      <c r="K8" s="21">
        <f>Austria!K8</f>
        <v>560</v>
      </c>
      <c r="L8" s="21">
        <f>Austria!L8</f>
        <v>573</v>
      </c>
      <c r="M8" s="21">
        <f>Austria!M8</f>
        <v>611</v>
      </c>
      <c r="N8" s="21">
        <f>Austria!N8</f>
        <v>668</v>
      </c>
      <c r="O8" s="21">
        <f>Austria!O8</f>
        <v>698</v>
      </c>
      <c r="P8" s="21">
        <f>Austria!P8</f>
        <v>737</v>
      </c>
      <c r="Q8" s="21">
        <f>Austria!Q8</f>
        <v>760</v>
      </c>
      <c r="R8" s="21">
        <f>Austria!R8</f>
        <v>814</v>
      </c>
      <c r="S8" s="21">
        <f>Austria!S8</f>
        <v>751</v>
      </c>
      <c r="T8" s="21">
        <f>Austria!T8</f>
        <v>727</v>
      </c>
      <c r="U8" s="21">
        <f>Austria!U8</f>
        <v>749</v>
      </c>
      <c r="V8" s="21">
        <f>Austria!V8</f>
        <v>733</v>
      </c>
      <c r="W8" s="21">
        <f>Austria!W8</f>
        <v>146</v>
      </c>
      <c r="X8" s="21">
        <f>Austria!X8</f>
        <v>137</v>
      </c>
      <c r="Y8" s="21">
        <f>Austria!Y8</f>
        <v>559</v>
      </c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</row>
    <row r="9" spans="1:114" x14ac:dyDescent="0.3">
      <c r="A9" s="11" t="s">
        <v>121</v>
      </c>
      <c r="B9" s="21">
        <f>Belgium!B8</f>
        <v>927</v>
      </c>
      <c r="C9" s="21">
        <f>Belgium!C8</f>
        <v>960</v>
      </c>
      <c r="D9" s="21">
        <f>Belgium!D8</f>
        <v>710</v>
      </c>
      <c r="E9" s="21">
        <f>Belgium!E8</f>
        <v>543</v>
      </c>
      <c r="F9" s="21">
        <f>Belgium!F8</f>
        <v>527</v>
      </c>
      <c r="G9" s="21">
        <f>Belgium!G8</f>
        <v>646</v>
      </c>
      <c r="H9" s="21">
        <f>Belgium!H8</f>
        <v>702</v>
      </c>
      <c r="I9" s="21">
        <f>Belgium!I8</f>
        <v>701</v>
      </c>
      <c r="J9" s="21">
        <f>Belgium!J8</f>
        <v>890</v>
      </c>
      <c r="K9" s="21">
        <f>Belgium!K8</f>
        <v>1094</v>
      </c>
      <c r="L9" s="21">
        <f>Belgium!L8</f>
        <v>961</v>
      </c>
      <c r="M9" s="21">
        <f>Belgium!M8</f>
        <v>1013</v>
      </c>
      <c r="N9" s="21">
        <f>Belgium!N8</f>
        <v>1088</v>
      </c>
      <c r="O9" s="21">
        <f>Belgium!O8</f>
        <v>1091</v>
      </c>
      <c r="P9" s="21">
        <f>Belgium!P8</f>
        <v>1101</v>
      </c>
      <c r="Q9" s="21">
        <f>Belgium!Q8</f>
        <v>1151</v>
      </c>
      <c r="R9" s="21">
        <f>Belgium!R8</f>
        <v>1200</v>
      </c>
      <c r="S9" s="21">
        <f>Belgium!S8</f>
        <v>1001</v>
      </c>
      <c r="T9" s="21">
        <f>Belgium!T8</f>
        <v>1032</v>
      </c>
      <c r="U9" s="21">
        <f>Belgium!U8</f>
        <v>1133</v>
      </c>
      <c r="V9" s="21">
        <f>Belgium!V8</f>
        <v>1106</v>
      </c>
      <c r="W9" s="21">
        <f>Belgium!W8</f>
        <v>221</v>
      </c>
      <c r="X9" s="21">
        <f>Belgium!X8</f>
        <v>185</v>
      </c>
      <c r="Y9" s="21">
        <f>Belgium!Y8</f>
        <v>918</v>
      </c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</row>
    <row r="10" spans="1:114" x14ac:dyDescent="0.3">
      <c r="A10" s="11" t="s">
        <v>171</v>
      </c>
      <c r="B10" s="21" t="str">
        <f>Bulgaria!B8</f>
        <v>n.a.</v>
      </c>
      <c r="C10" s="21" t="str">
        <f>Bulgaria!C8</f>
        <v>n.a.</v>
      </c>
      <c r="D10" s="21" t="str">
        <f>Bulgaria!D8</f>
        <v>n.a.</v>
      </c>
      <c r="E10" s="21" t="str">
        <f>Bulgaria!E8</f>
        <v>n.a.</v>
      </c>
      <c r="F10" s="21" t="str">
        <f>Bulgaria!F8</f>
        <v>n.a.</v>
      </c>
      <c r="G10" s="21" t="str">
        <f>Bulgaria!G8</f>
        <v>n.a.</v>
      </c>
      <c r="H10" s="21" t="str">
        <f>Bulgaria!H8</f>
        <v>n.a.</v>
      </c>
      <c r="I10" s="21">
        <f>Bulgaria!I8</f>
        <v>153</v>
      </c>
      <c r="J10" s="21">
        <f>Bulgaria!J8</f>
        <v>157</v>
      </c>
      <c r="K10" s="21">
        <f>Bulgaria!K8</f>
        <v>171</v>
      </c>
      <c r="L10" s="21">
        <f>Bulgaria!L8</f>
        <v>151</v>
      </c>
      <c r="M10" s="21">
        <f>Bulgaria!M8</f>
        <v>140</v>
      </c>
      <c r="N10" s="21">
        <f>Bulgaria!N8</f>
        <v>139</v>
      </c>
      <c r="O10" s="21">
        <f>Bulgaria!O8</f>
        <v>139</v>
      </c>
      <c r="P10" s="21">
        <f>Bulgaria!P8</f>
        <v>140</v>
      </c>
      <c r="Q10" s="21">
        <f>Bulgaria!Q8</f>
        <v>145</v>
      </c>
      <c r="R10" s="21">
        <f>Bulgaria!R8</f>
        <v>144</v>
      </c>
      <c r="S10" s="21">
        <f>Bulgaria!S8</f>
        <v>150</v>
      </c>
      <c r="T10" s="21">
        <f>Bulgaria!T8</f>
        <v>148</v>
      </c>
      <c r="U10" s="21">
        <f>Bulgaria!U8</f>
        <v>147</v>
      </c>
      <c r="V10" s="21">
        <f>Bulgaria!V8</f>
        <v>151</v>
      </c>
      <c r="W10" s="21">
        <f>Bulgaria!W8</f>
        <v>59</v>
      </c>
      <c r="X10" s="21">
        <f>Bulgaria!X8</f>
        <v>62</v>
      </c>
      <c r="Y10" s="21">
        <f>Bulgaria!Y8</f>
        <v>108</v>
      </c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</row>
    <row r="11" spans="1:114" x14ac:dyDescent="0.3">
      <c r="A11" s="11" t="s">
        <v>173</v>
      </c>
      <c r="B11" s="21" t="str">
        <f>Croatia!B8</f>
        <v>n.a.</v>
      </c>
      <c r="C11" s="21" t="str">
        <f>Croatia!C8</f>
        <v>n.a.</v>
      </c>
      <c r="D11" s="21" t="str">
        <f>Croatia!D8</f>
        <v>n.a.</v>
      </c>
      <c r="E11" s="21" t="str">
        <f>Croatia!E8</f>
        <v>n.a.</v>
      </c>
      <c r="F11" s="21" t="str">
        <f>Croatia!F8</f>
        <v>n.a.</v>
      </c>
      <c r="G11" s="21" t="str">
        <f>Croatia!G8</f>
        <v>n.a.</v>
      </c>
      <c r="H11" s="21" t="str">
        <f>Croatia!H8</f>
        <v>n.a.</v>
      </c>
      <c r="I11" s="21">
        <f>Croatia!I8</f>
        <v>55</v>
      </c>
      <c r="J11" s="21">
        <f>Croatia!J8</f>
        <v>66</v>
      </c>
      <c r="K11" s="21">
        <f>Croatia!K8</f>
        <v>83</v>
      </c>
      <c r="L11" s="21">
        <f>Croatia!L8</f>
        <v>76</v>
      </c>
      <c r="M11" s="21">
        <f>Croatia!M8</f>
        <v>78</v>
      </c>
      <c r="N11" s="21">
        <f>Croatia!N8</f>
        <v>81</v>
      </c>
      <c r="O11" s="21">
        <f>Croatia!O8</f>
        <v>79</v>
      </c>
      <c r="P11" s="21">
        <f>Croatia!P8</f>
        <v>88</v>
      </c>
      <c r="Q11" s="21">
        <f>Croatia!Q8</f>
        <v>97</v>
      </c>
      <c r="R11" s="21">
        <f>Croatia!R8</f>
        <v>103</v>
      </c>
      <c r="S11" s="21">
        <f>Croatia!S8</f>
        <v>107</v>
      </c>
      <c r="T11" s="21">
        <f>Croatia!T8</f>
        <v>116</v>
      </c>
      <c r="U11" s="21">
        <f>Croatia!U8</f>
        <v>123</v>
      </c>
      <c r="V11" s="21">
        <f>Croatia!V8</f>
        <v>128</v>
      </c>
      <c r="W11" s="21">
        <f>Croatia!W8</f>
        <v>47</v>
      </c>
      <c r="X11" s="21">
        <f>Croatia!X8</f>
        <v>56</v>
      </c>
      <c r="Y11" s="21">
        <f>Croatia!Y8</f>
        <v>123</v>
      </c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</row>
    <row r="12" spans="1:114" x14ac:dyDescent="0.3">
      <c r="A12" s="11" t="s">
        <v>174</v>
      </c>
      <c r="B12" s="21" t="str">
        <f>Cyprus!B8</f>
        <v>n.a.</v>
      </c>
      <c r="C12" s="21" t="str">
        <f>Cyprus!C8</f>
        <v>n.a.</v>
      </c>
      <c r="D12" s="21" t="str">
        <f>Cyprus!D8</f>
        <v>n.a.</v>
      </c>
      <c r="E12" s="21" t="str">
        <f>Cyprus!E8</f>
        <v>n.a.</v>
      </c>
      <c r="F12" s="21" t="str">
        <f>Cyprus!F8</f>
        <v>n.a.</v>
      </c>
      <c r="G12" s="21" t="str">
        <f>Cyprus!G8</f>
        <v>n.a.</v>
      </c>
      <c r="H12" s="21" t="str">
        <f>Cyprus!H8</f>
        <v>n.a.</v>
      </c>
      <c r="I12" s="21">
        <f>Cyprus!I8</f>
        <v>47</v>
      </c>
      <c r="J12" s="21">
        <f>Cyprus!J8</f>
        <v>49</v>
      </c>
      <c r="K12" s="21">
        <f>Cyprus!K8</f>
        <v>54</v>
      </c>
      <c r="L12" s="21">
        <f>Cyprus!L8</f>
        <v>48</v>
      </c>
      <c r="M12" s="21">
        <f>Cyprus!M8</f>
        <v>48</v>
      </c>
      <c r="N12" s="21">
        <f>Cyprus!N8</f>
        <v>47</v>
      </c>
      <c r="O12" s="21">
        <f>Cyprus!O8</f>
        <v>46</v>
      </c>
      <c r="P12" s="21">
        <f>Cyprus!P8</f>
        <v>45</v>
      </c>
      <c r="Q12" s="21">
        <f>Cyprus!Q8</f>
        <v>46</v>
      </c>
      <c r="R12" s="21">
        <f>Cyprus!R8</f>
        <v>47</v>
      </c>
      <c r="S12" s="21">
        <f>Cyprus!S8</f>
        <v>51</v>
      </c>
      <c r="T12" s="21">
        <f>Cyprus!T8</f>
        <v>56</v>
      </c>
      <c r="U12" s="21">
        <f>Cyprus!U8</f>
        <v>59</v>
      </c>
      <c r="V12" s="21">
        <f>Cyprus!V8</f>
        <v>60</v>
      </c>
      <c r="W12" s="21">
        <f>Cyprus!W8</f>
        <v>23</v>
      </c>
      <c r="X12" s="21">
        <f>Cyprus!X8</f>
        <v>24</v>
      </c>
      <c r="Y12" s="21">
        <f>Cyprus!Y8</f>
        <v>47</v>
      </c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</row>
    <row r="13" spans="1:114" x14ac:dyDescent="0.3">
      <c r="A13" s="11" t="s">
        <v>127</v>
      </c>
      <c r="B13" s="21" t="str">
        <f>'Czech Republic'!B8</f>
        <v>n.a.</v>
      </c>
      <c r="C13" s="21" t="str">
        <f>'Czech Republic'!C8</f>
        <v>n.a.</v>
      </c>
      <c r="D13" s="21" t="str">
        <f>'Czech Republic'!D8</f>
        <v>n.a.</v>
      </c>
      <c r="E13" s="21" t="str">
        <f>'Czech Republic'!E8</f>
        <v>n.a.</v>
      </c>
      <c r="F13" s="21" t="str">
        <f>'Czech Republic'!F8</f>
        <v>n.a.</v>
      </c>
      <c r="G13" s="21" t="str">
        <f>'Czech Republic'!G8</f>
        <v>n.a.</v>
      </c>
      <c r="H13" s="21" t="str">
        <f>'Czech Republic'!H8</f>
        <v>n.a.</v>
      </c>
      <c r="I13" s="21">
        <f>'Czech Republic'!I8</f>
        <v>144</v>
      </c>
      <c r="J13" s="21">
        <f>'Czech Republic'!J8</f>
        <v>176</v>
      </c>
      <c r="K13" s="21">
        <f>'Czech Republic'!K8</f>
        <v>215</v>
      </c>
      <c r="L13" s="21">
        <f>'Czech Republic'!L8</f>
        <v>268</v>
      </c>
      <c r="M13" s="21">
        <f>'Czech Republic'!M8</f>
        <v>286</v>
      </c>
      <c r="N13" s="21">
        <f>'Czech Republic'!N8</f>
        <v>337</v>
      </c>
      <c r="O13" s="21">
        <f>'Czech Republic'!O8</f>
        <v>343</v>
      </c>
      <c r="P13" s="21">
        <f>'Czech Republic'!P8</f>
        <v>364</v>
      </c>
      <c r="Q13" s="21">
        <f>'Czech Republic'!Q8</f>
        <v>396</v>
      </c>
      <c r="R13" s="21">
        <f>'Czech Republic'!R8</f>
        <v>419</v>
      </c>
      <c r="S13" s="21">
        <f>'Czech Republic'!S8</f>
        <v>414</v>
      </c>
      <c r="T13" s="21">
        <f>'Czech Republic'!T8</f>
        <v>473</v>
      </c>
      <c r="U13" s="21">
        <f>'Czech Republic'!U8</f>
        <v>492</v>
      </c>
      <c r="V13" s="21">
        <f>'Czech Republic'!V8</f>
        <v>506</v>
      </c>
      <c r="W13" s="21">
        <f>'Czech Republic'!W8</f>
        <v>104</v>
      </c>
      <c r="X13" s="21">
        <f>'Czech Republic'!X8</f>
        <v>89</v>
      </c>
      <c r="Y13" s="21">
        <f>'Czech Republic'!Y8</f>
        <v>370</v>
      </c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</row>
    <row r="14" spans="1:114" x14ac:dyDescent="0.3">
      <c r="A14" s="11" t="s">
        <v>128</v>
      </c>
      <c r="B14" s="21" t="str">
        <f>Denmark!B8</f>
        <v>n.a.</v>
      </c>
      <c r="C14" s="21" t="str">
        <f>Denmark!C8</f>
        <v>n.a.</v>
      </c>
      <c r="D14" s="21" t="str">
        <f>Denmark!D8</f>
        <v>n.a.</v>
      </c>
      <c r="E14" s="21" t="str">
        <f>Denmark!E8</f>
        <v>n.a.</v>
      </c>
      <c r="F14" s="21" t="str">
        <f>Denmark!F8</f>
        <v>n.a.</v>
      </c>
      <c r="G14" s="21" t="str">
        <f>Denmark!G8</f>
        <v>n.a.</v>
      </c>
      <c r="H14" s="21" t="str">
        <f>Denmark!H8</f>
        <v>n.a.</v>
      </c>
      <c r="I14" s="21">
        <f>Denmark!I8</f>
        <v>638</v>
      </c>
      <c r="J14" s="21">
        <f>Denmark!J8</f>
        <v>827</v>
      </c>
      <c r="K14" s="21">
        <f>Denmark!K8</f>
        <v>1069</v>
      </c>
      <c r="L14" s="21">
        <f>Denmark!L8</f>
        <v>1013</v>
      </c>
      <c r="M14" s="21">
        <f>Denmark!M8</f>
        <v>1115</v>
      </c>
      <c r="N14" s="21">
        <f>Denmark!N8</f>
        <v>1202</v>
      </c>
      <c r="O14" s="21">
        <f>Denmark!O8</f>
        <v>1222</v>
      </c>
      <c r="P14" s="21">
        <f>Denmark!P8</f>
        <v>1201</v>
      </c>
      <c r="Q14" s="21">
        <f>Denmark!Q8</f>
        <v>1300</v>
      </c>
      <c r="R14" s="21">
        <f>Denmark!R8</f>
        <v>1384</v>
      </c>
      <c r="S14" s="21">
        <f>Denmark!S8</f>
        <v>1288</v>
      </c>
      <c r="T14" s="21">
        <f>Denmark!T8</f>
        <v>1303</v>
      </c>
      <c r="U14" s="21">
        <f>Denmark!U8</f>
        <v>1306</v>
      </c>
      <c r="V14" s="21">
        <f>Denmark!V8</f>
        <v>1210</v>
      </c>
      <c r="W14" s="21">
        <f>Denmark!W8</f>
        <v>212</v>
      </c>
      <c r="X14" s="21">
        <f>Denmark!X8</f>
        <v>146</v>
      </c>
      <c r="Y14" s="21">
        <f>Denmark!Y8</f>
        <v>876</v>
      </c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</row>
    <row r="15" spans="1:114" x14ac:dyDescent="0.3">
      <c r="A15" s="11" t="s">
        <v>198</v>
      </c>
      <c r="B15" s="21" t="str">
        <f>Estonia!B8</f>
        <v>n.a.</v>
      </c>
      <c r="C15" s="21" t="str">
        <f>Estonia!C8</f>
        <v>n.a.</v>
      </c>
      <c r="D15" s="21" t="str">
        <f>Estonia!D8</f>
        <v>n.a.</v>
      </c>
      <c r="E15" s="21" t="str">
        <f>Estonia!E8</f>
        <v>n.a.</v>
      </c>
      <c r="F15" s="21" t="str">
        <f>Estonia!F8</f>
        <v>n.a.</v>
      </c>
      <c r="G15" s="21" t="str">
        <f>Estonia!G8</f>
        <v>n.a.</v>
      </c>
      <c r="H15" s="21" t="str">
        <f>Estonia!H8</f>
        <v>n.a.</v>
      </c>
      <c r="I15" s="21">
        <f>Estonia!I8</f>
        <v>26</v>
      </c>
      <c r="J15" s="21">
        <f>Estonia!J8</f>
        <v>37</v>
      </c>
      <c r="K15" s="21">
        <f>Estonia!K8</f>
        <v>43</v>
      </c>
      <c r="L15" s="21">
        <f>Estonia!L8</f>
        <v>53</v>
      </c>
      <c r="M15" s="21">
        <f>Estonia!M8</f>
        <v>41</v>
      </c>
      <c r="N15" s="21">
        <f>Estonia!N8</f>
        <v>49</v>
      </c>
      <c r="O15" s="21">
        <f>Estonia!O8</f>
        <v>55</v>
      </c>
      <c r="P15" s="21">
        <f>Estonia!P8</f>
        <v>65</v>
      </c>
      <c r="Q15" s="21">
        <f>Estonia!Q8</f>
        <v>66</v>
      </c>
      <c r="R15" s="21">
        <f>Estonia!R8</f>
        <v>75</v>
      </c>
      <c r="S15" s="21">
        <f>Estonia!S8</f>
        <v>80</v>
      </c>
      <c r="T15" s="21">
        <f>Estonia!T8</f>
        <v>79</v>
      </c>
      <c r="U15" s="21">
        <f>Estonia!U8</f>
        <v>80</v>
      </c>
      <c r="V15" s="21">
        <f>Estonia!V8</f>
        <v>83</v>
      </c>
      <c r="W15" s="21">
        <f>Estonia!W8</f>
        <v>24</v>
      </c>
      <c r="X15" s="21">
        <f>Estonia!X8</f>
        <v>18</v>
      </c>
      <c r="Y15" s="21">
        <f>Estonia!Y8</f>
        <v>60</v>
      </c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</row>
    <row r="16" spans="1:114" x14ac:dyDescent="0.3">
      <c r="A16" s="11" t="s">
        <v>131</v>
      </c>
      <c r="B16" s="21" t="str">
        <f>Finland!B8</f>
        <v>n.a.</v>
      </c>
      <c r="C16" s="21" t="str">
        <f>Finland!C8</f>
        <v>n.a.</v>
      </c>
      <c r="D16" s="21" t="str">
        <f>Finland!D8</f>
        <v>n.a.</v>
      </c>
      <c r="E16" s="21" t="str">
        <f>Finland!E8</f>
        <v>n.a.</v>
      </c>
      <c r="F16" s="21" t="str">
        <f>Finland!F8</f>
        <v>n.a.</v>
      </c>
      <c r="G16" s="21" t="str">
        <f>Finland!G8</f>
        <v>n.a.</v>
      </c>
      <c r="H16" s="21" t="str">
        <f>Finland!H8</f>
        <v>n.a.</v>
      </c>
      <c r="I16" s="21">
        <f>Finland!I8</f>
        <v>296</v>
      </c>
      <c r="J16" s="21">
        <f>Finland!J8</f>
        <v>338</v>
      </c>
      <c r="K16" s="21">
        <f>Finland!K8</f>
        <v>422</v>
      </c>
      <c r="L16" s="21">
        <f>Finland!L8</f>
        <v>403</v>
      </c>
      <c r="M16" s="21">
        <f>Finland!M8</f>
        <v>408</v>
      </c>
      <c r="N16" s="21">
        <f>Finland!N8</f>
        <v>462</v>
      </c>
      <c r="O16" s="21">
        <f>Finland!O8</f>
        <v>483</v>
      </c>
      <c r="P16" s="21">
        <f>Finland!P8</f>
        <v>508</v>
      </c>
      <c r="Q16" s="21">
        <f>Finland!Q8</f>
        <v>528</v>
      </c>
      <c r="R16" s="21">
        <f>Finland!R8</f>
        <v>551</v>
      </c>
      <c r="S16" s="21">
        <f>Finland!S8</f>
        <v>539</v>
      </c>
      <c r="T16" s="21">
        <f>Finland!T8</f>
        <v>513</v>
      </c>
      <c r="U16" s="21">
        <f>Finland!U8</f>
        <v>498</v>
      </c>
      <c r="V16" s="21">
        <f>Finland!V8</f>
        <v>490</v>
      </c>
      <c r="W16" s="21">
        <f>Finland!W8</f>
        <v>120</v>
      </c>
      <c r="X16" s="21">
        <f>Finland!X8</f>
        <v>62</v>
      </c>
      <c r="Y16" s="21">
        <f>Finland!Y8</f>
        <v>285</v>
      </c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</row>
    <row r="17" spans="1:114" x14ac:dyDescent="0.3">
      <c r="A17" s="11" t="s">
        <v>27</v>
      </c>
      <c r="B17" s="21">
        <f>France!B8</f>
        <v>3209</v>
      </c>
      <c r="C17" s="21">
        <f>France!C8</f>
        <v>3403</v>
      </c>
      <c r="D17" s="21">
        <f>France!D8</f>
        <v>2798</v>
      </c>
      <c r="E17" s="21">
        <f>France!E8</f>
        <v>2492</v>
      </c>
      <c r="F17" s="21">
        <f>France!F8</f>
        <v>2367</v>
      </c>
      <c r="G17" s="21">
        <f>France!G8</f>
        <v>2732</v>
      </c>
      <c r="H17" s="21">
        <f>France!H8</f>
        <v>3052</v>
      </c>
      <c r="I17" s="21">
        <f>France!I8</f>
        <v>2841</v>
      </c>
      <c r="J17" s="21">
        <f>France!J8</f>
        <v>3547</v>
      </c>
      <c r="K17" s="21">
        <f>France!K8</f>
        <v>4424</v>
      </c>
      <c r="L17" s="21">
        <f>France!L8</f>
        <v>4106</v>
      </c>
      <c r="M17" s="21">
        <f>France!M8</f>
        <v>4579</v>
      </c>
      <c r="N17" s="21">
        <f>France!N8</f>
        <v>5073</v>
      </c>
      <c r="O17" s="21">
        <f>France!O8</f>
        <v>5046</v>
      </c>
      <c r="P17" s="21">
        <f>France!P8</f>
        <v>5467</v>
      </c>
      <c r="Q17" s="21">
        <f>France!Q8</f>
        <v>5746</v>
      </c>
      <c r="R17" s="21">
        <f>France!R8</f>
        <v>5854</v>
      </c>
      <c r="S17" s="21">
        <f>France!S8</f>
        <v>5441</v>
      </c>
      <c r="T17" s="21">
        <f>France!T8</f>
        <v>5472</v>
      </c>
      <c r="U17" s="21">
        <f>France!U8</f>
        <v>5830</v>
      </c>
      <c r="V17" s="21">
        <f>France!V8</f>
        <v>5975</v>
      </c>
      <c r="W17" s="21">
        <f>France!W8</f>
        <v>1236</v>
      </c>
      <c r="X17" s="21">
        <f>France!X8</f>
        <v>1011</v>
      </c>
      <c r="Y17" s="21">
        <f>France!Y8</f>
        <v>4849</v>
      </c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</row>
    <row r="18" spans="1:114" x14ac:dyDescent="0.3">
      <c r="A18" s="11" t="s">
        <v>28</v>
      </c>
      <c r="B18" s="21">
        <f>Germany!B8</f>
        <v>6186</v>
      </c>
      <c r="C18" s="21">
        <f>Germany!C8</f>
        <v>5366</v>
      </c>
      <c r="D18" s="21">
        <f>Germany!D8</f>
        <v>4079</v>
      </c>
      <c r="E18" s="21">
        <f>Germany!E8</f>
        <v>3848</v>
      </c>
      <c r="F18" s="21">
        <f>Germany!F8</f>
        <v>3871</v>
      </c>
      <c r="G18" s="21">
        <f>Germany!G8</f>
        <v>4424</v>
      </c>
      <c r="H18" s="21">
        <f>Germany!H8</f>
        <v>4742</v>
      </c>
      <c r="I18" s="21">
        <f>Germany!I8</f>
        <v>4708</v>
      </c>
      <c r="J18" s="21">
        <f>Germany!J8</f>
        <v>5300</v>
      </c>
      <c r="K18" s="21">
        <f>Germany!K8</f>
        <v>6446</v>
      </c>
      <c r="L18" s="21">
        <f>Germany!L8</f>
        <v>5966</v>
      </c>
      <c r="M18" s="21">
        <f>Germany!M8</f>
        <v>6452</v>
      </c>
      <c r="N18" s="21">
        <f>Germany!N8</f>
        <v>7019</v>
      </c>
      <c r="O18" s="21">
        <f>Germany!O8</f>
        <v>7451</v>
      </c>
      <c r="P18" s="21">
        <f>Germany!P8</f>
        <v>7776</v>
      </c>
      <c r="Q18" s="21">
        <f>Germany!Q8</f>
        <v>7999</v>
      </c>
      <c r="R18" s="21">
        <f>Germany!R8</f>
        <v>8322</v>
      </c>
      <c r="S18" s="21">
        <f>Germany!S8</f>
        <v>7479</v>
      </c>
      <c r="T18" s="21">
        <f>Germany!T8</f>
        <v>7545</v>
      </c>
      <c r="U18" s="21">
        <f>Germany!U8</f>
        <v>7706</v>
      </c>
      <c r="V18" s="21">
        <f>Germany!V8</f>
        <v>7576</v>
      </c>
      <c r="W18" s="21">
        <f>Germany!W8</f>
        <v>1430</v>
      </c>
      <c r="X18" s="21">
        <f>Germany!X8</f>
        <v>1288</v>
      </c>
      <c r="Y18" s="21">
        <f>Germany!Y8</f>
        <v>5964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</row>
    <row r="19" spans="1:114" x14ac:dyDescent="0.3">
      <c r="A19" s="11" t="s">
        <v>132</v>
      </c>
      <c r="B19" s="21" t="str">
        <f>Greece!B8</f>
        <v>n.a.</v>
      </c>
      <c r="C19" s="21" t="str">
        <f>Greece!C8</f>
        <v>n.a.</v>
      </c>
      <c r="D19" s="21" t="str">
        <f>Greece!D8</f>
        <v>n.a.</v>
      </c>
      <c r="E19" s="21" t="str">
        <f>Greece!E8</f>
        <v>n.a.</v>
      </c>
      <c r="F19" s="21" t="str">
        <f>Greece!F8</f>
        <v>n.a.</v>
      </c>
      <c r="G19" s="21" t="str">
        <f>Greece!G8</f>
        <v>n.a.</v>
      </c>
      <c r="H19" s="21" t="str">
        <f>Greece!H8</f>
        <v>n.a.</v>
      </c>
      <c r="I19" s="21">
        <f>Greece!I8</f>
        <v>248</v>
      </c>
      <c r="J19" s="21">
        <f>Greece!J8</f>
        <v>296</v>
      </c>
      <c r="K19" s="21">
        <f>Greece!K8</f>
        <v>351</v>
      </c>
      <c r="L19" s="21">
        <f>Greece!L8</f>
        <v>332</v>
      </c>
      <c r="M19" s="21">
        <f>Greece!M8</f>
        <v>334</v>
      </c>
      <c r="N19" s="21">
        <f>Greece!N8</f>
        <v>318</v>
      </c>
      <c r="O19" s="21">
        <f>Greece!O8</f>
        <v>299</v>
      </c>
      <c r="P19" s="21">
        <f>Greece!P8</f>
        <v>311</v>
      </c>
      <c r="Q19" s="21">
        <f>Greece!Q8</f>
        <v>322</v>
      </c>
      <c r="R19" s="21">
        <f>Greece!R8</f>
        <v>342</v>
      </c>
      <c r="S19" s="21">
        <f>Greece!S8</f>
        <v>366</v>
      </c>
      <c r="T19" s="21">
        <f>Greece!T8</f>
        <v>406</v>
      </c>
      <c r="U19" s="21">
        <f>Greece!U8</f>
        <v>415</v>
      </c>
      <c r="V19" s="21">
        <f>Greece!V8</f>
        <v>435</v>
      </c>
      <c r="W19" s="21">
        <f>Greece!W8</f>
        <v>144</v>
      </c>
      <c r="X19" s="21">
        <f>Greece!X8</f>
        <v>165</v>
      </c>
      <c r="Y19" s="21">
        <f>Greece!Y8</f>
        <v>404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</row>
    <row r="20" spans="1:114" x14ac:dyDescent="0.3">
      <c r="A20" s="11" t="s">
        <v>134</v>
      </c>
      <c r="B20" s="21" t="str">
        <f>Hungary!B8</f>
        <v>n.a.</v>
      </c>
      <c r="C20" s="21" t="str">
        <f>Hungary!C8</f>
        <v>n.a.</v>
      </c>
      <c r="D20" s="21" t="str">
        <f>Hungary!D8</f>
        <v>n.a.</v>
      </c>
      <c r="E20" s="21" t="str">
        <f>Hungary!E8</f>
        <v>n.a.</v>
      </c>
      <c r="F20" s="21" t="str">
        <f>Hungary!F8</f>
        <v>n.a.</v>
      </c>
      <c r="G20" s="21" t="str">
        <f>Hungary!G8</f>
        <v>n.a.</v>
      </c>
      <c r="H20" s="21" t="str">
        <f>Hungary!H8</f>
        <v>n.a.</v>
      </c>
      <c r="I20" s="21">
        <f>Hungary!I8</f>
        <v>146</v>
      </c>
      <c r="J20" s="21">
        <f>Hungary!J8</f>
        <v>167</v>
      </c>
      <c r="K20" s="21">
        <f>Hungary!K8</f>
        <v>186</v>
      </c>
      <c r="L20" s="21">
        <f>Hungary!L8</f>
        <v>209</v>
      </c>
      <c r="M20" s="21">
        <f>Hungary!M8</f>
        <v>232</v>
      </c>
      <c r="N20" s="21">
        <f>Hungary!N8</f>
        <v>274</v>
      </c>
      <c r="O20" s="21">
        <f>Hungary!O8</f>
        <v>264</v>
      </c>
      <c r="P20" s="21">
        <f>Hungary!P8</f>
        <v>282</v>
      </c>
      <c r="Q20" s="21">
        <f>Hungary!Q8</f>
        <v>302</v>
      </c>
      <c r="R20" s="21">
        <f>Hungary!R8</f>
        <v>323</v>
      </c>
      <c r="S20" s="21">
        <f>Hungary!S8</f>
        <v>324</v>
      </c>
      <c r="T20" s="21">
        <f>Hungary!T8</f>
        <v>352</v>
      </c>
      <c r="U20" s="21">
        <f>Hungary!U8</f>
        <v>387</v>
      </c>
      <c r="V20" s="21">
        <f>Hungary!V8</f>
        <v>399</v>
      </c>
      <c r="W20" s="21">
        <f>Hungary!W8</f>
        <v>96</v>
      </c>
      <c r="X20" s="21">
        <f>Hungary!X8</f>
        <v>72</v>
      </c>
      <c r="Y20" s="21">
        <f>Hungary!Y8</f>
        <v>283</v>
      </c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</row>
    <row r="21" spans="1:114" x14ac:dyDescent="0.3">
      <c r="A21" s="11" t="s">
        <v>71</v>
      </c>
      <c r="B21" s="21" t="str">
        <f>Ireland!B8</f>
        <v>n.a.</v>
      </c>
      <c r="C21" s="21" t="str">
        <f>Ireland!C8</f>
        <v>n.a.</v>
      </c>
      <c r="D21" s="21" t="str">
        <f>Ireland!D8</f>
        <v>n.a.</v>
      </c>
      <c r="E21" s="21" t="str">
        <f>Ireland!E8</f>
        <v>n.a.</v>
      </c>
      <c r="F21" s="21" t="str">
        <f>Ireland!F8</f>
        <v>n.a.</v>
      </c>
      <c r="G21" s="21" t="str">
        <f>Ireland!G8</f>
        <v>n.a.</v>
      </c>
      <c r="H21" s="21" t="str">
        <f>Ireland!H8</f>
        <v>n.a.</v>
      </c>
      <c r="I21" s="21">
        <f>Ireland!I8</f>
        <v>1411</v>
      </c>
      <c r="J21" s="21">
        <f>Ireland!J8</f>
        <v>1757</v>
      </c>
      <c r="K21" s="21">
        <f>Ireland!K8</f>
        <v>1979</v>
      </c>
      <c r="L21" s="21">
        <f>Ireland!L8</f>
        <v>1527</v>
      </c>
      <c r="M21" s="21">
        <f>Ireland!M8</f>
        <v>1381</v>
      </c>
      <c r="N21" s="21">
        <f>Ireland!N8</f>
        <v>1384</v>
      </c>
      <c r="O21" s="21">
        <f>Ireland!O8</f>
        <v>1339</v>
      </c>
      <c r="P21" s="21">
        <f>Ireland!P8</f>
        <v>1525</v>
      </c>
      <c r="Q21" s="21">
        <f>Ireland!Q8</f>
        <v>1540</v>
      </c>
      <c r="R21" s="21">
        <f>Ireland!R8</f>
        <v>1660</v>
      </c>
      <c r="S21" s="21">
        <f>Ireland!S8</f>
        <v>1621</v>
      </c>
      <c r="T21" s="21">
        <f>Ireland!T8</f>
        <v>1748</v>
      </c>
      <c r="U21" s="21">
        <f>Ireland!U8</f>
        <v>1981</v>
      </c>
      <c r="V21" s="21">
        <f>Ireland!V8</f>
        <v>1893</v>
      </c>
      <c r="W21" s="21">
        <f>Ireland!W8</f>
        <v>349</v>
      </c>
      <c r="X21" s="21">
        <f>Ireland!X8</f>
        <v>259</v>
      </c>
      <c r="Y21" s="21">
        <f>Ireland!Y8</f>
        <v>1525</v>
      </c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</row>
    <row r="22" spans="1:114" x14ac:dyDescent="0.3">
      <c r="A22" s="11" t="s">
        <v>51</v>
      </c>
      <c r="B22" s="21">
        <f>Italy!B8</f>
        <v>2185</v>
      </c>
      <c r="C22" s="21">
        <f>Italy!C8</f>
        <v>2216</v>
      </c>
      <c r="D22" s="21">
        <f>Italy!D8</f>
        <v>1706</v>
      </c>
      <c r="E22" s="21">
        <f>Italy!E8</f>
        <v>1540</v>
      </c>
      <c r="F22" s="21">
        <f>Italy!F8</f>
        <v>1545</v>
      </c>
      <c r="G22" s="21">
        <f>Italy!G8</f>
        <v>1780</v>
      </c>
      <c r="H22" s="21">
        <f>Italy!H8</f>
        <v>2090</v>
      </c>
      <c r="I22" s="21">
        <f>Italy!I8</f>
        <v>2101</v>
      </c>
      <c r="J22" s="21">
        <f>Italy!J8</f>
        <v>2496</v>
      </c>
      <c r="K22" s="21">
        <f>Italy!K8</f>
        <v>3206</v>
      </c>
      <c r="L22" s="21">
        <f>Italy!L8</f>
        <v>2985</v>
      </c>
      <c r="M22" s="21">
        <f>Italy!M8</f>
        <v>3270</v>
      </c>
      <c r="N22" s="21">
        <f>Italy!N8</f>
        <v>3451</v>
      </c>
      <c r="O22" s="21">
        <f>Italy!O8</f>
        <v>3201</v>
      </c>
      <c r="P22" s="21">
        <f>Italy!P8</f>
        <v>3255</v>
      </c>
      <c r="Q22" s="21">
        <f>Italy!Q8</f>
        <v>3535</v>
      </c>
      <c r="R22" s="21">
        <f>Italy!R8</f>
        <v>3558</v>
      </c>
      <c r="S22" s="21">
        <f>Italy!S8</f>
        <v>3374</v>
      </c>
      <c r="T22" s="21">
        <f>Italy!T8</f>
        <v>3520</v>
      </c>
      <c r="U22" s="21">
        <f>Italy!U8</f>
        <v>3867</v>
      </c>
      <c r="V22" s="21">
        <f>Italy!V8</f>
        <v>3877</v>
      </c>
      <c r="W22" s="21">
        <f>Italy!W8</f>
        <v>725</v>
      </c>
      <c r="X22" s="21">
        <f>Italy!X8</f>
        <v>766</v>
      </c>
      <c r="Y22" s="21">
        <f>Italy!Y8</f>
        <v>3064</v>
      </c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</row>
    <row r="23" spans="1:114" x14ac:dyDescent="0.3">
      <c r="A23" s="11" t="s">
        <v>137</v>
      </c>
      <c r="B23" s="21" t="str">
        <f>Latvia!B8</f>
        <v>n.a.</v>
      </c>
      <c r="C23" s="21" t="str">
        <f>Latvia!C8</f>
        <v>n.a.</v>
      </c>
      <c r="D23" s="21" t="str">
        <f>Latvia!D8</f>
        <v>n.a.</v>
      </c>
      <c r="E23" s="21" t="str">
        <f>Latvia!E8</f>
        <v>n.a.</v>
      </c>
      <c r="F23" s="21" t="str">
        <f>Latvia!F8</f>
        <v>n.a.</v>
      </c>
      <c r="G23" s="21" t="str">
        <f>Latvia!G8</f>
        <v>n.a.</v>
      </c>
      <c r="H23" s="21" t="str">
        <f>Latvia!H8</f>
        <v>n.a.</v>
      </c>
      <c r="I23" s="21">
        <f>Latvia!I8</f>
        <v>32</v>
      </c>
      <c r="J23" s="21">
        <f>Latvia!J8</f>
        <v>40</v>
      </c>
      <c r="K23" s="21">
        <f>Latvia!K8</f>
        <v>44</v>
      </c>
      <c r="L23" s="21">
        <f>Latvia!L8</f>
        <v>48</v>
      </c>
      <c r="M23" s="21">
        <f>Latvia!M8</f>
        <v>51</v>
      </c>
      <c r="N23" s="21">
        <f>Latvia!N8</f>
        <v>58</v>
      </c>
      <c r="O23" s="21">
        <f>Latvia!O8</f>
        <v>69</v>
      </c>
      <c r="P23" s="21">
        <f>Latvia!P8</f>
        <v>68</v>
      </c>
      <c r="Q23" s="21">
        <f>Latvia!Q8</f>
        <v>72</v>
      </c>
      <c r="R23" s="21">
        <f>Latvia!R8</f>
        <v>78</v>
      </c>
      <c r="S23" s="21">
        <f>Latvia!S8</f>
        <v>80</v>
      </c>
      <c r="T23" s="21">
        <f>Latvia!T8</f>
        <v>85</v>
      </c>
      <c r="U23" s="21">
        <f>Latvia!U8</f>
        <v>83</v>
      </c>
      <c r="V23" s="21">
        <f>Latvia!V8</f>
        <v>83</v>
      </c>
      <c r="W23" s="21">
        <f>Latvia!W8</f>
        <v>26</v>
      </c>
      <c r="X23" s="21">
        <f>Latvia!X8</f>
        <v>22</v>
      </c>
      <c r="Y23" s="21">
        <f>Latvia!Y8</f>
        <v>68</v>
      </c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</row>
    <row r="24" spans="1:114" x14ac:dyDescent="0.3">
      <c r="A24" s="11" t="s">
        <v>138</v>
      </c>
      <c r="B24" s="21" t="str">
        <f>Lithuania!B8</f>
        <v>n.a.</v>
      </c>
      <c r="C24" s="21" t="str">
        <f>Lithuania!C8</f>
        <v>n.a.</v>
      </c>
      <c r="D24" s="21" t="str">
        <f>Lithuania!D8</f>
        <v>n.a.</v>
      </c>
      <c r="E24" s="21" t="str">
        <f>Lithuania!E8</f>
        <v>n.a.</v>
      </c>
      <c r="F24" s="21" t="str">
        <f>Lithuania!F8</f>
        <v>n.a.</v>
      </c>
      <c r="G24" s="21" t="str">
        <f>Lithuania!G8</f>
        <v>n.a.</v>
      </c>
      <c r="H24" s="21" t="str">
        <f>Lithuania!H8</f>
        <v>n.a.</v>
      </c>
      <c r="I24" s="21">
        <f>Lithuania!I8</f>
        <v>40</v>
      </c>
      <c r="J24" s="21">
        <f>Lithuania!J8</f>
        <v>47</v>
      </c>
      <c r="K24" s="21">
        <f>Lithuania!K8</f>
        <v>54</v>
      </c>
      <c r="L24" s="21">
        <f>Lithuania!L8</f>
        <v>62</v>
      </c>
      <c r="M24" s="21">
        <f>Lithuania!M8</f>
        <v>45</v>
      </c>
      <c r="N24" s="21">
        <f>Lithuania!N8</f>
        <v>31</v>
      </c>
      <c r="O24" s="21">
        <f>Lithuania!O8</f>
        <v>33</v>
      </c>
      <c r="P24" s="21">
        <f>Lithuania!P8</f>
        <v>71</v>
      </c>
      <c r="Q24" s="21">
        <f>Lithuania!Q8</f>
        <v>92</v>
      </c>
      <c r="R24" s="21">
        <f>Lithuania!R8</f>
        <v>104</v>
      </c>
      <c r="S24" s="21">
        <f>Lithuania!S8</f>
        <v>112</v>
      </c>
      <c r="T24" s="21">
        <f>Lithuania!T8</f>
        <v>128</v>
      </c>
      <c r="U24" s="21">
        <f>Lithuania!U8</f>
        <v>125</v>
      </c>
      <c r="V24" s="21">
        <f>Lithuania!V8</f>
        <v>136</v>
      </c>
      <c r="W24" s="21">
        <f>Lithuania!W8</f>
        <v>37</v>
      </c>
      <c r="X24" s="21">
        <f>Lithuania!X8</f>
        <v>36</v>
      </c>
      <c r="Y24" s="21">
        <f>Lithuania!Y8</f>
        <v>113</v>
      </c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</row>
    <row r="25" spans="1:114" x14ac:dyDescent="0.3">
      <c r="A25" s="11" t="s">
        <v>141</v>
      </c>
      <c r="B25" s="21">
        <f>Luxembourg!B8</f>
        <v>54</v>
      </c>
      <c r="C25" s="21">
        <f>Luxembourg!C8</f>
        <v>47</v>
      </c>
      <c r="D25" s="21">
        <f>Luxembourg!D8</f>
        <v>36</v>
      </c>
      <c r="E25" s="21">
        <f>Luxembourg!E8</f>
        <v>30</v>
      </c>
      <c r="F25" s="21">
        <f>Luxembourg!F8</f>
        <v>31</v>
      </c>
      <c r="G25" s="21">
        <f>Luxembourg!G8</f>
        <v>37</v>
      </c>
      <c r="H25" s="21">
        <f>Luxembourg!H8</f>
        <v>41</v>
      </c>
      <c r="I25" s="21">
        <f>Luxembourg!I8</f>
        <v>40</v>
      </c>
      <c r="J25" s="21">
        <f>Luxembourg!J8</f>
        <v>49</v>
      </c>
      <c r="K25" s="21">
        <f>Luxembourg!K8</f>
        <v>67</v>
      </c>
      <c r="L25" s="21">
        <f>Luxembourg!L8</f>
        <v>72</v>
      </c>
      <c r="M25" s="21">
        <f>Luxembourg!M8</f>
        <v>70</v>
      </c>
      <c r="N25" s="21">
        <f>Luxembourg!N8</f>
        <v>72</v>
      </c>
      <c r="O25" s="21">
        <f>Luxembourg!O8</f>
        <v>72</v>
      </c>
      <c r="P25" s="21">
        <f>Luxembourg!P8</f>
        <v>82</v>
      </c>
      <c r="Q25" s="21">
        <f>Luxembourg!Q8</f>
        <v>82</v>
      </c>
      <c r="R25" s="21">
        <f>Luxembourg!R8</f>
        <v>93</v>
      </c>
      <c r="S25" s="21">
        <f>Luxembourg!S8</f>
        <v>79</v>
      </c>
      <c r="T25" s="21">
        <f>Luxembourg!T8</f>
        <v>69</v>
      </c>
      <c r="U25" s="21">
        <f>Luxembourg!U8</f>
        <v>85</v>
      </c>
      <c r="V25" s="21">
        <f>Luxembourg!V8</f>
        <v>87</v>
      </c>
      <c r="W25" s="21">
        <f>Luxembourg!W8</f>
        <v>16</v>
      </c>
      <c r="X25" s="21">
        <f>Luxembourg!X8</f>
        <v>14</v>
      </c>
      <c r="Y25" s="21">
        <f>Luxembourg!Y8</f>
        <v>72</v>
      </c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</row>
    <row r="26" spans="1:114" x14ac:dyDescent="0.3">
      <c r="A26" s="11" t="s">
        <v>142</v>
      </c>
      <c r="B26" s="21" t="str">
        <f>Malta!B8</f>
        <v>n.a.</v>
      </c>
      <c r="C26" s="21" t="str">
        <f>Malta!C8</f>
        <v>n.a.</v>
      </c>
      <c r="D26" s="21" t="str">
        <f>Malta!D8</f>
        <v>n.a.</v>
      </c>
      <c r="E26" s="21" t="str">
        <f>Malta!E8</f>
        <v>n.a.</v>
      </c>
      <c r="F26" s="21" t="str">
        <f>Malta!F8</f>
        <v>n.a.</v>
      </c>
      <c r="G26" s="21" t="str">
        <f>Malta!G8</f>
        <v>n.a.</v>
      </c>
      <c r="H26" s="21" t="str">
        <f>Malta!H8</f>
        <v>n.a.</v>
      </c>
      <c r="I26" s="21">
        <f>Malta!I8</f>
        <v>14</v>
      </c>
      <c r="J26" s="21">
        <f>Malta!J8</f>
        <v>17</v>
      </c>
      <c r="K26" s="21">
        <f>Malta!K8</f>
        <v>18</v>
      </c>
      <c r="L26" s="21">
        <f>Malta!L8</f>
        <v>17</v>
      </c>
      <c r="M26" s="21">
        <f>Malta!M8</f>
        <v>20</v>
      </c>
      <c r="N26" s="21">
        <f>Malta!N8</f>
        <v>19</v>
      </c>
      <c r="O26" s="21">
        <f>Malta!O8</f>
        <v>22</v>
      </c>
      <c r="P26" s="21">
        <f>Malta!P8</f>
        <v>21</v>
      </c>
      <c r="Q26" s="21">
        <f>Malta!Q8</f>
        <v>22</v>
      </c>
      <c r="R26" s="21">
        <f>Malta!R8</f>
        <v>21</v>
      </c>
      <c r="S26" s="21">
        <f>Malta!S8</f>
        <v>22</v>
      </c>
      <c r="T26" s="21">
        <f>Malta!T8</f>
        <v>24</v>
      </c>
      <c r="U26" s="21">
        <f>Malta!U8</f>
        <v>27</v>
      </c>
      <c r="V26" s="21">
        <f>Malta!V8</f>
        <v>26</v>
      </c>
      <c r="W26" s="21">
        <f>Malta!W8</f>
        <v>5</v>
      </c>
      <c r="X26" s="21">
        <f>Malta!X8</f>
        <v>6</v>
      </c>
      <c r="Y26" s="21">
        <f>Malta!Y8</f>
        <v>22</v>
      </c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</row>
    <row r="27" spans="1:114" x14ac:dyDescent="0.3">
      <c r="A27" s="11" t="s">
        <v>56</v>
      </c>
      <c r="B27" s="21">
        <f>Netherlands!B8</f>
        <v>1396</v>
      </c>
      <c r="C27" s="21">
        <f>Netherlands!C8</f>
        <v>1483</v>
      </c>
      <c r="D27" s="21">
        <f>Netherlands!D8</f>
        <v>1181</v>
      </c>
      <c r="E27" s="21">
        <f>Netherlands!E8</f>
        <v>1124</v>
      </c>
      <c r="F27" s="21">
        <f>Netherlands!F8</f>
        <v>1129</v>
      </c>
      <c r="G27" s="21">
        <f>Netherlands!G8</f>
        <v>1339</v>
      </c>
      <c r="H27" s="21">
        <f>Netherlands!H8</f>
        <v>1441</v>
      </c>
      <c r="I27" s="21">
        <f>Netherlands!I8</f>
        <v>1400</v>
      </c>
      <c r="J27" s="21">
        <f>Netherlands!J8</f>
        <v>1653</v>
      </c>
      <c r="K27" s="21">
        <f>Netherlands!K8</f>
        <v>2069</v>
      </c>
      <c r="L27" s="21">
        <f>Netherlands!L8</f>
        <v>1775</v>
      </c>
      <c r="M27" s="21">
        <f>Netherlands!M8</f>
        <v>1927</v>
      </c>
      <c r="N27" s="21">
        <f>Netherlands!N8</f>
        <v>2023</v>
      </c>
      <c r="O27" s="21">
        <f>Netherlands!O8</f>
        <v>2109</v>
      </c>
      <c r="P27" s="21">
        <f>Netherlands!P8</f>
        <v>2182</v>
      </c>
      <c r="Q27" s="21">
        <f>Netherlands!Q8</f>
        <v>2259</v>
      </c>
      <c r="R27" s="21">
        <f>Netherlands!R8</f>
        <v>2444</v>
      </c>
      <c r="S27" s="21">
        <f>Netherlands!S8</f>
        <v>2328</v>
      </c>
      <c r="T27" s="21">
        <f>Netherlands!T8</f>
        <v>2365</v>
      </c>
      <c r="U27" s="21">
        <f>Netherlands!U8</f>
        <v>2583</v>
      </c>
      <c r="V27" s="21">
        <f>Netherlands!V8</f>
        <v>2627</v>
      </c>
      <c r="W27" s="21">
        <f>Netherlands!W8</f>
        <v>481</v>
      </c>
      <c r="X27" s="21">
        <f>Netherlands!X8</f>
        <v>391</v>
      </c>
      <c r="Y27" s="21">
        <f>Netherlands!Y8</f>
        <v>1801</v>
      </c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</row>
    <row r="28" spans="1:114" x14ac:dyDescent="0.3">
      <c r="A28" s="11" t="s">
        <v>72</v>
      </c>
      <c r="B28" s="21">
        <f>Norway!B8</f>
        <v>510</v>
      </c>
      <c r="C28" s="21">
        <f>Norway!C8</f>
        <v>486</v>
      </c>
      <c r="D28" s="21">
        <f>Norway!D8</f>
        <v>394</v>
      </c>
      <c r="E28" s="21">
        <f>Norway!E8</f>
        <v>366</v>
      </c>
      <c r="F28" s="21">
        <f>Norway!F8</f>
        <v>355</v>
      </c>
      <c r="G28" s="21">
        <f>Norway!G8</f>
        <v>420</v>
      </c>
      <c r="H28" s="21">
        <f>Norway!H8</f>
        <v>457</v>
      </c>
      <c r="I28" s="21">
        <f>Norway!I8</f>
        <v>498</v>
      </c>
      <c r="J28" s="21">
        <f>Norway!J8</f>
        <v>621</v>
      </c>
      <c r="K28" s="21">
        <f>Norway!K8</f>
        <v>820</v>
      </c>
      <c r="L28" s="21">
        <f>Norway!L8</f>
        <v>762</v>
      </c>
      <c r="M28" s="21">
        <f>Norway!M8</f>
        <v>941</v>
      </c>
      <c r="N28" s="21">
        <f>Norway!N8</f>
        <v>1168</v>
      </c>
      <c r="O28" s="21">
        <f>Norway!O8</f>
        <v>1276</v>
      </c>
      <c r="P28" s="21">
        <f>Norway!P8</f>
        <v>1433</v>
      </c>
      <c r="Q28" s="21">
        <f>Norway!Q8</f>
        <v>1574</v>
      </c>
      <c r="R28" s="21">
        <f>Norway!R8</f>
        <v>1524</v>
      </c>
      <c r="S28" s="21">
        <f>Norway!S8</f>
        <v>1260</v>
      </c>
      <c r="T28" s="21">
        <f>Norway!T8</f>
        <v>1269</v>
      </c>
      <c r="U28" s="21">
        <f>Norway!U8</f>
        <v>1240</v>
      </c>
      <c r="V28" s="21">
        <f>Norway!V8</f>
        <v>1161</v>
      </c>
      <c r="W28" s="21">
        <f>Norway!W8</f>
        <v>235</v>
      </c>
      <c r="X28" s="21">
        <f>Norway!X8</f>
        <v>147</v>
      </c>
      <c r="Y28" s="21">
        <f>Norway!Y8</f>
        <v>650</v>
      </c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</row>
    <row r="29" spans="1:114" x14ac:dyDescent="0.3">
      <c r="A29" s="11" t="s">
        <v>153</v>
      </c>
      <c r="B29" s="21" t="str">
        <f>Poland!B8</f>
        <v>n.a.</v>
      </c>
      <c r="C29" s="21" t="str">
        <f>Poland!C8</f>
        <v>n.a.</v>
      </c>
      <c r="D29" s="21" t="str">
        <f>Poland!D8</f>
        <v>n.a.</v>
      </c>
      <c r="E29" s="21" t="str">
        <f>Poland!E8</f>
        <v>n.a.</v>
      </c>
      <c r="F29" s="21" t="str">
        <f>Poland!F8</f>
        <v>n.a.</v>
      </c>
      <c r="G29" s="21" t="str">
        <f>Poland!G8</f>
        <v>n.a.</v>
      </c>
      <c r="H29" s="21" t="str">
        <f>Poland!H8</f>
        <v>n.a.</v>
      </c>
      <c r="I29" s="21">
        <f>Poland!I8</f>
        <v>493</v>
      </c>
      <c r="J29" s="21">
        <f>Poland!J8</f>
        <v>530</v>
      </c>
      <c r="K29" s="21">
        <f>Poland!K8</f>
        <v>595</v>
      </c>
      <c r="L29" s="21">
        <f>Poland!L8</f>
        <v>485</v>
      </c>
      <c r="M29" s="21">
        <f>Poland!M8</f>
        <v>498</v>
      </c>
      <c r="N29" s="21">
        <f>Poland!N8</f>
        <v>503</v>
      </c>
      <c r="O29" s="21">
        <f>Poland!O8</f>
        <v>503</v>
      </c>
      <c r="P29" s="21">
        <f>Poland!P8</f>
        <v>585</v>
      </c>
      <c r="Q29" s="21">
        <f>Poland!Q8</f>
        <v>693</v>
      </c>
      <c r="R29" s="21">
        <f>Poland!R8</f>
        <v>713</v>
      </c>
      <c r="S29" s="21">
        <f>Poland!S8</f>
        <v>744</v>
      </c>
      <c r="T29" s="21">
        <f>Poland!T8</f>
        <v>799</v>
      </c>
      <c r="U29" s="21">
        <f>Poland!U8</f>
        <v>855</v>
      </c>
      <c r="V29" s="21">
        <f>Poland!V8</f>
        <v>887</v>
      </c>
      <c r="W29" s="21">
        <f>Poland!W8</f>
        <v>235</v>
      </c>
      <c r="X29" s="21">
        <f>Poland!X8</f>
        <v>202</v>
      </c>
      <c r="Y29" s="21">
        <f>Poland!Y8</f>
        <v>920</v>
      </c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</row>
    <row r="30" spans="1:114" x14ac:dyDescent="0.3">
      <c r="A30" s="11" t="s">
        <v>143</v>
      </c>
      <c r="B30" s="21" t="str">
        <f>Portugal!B8</f>
        <v>n.a.</v>
      </c>
      <c r="C30" s="21" t="str">
        <f>Portugal!C8</f>
        <v>n.a.</v>
      </c>
      <c r="D30" s="21" t="str">
        <f>Portugal!D8</f>
        <v>n.a.</v>
      </c>
      <c r="E30" s="21" t="str">
        <f>Portugal!E8</f>
        <v>n.a.</v>
      </c>
      <c r="F30" s="21" t="str">
        <f>Portugal!F8</f>
        <v>n.a.</v>
      </c>
      <c r="G30" s="21" t="str">
        <f>Portugal!G8</f>
        <v>n.a.</v>
      </c>
      <c r="H30" s="21" t="str">
        <f>Portugal!H8</f>
        <v>n.a.</v>
      </c>
      <c r="I30" s="21">
        <f>Portugal!I8</f>
        <v>270</v>
      </c>
      <c r="J30" s="21">
        <f>Portugal!J8</f>
        <v>303</v>
      </c>
      <c r="K30" s="21">
        <f>Portugal!K8</f>
        <v>374</v>
      </c>
      <c r="L30" s="21">
        <f>Portugal!L8</f>
        <v>328</v>
      </c>
      <c r="M30" s="21">
        <f>Portugal!M8</f>
        <v>405</v>
      </c>
      <c r="N30" s="21">
        <f>Portugal!N8</f>
        <v>405</v>
      </c>
      <c r="O30" s="21">
        <f>Portugal!O8</f>
        <v>400</v>
      </c>
      <c r="P30" s="21">
        <f>Portugal!P8</f>
        <v>423</v>
      </c>
      <c r="Q30" s="21">
        <f>Portugal!Q8</f>
        <v>463</v>
      </c>
      <c r="R30" s="21">
        <f>Portugal!R8</f>
        <v>478</v>
      </c>
      <c r="S30" s="21">
        <f>Portugal!S8</f>
        <v>526</v>
      </c>
      <c r="T30" s="21">
        <f>Portugal!T8</f>
        <v>545</v>
      </c>
      <c r="U30" s="21">
        <f>Portugal!U8</f>
        <v>608</v>
      </c>
      <c r="V30" s="21">
        <f>Portugal!V8</f>
        <v>627</v>
      </c>
      <c r="W30" s="21">
        <f>Portugal!W8</f>
        <v>136</v>
      </c>
      <c r="X30" s="21">
        <f>Portugal!X8</f>
        <v>140</v>
      </c>
      <c r="Y30" s="21">
        <f>Portugal!Y8</f>
        <v>552</v>
      </c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</row>
    <row r="31" spans="1:114" x14ac:dyDescent="0.3">
      <c r="A31" s="11" t="s">
        <v>154</v>
      </c>
      <c r="B31" s="21" t="str">
        <f>Romania!B8</f>
        <v>n.a.</v>
      </c>
      <c r="C31" s="21" t="str">
        <f>Romania!C8</f>
        <v>n.a.</v>
      </c>
      <c r="D31" s="21" t="str">
        <f>Romania!D8</f>
        <v>n.a.</v>
      </c>
      <c r="E31" s="21" t="str">
        <f>Romania!E8</f>
        <v>n.a.</v>
      </c>
      <c r="F31" s="21" t="str">
        <f>Romania!F8</f>
        <v>n.a.</v>
      </c>
      <c r="G31" s="21" t="str">
        <f>Romania!G8</f>
        <v>n.a.</v>
      </c>
      <c r="H31" s="21" t="str">
        <f>Romania!H8</f>
        <v>n.a.</v>
      </c>
      <c r="I31" s="21">
        <f>Romania!I8</f>
        <v>216</v>
      </c>
      <c r="J31" s="21">
        <f>Romania!J8</f>
        <v>242</v>
      </c>
      <c r="K31" s="21">
        <f>Romania!K8</f>
        <v>271</v>
      </c>
      <c r="L31" s="21">
        <f>Romania!L8</f>
        <v>229</v>
      </c>
      <c r="M31" s="21">
        <f>Romania!M8</f>
        <v>236</v>
      </c>
      <c r="N31" s="21">
        <f>Romania!N8</f>
        <v>232</v>
      </c>
      <c r="O31" s="21">
        <f>Romania!O8</f>
        <v>235</v>
      </c>
      <c r="P31" s="21">
        <f>Romania!P8</f>
        <v>262</v>
      </c>
      <c r="Q31" s="21">
        <f>Romania!Q8</f>
        <v>284</v>
      </c>
      <c r="R31" s="21">
        <f>Romania!R8</f>
        <v>286</v>
      </c>
      <c r="S31" s="21">
        <f>Romania!S8</f>
        <v>314</v>
      </c>
      <c r="T31" s="21">
        <f>Romania!T8</f>
        <v>330</v>
      </c>
      <c r="U31" s="21">
        <f>Romania!U8</f>
        <v>347</v>
      </c>
      <c r="V31" s="21">
        <f>Romania!V8</f>
        <v>374</v>
      </c>
      <c r="W31" s="21">
        <f>Romania!W8</f>
        <v>114</v>
      </c>
      <c r="X31" s="21">
        <f>Romania!X8</f>
        <v>133</v>
      </c>
      <c r="Y31" s="21">
        <f>Romania!Y8</f>
        <v>262</v>
      </c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</row>
    <row r="32" spans="1:114" x14ac:dyDescent="0.3">
      <c r="A32" s="11" t="s">
        <v>123</v>
      </c>
      <c r="B32" s="21" t="str">
        <f>Russia!B8</f>
        <v>n.a.</v>
      </c>
      <c r="C32" s="21" t="str">
        <f>Russia!C8</f>
        <v>n.a.</v>
      </c>
      <c r="D32" s="21" t="str">
        <f>Russia!D8</f>
        <v>n.a.</v>
      </c>
      <c r="E32" s="21" t="str">
        <f>Russia!E8</f>
        <v>n.a.</v>
      </c>
      <c r="F32" s="21" t="str">
        <f>Russia!F8</f>
        <v>n.a.</v>
      </c>
      <c r="G32" s="21" t="str">
        <f>Russia!G8</f>
        <v>n.a.</v>
      </c>
      <c r="H32" s="21" t="str">
        <f>Russia!H8</f>
        <v>n.a.</v>
      </c>
      <c r="I32" s="21">
        <f>Russia!I8</f>
        <v>532</v>
      </c>
      <c r="J32" s="21">
        <f>Russia!J8</f>
        <v>638</v>
      </c>
      <c r="K32" s="21">
        <f>Russia!K8</f>
        <v>876</v>
      </c>
      <c r="L32" s="21">
        <f>Russia!L8</f>
        <v>857</v>
      </c>
      <c r="M32" s="21">
        <f>Russia!M8</f>
        <v>965</v>
      </c>
      <c r="N32" s="21">
        <f>Russia!N8</f>
        <v>1190</v>
      </c>
      <c r="O32" s="21">
        <f>Russia!O8</f>
        <v>1393</v>
      </c>
      <c r="P32" s="21">
        <f>Russia!P8</f>
        <v>1698</v>
      </c>
      <c r="Q32" s="21">
        <f>Russia!Q8</f>
        <v>1714</v>
      </c>
      <c r="R32" s="21">
        <f>Russia!R8</f>
        <v>1401</v>
      </c>
      <c r="S32" s="21">
        <f>Russia!S8</f>
        <v>1382</v>
      </c>
      <c r="T32" s="21">
        <f>Russia!T8</f>
        <v>1428</v>
      </c>
      <c r="U32" s="21">
        <f>Russia!U8</f>
        <v>1331</v>
      </c>
      <c r="V32" s="21">
        <f>Russia!V8</f>
        <v>1281</v>
      </c>
      <c r="W32" s="21">
        <f>Russia!W8</f>
        <v>456</v>
      </c>
      <c r="X32" s="21">
        <f>Russia!X8</f>
        <v>529</v>
      </c>
      <c r="Y32" s="21">
        <f>Russia!Y8</f>
        <v>395</v>
      </c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</row>
    <row r="33" spans="1:114" x14ac:dyDescent="0.3">
      <c r="A33" s="11" t="s">
        <v>145</v>
      </c>
      <c r="B33" s="21" t="str">
        <f>Slovakia!B8</f>
        <v>n.a.</v>
      </c>
      <c r="C33" s="21" t="str">
        <f>Slovakia!C8</f>
        <v>n.a.</v>
      </c>
      <c r="D33" s="21" t="str">
        <f>Slovakia!D8</f>
        <v>n.a.</v>
      </c>
      <c r="E33" s="21" t="str">
        <f>Slovakia!E8</f>
        <v>n.a.</v>
      </c>
      <c r="F33" s="21" t="str">
        <f>Slovakia!F8</f>
        <v>n.a.</v>
      </c>
      <c r="G33" s="21" t="str">
        <f>Slovakia!G8</f>
        <v>n.a.</v>
      </c>
      <c r="H33" s="21" t="str">
        <f>Slovakia!H8</f>
        <v>n.a.</v>
      </c>
      <c r="I33" s="21">
        <f>Slovakia!I8</f>
        <v>58</v>
      </c>
      <c r="J33" s="21">
        <f>Slovakia!J8</f>
        <v>63</v>
      </c>
      <c r="K33" s="21">
        <f>Slovakia!K8</f>
        <v>72</v>
      </c>
      <c r="L33" s="21">
        <f>Slovakia!L8</f>
        <v>95</v>
      </c>
      <c r="M33" s="21">
        <f>Slovakia!M8</f>
        <v>110</v>
      </c>
      <c r="N33" s="21">
        <f>Slovakia!N8</f>
        <v>117</v>
      </c>
      <c r="O33" s="21">
        <f>Slovakia!O8</f>
        <v>115</v>
      </c>
      <c r="P33" s="21">
        <f>Slovakia!P8</f>
        <v>121</v>
      </c>
      <c r="Q33" s="21">
        <f>Slovakia!Q8</f>
        <v>130</v>
      </c>
      <c r="R33" s="21">
        <f>Slovakia!R8</f>
        <v>147</v>
      </c>
      <c r="S33" s="21">
        <f>Slovakia!S8</f>
        <v>152</v>
      </c>
      <c r="T33" s="21">
        <f>Slovakia!T8</f>
        <v>152</v>
      </c>
      <c r="U33" s="21">
        <f>Slovakia!U8</f>
        <v>156</v>
      </c>
      <c r="V33" s="21">
        <f>Slovakia!V8</f>
        <v>165</v>
      </c>
      <c r="W33" s="21">
        <f>Slovakia!W8</f>
        <v>36</v>
      </c>
      <c r="X33" s="21">
        <f>Slovakia!X8</f>
        <v>31</v>
      </c>
      <c r="Y33" s="21">
        <f>Slovakia!Y8</f>
        <v>115</v>
      </c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</row>
    <row r="34" spans="1:114" x14ac:dyDescent="0.3">
      <c r="A34" s="11" t="s">
        <v>147</v>
      </c>
      <c r="B34" s="21" t="str">
        <f>Slovenia!B8</f>
        <v>n.a.</v>
      </c>
      <c r="C34" s="21" t="str">
        <f>Slovenia!C8</f>
        <v>n.a.</v>
      </c>
      <c r="D34" s="21" t="str">
        <f>Slovenia!D8</f>
        <v>n.a.</v>
      </c>
      <c r="E34" s="21" t="str">
        <f>Slovenia!E8</f>
        <v>n.a.</v>
      </c>
      <c r="F34" s="21" t="str">
        <f>Slovenia!F8</f>
        <v>n.a.</v>
      </c>
      <c r="G34" s="21" t="str">
        <f>Slovenia!G8</f>
        <v>n.a.</v>
      </c>
      <c r="H34" s="21" t="str">
        <f>Slovenia!H8</f>
        <v>n.a.</v>
      </c>
      <c r="I34" s="21">
        <f>Slovenia!I8</f>
        <v>43</v>
      </c>
      <c r="J34" s="21">
        <f>Slovenia!J8</f>
        <v>57</v>
      </c>
      <c r="K34" s="21">
        <f>Slovenia!K8</f>
        <v>75</v>
      </c>
      <c r="L34" s="21">
        <f>Slovenia!L8</f>
        <v>66</v>
      </c>
      <c r="M34" s="21">
        <f>Slovenia!M8</f>
        <v>68</v>
      </c>
      <c r="N34" s="21">
        <f>Slovenia!N8</f>
        <v>70</v>
      </c>
      <c r="O34" s="21">
        <f>Slovenia!O8</f>
        <v>68</v>
      </c>
      <c r="P34" s="21">
        <f>Slovenia!P8</f>
        <v>64</v>
      </c>
      <c r="Q34" s="21">
        <f>Slovenia!Q8</f>
        <v>73</v>
      </c>
      <c r="R34" s="21">
        <f>Slovenia!R8</f>
        <v>85</v>
      </c>
      <c r="S34" s="21">
        <f>Slovenia!S8</f>
        <v>75</v>
      </c>
      <c r="T34" s="21">
        <f>Slovenia!T8</f>
        <v>82</v>
      </c>
      <c r="U34" s="21">
        <f>Slovenia!U8</f>
        <v>87</v>
      </c>
      <c r="V34" s="21">
        <f>Slovenia!V8</f>
        <v>87</v>
      </c>
      <c r="W34" s="21">
        <f>Slovenia!W8</f>
        <v>25</v>
      </c>
      <c r="X34" s="21">
        <f>Slovenia!X8</f>
        <v>17</v>
      </c>
      <c r="Y34" s="21">
        <f>Slovenia!Y8</f>
        <v>53</v>
      </c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</row>
    <row r="35" spans="1:114" x14ac:dyDescent="0.3">
      <c r="A35" s="11" t="s">
        <v>73</v>
      </c>
      <c r="B35" s="21">
        <f>Spain!B8</f>
        <v>1061</v>
      </c>
      <c r="C35" s="21">
        <f>Spain!C8</f>
        <v>1062</v>
      </c>
      <c r="D35" s="21">
        <f>Spain!D8</f>
        <v>880</v>
      </c>
      <c r="E35" s="21">
        <f>Spain!E8</f>
        <v>861</v>
      </c>
      <c r="F35" s="21">
        <f>Spain!F8</f>
        <v>938</v>
      </c>
      <c r="G35" s="21">
        <f>Spain!G8</f>
        <v>1117</v>
      </c>
      <c r="H35" s="21">
        <f>Spain!H8</f>
        <v>1248</v>
      </c>
      <c r="I35" s="21">
        <f>Spain!I8</f>
        <v>1420</v>
      </c>
      <c r="J35" s="21">
        <f>Spain!J8</f>
        <v>1809</v>
      </c>
      <c r="K35" s="21">
        <f>Spain!K8</f>
        <v>2452</v>
      </c>
      <c r="L35" s="21">
        <f>Spain!L8</f>
        <v>2195</v>
      </c>
      <c r="M35" s="21">
        <f>Spain!M8</f>
        <v>2479</v>
      </c>
      <c r="N35" s="21">
        <f>Spain!N8</f>
        <v>2765</v>
      </c>
      <c r="O35" s="21">
        <f>Spain!O8</f>
        <v>2477</v>
      </c>
      <c r="P35" s="21">
        <f>Spain!P8</f>
        <v>2552</v>
      </c>
      <c r="Q35" s="21">
        <f>Spain!Q8</f>
        <v>2773</v>
      </c>
      <c r="R35" s="21">
        <f>Spain!R8</f>
        <v>2823</v>
      </c>
      <c r="S35" s="21">
        <f>Spain!S8</f>
        <v>2867</v>
      </c>
      <c r="T35" s="21">
        <f>Spain!T8</f>
        <v>2878</v>
      </c>
      <c r="U35" s="21">
        <f>Spain!U8</f>
        <v>3158</v>
      </c>
      <c r="V35" s="21">
        <f>Spain!V8</f>
        <v>3291</v>
      </c>
      <c r="W35" s="21">
        <f>Spain!W8</f>
        <v>777</v>
      </c>
      <c r="X35" s="21">
        <f>Spain!X8</f>
        <v>862</v>
      </c>
      <c r="Y35" s="21">
        <f>Spain!Y8</f>
        <v>2967</v>
      </c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</row>
    <row r="36" spans="1:114" x14ac:dyDescent="0.3">
      <c r="A36" s="11" t="s">
        <v>92</v>
      </c>
      <c r="B36" s="21">
        <f>Sweden!B8</f>
        <v>985</v>
      </c>
      <c r="C36" s="21">
        <f>Sweden!C8</f>
        <v>922</v>
      </c>
      <c r="D36" s="21">
        <f>Sweden!D8</f>
        <v>667</v>
      </c>
      <c r="E36" s="21">
        <f>Sweden!E8</f>
        <v>594</v>
      </c>
      <c r="F36" s="21">
        <f>Sweden!F8</f>
        <v>594</v>
      </c>
      <c r="G36" s="21">
        <f>Sweden!G8</f>
        <v>707</v>
      </c>
      <c r="H36" s="21">
        <f>Sweden!H8</f>
        <v>820</v>
      </c>
      <c r="I36" s="21">
        <f>Sweden!I8</f>
        <v>855</v>
      </c>
      <c r="J36" s="21">
        <f>Sweden!J8</f>
        <v>1027</v>
      </c>
      <c r="K36" s="21">
        <f>Sweden!K8</f>
        <v>1361</v>
      </c>
      <c r="L36" s="21">
        <f>Sweden!L8</f>
        <v>1138</v>
      </c>
      <c r="M36" s="21">
        <f>Sweden!M8</f>
        <v>1322</v>
      </c>
      <c r="N36" s="21">
        <f>Sweden!N8</f>
        <v>1606</v>
      </c>
      <c r="O36" s="21">
        <f>Sweden!O8</f>
        <v>1760</v>
      </c>
      <c r="P36" s="21">
        <f>Sweden!P8</f>
        <v>1954</v>
      </c>
      <c r="Q36" s="21">
        <f>Sweden!Q8</f>
        <v>2168</v>
      </c>
      <c r="R36" s="21">
        <f>Sweden!R8</f>
        <v>2189</v>
      </c>
      <c r="S36" s="21">
        <f>Sweden!S8</f>
        <v>2031</v>
      </c>
      <c r="T36" s="21">
        <f>Sweden!T8</f>
        <v>1859</v>
      </c>
      <c r="U36" s="21">
        <f>Sweden!U8</f>
        <v>1723</v>
      </c>
      <c r="V36" s="21">
        <f>Sweden!V8</f>
        <v>1479</v>
      </c>
      <c r="W36" s="21">
        <f>Sweden!W8</f>
        <v>318</v>
      </c>
      <c r="X36" s="21">
        <f>Sweden!X8</f>
        <v>233</v>
      </c>
      <c r="Y36" s="21">
        <f>Sweden!Y8</f>
        <v>895</v>
      </c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</row>
    <row r="37" spans="1:114" x14ac:dyDescent="0.3">
      <c r="A37" s="11" t="s">
        <v>74</v>
      </c>
      <c r="B37" s="21">
        <f>Switzerland!B8</f>
        <v>1668</v>
      </c>
      <c r="C37" s="21">
        <f>Switzerland!C8</f>
        <v>1671</v>
      </c>
      <c r="D37" s="21">
        <f>Switzerland!D8</f>
        <v>1312</v>
      </c>
      <c r="E37" s="21">
        <f>Switzerland!E8</f>
        <v>1092</v>
      </c>
      <c r="F37" s="21">
        <f>Switzerland!F8</f>
        <v>991</v>
      </c>
      <c r="G37" s="21">
        <f>Switzerland!G8</f>
        <v>1069</v>
      </c>
      <c r="H37" s="21">
        <f>Switzerland!H8</f>
        <v>1147</v>
      </c>
      <c r="I37" s="21">
        <f>Switzerland!I8</f>
        <v>1185</v>
      </c>
      <c r="J37" s="21">
        <f>Switzerland!J8</f>
        <v>1270</v>
      </c>
      <c r="K37" s="21">
        <f>Switzerland!K8</f>
        <v>1566</v>
      </c>
      <c r="L37" s="21">
        <f>Switzerland!L8</f>
        <v>1593</v>
      </c>
      <c r="M37" s="21">
        <f>Switzerland!M8</f>
        <v>1850</v>
      </c>
      <c r="N37" s="21">
        <f>Switzerland!N8</f>
        <v>2255</v>
      </c>
      <c r="O37" s="21">
        <f>Switzerland!O8</f>
        <v>2313</v>
      </c>
      <c r="P37" s="21">
        <f>Switzerland!P8</f>
        <v>2376</v>
      </c>
      <c r="Q37" s="21">
        <f>Switzerland!Q8</f>
        <v>2414</v>
      </c>
      <c r="R37" s="21">
        <f>Switzerland!R8</f>
        <v>2448</v>
      </c>
      <c r="S37" s="21">
        <f>Switzerland!S8</f>
        <v>2219</v>
      </c>
      <c r="T37" s="21">
        <f>Switzerland!T8</f>
        <v>2093</v>
      </c>
      <c r="U37" s="21">
        <f>Switzerland!U8</f>
        <v>2232</v>
      </c>
      <c r="V37" s="21">
        <f>Switzerland!V8</f>
        <v>2247</v>
      </c>
      <c r="W37" s="21">
        <f>Switzerland!W8</f>
        <v>375</v>
      </c>
      <c r="X37" s="21">
        <f>Switzerland!X8</f>
        <v>342</v>
      </c>
      <c r="Y37" s="21">
        <f>Switzerland!Y8</f>
        <v>1589</v>
      </c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</row>
    <row r="38" spans="1:114" x14ac:dyDescent="0.3">
      <c r="A38" s="11" t="s">
        <v>162</v>
      </c>
      <c r="B38" s="21" t="str">
        <f>Turkey!B8</f>
        <v>n.a.</v>
      </c>
      <c r="C38" s="21" t="str">
        <f>Turkey!C8</f>
        <v>n.a.</v>
      </c>
      <c r="D38" s="21" t="str">
        <f>Turkey!D8</f>
        <v>n.a.</v>
      </c>
      <c r="E38" s="21" t="str">
        <f>Turkey!E8</f>
        <v>n.a.</v>
      </c>
      <c r="F38" s="21" t="str">
        <f>Turkey!F8</f>
        <v>n.a.</v>
      </c>
      <c r="G38" s="21" t="str">
        <f>Turkey!G8</f>
        <v>n.a.</v>
      </c>
      <c r="H38" s="21" t="str">
        <f>Turkey!H8</f>
        <v>n.a.</v>
      </c>
      <c r="I38" s="21">
        <f>Turkey!I8</f>
        <v>595</v>
      </c>
      <c r="J38" s="21">
        <f>Turkey!J8</f>
        <v>638</v>
      </c>
      <c r="K38" s="21">
        <f>Turkey!K8</f>
        <v>732</v>
      </c>
      <c r="L38" s="21">
        <f>Turkey!L8</f>
        <v>697</v>
      </c>
      <c r="M38" s="21">
        <f>Turkey!M8</f>
        <v>796</v>
      </c>
      <c r="N38" s="21">
        <f>Turkey!N8</f>
        <v>884</v>
      </c>
      <c r="O38" s="21">
        <f>Turkey!O8</f>
        <v>970</v>
      </c>
      <c r="P38" s="21">
        <f>Turkey!P8</f>
        <v>1073</v>
      </c>
      <c r="Q38" s="21">
        <f>Turkey!Q8</f>
        <v>1130</v>
      </c>
      <c r="R38" s="21">
        <f>Turkey!R8</f>
        <v>1209</v>
      </c>
      <c r="S38" s="21">
        <f>Turkey!S8</f>
        <v>1203</v>
      </c>
      <c r="T38" s="21">
        <f>Turkey!T8</f>
        <v>1125</v>
      </c>
      <c r="U38" s="21">
        <f>Turkey!U8</f>
        <v>1070</v>
      </c>
      <c r="V38" s="21">
        <f>Turkey!V8</f>
        <v>1062</v>
      </c>
      <c r="W38" s="21">
        <f>Turkey!W8</f>
        <v>514</v>
      </c>
      <c r="X38" s="21">
        <f>Turkey!X8</f>
        <v>567</v>
      </c>
      <c r="Y38" s="21">
        <f>Turkey!Y8</f>
        <v>838</v>
      </c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</row>
    <row r="39" spans="1:114" x14ac:dyDescent="0.3">
      <c r="A39" s="11" t="s">
        <v>26</v>
      </c>
      <c r="B39" s="21">
        <f>UK!B8</f>
        <v>10912</v>
      </c>
      <c r="C39" s="21">
        <f>UK!C8</f>
        <v>12674</v>
      </c>
      <c r="D39" s="21">
        <f>UK!D8</f>
        <v>11192</v>
      </c>
      <c r="E39" s="21">
        <f>UK!E8</f>
        <v>10626</v>
      </c>
      <c r="F39" s="21">
        <f>UK!F8</f>
        <v>10743</v>
      </c>
      <c r="G39" s="21">
        <f>UK!G8</f>
        <v>12241</v>
      </c>
      <c r="H39" s="21">
        <f>UK!H8</f>
        <v>12478</v>
      </c>
      <c r="I39" s="21">
        <f>UK!I8</f>
        <v>12300</v>
      </c>
      <c r="J39" s="21">
        <f>UK!J8</f>
        <v>13502</v>
      </c>
      <c r="K39" s="21">
        <f>UK!K8</f>
        <v>14351</v>
      </c>
      <c r="L39" s="21">
        <f>UK!L8</f>
        <v>11926</v>
      </c>
      <c r="M39" s="21">
        <f>UK!M8</f>
        <v>12195</v>
      </c>
      <c r="N39" s="21">
        <f>UK!N8</f>
        <v>12524</v>
      </c>
      <c r="O39" s="21">
        <f>UK!O8</f>
        <v>12360</v>
      </c>
      <c r="P39" s="21">
        <f>UK!P8</f>
        <v>13094</v>
      </c>
      <c r="Q39" s="21">
        <f>UK!Q8</f>
        <v>14180</v>
      </c>
      <c r="R39" s="21">
        <f>UK!R8</f>
        <v>16130</v>
      </c>
      <c r="S39" s="21">
        <f>UK!S8</f>
        <v>15016</v>
      </c>
      <c r="T39" s="21">
        <f>UK!T8</f>
        <v>14603</v>
      </c>
      <c r="U39" s="21">
        <f>UK!U8</f>
        <v>15395</v>
      </c>
      <c r="V39" s="21">
        <f>UK!V8</f>
        <v>15526</v>
      </c>
      <c r="W39" s="21">
        <f>UK!W8</f>
        <v>2889</v>
      </c>
      <c r="X39" s="21">
        <f>UK!X8</f>
        <v>2130</v>
      </c>
      <c r="Y39" s="21">
        <f>UK!Y8</f>
        <v>12232</v>
      </c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</row>
    <row r="40" spans="1:114" x14ac:dyDescent="0.3">
      <c r="A40" s="11" t="s">
        <v>93</v>
      </c>
      <c r="B40" s="21">
        <f>B7-SUM(B8:B39)</f>
        <v>5047</v>
      </c>
      <c r="C40" s="21">
        <f t="shared" ref="C40:V40" si="0">C7-SUM(C8:C39)</f>
        <v>5385</v>
      </c>
      <c r="D40" s="21">
        <f t="shared" si="0"/>
        <v>4811</v>
      </c>
      <c r="E40" s="21">
        <f t="shared" si="0"/>
        <v>4576</v>
      </c>
      <c r="F40" s="21">
        <f t="shared" si="0"/>
        <v>4557</v>
      </c>
      <c r="G40" s="21">
        <f t="shared" si="0"/>
        <v>5289</v>
      </c>
      <c r="H40" s="21">
        <f t="shared" si="0"/>
        <v>5998</v>
      </c>
      <c r="I40" s="21">
        <f t="shared" si="0"/>
        <v>704</v>
      </c>
      <c r="J40" s="21">
        <f t="shared" si="0"/>
        <v>783</v>
      </c>
      <c r="K40" s="21">
        <f t="shared" si="0"/>
        <v>846</v>
      </c>
      <c r="L40" s="21">
        <f t="shared" si="0"/>
        <v>766</v>
      </c>
      <c r="M40" s="21">
        <f t="shared" si="0"/>
        <v>884</v>
      </c>
      <c r="N40" s="21">
        <f t="shared" si="0"/>
        <v>997</v>
      </c>
      <c r="O40" s="21">
        <f t="shared" si="0"/>
        <v>1105</v>
      </c>
      <c r="P40" s="21">
        <f t="shared" si="0"/>
        <v>1259</v>
      </c>
      <c r="Q40" s="21">
        <f t="shared" si="0"/>
        <v>1413</v>
      </c>
      <c r="R40" s="21">
        <f t="shared" si="0"/>
        <v>1649</v>
      </c>
      <c r="S40" s="21">
        <f t="shared" si="0"/>
        <v>1740</v>
      </c>
      <c r="T40" s="21">
        <f t="shared" si="0"/>
        <v>1821</v>
      </c>
      <c r="U40" s="21">
        <f t="shared" si="0"/>
        <v>1940</v>
      </c>
      <c r="V40" s="21">
        <f t="shared" si="0"/>
        <v>2048</v>
      </c>
      <c r="W40" s="21">
        <f t="shared" ref="W40:X40" si="1">W7-SUM(W8:W39)</f>
        <v>880</v>
      </c>
      <c r="X40" s="21">
        <f t="shared" si="1"/>
        <v>1013</v>
      </c>
      <c r="Y40" s="21">
        <f t="shared" ref="Y40" si="2">Y7-SUM(Y8:Y39)</f>
        <v>1576</v>
      </c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</row>
    <row r="41" spans="1:114" x14ac:dyDescent="0.3">
      <c r="A41" s="19" t="s">
        <v>91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</row>
    <row r="42" spans="1:114" x14ac:dyDescent="0.3">
      <c r="A42" s="18" t="s">
        <v>94</v>
      </c>
      <c r="B42" s="21">
        <f>'Latin America'!B8</f>
        <v>27870</v>
      </c>
      <c r="C42" s="21">
        <f>'Latin America'!C8</f>
        <v>30649</v>
      </c>
      <c r="D42" s="21">
        <f>'Latin America'!D8</f>
        <v>28992</v>
      </c>
      <c r="E42" s="21">
        <f>'Latin America'!E8</f>
        <v>26923</v>
      </c>
      <c r="F42" s="21">
        <f>'Latin America'!F8</f>
        <v>25904</v>
      </c>
      <c r="G42" s="21">
        <f>'Latin America'!G8</f>
        <v>27635</v>
      </c>
      <c r="H42" s="21">
        <f>'Latin America'!H8</f>
        <v>29741</v>
      </c>
      <c r="I42" s="21">
        <f>'Latin America'!I8</f>
        <v>31748</v>
      </c>
      <c r="J42" s="21">
        <f>'Latin America'!J8</f>
        <v>33627</v>
      </c>
      <c r="K42" s="21">
        <f>'Latin America'!K8</f>
        <v>36366</v>
      </c>
      <c r="L42" s="21">
        <f>'Latin America'!L8</f>
        <v>33338</v>
      </c>
      <c r="M42" s="21">
        <f>'Latin America'!M8</f>
        <v>37486</v>
      </c>
      <c r="N42" s="21">
        <f>'Latin America'!N8</f>
        <v>41316</v>
      </c>
      <c r="O42" s="21">
        <f>'Latin America'!O8</f>
        <v>46108</v>
      </c>
      <c r="P42" s="21">
        <f>'Latin America'!P8</f>
        <v>51680</v>
      </c>
      <c r="Q42" s="21">
        <f>'Latin America'!Q8</f>
        <v>53663</v>
      </c>
      <c r="R42" s="21">
        <f>'Latin America'!R8</f>
        <v>54208</v>
      </c>
      <c r="S42" s="21">
        <f>'Latin America'!S8</f>
        <v>51992</v>
      </c>
      <c r="T42" s="21">
        <f>'Latin America'!T8</f>
        <v>52995</v>
      </c>
      <c r="U42" s="21">
        <f>'Latin America'!U8</f>
        <v>55528</v>
      </c>
      <c r="V42" s="21">
        <f>'Latin America'!V8</f>
        <v>53242</v>
      </c>
      <c r="W42" s="21">
        <f>'Latin America'!W8</f>
        <v>21007</v>
      </c>
      <c r="X42" s="21">
        <f>'Latin America'!X8</f>
        <v>33516</v>
      </c>
      <c r="Y42" s="21">
        <f>'Latin America'!Y8</f>
        <v>46122</v>
      </c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</row>
    <row r="43" spans="1:114" x14ac:dyDescent="0.3">
      <c r="A43" s="10" t="s">
        <v>58</v>
      </c>
      <c r="B43" s="21">
        <f>'SC America'!B8</f>
        <v>24159</v>
      </c>
      <c r="C43" s="21">
        <f>'SC America'!C8</f>
        <v>26623</v>
      </c>
      <c r="D43" s="21">
        <f>'SC America'!D8</f>
        <v>25086</v>
      </c>
      <c r="E43" s="21">
        <f>'SC America'!E8</f>
        <v>23249</v>
      </c>
      <c r="F43" s="21">
        <f>'SC America'!F8</f>
        <v>22434</v>
      </c>
      <c r="G43" s="21">
        <f>'SC America'!G8</f>
        <v>23687</v>
      </c>
      <c r="H43" s="21">
        <f>'SC America'!H8</f>
        <v>25595</v>
      </c>
      <c r="I43" s="21">
        <f>'SC America'!I8</f>
        <v>27377</v>
      </c>
      <c r="J43" s="21">
        <f>'SC America'!J8</f>
        <v>28950</v>
      </c>
      <c r="K43" s="21">
        <f>'SC America'!K8</f>
        <v>31670</v>
      </c>
      <c r="L43" s="21">
        <f>'SC America'!L8</f>
        <v>28667</v>
      </c>
      <c r="M43" s="21">
        <f>'SC America'!M8</f>
        <v>32951</v>
      </c>
      <c r="N43" s="21">
        <f>'SC America'!N8</f>
        <v>36904</v>
      </c>
      <c r="O43" s="21">
        <f>'SC America'!O8</f>
        <v>41673</v>
      </c>
      <c r="P43" s="21">
        <f>'SC America'!P8</f>
        <v>46875</v>
      </c>
      <c r="Q43" s="21">
        <f>'SC America'!Q8</f>
        <v>48559</v>
      </c>
      <c r="R43" s="21">
        <f>'SC America'!R8</f>
        <v>48614</v>
      </c>
      <c r="S43" s="21">
        <f>'SC America'!S8</f>
        <v>46080</v>
      </c>
      <c r="T43" s="21">
        <f>'SC America'!T8</f>
        <v>46710</v>
      </c>
      <c r="U43" s="21">
        <f>'SC America'!U8</f>
        <v>48792</v>
      </c>
      <c r="V43" s="21">
        <f>'SC America'!V8</f>
        <v>46181</v>
      </c>
      <c r="W43" s="21">
        <f>'SC America'!W8</f>
        <v>18600</v>
      </c>
      <c r="X43" s="21">
        <f>'SC America'!X8</f>
        <v>29717</v>
      </c>
      <c r="Y43" s="21">
        <f>'SC America'!Y8</f>
        <v>40642</v>
      </c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</row>
    <row r="44" spans="1:114" x14ac:dyDescent="0.3">
      <c r="A44" s="11" t="s">
        <v>41</v>
      </c>
      <c r="B44" s="21">
        <f>Argentina!B8</f>
        <v>2079</v>
      </c>
      <c r="C44" s="21">
        <f>Argentina!C8</f>
        <v>2206</v>
      </c>
      <c r="D44" s="21">
        <f>Argentina!D8</f>
        <v>1739</v>
      </c>
      <c r="E44" s="21">
        <f>Argentina!E8</f>
        <v>857</v>
      </c>
      <c r="F44" s="21">
        <f>Argentina!F8</f>
        <v>796</v>
      </c>
      <c r="G44" s="21">
        <f>Argentina!G8</f>
        <v>910</v>
      </c>
      <c r="H44" s="21">
        <f>Argentina!H8</f>
        <v>990</v>
      </c>
      <c r="I44" s="21">
        <f>Argentina!I8</f>
        <v>1099</v>
      </c>
      <c r="J44" s="21">
        <f>Argentina!J8</f>
        <v>1283</v>
      </c>
      <c r="K44" s="21">
        <f>Argentina!K8</f>
        <v>1504</v>
      </c>
      <c r="L44" s="21">
        <f>Argentina!L8</f>
        <v>1532</v>
      </c>
      <c r="M44" s="21">
        <f>Argentina!M8</f>
        <v>2003</v>
      </c>
      <c r="N44" s="21">
        <f>Argentina!N8</f>
        <v>2372</v>
      </c>
      <c r="O44" s="21">
        <f>Argentina!O8</f>
        <v>2835</v>
      </c>
      <c r="P44" s="21">
        <f>Argentina!P8</f>
        <v>3248</v>
      </c>
      <c r="Q44" s="21">
        <f>Argentina!Q8</f>
        <v>3117</v>
      </c>
      <c r="R44" s="21">
        <f>Argentina!R8</f>
        <v>3418</v>
      </c>
      <c r="S44" s="21">
        <f>Argentina!S8</f>
        <v>3764</v>
      </c>
      <c r="T44" s="21">
        <f>Argentina!T8</f>
        <v>4031</v>
      </c>
      <c r="U44" s="21">
        <f>Argentina!U8</f>
        <v>3936</v>
      </c>
      <c r="V44" s="21">
        <f>Argentina!V8</f>
        <v>3380</v>
      </c>
      <c r="W44" s="21">
        <f>Argentina!W8</f>
        <v>848</v>
      </c>
      <c r="X44" s="21">
        <f>Argentina!X8</f>
        <v>1375</v>
      </c>
      <c r="Y44" s="21">
        <f>Argentina!Y8</f>
        <v>2446</v>
      </c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</row>
    <row r="45" spans="1:114" x14ac:dyDescent="0.3">
      <c r="A45" s="11" t="s">
        <v>44</v>
      </c>
      <c r="B45" s="21">
        <f>Brazil!B8</f>
        <v>3069</v>
      </c>
      <c r="C45" s="21">
        <f>Brazil!C8</f>
        <v>3442</v>
      </c>
      <c r="D45" s="21">
        <f>Brazil!D8</f>
        <v>2695</v>
      </c>
      <c r="E45" s="21">
        <f>Brazil!E8</f>
        <v>2177</v>
      </c>
      <c r="F45" s="21">
        <f>Brazil!F8</f>
        <v>1948</v>
      </c>
      <c r="G45" s="21">
        <f>Brazil!G8</f>
        <v>2217</v>
      </c>
      <c r="H45" s="21">
        <f>Brazil!H8</f>
        <v>2561</v>
      </c>
      <c r="I45" s="21">
        <f>Brazil!I8</f>
        <v>2930</v>
      </c>
      <c r="J45" s="21">
        <f>Brazil!J8</f>
        <v>3575</v>
      </c>
      <c r="K45" s="21">
        <f>Brazil!K8</f>
        <v>4510</v>
      </c>
      <c r="L45" s="21">
        <f>Brazil!L8</f>
        <v>4741</v>
      </c>
      <c r="M45" s="21">
        <f>Brazil!M8</f>
        <v>6659</v>
      </c>
      <c r="N45" s="21">
        <f>Brazil!N8</f>
        <v>8677</v>
      </c>
      <c r="O45" s="21">
        <f>Brazil!O8</f>
        <v>10596</v>
      </c>
      <c r="P45" s="21">
        <f>Brazil!P8</f>
        <v>12268</v>
      </c>
      <c r="Q45" s="21">
        <f>Brazil!Q8</f>
        <v>13318</v>
      </c>
      <c r="R45" s="21">
        <f>Brazil!R8</f>
        <v>12265</v>
      </c>
      <c r="S45" s="21">
        <f>Brazil!S8</f>
        <v>9271</v>
      </c>
      <c r="T45" s="21">
        <f>Brazil!T8</f>
        <v>10213</v>
      </c>
      <c r="U45" s="21">
        <f>Brazil!U8</f>
        <v>11036</v>
      </c>
      <c r="V45" s="21">
        <f>Brazil!V8</f>
        <v>10171</v>
      </c>
      <c r="W45" s="21">
        <f>Brazil!W8</f>
        <v>2619</v>
      </c>
      <c r="X45" s="21">
        <f>Brazil!X8</f>
        <v>1693</v>
      </c>
      <c r="Y45" s="21">
        <f>Brazil!Y8</f>
        <v>6329</v>
      </c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</row>
    <row r="46" spans="1:114" x14ac:dyDescent="0.3">
      <c r="A46" s="11" t="s">
        <v>75</v>
      </c>
      <c r="B46" s="21">
        <f>Chile!B8</f>
        <v>688</v>
      </c>
      <c r="C46" s="21">
        <f>Chile!C8</f>
        <v>692</v>
      </c>
      <c r="D46" s="21">
        <f>Chile!D8</f>
        <v>576</v>
      </c>
      <c r="E46" s="21">
        <f>Chile!E8</f>
        <v>465</v>
      </c>
      <c r="F46" s="21">
        <f>Chile!F8</f>
        <v>404</v>
      </c>
      <c r="G46" s="21">
        <f>Chile!G8</f>
        <v>426</v>
      </c>
      <c r="H46" s="21">
        <f>Chile!H8</f>
        <v>430</v>
      </c>
      <c r="I46" s="21">
        <f>Chile!I8</f>
        <v>476</v>
      </c>
      <c r="J46" s="21">
        <f>Chile!J8</f>
        <v>545</v>
      </c>
      <c r="K46" s="21">
        <f>Chile!K8</f>
        <v>624</v>
      </c>
      <c r="L46" s="21">
        <f>Chile!L8</f>
        <v>571</v>
      </c>
      <c r="M46" s="21">
        <f>Chile!M8</f>
        <v>688</v>
      </c>
      <c r="N46" s="21">
        <f>Chile!N8</f>
        <v>835</v>
      </c>
      <c r="O46" s="21">
        <f>Chile!O8</f>
        <v>924</v>
      </c>
      <c r="P46" s="21">
        <f>Chile!P8</f>
        <v>1078</v>
      </c>
      <c r="Q46" s="21">
        <f>Chile!Q8</f>
        <v>1222</v>
      </c>
      <c r="R46" s="21">
        <f>Chile!R8</f>
        <v>1428</v>
      </c>
      <c r="S46" s="21">
        <f>Chile!S8</f>
        <v>1491</v>
      </c>
      <c r="T46" s="21">
        <f>Chile!T8</f>
        <v>1441</v>
      </c>
      <c r="U46" s="21">
        <f>Chile!U8</f>
        <v>1541</v>
      </c>
      <c r="V46" s="21">
        <f>Chile!V8</f>
        <v>1562</v>
      </c>
      <c r="W46" s="21">
        <f>Chile!W8</f>
        <v>562</v>
      </c>
      <c r="X46" s="21">
        <f>Chile!X8</f>
        <v>818</v>
      </c>
      <c r="Y46" s="21">
        <f>Chile!Y8</f>
        <v>1604</v>
      </c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</row>
    <row r="47" spans="1:114" x14ac:dyDescent="0.3">
      <c r="A47" s="11" t="s">
        <v>197</v>
      </c>
      <c r="B47" s="21" t="str">
        <f>Colombia!B8</f>
        <v>n.a.</v>
      </c>
      <c r="C47" s="21" t="str">
        <f>Colombia!C8</f>
        <v>n.a.</v>
      </c>
      <c r="D47" s="21" t="str">
        <f>Colombia!D8</f>
        <v>n.a.</v>
      </c>
      <c r="E47" s="21" t="str">
        <f>Colombia!E8</f>
        <v>n.a.</v>
      </c>
      <c r="F47" s="21" t="str">
        <f>Colombia!F8</f>
        <v>n.a.</v>
      </c>
      <c r="G47" s="21" t="str">
        <f>Colombia!G8</f>
        <v>n.a.</v>
      </c>
      <c r="H47" s="21" t="str">
        <f>Colombia!H8</f>
        <v>n.a.</v>
      </c>
      <c r="I47" s="21">
        <f>Colombia!I8</f>
        <v>1381</v>
      </c>
      <c r="J47" s="21">
        <f>Colombia!J8</f>
        <v>1540</v>
      </c>
      <c r="K47" s="21">
        <f>Colombia!K8</f>
        <v>1663</v>
      </c>
      <c r="L47" s="21">
        <f>Colombia!L8</f>
        <v>1662</v>
      </c>
      <c r="M47" s="21">
        <f>Colombia!M8</f>
        <v>1959</v>
      </c>
      <c r="N47" s="21">
        <f>Colombia!N8</f>
        <v>2036</v>
      </c>
      <c r="O47" s="21">
        <f>Colombia!O8</f>
        <v>2436</v>
      </c>
      <c r="P47" s="21">
        <f>Colombia!P8</f>
        <v>3043</v>
      </c>
      <c r="Q47" s="21">
        <f>Colombia!Q8</f>
        <v>3466</v>
      </c>
      <c r="R47" s="21">
        <f>Colombia!R8</f>
        <v>3357</v>
      </c>
      <c r="S47" s="21">
        <f>Colombia!S8</f>
        <v>3196</v>
      </c>
      <c r="T47" s="21">
        <f>Colombia!T8</f>
        <v>3155</v>
      </c>
      <c r="U47" s="21">
        <f>Colombia!U8</f>
        <v>3412</v>
      </c>
      <c r="V47" s="21">
        <f>Colombia!V8</f>
        <v>3337</v>
      </c>
      <c r="W47" s="21">
        <f>Colombia!W8</f>
        <v>1152</v>
      </c>
      <c r="X47" s="21">
        <f>Colombia!X8</f>
        <v>3407</v>
      </c>
      <c r="Y47" s="21">
        <f>Colombia!Y8</f>
        <v>3291</v>
      </c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</row>
    <row r="48" spans="1:114" x14ac:dyDescent="0.3">
      <c r="A48" s="11" t="s">
        <v>172</v>
      </c>
      <c r="B48" s="21" t="str">
        <f>'Costa Rica'!B8</f>
        <v>n.a.</v>
      </c>
      <c r="C48" s="21" t="str">
        <f>'Costa Rica'!C8</f>
        <v>n.a.</v>
      </c>
      <c r="D48" s="21" t="str">
        <f>'Costa Rica'!D8</f>
        <v>n.a.</v>
      </c>
      <c r="E48" s="21" t="str">
        <f>'Costa Rica'!E8</f>
        <v>n.a.</v>
      </c>
      <c r="F48" s="21" t="str">
        <f>'Costa Rica'!F8</f>
        <v>n.a.</v>
      </c>
      <c r="G48" s="21" t="str">
        <f>'Costa Rica'!G8</f>
        <v>n.a.</v>
      </c>
      <c r="H48" s="21" t="str">
        <f>'Costa Rica'!H8</f>
        <v>n.a.</v>
      </c>
      <c r="I48" s="21">
        <f>'Costa Rica'!I8</f>
        <v>558</v>
      </c>
      <c r="J48" s="21">
        <f>'Costa Rica'!J8</f>
        <v>632</v>
      </c>
      <c r="K48" s="21">
        <f>'Costa Rica'!K8</f>
        <v>670</v>
      </c>
      <c r="L48" s="21">
        <f>'Costa Rica'!L8</f>
        <v>629</v>
      </c>
      <c r="M48" s="21">
        <f>'Costa Rica'!M8</f>
        <v>713</v>
      </c>
      <c r="N48" s="21">
        <f>'Costa Rica'!N8</f>
        <v>762</v>
      </c>
      <c r="O48" s="21">
        <f>'Costa Rica'!O8</f>
        <v>800</v>
      </c>
      <c r="P48" s="21">
        <f>'Costa Rica'!P8</f>
        <v>851</v>
      </c>
      <c r="Q48" s="21">
        <f>'Costa Rica'!Q8</f>
        <v>912</v>
      </c>
      <c r="R48" s="21">
        <f>'Costa Rica'!R8</f>
        <v>992</v>
      </c>
      <c r="S48" s="21">
        <f>'Costa Rica'!S8</f>
        <v>1090</v>
      </c>
      <c r="T48" s="21">
        <f>'Costa Rica'!T8</f>
        <v>1045</v>
      </c>
      <c r="U48" s="21">
        <f>'Costa Rica'!U8</f>
        <v>1134</v>
      </c>
      <c r="V48" s="21">
        <f>'Costa Rica'!V8</f>
        <v>1169</v>
      </c>
      <c r="W48" s="21">
        <f>'Costa Rica'!W8</f>
        <v>395</v>
      </c>
      <c r="X48" s="21">
        <f>'Costa Rica'!X8</f>
        <v>872</v>
      </c>
      <c r="Y48" s="21">
        <f>'Costa Rica'!Y8</f>
        <v>965</v>
      </c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</row>
    <row r="49" spans="1:114" x14ac:dyDescent="0.3">
      <c r="A49" s="11" t="s">
        <v>176</v>
      </c>
      <c r="B49" s="21" t="str">
        <f>'El Salvador'!B8</f>
        <v>n.a.</v>
      </c>
      <c r="C49" s="21" t="str">
        <f>'El Salvador'!C8</f>
        <v>n.a.</v>
      </c>
      <c r="D49" s="21" t="str">
        <f>'El Salvador'!D8</f>
        <v>n.a.</v>
      </c>
      <c r="E49" s="21" t="str">
        <f>'El Salvador'!E8</f>
        <v>n.a.</v>
      </c>
      <c r="F49" s="21" t="str">
        <f>'El Salvador'!F8</f>
        <v>n.a.</v>
      </c>
      <c r="G49" s="21" t="str">
        <f>'El Salvador'!G8</f>
        <v>n.a.</v>
      </c>
      <c r="H49" s="21" t="str">
        <f>'El Salvador'!H8</f>
        <v>n.a.</v>
      </c>
      <c r="I49" s="21">
        <f>'El Salvador'!I8</f>
        <v>683</v>
      </c>
      <c r="J49" s="21">
        <f>'El Salvador'!J8</f>
        <v>651</v>
      </c>
      <c r="K49" s="21">
        <f>'El Salvador'!K8</f>
        <v>606</v>
      </c>
      <c r="L49" s="21">
        <f>'El Salvador'!L8</f>
        <v>546</v>
      </c>
      <c r="M49" s="21">
        <f>'El Salvador'!M8</f>
        <v>501</v>
      </c>
      <c r="N49" s="21">
        <f>'El Salvador'!N8</f>
        <v>475</v>
      </c>
      <c r="O49" s="21">
        <f>'El Salvador'!O8</f>
        <v>468</v>
      </c>
      <c r="P49" s="21">
        <f>'El Salvador'!P8</f>
        <v>496</v>
      </c>
      <c r="Q49" s="21">
        <f>'El Salvador'!Q8</f>
        <v>567</v>
      </c>
      <c r="R49" s="21">
        <f>'El Salvador'!R8</f>
        <v>676</v>
      </c>
      <c r="S49" s="21">
        <f>'El Salvador'!S8</f>
        <v>732</v>
      </c>
      <c r="T49" s="21">
        <f>'El Salvador'!T8</f>
        <v>689</v>
      </c>
      <c r="U49" s="21">
        <f>'El Salvador'!U8</f>
        <v>773</v>
      </c>
      <c r="V49" s="21">
        <f>'El Salvador'!V8</f>
        <v>802</v>
      </c>
      <c r="W49" s="21">
        <f>'El Salvador'!W8</f>
        <v>270</v>
      </c>
      <c r="X49" s="21">
        <f>'El Salvador'!X8</f>
        <v>720</v>
      </c>
      <c r="Y49" s="21">
        <f>'El Salvador'!Y8</f>
        <v>942</v>
      </c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</row>
    <row r="50" spans="1:114" x14ac:dyDescent="0.3">
      <c r="A50" s="11" t="s">
        <v>177</v>
      </c>
      <c r="B50" s="21" t="str">
        <f>Guatemala!B8</f>
        <v>n.a.</v>
      </c>
      <c r="C50" s="21" t="str">
        <f>Guatemala!C8</f>
        <v>n.a.</v>
      </c>
      <c r="D50" s="21" t="str">
        <f>Guatemala!D8</f>
        <v>n.a.</v>
      </c>
      <c r="E50" s="21" t="str">
        <f>Guatemala!E8</f>
        <v>n.a.</v>
      </c>
      <c r="F50" s="21" t="str">
        <f>Guatemala!F8</f>
        <v>n.a.</v>
      </c>
      <c r="G50" s="21" t="str">
        <f>Guatemala!G8</f>
        <v>n.a.</v>
      </c>
      <c r="H50" s="21" t="str">
        <f>Guatemala!H8</f>
        <v>n.a.</v>
      </c>
      <c r="I50" s="21">
        <f>Guatemala!I8</f>
        <v>916</v>
      </c>
      <c r="J50" s="21">
        <f>Guatemala!J8</f>
        <v>937</v>
      </c>
      <c r="K50" s="21">
        <f>Guatemala!K8</f>
        <v>894</v>
      </c>
      <c r="L50" s="21">
        <f>Guatemala!L8</f>
        <v>851</v>
      </c>
      <c r="M50" s="21">
        <f>Guatemala!M8</f>
        <v>792</v>
      </c>
      <c r="N50" s="21">
        <f>Guatemala!N8</f>
        <v>812</v>
      </c>
      <c r="O50" s="21">
        <f>Guatemala!O8</f>
        <v>846</v>
      </c>
      <c r="P50" s="21">
        <f>Guatemala!P8</f>
        <v>907</v>
      </c>
      <c r="Q50" s="21">
        <f>Guatemala!Q8</f>
        <v>954</v>
      </c>
      <c r="R50" s="21">
        <f>Guatemala!R8</f>
        <v>992</v>
      </c>
      <c r="S50" s="21">
        <f>Guatemala!S8</f>
        <v>1053</v>
      </c>
      <c r="T50" s="21">
        <f>Guatemala!T8</f>
        <v>1038</v>
      </c>
      <c r="U50" s="21">
        <f>Guatemala!U8</f>
        <v>1090</v>
      </c>
      <c r="V50" s="21">
        <f>Guatemala!V8</f>
        <v>1067</v>
      </c>
      <c r="W50" s="21">
        <f>Guatemala!W8</f>
        <v>370</v>
      </c>
      <c r="X50" s="21">
        <f>Guatemala!X8</f>
        <v>1014</v>
      </c>
      <c r="Y50" s="21">
        <f>Guatemala!Y8</f>
        <v>1068</v>
      </c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</row>
    <row r="51" spans="1:114" x14ac:dyDescent="0.3">
      <c r="A51" s="11" t="s">
        <v>178</v>
      </c>
      <c r="B51" s="21" t="str">
        <f>Honduras!B8</f>
        <v>n.a.</v>
      </c>
      <c r="C51" s="21" t="str">
        <f>Honduras!C8</f>
        <v>n.a.</v>
      </c>
      <c r="D51" s="21" t="str">
        <f>Honduras!D8</f>
        <v>n.a.</v>
      </c>
      <c r="E51" s="21" t="str">
        <f>Honduras!E8</f>
        <v>n.a.</v>
      </c>
      <c r="F51" s="21" t="str">
        <f>Honduras!F8</f>
        <v>n.a.</v>
      </c>
      <c r="G51" s="21" t="str">
        <f>Honduras!G8</f>
        <v>n.a.</v>
      </c>
      <c r="H51" s="21" t="str">
        <f>Honduras!H8</f>
        <v>n.a.</v>
      </c>
      <c r="I51" s="21">
        <f>Honduras!I8</f>
        <v>421</v>
      </c>
      <c r="J51" s="21">
        <f>Honduras!J8</f>
        <v>460</v>
      </c>
      <c r="K51" s="21">
        <f>Honduras!K8</f>
        <v>486</v>
      </c>
      <c r="L51" s="21">
        <f>Honduras!L8</f>
        <v>467</v>
      </c>
      <c r="M51" s="21">
        <f>Honduras!M8</f>
        <v>471</v>
      </c>
      <c r="N51" s="21">
        <f>Honduras!N8</f>
        <v>506</v>
      </c>
      <c r="O51" s="21">
        <f>Honduras!O8</f>
        <v>537</v>
      </c>
      <c r="P51" s="21">
        <f>Honduras!P8</f>
        <v>596</v>
      </c>
      <c r="Q51" s="21">
        <f>Honduras!Q8</f>
        <v>637</v>
      </c>
      <c r="R51" s="21">
        <f>Honduras!R8</f>
        <v>701</v>
      </c>
      <c r="S51" s="21">
        <f>Honduras!S8</f>
        <v>764</v>
      </c>
      <c r="T51" s="21">
        <f>Honduras!T8</f>
        <v>788</v>
      </c>
      <c r="U51" s="21">
        <f>Honduras!U8</f>
        <v>802</v>
      </c>
      <c r="V51" s="21">
        <f>Honduras!V8</f>
        <v>801</v>
      </c>
      <c r="W51" s="21">
        <f>Honduras!W8</f>
        <v>319</v>
      </c>
      <c r="X51" s="21">
        <f>Honduras!X8</f>
        <v>861</v>
      </c>
      <c r="Y51" s="21">
        <f>Honduras!Y8</f>
        <v>901</v>
      </c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</row>
    <row r="52" spans="1:114" x14ac:dyDescent="0.3">
      <c r="A52" s="11" t="s">
        <v>54</v>
      </c>
      <c r="B52" s="21">
        <f>Mexico!B8</f>
        <v>9910</v>
      </c>
      <c r="C52" s="21">
        <f>Mexico!C8</f>
        <v>11095</v>
      </c>
      <c r="D52" s="21">
        <f>Mexico!D8</f>
        <v>11385</v>
      </c>
      <c r="E52" s="21">
        <f>Mexico!E8</f>
        <v>11999</v>
      </c>
      <c r="F52" s="21">
        <f>Mexico!F8</f>
        <v>12632</v>
      </c>
      <c r="G52" s="21">
        <f>Mexico!G8</f>
        <v>12870</v>
      </c>
      <c r="H52" s="21">
        <f>Mexico!H8</f>
        <v>14218</v>
      </c>
      <c r="I52" s="21">
        <f>Mexico!I8</f>
        <v>14923</v>
      </c>
      <c r="J52" s="21">
        <f>Mexico!J8</f>
        <v>14712</v>
      </c>
      <c r="K52" s="21">
        <f>Mexico!K8</f>
        <v>15643</v>
      </c>
      <c r="L52" s="21">
        <f>Mexico!L8</f>
        <v>12620</v>
      </c>
      <c r="M52" s="21">
        <f>Mexico!M8</f>
        <v>13835</v>
      </c>
      <c r="N52" s="21">
        <f>Mexico!N8</f>
        <v>14468</v>
      </c>
      <c r="O52" s="21">
        <f>Mexico!O8</f>
        <v>15469</v>
      </c>
      <c r="P52" s="21">
        <f>Mexico!P8</f>
        <v>16256</v>
      </c>
      <c r="Q52" s="21">
        <f>Mexico!Q8</f>
        <v>16844</v>
      </c>
      <c r="R52" s="21">
        <f>Mexico!R8</f>
        <v>17408</v>
      </c>
      <c r="S52" s="21">
        <f>Mexico!S8</f>
        <v>17532</v>
      </c>
      <c r="T52" s="21">
        <f>Mexico!T8</f>
        <v>17604</v>
      </c>
      <c r="U52" s="21">
        <f>Mexico!U8</f>
        <v>18269</v>
      </c>
      <c r="V52" s="21">
        <f>Mexico!V8</f>
        <v>17581</v>
      </c>
      <c r="W52" s="21">
        <f>Mexico!W8</f>
        <v>9870</v>
      </c>
      <c r="X52" s="21">
        <f>Mexico!X8</f>
        <v>14083</v>
      </c>
      <c r="Y52" s="21">
        <f>Mexico!Y8</f>
        <v>17946</v>
      </c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</row>
    <row r="53" spans="1:114" x14ac:dyDescent="0.3">
      <c r="A53" s="11" t="s">
        <v>179</v>
      </c>
      <c r="B53" s="21" t="str">
        <f>Nicaragua!B8</f>
        <v>n.a.</v>
      </c>
      <c r="C53" s="21" t="str">
        <f>Nicaragua!C8</f>
        <v>n.a.</v>
      </c>
      <c r="D53" s="21" t="str">
        <f>Nicaragua!D8</f>
        <v>n.a.</v>
      </c>
      <c r="E53" s="21" t="str">
        <f>Nicaragua!E8</f>
        <v>n.a.</v>
      </c>
      <c r="F53" s="21" t="str">
        <f>Nicaragua!F8</f>
        <v>n.a.</v>
      </c>
      <c r="G53" s="21" t="str">
        <f>Nicaragua!G8</f>
        <v>n.a.</v>
      </c>
      <c r="H53" s="21" t="str">
        <f>Nicaragua!H8</f>
        <v>n.a.</v>
      </c>
      <c r="I53" s="21">
        <f>Nicaragua!I8</f>
        <v>184</v>
      </c>
      <c r="J53" s="21">
        <f>Nicaragua!J8</f>
        <v>193</v>
      </c>
      <c r="K53" s="21">
        <f>Nicaragua!K8</f>
        <v>195</v>
      </c>
      <c r="L53" s="21">
        <f>Nicaragua!L8</f>
        <v>183</v>
      </c>
      <c r="M53" s="21">
        <f>Nicaragua!M8</f>
        <v>199</v>
      </c>
      <c r="N53" s="21">
        <f>Nicaragua!N8</f>
        <v>200</v>
      </c>
      <c r="O53" s="21">
        <f>Nicaragua!O8</f>
        <v>217</v>
      </c>
      <c r="P53" s="21">
        <f>Nicaragua!P8</f>
        <v>238</v>
      </c>
      <c r="Q53" s="21">
        <f>Nicaragua!Q8</f>
        <v>253</v>
      </c>
      <c r="R53" s="21">
        <f>Nicaragua!R8</f>
        <v>285</v>
      </c>
      <c r="S53" s="21">
        <f>Nicaragua!S8</f>
        <v>283</v>
      </c>
      <c r="T53" s="21">
        <f>Nicaragua!T8</f>
        <v>280</v>
      </c>
      <c r="U53" s="21">
        <f>Nicaragua!U8</f>
        <v>267</v>
      </c>
      <c r="V53" s="21">
        <f>Nicaragua!V8</f>
        <v>259</v>
      </c>
      <c r="W53" s="21">
        <f>Nicaragua!W8</f>
        <v>87</v>
      </c>
      <c r="X53" s="21">
        <f>Nicaragua!X8</f>
        <v>171</v>
      </c>
      <c r="Y53" s="21">
        <f>Nicaragua!Y8</f>
        <v>204</v>
      </c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</row>
    <row r="54" spans="1:114" x14ac:dyDescent="0.3">
      <c r="A54" s="11" t="s">
        <v>181</v>
      </c>
      <c r="B54" s="21" t="str">
        <f>Panama!B8</f>
        <v>n.a.</v>
      </c>
      <c r="C54" s="21" t="str">
        <f>Panama!C8</f>
        <v>n.a.</v>
      </c>
      <c r="D54" s="21" t="str">
        <f>Panama!D8</f>
        <v>n.a.</v>
      </c>
      <c r="E54" s="21" t="str">
        <f>Panama!E8</f>
        <v>n.a.</v>
      </c>
      <c r="F54" s="21" t="str">
        <f>Panama!F8</f>
        <v>n.a.</v>
      </c>
      <c r="G54" s="21" t="str">
        <f>Panama!G8</f>
        <v>n.a.</v>
      </c>
      <c r="H54" s="21" t="str">
        <f>Panama!H8</f>
        <v>n.a.</v>
      </c>
      <c r="I54" s="21">
        <f>Panama!I8</f>
        <v>358</v>
      </c>
      <c r="J54" s="21">
        <f>Panama!J8</f>
        <v>398</v>
      </c>
      <c r="K54" s="21">
        <f>Panama!K8</f>
        <v>450</v>
      </c>
      <c r="L54" s="21">
        <f>Panama!L8</f>
        <v>445</v>
      </c>
      <c r="M54" s="21">
        <f>Panama!M8</f>
        <v>508</v>
      </c>
      <c r="N54" s="21">
        <f>Panama!N8</f>
        <v>510</v>
      </c>
      <c r="O54" s="21">
        <f>Panama!O8</f>
        <v>563</v>
      </c>
      <c r="P54" s="21">
        <f>Panama!P8</f>
        <v>638</v>
      </c>
      <c r="Q54" s="21">
        <f>Panama!Q8</f>
        <v>689</v>
      </c>
      <c r="R54" s="21">
        <f>Panama!R8</f>
        <v>791</v>
      </c>
      <c r="S54" s="21">
        <f>Panama!S8</f>
        <v>723</v>
      </c>
      <c r="T54" s="21">
        <f>Panama!T8</f>
        <v>662</v>
      </c>
      <c r="U54" s="21">
        <f>Panama!U8</f>
        <v>711</v>
      </c>
      <c r="V54" s="21">
        <f>Panama!V8</f>
        <v>732</v>
      </c>
      <c r="W54" s="21">
        <f>Panama!W8</f>
        <v>246</v>
      </c>
      <c r="X54" s="21">
        <f>Panama!X8</f>
        <v>446</v>
      </c>
      <c r="Y54" s="21">
        <f>Panama!Y8</f>
        <v>568</v>
      </c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</row>
    <row r="55" spans="1:114" x14ac:dyDescent="0.3">
      <c r="A55" s="11" t="s">
        <v>151</v>
      </c>
      <c r="B55" s="21" t="str">
        <f>Peru!B8</f>
        <v>n.a.</v>
      </c>
      <c r="C55" s="21" t="str">
        <f>Peru!C8</f>
        <v>n.a.</v>
      </c>
      <c r="D55" s="21" t="str">
        <f>Peru!D8</f>
        <v>n.a.</v>
      </c>
      <c r="E55" s="21" t="str">
        <f>Peru!E8</f>
        <v>n.a.</v>
      </c>
      <c r="F55" s="21" t="str">
        <f>Peru!F8</f>
        <v>n.a.</v>
      </c>
      <c r="G55" s="21" t="str">
        <f>Peru!G8</f>
        <v>n.a.</v>
      </c>
      <c r="H55" s="21" t="str">
        <f>Peru!H8</f>
        <v>n.a.</v>
      </c>
      <c r="I55" s="21">
        <f>Peru!I8</f>
        <v>632</v>
      </c>
      <c r="J55" s="21">
        <f>Peru!J8</f>
        <v>693</v>
      </c>
      <c r="K55" s="21">
        <f>Peru!K8</f>
        <v>762</v>
      </c>
      <c r="L55" s="21">
        <f>Peru!L8</f>
        <v>699</v>
      </c>
      <c r="M55" s="21">
        <f>Peru!M8</f>
        <v>778</v>
      </c>
      <c r="N55" s="21">
        <f>Peru!N8</f>
        <v>814</v>
      </c>
      <c r="O55" s="21">
        <f>Peru!O8</f>
        <v>906</v>
      </c>
      <c r="P55" s="21">
        <f>Peru!P8</f>
        <v>1023</v>
      </c>
      <c r="Q55" s="21">
        <f>Peru!Q8</f>
        <v>1138</v>
      </c>
      <c r="R55" s="21">
        <f>Peru!R8</f>
        <v>1259</v>
      </c>
      <c r="S55" s="21">
        <f>Peru!S8</f>
        <v>1225</v>
      </c>
      <c r="T55" s="21">
        <f>Peru!T8</f>
        <v>1190</v>
      </c>
      <c r="U55" s="21">
        <f>Peru!U8</f>
        <v>1229</v>
      </c>
      <c r="V55" s="21">
        <f>Peru!V8</f>
        <v>1275</v>
      </c>
      <c r="W55" s="21">
        <f>Peru!W8</f>
        <v>441</v>
      </c>
      <c r="X55" s="21">
        <f>Peru!X8</f>
        <v>1348</v>
      </c>
      <c r="Y55" s="21">
        <f>Peru!Y8</f>
        <v>1189</v>
      </c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</row>
    <row r="56" spans="1:114" x14ac:dyDescent="0.3">
      <c r="A56" s="11" t="s">
        <v>62</v>
      </c>
      <c r="B56" s="21">
        <f>Venezuela!B8</f>
        <v>2407</v>
      </c>
      <c r="C56" s="21">
        <f>Venezuela!C8</f>
        <v>2444</v>
      </c>
      <c r="D56" s="21">
        <f>Venezuela!D8</f>
        <v>2338</v>
      </c>
      <c r="E56" s="21">
        <f>Venezuela!E8</f>
        <v>1760</v>
      </c>
      <c r="F56" s="21">
        <f>Venezuela!F8</f>
        <v>1325</v>
      </c>
      <c r="G56" s="21">
        <f>Venezuela!G8</f>
        <v>1470</v>
      </c>
      <c r="H56" s="21">
        <f>Venezuela!H8</f>
        <v>1542</v>
      </c>
      <c r="I56" s="21">
        <f>Venezuela!I8</f>
        <v>1752</v>
      </c>
      <c r="J56" s="21">
        <f>Venezuela!J8</f>
        <v>2198</v>
      </c>
      <c r="K56" s="21">
        <f>Venezuela!K8</f>
        <v>2508</v>
      </c>
      <c r="L56" s="21">
        <f>Venezuela!L8</f>
        <v>2535</v>
      </c>
      <c r="M56" s="21">
        <f>Venezuela!M8</f>
        <v>2518</v>
      </c>
      <c r="N56" s="21">
        <f>Venezuela!N8</f>
        <v>2980</v>
      </c>
      <c r="O56" s="21">
        <f>Venezuela!O8</f>
        <v>3492</v>
      </c>
      <c r="P56" s="21">
        <f>Venezuela!P8</f>
        <v>4332</v>
      </c>
      <c r="Q56" s="21">
        <f>Venezuela!Q8</f>
        <v>3239</v>
      </c>
      <c r="R56" s="21">
        <f>Venezuela!R8</f>
        <v>2581</v>
      </c>
      <c r="S56" s="21">
        <f>Venezuela!S8</f>
        <v>2419</v>
      </c>
      <c r="T56" s="21">
        <f>Venezuela!T8</f>
        <v>2057</v>
      </c>
      <c r="U56" s="21">
        <f>Venezuela!U8</f>
        <v>1955</v>
      </c>
      <c r="V56" s="21">
        <f>Venezuela!V8</f>
        <v>1456</v>
      </c>
      <c r="W56" s="21">
        <f>Venezuela!W8</f>
        <v>481</v>
      </c>
      <c r="X56" s="21">
        <f>Venezuela!X8</f>
        <v>911</v>
      </c>
      <c r="Y56" s="21">
        <f>Venezuela!Y8</f>
        <v>998</v>
      </c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</row>
    <row r="57" spans="1:114" x14ac:dyDescent="0.3">
      <c r="A57" s="11" t="s">
        <v>93</v>
      </c>
      <c r="B57" s="21">
        <f>B43-SUM(B44:B56)</f>
        <v>6006</v>
      </c>
      <c r="C57" s="21">
        <f t="shared" ref="C57:V57" si="3">C43-SUM(C44:C56)</f>
        <v>6744</v>
      </c>
      <c r="D57" s="21">
        <f t="shared" si="3"/>
        <v>6353</v>
      </c>
      <c r="E57" s="21">
        <f t="shared" si="3"/>
        <v>5991</v>
      </c>
      <c r="F57" s="21">
        <f t="shared" si="3"/>
        <v>5329</v>
      </c>
      <c r="G57" s="21">
        <f t="shared" si="3"/>
        <v>5794</v>
      </c>
      <c r="H57" s="21">
        <f t="shared" si="3"/>
        <v>5854</v>
      </c>
      <c r="I57" s="21">
        <f t="shared" si="3"/>
        <v>1064</v>
      </c>
      <c r="J57" s="21">
        <f t="shared" si="3"/>
        <v>1133</v>
      </c>
      <c r="K57" s="21">
        <f t="shared" si="3"/>
        <v>1155</v>
      </c>
      <c r="L57" s="21">
        <f t="shared" si="3"/>
        <v>1186</v>
      </c>
      <c r="M57" s="21">
        <f t="shared" si="3"/>
        <v>1327</v>
      </c>
      <c r="N57" s="21">
        <f t="shared" si="3"/>
        <v>1457</v>
      </c>
      <c r="O57" s="21">
        <f t="shared" si="3"/>
        <v>1584</v>
      </c>
      <c r="P57" s="21">
        <f t="shared" si="3"/>
        <v>1901</v>
      </c>
      <c r="Q57" s="21">
        <f t="shared" si="3"/>
        <v>2203</v>
      </c>
      <c r="R57" s="21">
        <f t="shared" si="3"/>
        <v>2461</v>
      </c>
      <c r="S57" s="21">
        <f t="shared" si="3"/>
        <v>2537</v>
      </c>
      <c r="T57" s="21">
        <f t="shared" si="3"/>
        <v>2517</v>
      </c>
      <c r="U57" s="21">
        <f t="shared" si="3"/>
        <v>2637</v>
      </c>
      <c r="V57" s="21">
        <f t="shared" si="3"/>
        <v>2589</v>
      </c>
      <c r="W57" s="21">
        <f t="shared" ref="W57:X57" si="4">W43-SUM(W44:W56)</f>
        <v>940</v>
      </c>
      <c r="X57" s="21">
        <f t="shared" si="4"/>
        <v>1998</v>
      </c>
      <c r="Y57" s="21">
        <f t="shared" ref="Y57" si="5">Y43-SUM(Y44:Y56)</f>
        <v>2191</v>
      </c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</row>
    <row r="58" spans="1:114" x14ac:dyDescent="0.3">
      <c r="A58" s="10" t="s">
        <v>95</v>
      </c>
      <c r="B58" s="21">
        <f>'Other-Western'!B8</f>
        <v>3709</v>
      </c>
      <c r="C58" s="21">
        <f>'Other-Western'!C8</f>
        <v>4027</v>
      </c>
      <c r="D58" s="21">
        <f>'Other-Western'!D8</f>
        <v>3906</v>
      </c>
      <c r="E58" s="21">
        <f>'Other-Western'!E8</f>
        <v>3673</v>
      </c>
      <c r="F58" s="21">
        <f>'Other-Western'!F8</f>
        <v>3470</v>
      </c>
      <c r="G58" s="21">
        <f>'Other-Western'!G8</f>
        <v>3948</v>
      </c>
      <c r="H58" s="21">
        <f>'Other-Western'!H8</f>
        <v>4146</v>
      </c>
      <c r="I58" s="21">
        <f>'Other-Western'!I8</f>
        <v>4371</v>
      </c>
      <c r="J58" s="21">
        <f>'Other-Western'!J8</f>
        <v>4677</v>
      </c>
      <c r="K58" s="21">
        <f>'Other-Western'!K8</f>
        <v>4697</v>
      </c>
      <c r="L58" s="21">
        <f>'Other-Western'!L8</f>
        <v>4671</v>
      </c>
      <c r="M58" s="21">
        <f>'Other-Western'!M8</f>
        <v>4536</v>
      </c>
      <c r="N58" s="21">
        <f>'Other-Western'!N8</f>
        <v>4412</v>
      </c>
      <c r="O58" s="21">
        <f>'Other-Western'!O8</f>
        <v>4435</v>
      </c>
      <c r="P58" s="21">
        <f>'Other-Western'!P8</f>
        <v>4805</v>
      </c>
      <c r="Q58" s="21">
        <f>'Other-Western'!Q8</f>
        <v>5105</v>
      </c>
      <c r="R58" s="21">
        <f>'Other-Western'!R8</f>
        <v>5594</v>
      </c>
      <c r="S58" s="21">
        <f>'Other-Western'!S8</f>
        <v>5912</v>
      </c>
      <c r="T58" s="21">
        <f>'Other-Western'!T8</f>
        <v>6286</v>
      </c>
      <c r="U58" s="21">
        <f>'Other-Western'!U8</f>
        <v>6736</v>
      </c>
      <c r="V58" s="21">
        <f>'Other-Western'!V8</f>
        <v>7061</v>
      </c>
      <c r="W58" s="21">
        <f>'Other-Western'!W8</f>
        <v>2408</v>
      </c>
      <c r="X58" s="21">
        <f>'Other-Western'!X8</f>
        <v>3799</v>
      </c>
      <c r="Y58" s="21">
        <f>'Other-Western'!Y8</f>
        <v>5479</v>
      </c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</row>
    <row r="59" spans="1:114" x14ac:dyDescent="0.3">
      <c r="A59" s="11" t="s">
        <v>76</v>
      </c>
      <c r="B59" s="21">
        <f>Bermuda!B8</f>
        <v>50</v>
      </c>
      <c r="C59" s="21">
        <f>Bermuda!C8</f>
        <v>55</v>
      </c>
      <c r="D59" s="21">
        <f>Bermuda!D8</f>
        <v>53</v>
      </c>
      <c r="E59" s="21">
        <f>Bermuda!E8</f>
        <v>61</v>
      </c>
      <c r="F59" s="21">
        <f>Bermuda!F8</f>
        <v>89</v>
      </c>
      <c r="G59" s="21">
        <f>Bermuda!G8</f>
        <v>100</v>
      </c>
      <c r="H59" s="21">
        <f>Bermuda!H8</f>
        <v>107</v>
      </c>
      <c r="I59" s="21">
        <f>Bermuda!I8</f>
        <v>104</v>
      </c>
      <c r="J59" s="21">
        <f>Bermuda!J8</f>
        <v>140</v>
      </c>
      <c r="K59" s="21">
        <f>Bermuda!K8</f>
        <v>154</v>
      </c>
      <c r="L59" s="21">
        <f>Bermuda!L8</f>
        <v>141</v>
      </c>
      <c r="M59" s="21">
        <f>Bermuda!M8</f>
        <v>142</v>
      </c>
      <c r="N59" s="21">
        <f>Bermuda!N8</f>
        <v>130</v>
      </c>
      <c r="O59" s="21">
        <f>Bermuda!O8</f>
        <v>132</v>
      </c>
      <c r="P59" s="21">
        <f>Bermuda!P8</f>
        <v>226</v>
      </c>
      <c r="Q59" s="21">
        <f>Bermuda!Q8</f>
        <v>261</v>
      </c>
      <c r="R59" s="21">
        <f>Bermuda!R8</f>
        <v>268</v>
      </c>
      <c r="S59" s="21">
        <f>Bermuda!S8</f>
        <v>270</v>
      </c>
      <c r="T59" s="21">
        <f>Bermuda!T8</f>
        <v>270</v>
      </c>
      <c r="U59" s="21">
        <f>Bermuda!U8</f>
        <v>297</v>
      </c>
      <c r="V59" s="21">
        <f>Bermuda!V8</f>
        <v>304</v>
      </c>
      <c r="W59" s="21">
        <f>Bermuda!W8</f>
        <v>80</v>
      </c>
      <c r="X59" s="21">
        <f>Bermuda!X8</f>
        <v>109</v>
      </c>
      <c r="Y59" s="21">
        <f>Bermuda!Y8</f>
        <v>190</v>
      </c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</row>
    <row r="60" spans="1:114" x14ac:dyDescent="0.3">
      <c r="A60" s="11" t="s">
        <v>175</v>
      </c>
      <c r="B60" s="21" t="str">
        <f>'Dominican Republic'!B8</f>
        <v>n.a.</v>
      </c>
      <c r="C60" s="21" t="str">
        <f>'Dominican Republic'!C8</f>
        <v>n.a.</v>
      </c>
      <c r="D60" s="21" t="str">
        <f>'Dominican Republic'!D8</f>
        <v>n.a.</v>
      </c>
      <c r="E60" s="21" t="str">
        <f>'Dominican Republic'!E8</f>
        <v>n.a.</v>
      </c>
      <c r="F60" s="21" t="str">
        <f>'Dominican Republic'!F8</f>
        <v>n.a.</v>
      </c>
      <c r="G60" s="21" t="str">
        <f>'Dominican Republic'!G8</f>
        <v>n.a.</v>
      </c>
      <c r="H60" s="21" t="str">
        <f>'Dominican Republic'!H8</f>
        <v>n.a.</v>
      </c>
      <c r="I60" s="21">
        <f>'Dominican Republic'!I8</f>
        <v>836</v>
      </c>
      <c r="J60" s="21">
        <f>'Dominican Republic'!J8</f>
        <v>907</v>
      </c>
      <c r="K60" s="21">
        <f>'Dominican Republic'!K8</f>
        <v>919</v>
      </c>
      <c r="L60" s="21">
        <f>'Dominican Republic'!L8</f>
        <v>933</v>
      </c>
      <c r="M60" s="21">
        <f>'Dominican Republic'!M8</f>
        <v>969</v>
      </c>
      <c r="N60" s="21">
        <f>'Dominican Republic'!N8</f>
        <v>986</v>
      </c>
      <c r="O60" s="21">
        <f>'Dominican Republic'!O8</f>
        <v>1007</v>
      </c>
      <c r="P60" s="21">
        <f>'Dominican Republic'!P8</f>
        <v>1086</v>
      </c>
      <c r="Q60" s="21">
        <f>'Dominican Republic'!Q8</f>
        <v>1168</v>
      </c>
      <c r="R60" s="21">
        <f>'Dominican Republic'!R8</f>
        <v>1309</v>
      </c>
      <c r="S60" s="21">
        <f>'Dominican Republic'!S8</f>
        <v>1389</v>
      </c>
      <c r="T60" s="21">
        <f>'Dominican Republic'!T8</f>
        <v>1556</v>
      </c>
      <c r="U60" s="21">
        <f>'Dominican Republic'!U8</f>
        <v>1664</v>
      </c>
      <c r="V60" s="21">
        <f>'Dominican Republic'!V8</f>
        <v>1719</v>
      </c>
      <c r="W60" s="21">
        <f>'Dominican Republic'!W8</f>
        <v>780</v>
      </c>
      <c r="X60" s="21">
        <f>'Dominican Republic'!X8</f>
        <v>1524</v>
      </c>
      <c r="Y60" s="21">
        <f>'Dominican Republic'!Y8</f>
        <v>1744</v>
      </c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</row>
    <row r="61" spans="1:114" x14ac:dyDescent="0.3">
      <c r="A61" s="11" t="s">
        <v>93</v>
      </c>
      <c r="B61" s="21">
        <f>B58-SUM(B59:B60)</f>
        <v>3659</v>
      </c>
      <c r="C61" s="21">
        <f t="shared" ref="C61:V61" si="6">C58-SUM(C59:C60)</f>
        <v>3972</v>
      </c>
      <c r="D61" s="21">
        <f t="shared" si="6"/>
        <v>3853</v>
      </c>
      <c r="E61" s="21">
        <f t="shared" si="6"/>
        <v>3612</v>
      </c>
      <c r="F61" s="21">
        <f t="shared" si="6"/>
        <v>3381</v>
      </c>
      <c r="G61" s="21">
        <f t="shared" si="6"/>
        <v>3848</v>
      </c>
      <c r="H61" s="21">
        <f t="shared" si="6"/>
        <v>4039</v>
      </c>
      <c r="I61" s="21">
        <f t="shared" si="6"/>
        <v>3431</v>
      </c>
      <c r="J61" s="21">
        <f t="shared" si="6"/>
        <v>3630</v>
      </c>
      <c r="K61" s="21">
        <f t="shared" si="6"/>
        <v>3624</v>
      </c>
      <c r="L61" s="21">
        <f t="shared" si="6"/>
        <v>3597</v>
      </c>
      <c r="M61" s="21">
        <f t="shared" si="6"/>
        <v>3425</v>
      </c>
      <c r="N61" s="21">
        <f t="shared" si="6"/>
        <v>3296</v>
      </c>
      <c r="O61" s="21">
        <f t="shared" si="6"/>
        <v>3296</v>
      </c>
      <c r="P61" s="21">
        <f t="shared" si="6"/>
        <v>3493</v>
      </c>
      <c r="Q61" s="21">
        <f t="shared" si="6"/>
        <v>3676</v>
      </c>
      <c r="R61" s="21">
        <f t="shared" si="6"/>
        <v>4017</v>
      </c>
      <c r="S61" s="21">
        <f t="shared" si="6"/>
        <v>4253</v>
      </c>
      <c r="T61" s="21">
        <f t="shared" si="6"/>
        <v>4460</v>
      </c>
      <c r="U61" s="21">
        <f t="shared" si="6"/>
        <v>4775</v>
      </c>
      <c r="V61" s="21">
        <f t="shared" si="6"/>
        <v>5038</v>
      </c>
      <c r="W61" s="21">
        <f t="shared" ref="W61:X61" si="7">W58-SUM(W59:W60)</f>
        <v>1548</v>
      </c>
      <c r="X61" s="21">
        <f t="shared" si="7"/>
        <v>2166</v>
      </c>
      <c r="Y61" s="21">
        <f t="shared" ref="Y61" si="8">Y58-SUM(Y59:Y60)</f>
        <v>3545</v>
      </c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</row>
    <row r="62" spans="1:114" x14ac:dyDescent="0.3">
      <c r="A62" s="19" t="s">
        <v>91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</row>
    <row r="63" spans="1:114" x14ac:dyDescent="0.3">
      <c r="A63" s="18" t="s">
        <v>40</v>
      </c>
      <c r="B63" s="21">
        <f>Africa!B8</f>
        <v>1984</v>
      </c>
      <c r="C63" s="21">
        <f>Africa!C8</f>
        <v>2163</v>
      </c>
      <c r="D63" s="21">
        <f>Africa!D8</f>
        <v>2205</v>
      </c>
      <c r="E63" s="21">
        <f>Africa!E8</f>
        <v>1980</v>
      </c>
      <c r="F63" s="21">
        <f>Africa!F8</f>
        <v>1876</v>
      </c>
      <c r="G63" s="21">
        <f>Africa!G8</f>
        <v>1997</v>
      </c>
      <c r="H63" s="21">
        <f>Africa!H8</f>
        <v>2115</v>
      </c>
      <c r="I63" s="21">
        <f>Africa!I8</f>
        <v>2152</v>
      </c>
      <c r="J63" s="21">
        <f>Africa!J8</f>
        <v>2350</v>
      </c>
      <c r="K63" s="21">
        <f>Africa!K8</f>
        <v>2775</v>
      </c>
      <c r="L63" s="21">
        <f>Africa!L8</f>
        <v>2729</v>
      </c>
      <c r="M63" s="21">
        <f>Africa!M8</f>
        <v>2962</v>
      </c>
      <c r="N63" s="21">
        <f>Africa!N8</f>
        <v>3168</v>
      </c>
      <c r="O63" s="21">
        <f>Africa!O8</f>
        <v>3655</v>
      </c>
      <c r="P63" s="21">
        <f>Africa!P8</f>
        <v>4157</v>
      </c>
      <c r="Q63" s="21">
        <f>Africa!Q8</f>
        <v>4555</v>
      </c>
      <c r="R63" s="21">
        <f>Africa!R8</f>
        <v>4748</v>
      </c>
      <c r="S63" s="21">
        <f>Africa!S8</f>
        <v>4846</v>
      </c>
      <c r="T63" s="21">
        <f>Africa!T8</f>
        <v>4857</v>
      </c>
      <c r="U63" s="21">
        <f>Africa!U8</f>
        <v>5081</v>
      </c>
      <c r="V63" s="21">
        <f>Africa!V8</f>
        <v>5084</v>
      </c>
      <c r="W63" s="21">
        <f>Africa!W8</f>
        <v>2458</v>
      </c>
      <c r="X63" s="21">
        <f>Africa!X8</f>
        <v>2748</v>
      </c>
      <c r="Y63" s="21">
        <f>Africa!Y8</f>
        <v>4319</v>
      </c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</row>
    <row r="64" spans="1:114" x14ac:dyDescent="0.3">
      <c r="A64" s="11" t="s">
        <v>156</v>
      </c>
      <c r="B64" s="21" t="str">
        <f>Morocco!B8</f>
        <v>n.a.</v>
      </c>
      <c r="C64" s="21" t="str">
        <f>Morocco!C8</f>
        <v>n.a.</v>
      </c>
      <c r="D64" s="21" t="str">
        <f>Morocco!D8</f>
        <v>n.a.</v>
      </c>
      <c r="E64" s="21" t="str">
        <f>Morocco!E8</f>
        <v>n.a.</v>
      </c>
      <c r="F64" s="21" t="str">
        <f>Morocco!F8</f>
        <v>n.a.</v>
      </c>
      <c r="G64" s="21" t="str">
        <f>Morocco!G8</f>
        <v>n.a.</v>
      </c>
      <c r="H64" s="21" t="str">
        <f>Morocco!H8</f>
        <v>n.a.</v>
      </c>
      <c r="I64" s="21">
        <f>Morocco!I8</f>
        <v>91</v>
      </c>
      <c r="J64" s="21">
        <f>Morocco!J8</f>
        <v>93</v>
      </c>
      <c r="K64" s="21">
        <f>Morocco!K8</f>
        <v>111</v>
      </c>
      <c r="L64" s="21">
        <f>Morocco!L8</f>
        <v>120</v>
      </c>
      <c r="M64" s="21">
        <f>Morocco!M8</f>
        <v>134</v>
      </c>
      <c r="N64" s="21">
        <f>Morocco!N8</f>
        <v>143</v>
      </c>
      <c r="O64" s="21">
        <f>Morocco!O8</f>
        <v>154</v>
      </c>
      <c r="P64" s="21">
        <f>Morocco!P8</f>
        <v>171</v>
      </c>
      <c r="Q64" s="21">
        <f>Morocco!Q8</f>
        <v>183</v>
      </c>
      <c r="R64" s="21">
        <f>Morocco!R8</f>
        <v>199</v>
      </c>
      <c r="S64" s="21">
        <f>Morocco!S8</f>
        <v>204</v>
      </c>
      <c r="T64" s="21">
        <f>Morocco!T8</f>
        <v>201</v>
      </c>
      <c r="U64" s="21">
        <f>Morocco!U8</f>
        <v>203</v>
      </c>
      <c r="V64" s="21">
        <f>Morocco!V8</f>
        <v>222</v>
      </c>
      <c r="W64" s="21">
        <f>Morocco!W8</f>
        <v>86</v>
      </c>
      <c r="X64" s="21">
        <f>Morocco!X8</f>
        <v>112</v>
      </c>
      <c r="Y64" s="21">
        <f>Morocco!Y8</f>
        <v>211</v>
      </c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</row>
    <row r="65" spans="1:114" x14ac:dyDescent="0.3">
      <c r="A65" s="11" t="s">
        <v>155</v>
      </c>
      <c r="B65" s="21" t="str">
        <f>Nigeria!B8</f>
        <v>n.a.</v>
      </c>
      <c r="C65" s="21" t="str">
        <f>Nigeria!C8</f>
        <v>n.a.</v>
      </c>
      <c r="D65" s="21" t="str">
        <f>Nigeria!D8</f>
        <v>n.a.</v>
      </c>
      <c r="E65" s="21" t="str">
        <f>Nigeria!E8</f>
        <v>n.a.</v>
      </c>
      <c r="F65" s="21" t="str">
        <f>Nigeria!F8</f>
        <v>n.a.</v>
      </c>
      <c r="G65" s="21" t="str">
        <f>Nigeria!G8</f>
        <v>n.a.</v>
      </c>
      <c r="H65" s="21" t="str">
        <f>Nigeria!H8</f>
        <v>n.a.</v>
      </c>
      <c r="I65" s="21">
        <f>Nigeria!I8</f>
        <v>358</v>
      </c>
      <c r="J65" s="21">
        <f>Nigeria!J8</f>
        <v>420</v>
      </c>
      <c r="K65" s="21">
        <f>Nigeria!K8</f>
        <v>610</v>
      </c>
      <c r="L65" s="21">
        <f>Nigeria!L8</f>
        <v>577</v>
      </c>
      <c r="M65" s="21">
        <f>Nigeria!M8</f>
        <v>665</v>
      </c>
      <c r="N65" s="21">
        <f>Nigeria!N8</f>
        <v>721</v>
      </c>
      <c r="O65" s="21">
        <f>Nigeria!O8</f>
        <v>916</v>
      </c>
      <c r="P65" s="21">
        <f>Nigeria!P8</f>
        <v>1199</v>
      </c>
      <c r="Q65" s="21">
        <f>Nigeria!Q8</f>
        <v>1376</v>
      </c>
      <c r="R65" s="21">
        <f>Nigeria!R8</f>
        <v>1439</v>
      </c>
      <c r="S65" s="21">
        <f>Nigeria!S8</f>
        <v>1406</v>
      </c>
      <c r="T65" s="21">
        <f>Nigeria!T8</f>
        <v>1395</v>
      </c>
      <c r="U65" s="21">
        <f>Nigeria!U8</f>
        <v>1405</v>
      </c>
      <c r="V65" s="21">
        <f>Nigeria!V8</f>
        <v>1280</v>
      </c>
      <c r="W65" s="21">
        <f>Nigeria!W8</f>
        <v>594</v>
      </c>
      <c r="X65" s="21">
        <f>Nigeria!X8</f>
        <v>698</v>
      </c>
      <c r="Y65" s="21">
        <f>Nigeria!Y8</f>
        <v>969</v>
      </c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</row>
    <row r="66" spans="1:114" x14ac:dyDescent="0.3">
      <c r="A66" s="11" t="s">
        <v>59</v>
      </c>
      <c r="B66" s="21">
        <f>'South Africa'!B8</f>
        <v>566</v>
      </c>
      <c r="C66" s="21">
        <f>'South Africa'!C8</f>
        <v>604</v>
      </c>
      <c r="D66" s="21">
        <f>'South Africa'!D8</f>
        <v>533</v>
      </c>
      <c r="E66" s="21">
        <f>'South Africa'!E8</f>
        <v>461</v>
      </c>
      <c r="F66" s="21">
        <f>'South Africa'!F8</f>
        <v>382</v>
      </c>
      <c r="G66" s="21">
        <f>'South Africa'!G8</f>
        <v>489</v>
      </c>
      <c r="H66" s="21">
        <f>'South Africa'!H8</f>
        <v>546</v>
      </c>
      <c r="I66" s="21">
        <f>'South Africa'!I8</f>
        <v>562</v>
      </c>
      <c r="J66" s="21">
        <f>'South Africa'!J8</f>
        <v>563</v>
      </c>
      <c r="K66" s="21">
        <f>'South Africa'!K8</f>
        <v>600</v>
      </c>
      <c r="L66" s="21">
        <f>'South Africa'!L8</f>
        <v>541</v>
      </c>
      <c r="M66" s="21">
        <f>'South Africa'!M8</f>
        <v>535</v>
      </c>
      <c r="N66" s="21">
        <f>'South Africa'!N8</f>
        <v>579</v>
      </c>
      <c r="O66" s="21">
        <f>'South Africa'!O8</f>
        <v>643</v>
      </c>
      <c r="P66" s="21">
        <f>'South Africa'!P8</f>
        <v>683</v>
      </c>
      <c r="Q66" s="21">
        <f>'South Africa'!Q8</f>
        <v>711</v>
      </c>
      <c r="R66" s="21">
        <f>'South Africa'!R8</f>
        <v>740</v>
      </c>
      <c r="S66" s="21">
        <f>'South Africa'!S8</f>
        <v>693</v>
      </c>
      <c r="T66" s="21">
        <f>'South Africa'!T8</f>
        <v>722</v>
      </c>
      <c r="U66" s="21">
        <f>'South Africa'!U8</f>
        <v>796</v>
      </c>
      <c r="V66" s="21">
        <f>'South Africa'!V8</f>
        <v>811</v>
      </c>
      <c r="W66" s="21">
        <f>'South Africa'!W8</f>
        <v>325</v>
      </c>
      <c r="X66" s="21">
        <f>'South Africa'!X8</f>
        <v>308</v>
      </c>
      <c r="Y66" s="21">
        <f>'South Africa'!Y8</f>
        <v>735</v>
      </c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</row>
    <row r="67" spans="1:114" x14ac:dyDescent="0.3">
      <c r="A67" s="11" t="s">
        <v>93</v>
      </c>
      <c r="B67" s="21">
        <f>B63-SUM(B64:B66)</f>
        <v>1418</v>
      </c>
      <c r="C67" s="21">
        <f t="shared" ref="C67:V67" si="9">C63-SUM(C64:C66)</f>
        <v>1559</v>
      </c>
      <c r="D67" s="21">
        <f t="shared" si="9"/>
        <v>1672</v>
      </c>
      <c r="E67" s="21">
        <f t="shared" si="9"/>
        <v>1519</v>
      </c>
      <c r="F67" s="21">
        <f t="shared" si="9"/>
        <v>1494</v>
      </c>
      <c r="G67" s="21">
        <f t="shared" si="9"/>
        <v>1508</v>
      </c>
      <c r="H67" s="21">
        <f t="shared" si="9"/>
        <v>1569</v>
      </c>
      <c r="I67" s="21">
        <f t="shared" si="9"/>
        <v>1141</v>
      </c>
      <c r="J67" s="21">
        <f t="shared" si="9"/>
        <v>1274</v>
      </c>
      <c r="K67" s="21">
        <f t="shared" si="9"/>
        <v>1454</v>
      </c>
      <c r="L67" s="21">
        <f t="shared" si="9"/>
        <v>1491</v>
      </c>
      <c r="M67" s="21">
        <f t="shared" si="9"/>
        <v>1628</v>
      </c>
      <c r="N67" s="21">
        <f t="shared" si="9"/>
        <v>1725</v>
      </c>
      <c r="O67" s="21">
        <f t="shared" si="9"/>
        <v>1942</v>
      </c>
      <c r="P67" s="21">
        <f t="shared" si="9"/>
        <v>2104</v>
      </c>
      <c r="Q67" s="21">
        <f t="shared" si="9"/>
        <v>2285</v>
      </c>
      <c r="R67" s="21">
        <f t="shared" si="9"/>
        <v>2370</v>
      </c>
      <c r="S67" s="21">
        <f t="shared" si="9"/>
        <v>2543</v>
      </c>
      <c r="T67" s="21">
        <f t="shared" si="9"/>
        <v>2539</v>
      </c>
      <c r="U67" s="21">
        <f t="shared" si="9"/>
        <v>2677</v>
      </c>
      <c r="V67" s="21">
        <f t="shared" si="9"/>
        <v>2771</v>
      </c>
      <c r="W67" s="21">
        <f t="shared" ref="W67:X67" si="10">W63-SUM(W64:W66)</f>
        <v>1453</v>
      </c>
      <c r="X67" s="21">
        <f t="shared" si="10"/>
        <v>1630</v>
      </c>
      <c r="Y67" s="21">
        <f t="shared" ref="Y67" si="11">Y63-SUM(Y64:Y66)</f>
        <v>2404</v>
      </c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</row>
    <row r="68" spans="1:114" x14ac:dyDescent="0.3">
      <c r="A68" s="19" t="s">
        <v>91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</row>
    <row r="69" spans="1:114" x14ac:dyDescent="0.3">
      <c r="A69" s="18" t="s">
        <v>55</v>
      </c>
      <c r="B69" s="21">
        <f>'Middle East'!B8</f>
        <v>2621</v>
      </c>
      <c r="C69" s="21">
        <f>'Middle East'!C8</f>
        <v>2874</v>
      </c>
      <c r="D69" s="21">
        <f>'Middle East'!D8</f>
        <v>2608</v>
      </c>
      <c r="E69" s="21">
        <f>'Middle East'!E8</f>
        <v>2007</v>
      </c>
      <c r="F69" s="21">
        <f>'Middle East'!F8</f>
        <v>1834</v>
      </c>
      <c r="G69" s="21">
        <f>'Middle East'!G8</f>
        <v>2059</v>
      </c>
      <c r="H69" s="21">
        <f>'Middle East'!H8</f>
        <v>2193</v>
      </c>
      <c r="I69" s="21">
        <f>'Middle East'!I8</f>
        <v>2321</v>
      </c>
      <c r="J69" s="21">
        <f>'Middle East'!J8</f>
        <v>2657</v>
      </c>
      <c r="K69" s="21">
        <f>'Middle East'!K8</f>
        <v>3086</v>
      </c>
      <c r="L69" s="21">
        <f>'Middle East'!L8</f>
        <v>3189</v>
      </c>
      <c r="M69" s="21">
        <f>'Middle East'!M8</f>
        <v>3729</v>
      </c>
      <c r="N69" s="21">
        <f>'Middle East'!N8</f>
        <v>4443</v>
      </c>
      <c r="O69" s="21">
        <f>'Middle East'!O8</f>
        <v>5434</v>
      </c>
      <c r="P69" s="21">
        <f>'Middle East'!P8</f>
        <v>6432</v>
      </c>
      <c r="Q69" s="21">
        <f>'Middle East'!Q8</f>
        <v>7489</v>
      </c>
      <c r="R69" s="21">
        <f>'Middle East'!R8</f>
        <v>8228</v>
      </c>
      <c r="S69" s="21">
        <f>'Middle East'!S8</f>
        <v>8114</v>
      </c>
      <c r="T69" s="21">
        <f>'Middle East'!T8</f>
        <v>7396</v>
      </c>
      <c r="U69" s="21">
        <f>'Middle East'!U8</f>
        <v>7476</v>
      </c>
      <c r="V69" s="21">
        <f>'Middle East'!V8</f>
        <v>7190</v>
      </c>
      <c r="W69" s="21">
        <f>'Middle East'!W8</f>
        <v>2992</v>
      </c>
      <c r="X69" s="21">
        <f>'Middle East'!X8</f>
        <v>3465</v>
      </c>
      <c r="Y69" s="21">
        <f>'Middle East'!Y8</f>
        <v>5026</v>
      </c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</row>
    <row r="70" spans="1:114" x14ac:dyDescent="0.3">
      <c r="A70" s="11" t="s">
        <v>170</v>
      </c>
      <c r="B70" s="21" t="str">
        <f>Bahrain!B8</f>
        <v>n.a.</v>
      </c>
      <c r="C70" s="21" t="str">
        <f>Bahrain!C8</f>
        <v>n.a.</v>
      </c>
      <c r="D70" s="21" t="str">
        <f>Bahrain!D8</f>
        <v>n.a.</v>
      </c>
      <c r="E70" s="21" t="str">
        <f>Bahrain!E8</f>
        <v>n.a.</v>
      </c>
      <c r="F70" s="21" t="str">
        <f>Bahrain!F8</f>
        <v>n.a.</v>
      </c>
      <c r="G70" s="21" t="str">
        <f>Bahrain!G8</f>
        <v>n.a.</v>
      </c>
      <c r="H70" s="21" t="str">
        <f>Bahrain!H8</f>
        <v>n.a.</v>
      </c>
      <c r="I70" s="21">
        <f>Bahrain!I8</f>
        <v>43</v>
      </c>
      <c r="J70" s="21">
        <f>Bahrain!J8</f>
        <v>55</v>
      </c>
      <c r="K70" s="21">
        <f>Bahrain!K8</f>
        <v>63</v>
      </c>
      <c r="L70" s="21">
        <f>Bahrain!L8</f>
        <v>59</v>
      </c>
      <c r="M70" s="21">
        <f>Bahrain!M8</f>
        <v>74</v>
      </c>
      <c r="N70" s="21">
        <f>Bahrain!N8</f>
        <v>69</v>
      </c>
      <c r="O70" s="21">
        <f>Bahrain!O8</f>
        <v>86</v>
      </c>
      <c r="P70" s="21">
        <f>Bahrain!P8</f>
        <v>89</v>
      </c>
      <c r="Q70" s="21">
        <f>Bahrain!Q8</f>
        <v>91</v>
      </c>
      <c r="R70" s="21">
        <f>Bahrain!R8</f>
        <v>89</v>
      </c>
      <c r="S70" s="21">
        <f>Bahrain!S8</f>
        <v>93</v>
      </c>
      <c r="T70" s="21">
        <f>Bahrain!T8</f>
        <v>87</v>
      </c>
      <c r="U70" s="21">
        <f>Bahrain!U8</f>
        <v>87</v>
      </c>
      <c r="V70" s="21">
        <f>Bahrain!V8</f>
        <v>80</v>
      </c>
      <c r="W70" s="21">
        <f>Bahrain!W8</f>
        <v>30</v>
      </c>
      <c r="X70" s="21">
        <f>Bahrain!X8</f>
        <v>41</v>
      </c>
      <c r="Y70" s="21">
        <f>Bahrain!Y8</f>
        <v>54</v>
      </c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</row>
    <row r="71" spans="1:114" x14ac:dyDescent="0.3">
      <c r="A71" s="11" t="s">
        <v>77</v>
      </c>
      <c r="B71" s="21">
        <f>Israel!B8</f>
        <v>1177</v>
      </c>
      <c r="C71" s="21">
        <f>Israel!C8</f>
        <v>1337</v>
      </c>
      <c r="D71" s="21">
        <f>Israel!D8</f>
        <v>1195</v>
      </c>
      <c r="E71" s="21">
        <f>Israel!E8</f>
        <v>1079</v>
      </c>
      <c r="F71" s="21">
        <f>Israel!F8</f>
        <v>984</v>
      </c>
      <c r="G71" s="21">
        <f>Israel!G8</f>
        <v>1134</v>
      </c>
      <c r="H71" s="21">
        <f>Israel!H8</f>
        <v>1158</v>
      </c>
      <c r="I71" s="21">
        <f>Israel!I8</f>
        <v>1181</v>
      </c>
      <c r="J71" s="21">
        <f>Israel!J8</f>
        <v>1271</v>
      </c>
      <c r="K71" s="21">
        <f>Israel!K8</f>
        <v>1422</v>
      </c>
      <c r="L71" s="21">
        <f>Israel!L8</f>
        <v>1319</v>
      </c>
      <c r="M71" s="21">
        <f>Israel!M8</f>
        <v>1392</v>
      </c>
      <c r="N71" s="21">
        <f>Israel!N8</f>
        <v>1428</v>
      </c>
      <c r="O71" s="21">
        <f>Israel!O8</f>
        <v>1482</v>
      </c>
      <c r="P71" s="21">
        <f>Israel!P8</f>
        <v>1632</v>
      </c>
      <c r="Q71" s="21">
        <f>Israel!Q8</f>
        <v>1721</v>
      </c>
      <c r="R71" s="21">
        <f>Israel!R8</f>
        <v>1837</v>
      </c>
      <c r="S71" s="21">
        <f>Israel!S8</f>
        <v>1894</v>
      </c>
      <c r="T71" s="21">
        <f>Israel!T8</f>
        <v>1817</v>
      </c>
      <c r="U71" s="21">
        <f>Israel!U8</f>
        <v>1953</v>
      </c>
      <c r="V71" s="21">
        <f>Israel!V8</f>
        <v>2010</v>
      </c>
      <c r="W71" s="21">
        <f>Israel!W8</f>
        <v>522</v>
      </c>
      <c r="X71" s="21">
        <f>Israel!X8</f>
        <v>1026</v>
      </c>
      <c r="Y71" s="21">
        <f>Israel!Y8</f>
        <v>1717</v>
      </c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</row>
    <row r="72" spans="1:114" x14ac:dyDescent="0.3">
      <c r="A72" s="11" t="s">
        <v>199</v>
      </c>
      <c r="B72" s="21" t="str">
        <f>Jordan!B8</f>
        <v>n.a.</v>
      </c>
      <c r="C72" s="21" t="str">
        <f>Jordan!C8</f>
        <v>n.a.</v>
      </c>
      <c r="D72" s="21" t="str">
        <f>Jordan!D8</f>
        <v>n.a.</v>
      </c>
      <c r="E72" s="21" t="str">
        <f>Jordan!E8</f>
        <v>n.a.</v>
      </c>
      <c r="F72" s="21" t="str">
        <f>Jordan!F8</f>
        <v>n.a.</v>
      </c>
      <c r="G72" s="21" t="str">
        <f>Jordan!G8</f>
        <v>n.a.</v>
      </c>
      <c r="H72" s="21" t="str">
        <f>Jordan!H8</f>
        <v>n.a.</v>
      </c>
      <c r="I72" s="21">
        <f>Jordan!I8</f>
        <v>118</v>
      </c>
      <c r="J72" s="21">
        <f>Jordan!J8</f>
        <v>126</v>
      </c>
      <c r="K72" s="21">
        <f>Jordan!K8</f>
        <v>140</v>
      </c>
      <c r="L72" s="21">
        <f>Jordan!L8</f>
        <v>145</v>
      </c>
      <c r="M72" s="21">
        <f>Jordan!M8</f>
        <v>157</v>
      </c>
      <c r="N72" s="21">
        <f>Jordan!N8</f>
        <v>162</v>
      </c>
      <c r="O72" s="21">
        <f>Jordan!O8</f>
        <v>186</v>
      </c>
      <c r="P72" s="21">
        <f>Jordan!P8</f>
        <v>212</v>
      </c>
      <c r="Q72" s="21">
        <f>Jordan!Q8</f>
        <v>251</v>
      </c>
      <c r="R72" s="21">
        <f>Jordan!R8</f>
        <v>289</v>
      </c>
      <c r="S72" s="21">
        <f>Jordan!S8</f>
        <v>296</v>
      </c>
      <c r="T72" s="21">
        <f>Jordan!T8</f>
        <v>294</v>
      </c>
      <c r="U72" s="21">
        <f>Jordan!U8</f>
        <v>297</v>
      </c>
      <c r="V72" s="21">
        <f>Jordan!V8</f>
        <v>287</v>
      </c>
      <c r="W72" s="21">
        <f>Jordan!W8</f>
        <v>127</v>
      </c>
      <c r="X72" s="21">
        <f>Jordan!X8</f>
        <v>152</v>
      </c>
      <c r="Y72" s="21">
        <f>Jordan!Y8</f>
        <v>215</v>
      </c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</row>
    <row r="73" spans="1:114" x14ac:dyDescent="0.3">
      <c r="A73" s="11" t="s">
        <v>180</v>
      </c>
      <c r="B73" s="21" t="str">
        <f>Oman!B8</f>
        <v>n.a.</v>
      </c>
      <c r="C73" s="21" t="str">
        <f>Oman!C8</f>
        <v>n.a.</v>
      </c>
      <c r="D73" s="21" t="str">
        <f>Oman!D8</f>
        <v>n.a.</v>
      </c>
      <c r="E73" s="21" t="str">
        <f>Oman!E8</f>
        <v>n.a.</v>
      </c>
      <c r="F73" s="21" t="str">
        <f>Oman!F8</f>
        <v>n.a.</v>
      </c>
      <c r="G73" s="21" t="str">
        <f>Oman!G8</f>
        <v>n.a.</v>
      </c>
      <c r="H73" s="21" t="str">
        <f>Oman!H8</f>
        <v>n.a.</v>
      </c>
      <c r="I73" s="21">
        <f>Oman!I8</f>
        <v>24</v>
      </c>
      <c r="J73" s="21">
        <f>Oman!J8</f>
        <v>27</v>
      </c>
      <c r="K73" s="21">
        <f>Oman!K8</f>
        <v>32</v>
      </c>
      <c r="L73" s="21">
        <f>Oman!L8</f>
        <v>31</v>
      </c>
      <c r="M73" s="21">
        <f>Oman!M8</f>
        <v>33</v>
      </c>
      <c r="N73" s="21">
        <f>Oman!N8</f>
        <v>38</v>
      </c>
      <c r="O73" s="21">
        <f>Oman!O8</f>
        <v>53</v>
      </c>
      <c r="P73" s="21">
        <f>Oman!P8</f>
        <v>77</v>
      </c>
      <c r="Q73" s="21">
        <f>Oman!Q8</f>
        <v>101</v>
      </c>
      <c r="R73" s="21">
        <f>Oman!R8</f>
        <v>121</v>
      </c>
      <c r="S73" s="21">
        <f>Oman!S8</f>
        <v>131</v>
      </c>
      <c r="T73" s="21">
        <f>Oman!T8</f>
        <v>143</v>
      </c>
      <c r="U73" s="21">
        <f>Oman!U8</f>
        <v>154</v>
      </c>
      <c r="V73" s="21">
        <f>Oman!V8</f>
        <v>149</v>
      </c>
      <c r="W73" s="21">
        <f>Oman!W8</f>
        <v>94</v>
      </c>
      <c r="X73" s="21">
        <f>Oman!X8</f>
        <v>84</v>
      </c>
      <c r="Y73" s="21">
        <f>Oman!Y8</f>
        <v>102</v>
      </c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</row>
    <row r="74" spans="1:114" x14ac:dyDescent="0.3">
      <c r="A74" s="11" t="s">
        <v>78</v>
      </c>
      <c r="B74" s="21">
        <f>'Saudi Arabia'!B8</f>
        <v>586</v>
      </c>
      <c r="C74" s="21">
        <f>'Saudi Arabia'!C8</f>
        <v>599</v>
      </c>
      <c r="D74" s="21">
        <f>'Saudi Arabia'!D8</f>
        <v>528</v>
      </c>
      <c r="E74" s="21">
        <f>'Saudi Arabia'!E8</f>
        <v>257</v>
      </c>
      <c r="F74" s="21">
        <f>'Saudi Arabia'!F8</f>
        <v>200</v>
      </c>
      <c r="G74" s="21">
        <f>'Saudi Arabia'!G8</f>
        <v>190</v>
      </c>
      <c r="H74" s="21">
        <f>'Saudi Arabia'!H8</f>
        <v>209</v>
      </c>
      <c r="I74" s="21">
        <f>'Saudi Arabia'!I8</f>
        <v>247</v>
      </c>
      <c r="J74" s="21">
        <f>'Saudi Arabia'!J8</f>
        <v>344</v>
      </c>
      <c r="K74" s="21">
        <f>'Saudi Arabia'!K8</f>
        <v>479</v>
      </c>
      <c r="L74" s="21">
        <f>'Saudi Arabia'!L8</f>
        <v>617</v>
      </c>
      <c r="M74" s="21">
        <f>'Saudi Arabia'!M8</f>
        <v>855</v>
      </c>
      <c r="N74" s="21">
        <f>'Saudi Arabia'!N8</f>
        <v>1301</v>
      </c>
      <c r="O74" s="21">
        <f>'Saudi Arabia'!O8</f>
        <v>1903</v>
      </c>
      <c r="P74" s="21">
        <f>'Saudi Arabia'!P8</f>
        <v>2328</v>
      </c>
      <c r="Q74" s="21">
        <f>'Saudi Arabia'!Q8</f>
        <v>2830</v>
      </c>
      <c r="R74" s="21">
        <f>'Saudi Arabia'!R8</f>
        <v>3204</v>
      </c>
      <c r="S74" s="21">
        <f>'Saudi Arabia'!S8</f>
        <v>3118</v>
      </c>
      <c r="T74" s="21">
        <f>'Saudi Arabia'!T8</f>
        <v>2690</v>
      </c>
      <c r="U74" s="21">
        <f>'Saudi Arabia'!U8</f>
        <v>2552</v>
      </c>
      <c r="V74" s="21">
        <f>'Saudi Arabia'!V8</f>
        <v>2247</v>
      </c>
      <c r="W74" s="21">
        <f>'Saudi Arabia'!W8</f>
        <v>1129</v>
      </c>
      <c r="X74" s="21">
        <f>'Saudi Arabia'!X8</f>
        <v>913</v>
      </c>
      <c r="Y74" s="21">
        <f>'Saudi Arabia'!Y8</f>
        <v>1167</v>
      </c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</row>
    <row r="75" spans="1:114" x14ac:dyDescent="0.3">
      <c r="A75" s="11" t="s">
        <v>93</v>
      </c>
      <c r="B75" s="21">
        <f>B69-SUM(B70:B74)</f>
        <v>858</v>
      </c>
      <c r="C75" s="21">
        <f t="shared" ref="C75:V75" si="12">C69-SUM(C70:C74)</f>
        <v>938</v>
      </c>
      <c r="D75" s="21">
        <f t="shared" si="12"/>
        <v>885</v>
      </c>
      <c r="E75" s="21">
        <f t="shared" si="12"/>
        <v>671</v>
      </c>
      <c r="F75" s="21">
        <f t="shared" si="12"/>
        <v>650</v>
      </c>
      <c r="G75" s="21">
        <f t="shared" si="12"/>
        <v>735</v>
      </c>
      <c r="H75" s="21">
        <f t="shared" si="12"/>
        <v>826</v>
      </c>
      <c r="I75" s="21">
        <f t="shared" si="12"/>
        <v>708</v>
      </c>
      <c r="J75" s="21">
        <f t="shared" si="12"/>
        <v>834</v>
      </c>
      <c r="K75" s="21">
        <f t="shared" si="12"/>
        <v>950</v>
      </c>
      <c r="L75" s="21">
        <f t="shared" si="12"/>
        <v>1018</v>
      </c>
      <c r="M75" s="21">
        <f t="shared" si="12"/>
        <v>1218</v>
      </c>
      <c r="N75" s="21">
        <f t="shared" si="12"/>
        <v>1445</v>
      </c>
      <c r="O75" s="21">
        <f t="shared" si="12"/>
        <v>1724</v>
      </c>
      <c r="P75" s="21">
        <f t="shared" si="12"/>
        <v>2094</v>
      </c>
      <c r="Q75" s="21">
        <f t="shared" si="12"/>
        <v>2495</v>
      </c>
      <c r="R75" s="21">
        <f t="shared" si="12"/>
        <v>2688</v>
      </c>
      <c r="S75" s="21">
        <f t="shared" si="12"/>
        <v>2582</v>
      </c>
      <c r="T75" s="21">
        <f t="shared" si="12"/>
        <v>2365</v>
      </c>
      <c r="U75" s="21">
        <f t="shared" si="12"/>
        <v>2433</v>
      </c>
      <c r="V75" s="21">
        <f t="shared" si="12"/>
        <v>2417</v>
      </c>
      <c r="W75" s="21">
        <f t="shared" ref="W75:X75" si="13">W69-SUM(W70:W74)</f>
        <v>1090</v>
      </c>
      <c r="X75" s="21">
        <f t="shared" si="13"/>
        <v>1249</v>
      </c>
      <c r="Y75" s="21">
        <f t="shared" ref="Y75" si="14">Y69-SUM(Y70:Y74)</f>
        <v>1771</v>
      </c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</row>
    <row r="76" spans="1:114" x14ac:dyDescent="0.3">
      <c r="A76" s="19" t="s">
        <v>91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</row>
    <row r="77" spans="1:114" x14ac:dyDescent="0.3">
      <c r="A77" s="18" t="s">
        <v>42</v>
      </c>
      <c r="B77" s="21">
        <f>'Asia-Pacific'!B8</f>
        <v>34159</v>
      </c>
      <c r="C77" s="21">
        <f>'Asia-Pacific'!C8</f>
        <v>38036</v>
      </c>
      <c r="D77" s="21">
        <f>'Asia-Pacific'!D8</f>
        <v>33444</v>
      </c>
      <c r="E77" s="21">
        <f>'Asia-Pacific'!E8</f>
        <v>30778</v>
      </c>
      <c r="F77" s="21">
        <f>'Asia-Pacific'!F8</f>
        <v>28672</v>
      </c>
      <c r="G77" s="21">
        <f>'Asia-Pacific'!G8</f>
        <v>33728</v>
      </c>
      <c r="H77" s="21">
        <f>'Asia-Pacific'!H8</f>
        <v>35987</v>
      </c>
      <c r="I77" s="21">
        <f>'Asia-Pacific'!I8</f>
        <v>35821</v>
      </c>
      <c r="J77" s="21">
        <f>'Asia-Pacific'!J8</f>
        <v>38846</v>
      </c>
      <c r="K77" s="21">
        <f>'Asia-Pacific'!K8</f>
        <v>40311</v>
      </c>
      <c r="L77" s="21">
        <f>'Asia-Pacific'!L8</f>
        <v>38712</v>
      </c>
      <c r="M77" s="21">
        <f>'Asia-Pacific'!M8</f>
        <v>49867</v>
      </c>
      <c r="N77" s="21">
        <f>'Asia-Pacific'!N8</f>
        <v>55504</v>
      </c>
      <c r="O77" s="21">
        <f>'Asia-Pacific'!O8</f>
        <v>63542</v>
      </c>
      <c r="P77" s="21">
        <f>'Asia-Pacific'!P8</f>
        <v>70715</v>
      </c>
      <c r="Q77" s="21">
        <f>'Asia-Pacific'!Q8</f>
        <v>75421</v>
      </c>
      <c r="R77" s="21">
        <f>'Asia-Pacific'!R8</f>
        <v>83160</v>
      </c>
      <c r="S77" s="21">
        <f>'Asia-Pacific'!S8</f>
        <v>88250</v>
      </c>
      <c r="T77" s="21">
        <f>'Asia-Pacific'!T8</f>
        <v>91856</v>
      </c>
      <c r="U77" s="21">
        <f>'Asia-Pacific'!U8</f>
        <v>94036</v>
      </c>
      <c r="V77" s="21">
        <f>'Asia-Pacific'!V8</f>
        <v>93632</v>
      </c>
      <c r="W77" s="21">
        <f>'Asia-Pacific'!W8</f>
        <v>38822</v>
      </c>
      <c r="X77" s="21">
        <f>'Asia-Pacific'!X8</f>
        <v>29835</v>
      </c>
      <c r="Y77" s="21">
        <f>'Asia-Pacific'!Y8</f>
        <v>50759</v>
      </c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</row>
    <row r="78" spans="1:114" x14ac:dyDescent="0.3">
      <c r="A78" s="11" t="s">
        <v>43</v>
      </c>
      <c r="B78" s="21">
        <f>Australia!B8</f>
        <v>2686</v>
      </c>
      <c r="C78" s="21">
        <f>Australia!C8</f>
        <v>3141</v>
      </c>
      <c r="D78" s="21">
        <f>Australia!D8</f>
        <v>2505</v>
      </c>
      <c r="E78" s="21">
        <f>Australia!E8</f>
        <v>2256</v>
      </c>
      <c r="F78" s="21">
        <f>Australia!F8</f>
        <v>2256</v>
      </c>
      <c r="G78" s="21">
        <f>Australia!G8</f>
        <v>2977</v>
      </c>
      <c r="H78" s="21">
        <f>Australia!H8</f>
        <v>3324</v>
      </c>
      <c r="I78" s="21">
        <f>Australia!I8</f>
        <v>3499</v>
      </c>
      <c r="J78" s="21">
        <f>Australia!J8</f>
        <v>3906</v>
      </c>
      <c r="K78" s="21">
        <f>Australia!K8</f>
        <v>4064</v>
      </c>
      <c r="L78" s="21">
        <f>Australia!L8</f>
        <v>4197</v>
      </c>
      <c r="M78" s="21">
        <f>Australia!M8</f>
        <v>5582</v>
      </c>
      <c r="N78" s="21">
        <f>Australia!N8</f>
        <v>6542</v>
      </c>
      <c r="O78" s="21">
        <f>Australia!O8</f>
        <v>7366</v>
      </c>
      <c r="P78" s="21">
        <f>Australia!P8</f>
        <v>8559</v>
      </c>
      <c r="Q78" s="21">
        <f>Australia!Q8</f>
        <v>8655</v>
      </c>
      <c r="R78" s="21">
        <f>Australia!R8</f>
        <v>9337</v>
      </c>
      <c r="S78" s="21">
        <f>Australia!S8</f>
        <v>8690</v>
      </c>
      <c r="T78" s="21">
        <f>Australia!T8</f>
        <v>8397</v>
      </c>
      <c r="U78" s="21">
        <f>Australia!U8</f>
        <v>8456</v>
      </c>
      <c r="V78" s="21">
        <f>Australia!V8</f>
        <v>8005</v>
      </c>
      <c r="W78" s="21">
        <f>Australia!W8</f>
        <v>1498</v>
      </c>
      <c r="X78" s="21">
        <f>Australia!X8</f>
        <v>593</v>
      </c>
      <c r="Y78" s="21">
        <f>Australia!Y8</f>
        <v>4508</v>
      </c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</row>
    <row r="79" spans="1:114" x14ac:dyDescent="0.3">
      <c r="A79" s="11" t="s">
        <v>149</v>
      </c>
      <c r="B79" s="21" t="str">
        <f>Brunei!B8</f>
        <v>n.a.</v>
      </c>
      <c r="C79" s="21" t="str">
        <f>Brunei!C8</f>
        <v>n.a.</v>
      </c>
      <c r="D79" s="21" t="str">
        <f>Brunei!D8</f>
        <v>n.a.</v>
      </c>
      <c r="E79" s="21" t="str">
        <f>Brunei!E8</f>
        <v>n.a.</v>
      </c>
      <c r="F79" s="21" t="str">
        <f>Brunei!F8</f>
        <v>n.a.</v>
      </c>
      <c r="G79" s="21" t="str">
        <f>Brunei!G8</f>
        <v>n.a.</v>
      </c>
      <c r="H79" s="21" t="str">
        <f>Brunei!H8</f>
        <v>n.a.</v>
      </c>
      <c r="I79" s="21">
        <f>Brunei!I8</f>
        <v>4</v>
      </c>
      <c r="J79" s="21">
        <f>Brunei!J8</f>
        <v>5</v>
      </c>
      <c r="K79" s="21">
        <f>Brunei!K8</f>
        <v>6</v>
      </c>
      <c r="L79" s="21">
        <f>Brunei!L8</f>
        <v>5</v>
      </c>
      <c r="M79" s="21">
        <f>Brunei!M8</f>
        <v>5</v>
      </c>
      <c r="N79" s="21">
        <f>Brunei!N8</f>
        <v>7</v>
      </c>
      <c r="O79" s="21">
        <f>Brunei!O8</f>
        <v>7</v>
      </c>
      <c r="P79" s="21">
        <f>Brunei!P8</f>
        <v>10</v>
      </c>
      <c r="Q79" s="21">
        <f>Brunei!Q8</f>
        <v>9</v>
      </c>
      <c r="R79" s="21">
        <f>Brunei!R8</f>
        <v>8</v>
      </c>
      <c r="S79" s="21">
        <f>Brunei!S8</f>
        <v>7</v>
      </c>
      <c r="T79" s="21">
        <f>Brunei!T8</f>
        <v>7</v>
      </c>
      <c r="U79" s="21">
        <f>Brunei!U8</f>
        <v>8</v>
      </c>
      <c r="V79" s="21">
        <f>Brunei!V8</f>
        <v>8</v>
      </c>
      <c r="W79" s="21">
        <f>Brunei!W8</f>
        <v>2</v>
      </c>
      <c r="X79" s="21">
        <f>Brunei!X8</f>
        <v>2</v>
      </c>
      <c r="Y79" s="21">
        <f>Brunei!Y8</f>
        <v>4</v>
      </c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</row>
    <row r="80" spans="1:114" x14ac:dyDescent="0.3">
      <c r="A80" s="11" t="s">
        <v>46</v>
      </c>
      <c r="B80" s="21">
        <f>China!B8</f>
        <v>2160</v>
      </c>
      <c r="C80" s="21">
        <f>China!C8</f>
        <v>2738</v>
      </c>
      <c r="D80" s="21">
        <f>China!D8</f>
        <v>2714</v>
      </c>
      <c r="E80" s="21">
        <f>China!E8</f>
        <v>2654</v>
      </c>
      <c r="F80" s="21">
        <f>China!F8</f>
        <v>2267</v>
      </c>
      <c r="G80" s="21">
        <f>China!G8</f>
        <v>2624</v>
      </c>
      <c r="H80" s="21">
        <f>China!H8</f>
        <v>3201</v>
      </c>
      <c r="I80" s="21">
        <f>China!I8</f>
        <v>3692</v>
      </c>
      <c r="J80" s="21">
        <f>China!J8</f>
        <v>4384</v>
      </c>
      <c r="K80" s="21">
        <f>China!K8</f>
        <v>5163</v>
      </c>
      <c r="L80" s="21">
        <f>China!L8</f>
        <v>5642</v>
      </c>
      <c r="M80" s="21">
        <f>China!M8</f>
        <v>7980</v>
      </c>
      <c r="N80" s="21">
        <f>China!N8</f>
        <v>10517</v>
      </c>
      <c r="O80" s="21">
        <f>China!O8</f>
        <v>14274</v>
      </c>
      <c r="P80" s="21">
        <f>China!P8</f>
        <v>18401</v>
      </c>
      <c r="Q80" s="21">
        <f>China!Q8</f>
        <v>22582</v>
      </c>
      <c r="R80" s="21">
        <f>China!R8</f>
        <v>27438</v>
      </c>
      <c r="S80" s="21">
        <f>China!S8</f>
        <v>31559</v>
      </c>
      <c r="T80" s="21">
        <f>China!T8</f>
        <v>32959</v>
      </c>
      <c r="U80" s="21">
        <f>China!U8</f>
        <v>34126</v>
      </c>
      <c r="V80" s="21">
        <f>China!V8</f>
        <v>33240</v>
      </c>
      <c r="W80" s="21">
        <f>China!W8</f>
        <v>16166</v>
      </c>
      <c r="X80" s="21">
        <f>China!X8</f>
        <v>11411</v>
      </c>
      <c r="Y80" s="21">
        <f>China!Y8</f>
        <v>13963</v>
      </c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</row>
    <row r="81" spans="1:114" x14ac:dyDescent="0.3">
      <c r="A81" s="11" t="s">
        <v>49</v>
      </c>
      <c r="B81" s="21">
        <f>'Hong Kong'!B8</f>
        <v>1016</v>
      </c>
      <c r="C81" s="21">
        <f>'Hong Kong'!C8</f>
        <v>1104</v>
      </c>
      <c r="D81" s="21">
        <f>'Hong Kong'!D8</f>
        <v>993</v>
      </c>
      <c r="E81" s="21">
        <f>'Hong Kong'!E8</f>
        <v>873</v>
      </c>
      <c r="F81" s="21">
        <f>'Hong Kong'!F8</f>
        <v>762</v>
      </c>
      <c r="G81" s="21">
        <f>'Hong Kong'!G8</f>
        <v>838</v>
      </c>
      <c r="H81" s="21">
        <f>'Hong Kong'!H8</f>
        <v>898</v>
      </c>
      <c r="I81" s="21">
        <f>'Hong Kong'!I8</f>
        <v>902</v>
      </c>
      <c r="J81" s="21">
        <f>'Hong Kong'!J8</f>
        <v>940</v>
      </c>
      <c r="K81" s="21">
        <f>'Hong Kong'!K8</f>
        <v>969</v>
      </c>
      <c r="L81" s="21">
        <f>'Hong Kong'!L8</f>
        <v>883</v>
      </c>
      <c r="M81" s="21">
        <f>'Hong Kong'!M8</f>
        <v>1081</v>
      </c>
      <c r="N81" s="21">
        <f>'Hong Kong'!N8</f>
        <v>1112</v>
      </c>
      <c r="O81" s="21">
        <f>'Hong Kong'!O8</f>
        <v>1236</v>
      </c>
      <c r="P81" s="21">
        <f>'Hong Kong'!P8</f>
        <v>1233</v>
      </c>
      <c r="Q81" s="21">
        <f>'Hong Kong'!Q8</f>
        <v>1263</v>
      </c>
      <c r="R81" s="21">
        <f>'Hong Kong'!R8</f>
        <v>1367</v>
      </c>
      <c r="S81" s="21">
        <f>'Hong Kong'!S8</f>
        <v>1342</v>
      </c>
      <c r="T81" s="21">
        <f>'Hong Kong'!T8</f>
        <v>1481</v>
      </c>
      <c r="U81" s="21">
        <f>'Hong Kong'!U8</f>
        <v>1639</v>
      </c>
      <c r="V81" s="21">
        <f>'Hong Kong'!V8</f>
        <v>1552</v>
      </c>
      <c r="W81" s="21">
        <f>'Hong Kong'!W8</f>
        <v>447</v>
      </c>
      <c r="X81" s="21">
        <f>'Hong Kong'!X8</f>
        <v>336</v>
      </c>
      <c r="Y81" s="21">
        <f>'Hong Kong'!Y8</f>
        <v>490</v>
      </c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</row>
    <row r="82" spans="1:114" x14ac:dyDescent="0.3">
      <c r="A82" s="11" t="s">
        <v>50</v>
      </c>
      <c r="B82" s="21">
        <f>India!B8</f>
        <v>1761</v>
      </c>
      <c r="C82" s="21">
        <f>India!C8</f>
        <v>2191</v>
      </c>
      <c r="D82" s="21">
        <f>India!D8</f>
        <v>2473</v>
      </c>
      <c r="E82" s="21">
        <f>India!E8</f>
        <v>2544</v>
      </c>
      <c r="F82" s="21">
        <f>India!F8</f>
        <v>2842</v>
      </c>
      <c r="G82" s="21">
        <f>India!G8</f>
        <v>3272</v>
      </c>
      <c r="H82" s="21">
        <f>India!H8</f>
        <v>3569</v>
      </c>
      <c r="I82" s="21">
        <f>India!I8</f>
        <v>4073</v>
      </c>
      <c r="J82" s="21">
        <f>India!J8</f>
        <v>5238</v>
      </c>
      <c r="K82" s="21">
        <f>India!K8</f>
        <v>5707</v>
      </c>
      <c r="L82" s="21">
        <f>India!L8</f>
        <v>5505</v>
      </c>
      <c r="M82" s="21">
        <f>India!M8</f>
        <v>6231</v>
      </c>
      <c r="N82" s="21">
        <f>India!N8</f>
        <v>6473</v>
      </c>
      <c r="O82" s="21">
        <f>India!O8</f>
        <v>6737</v>
      </c>
      <c r="P82" s="21">
        <f>India!P8</f>
        <v>7653</v>
      </c>
      <c r="Q82" s="21">
        <f>India!Q8</f>
        <v>8758</v>
      </c>
      <c r="R82" s="21">
        <f>India!R8</f>
        <v>10557</v>
      </c>
      <c r="S82" s="21">
        <f>India!S8</f>
        <v>12008</v>
      </c>
      <c r="T82" s="21">
        <f>India!T8</f>
        <v>12903</v>
      </c>
      <c r="U82" s="21">
        <f>India!U8</f>
        <v>13483</v>
      </c>
      <c r="V82" s="21">
        <f>India!V8</f>
        <v>14190</v>
      </c>
      <c r="W82" s="21">
        <f>India!W8</f>
        <v>7879</v>
      </c>
      <c r="X82" s="21">
        <f>India!X8</f>
        <v>7922</v>
      </c>
      <c r="Y82" s="21">
        <f>India!Y8</f>
        <v>13228</v>
      </c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</row>
    <row r="83" spans="1:114" x14ac:dyDescent="0.3">
      <c r="A83" s="11" t="s">
        <v>83</v>
      </c>
      <c r="B83" s="21">
        <f>Indonesia!B8</f>
        <v>522</v>
      </c>
      <c r="C83" s="21">
        <f>Indonesia!C8</f>
        <v>571</v>
      </c>
      <c r="D83" s="21">
        <f>Indonesia!D8</f>
        <v>518</v>
      </c>
      <c r="E83" s="21">
        <f>Indonesia!E8</f>
        <v>449</v>
      </c>
      <c r="F83" s="21">
        <f>Indonesia!F8</f>
        <v>409</v>
      </c>
      <c r="G83" s="21">
        <f>Indonesia!G8</f>
        <v>411</v>
      </c>
      <c r="H83" s="21">
        <f>Indonesia!H8</f>
        <v>440</v>
      </c>
      <c r="I83" s="21">
        <f>Indonesia!I8</f>
        <v>435</v>
      </c>
      <c r="J83" s="21">
        <f>Indonesia!J8</f>
        <v>455</v>
      </c>
      <c r="K83" s="21">
        <f>Indonesia!K8</f>
        <v>446</v>
      </c>
      <c r="L83" s="21">
        <f>Indonesia!L8</f>
        <v>460</v>
      </c>
      <c r="M83" s="21">
        <f>Indonesia!M8</f>
        <v>501</v>
      </c>
      <c r="N83" s="21">
        <f>Indonesia!N8</f>
        <v>595</v>
      </c>
      <c r="O83" s="21">
        <f>Indonesia!O8</f>
        <v>649</v>
      </c>
      <c r="P83" s="21">
        <f>Indonesia!P8</f>
        <v>773</v>
      </c>
      <c r="Q83" s="21">
        <f>Indonesia!Q8</f>
        <v>843</v>
      </c>
      <c r="R83" s="21">
        <f>Indonesia!R8</f>
        <v>851</v>
      </c>
      <c r="S83" s="21">
        <f>Indonesia!S8</f>
        <v>908</v>
      </c>
      <c r="T83" s="21">
        <f>Indonesia!T8</f>
        <v>989</v>
      </c>
      <c r="U83" s="21">
        <f>Indonesia!U8</f>
        <v>1021</v>
      </c>
      <c r="V83" s="21">
        <f>Indonesia!V8</f>
        <v>1055</v>
      </c>
      <c r="W83" s="21">
        <f>Indonesia!W8</f>
        <v>384</v>
      </c>
      <c r="X83" s="21">
        <f>Indonesia!X8</f>
        <v>439</v>
      </c>
      <c r="Y83" s="21">
        <f>Indonesia!Y8</f>
        <v>718</v>
      </c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</row>
    <row r="84" spans="1:114" x14ac:dyDescent="0.3">
      <c r="A84" s="11" t="s">
        <v>52</v>
      </c>
      <c r="B84" s="21">
        <f>Japan!B8</f>
        <v>17575</v>
      </c>
      <c r="C84" s="21">
        <f>Japan!C8</f>
        <v>18625</v>
      </c>
      <c r="D84" s="21">
        <f>Japan!D8</f>
        <v>15212</v>
      </c>
      <c r="E84" s="21">
        <f>Japan!E8</f>
        <v>13547</v>
      </c>
      <c r="F84" s="21">
        <f>Japan!F8</f>
        <v>12282</v>
      </c>
      <c r="G84" s="21">
        <f>Japan!G8</f>
        <v>14842</v>
      </c>
      <c r="H84" s="21">
        <f>Japan!H8</f>
        <v>15011</v>
      </c>
      <c r="I84" s="21">
        <f>Japan!I8</f>
        <v>13345</v>
      </c>
      <c r="J84" s="21">
        <f>Japan!J8</f>
        <v>12954</v>
      </c>
      <c r="K84" s="21">
        <f>Japan!K8</f>
        <v>12335</v>
      </c>
      <c r="L84" s="21">
        <f>Japan!L8</f>
        <v>10695</v>
      </c>
      <c r="M84" s="21">
        <f>Japan!M8</f>
        <v>14439</v>
      </c>
      <c r="N84" s="21">
        <f>Japan!N8</f>
        <v>15514</v>
      </c>
      <c r="O84" s="21">
        <f>Japan!O8</f>
        <v>17662</v>
      </c>
      <c r="P84" s="21">
        <f>Japan!P8</f>
        <v>16681</v>
      </c>
      <c r="Q84" s="21">
        <f>Japan!Q8</f>
        <v>15126</v>
      </c>
      <c r="R84" s="21">
        <f>Japan!R8</f>
        <v>13973</v>
      </c>
      <c r="S84" s="21">
        <f>Japan!S8</f>
        <v>12999</v>
      </c>
      <c r="T84" s="21">
        <f>Japan!T8</f>
        <v>12674</v>
      </c>
      <c r="U84" s="21">
        <f>Japan!U8</f>
        <v>12611</v>
      </c>
      <c r="V84" s="21">
        <f>Japan!V8</f>
        <v>12991</v>
      </c>
      <c r="W84" s="21">
        <f>Japan!W8</f>
        <v>3005</v>
      </c>
      <c r="X84" s="21">
        <f>Japan!X8</f>
        <v>1179</v>
      </c>
      <c r="Y84" s="21">
        <f>Japan!Y8</f>
        <v>3136</v>
      </c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</row>
    <row r="85" spans="1:114" x14ac:dyDescent="0.3">
      <c r="A85" s="11" t="s">
        <v>96</v>
      </c>
      <c r="B85" s="21">
        <f>'South Korea'!B8</f>
        <v>2295</v>
      </c>
      <c r="C85" s="21">
        <f>'South Korea'!C8</f>
        <v>2898</v>
      </c>
      <c r="D85" s="21">
        <f>'South Korea'!D8</f>
        <v>2854</v>
      </c>
      <c r="E85" s="21">
        <f>'South Korea'!E8</f>
        <v>2907</v>
      </c>
      <c r="F85" s="21">
        <f>'South Korea'!F8</f>
        <v>2963</v>
      </c>
      <c r="G85" s="21">
        <f>'South Korea'!G8</f>
        <v>3091</v>
      </c>
      <c r="H85" s="21">
        <f>'South Korea'!H8</f>
        <v>3463</v>
      </c>
      <c r="I85" s="21">
        <f>'South Korea'!I8</f>
        <v>3793</v>
      </c>
      <c r="J85" s="21">
        <f>'South Korea'!J8</f>
        <v>4238</v>
      </c>
      <c r="K85" s="21">
        <f>'South Korea'!K8</f>
        <v>4455</v>
      </c>
      <c r="L85" s="21">
        <f>'South Korea'!L8</f>
        <v>4655</v>
      </c>
      <c r="M85" s="21">
        <f>'South Korea'!M8</f>
        <v>6500</v>
      </c>
      <c r="N85" s="21">
        <f>'South Korea'!N8</f>
        <v>6905</v>
      </c>
      <c r="O85" s="21">
        <f>'South Korea'!O8</f>
        <v>7302</v>
      </c>
      <c r="P85" s="21">
        <f>'South Korea'!P8</f>
        <v>7769</v>
      </c>
      <c r="Q85" s="21">
        <f>'South Korea'!Q8</f>
        <v>7710</v>
      </c>
      <c r="R85" s="21">
        <f>'South Korea'!R8</f>
        <v>8446</v>
      </c>
      <c r="S85" s="21">
        <f>'South Korea'!S8</f>
        <v>8885</v>
      </c>
      <c r="T85" s="21">
        <f>'South Korea'!T8</f>
        <v>9928</v>
      </c>
      <c r="U85" s="21">
        <f>'South Korea'!U8</f>
        <v>9526</v>
      </c>
      <c r="V85" s="21">
        <f>'South Korea'!V8</f>
        <v>9233</v>
      </c>
      <c r="W85" s="21">
        <f>'South Korea'!W8</f>
        <v>3575</v>
      </c>
      <c r="X85" s="21">
        <f>'South Korea'!X8</f>
        <v>2763</v>
      </c>
      <c r="Y85" s="21">
        <f>'South Korea'!Y8</f>
        <v>5480</v>
      </c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</row>
    <row r="86" spans="1:114" x14ac:dyDescent="0.3">
      <c r="A86" s="11" t="s">
        <v>84</v>
      </c>
      <c r="B86" s="21">
        <f>Malaysia!B8</f>
        <v>361</v>
      </c>
      <c r="C86" s="21">
        <f>Malaysia!C8</f>
        <v>408</v>
      </c>
      <c r="D86" s="21">
        <f>Malaysia!D8</f>
        <v>325</v>
      </c>
      <c r="E86" s="21">
        <f>Malaysia!E8</f>
        <v>284</v>
      </c>
      <c r="F86" s="21">
        <f>Malaysia!F8</f>
        <v>254</v>
      </c>
      <c r="G86" s="21">
        <f>Malaysia!G8</f>
        <v>304</v>
      </c>
      <c r="H86" s="21">
        <f>Malaysia!H8</f>
        <v>332</v>
      </c>
      <c r="I86" s="21">
        <f>Malaysia!I8</f>
        <v>338</v>
      </c>
      <c r="J86" s="21">
        <f>Malaysia!J8</f>
        <v>382</v>
      </c>
      <c r="K86" s="21">
        <f>Malaysia!K8</f>
        <v>392</v>
      </c>
      <c r="L86" s="21">
        <f>Malaysia!L8</f>
        <v>367</v>
      </c>
      <c r="M86" s="21">
        <f>Malaysia!M8</f>
        <v>452</v>
      </c>
      <c r="N86" s="21">
        <f>Malaysia!N8</f>
        <v>508</v>
      </c>
      <c r="O86" s="21">
        <f>Malaysia!O8</f>
        <v>564</v>
      </c>
      <c r="P86" s="21">
        <f>Malaysia!P8</f>
        <v>653</v>
      </c>
      <c r="Q86" s="21">
        <f>Malaysia!Q8</f>
        <v>710</v>
      </c>
      <c r="R86" s="21">
        <f>Malaysia!R8</f>
        <v>727</v>
      </c>
      <c r="S86" s="21">
        <f>Malaysia!S8</f>
        <v>742</v>
      </c>
      <c r="T86" s="21">
        <f>Malaysia!T8</f>
        <v>754</v>
      </c>
      <c r="U86" s="21">
        <f>Malaysia!U8</f>
        <v>778</v>
      </c>
      <c r="V86" s="21">
        <f>Malaysia!V8</f>
        <v>737</v>
      </c>
      <c r="W86" s="21">
        <f>Malaysia!W8</f>
        <v>286</v>
      </c>
      <c r="X86" s="21">
        <f>Malaysia!X8</f>
        <v>220</v>
      </c>
      <c r="Y86" s="21">
        <f>Malaysia!Y8</f>
        <v>413</v>
      </c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</row>
    <row r="87" spans="1:114" x14ac:dyDescent="0.3">
      <c r="A87" s="11" t="s">
        <v>85</v>
      </c>
      <c r="B87" s="21">
        <f>'New Zealand'!B8</f>
        <v>764</v>
      </c>
      <c r="C87" s="21">
        <f>'New Zealand'!C8</f>
        <v>780</v>
      </c>
      <c r="D87" s="21">
        <f>'New Zealand'!D8</f>
        <v>673</v>
      </c>
      <c r="E87" s="21">
        <f>'New Zealand'!E8</f>
        <v>529</v>
      </c>
      <c r="F87" s="21">
        <f>'New Zealand'!F8</f>
        <v>502</v>
      </c>
      <c r="G87" s="21">
        <f>'New Zealand'!G8</f>
        <v>609</v>
      </c>
      <c r="H87" s="21">
        <f>'New Zealand'!H8</f>
        <v>621</v>
      </c>
      <c r="I87" s="21">
        <f>'New Zealand'!I8</f>
        <v>637</v>
      </c>
      <c r="J87" s="21">
        <f>'New Zealand'!J8</f>
        <v>700</v>
      </c>
      <c r="K87" s="21">
        <f>'New Zealand'!K8</f>
        <v>763</v>
      </c>
      <c r="L87" s="21">
        <f>'New Zealand'!L8</f>
        <v>666</v>
      </c>
      <c r="M87" s="21">
        <f>'New Zealand'!M8</f>
        <v>801</v>
      </c>
      <c r="N87" s="21">
        <f>'New Zealand'!N8</f>
        <v>864</v>
      </c>
      <c r="O87" s="21">
        <f>'New Zealand'!O8</f>
        <v>880</v>
      </c>
      <c r="P87" s="21">
        <f>'New Zealand'!P8</f>
        <v>1144</v>
      </c>
      <c r="Q87" s="21">
        <f>'New Zealand'!Q8</f>
        <v>1271</v>
      </c>
      <c r="R87" s="21">
        <f>'New Zealand'!R8</f>
        <v>1422</v>
      </c>
      <c r="S87" s="21">
        <f>'New Zealand'!S8</f>
        <v>1461</v>
      </c>
      <c r="T87" s="21">
        <f>'New Zealand'!T8</f>
        <v>1519</v>
      </c>
      <c r="U87" s="21">
        <f>'New Zealand'!U8</f>
        <v>1560</v>
      </c>
      <c r="V87" s="21">
        <f>'New Zealand'!V8</f>
        <v>1482</v>
      </c>
      <c r="W87" s="21">
        <f>'New Zealand'!W8</f>
        <v>332</v>
      </c>
      <c r="X87" s="21">
        <f>'New Zealand'!X8</f>
        <v>133</v>
      </c>
      <c r="Y87" s="21">
        <f>'New Zealand'!Y8</f>
        <v>780</v>
      </c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</row>
    <row r="88" spans="1:114" x14ac:dyDescent="0.3">
      <c r="A88" s="11" t="s">
        <v>86</v>
      </c>
      <c r="B88" s="21">
        <f>Philippines!B8</f>
        <v>888</v>
      </c>
      <c r="C88" s="21">
        <f>Philippines!C8</f>
        <v>1043</v>
      </c>
      <c r="D88" s="21">
        <f>Philippines!D8</f>
        <v>1085</v>
      </c>
      <c r="E88" s="21">
        <f>Philippines!E8</f>
        <v>1022</v>
      </c>
      <c r="F88" s="21">
        <f>Philippines!F8</f>
        <v>722</v>
      </c>
      <c r="G88" s="21">
        <f>Philippines!G8</f>
        <v>944</v>
      </c>
      <c r="H88" s="21">
        <f>Philippines!H8</f>
        <v>1024</v>
      </c>
      <c r="I88" s="21">
        <f>Philippines!I8</f>
        <v>1041</v>
      </c>
      <c r="J88" s="21">
        <f>Philippines!J8</f>
        <v>1123</v>
      </c>
      <c r="K88" s="21">
        <f>Philippines!K8</f>
        <v>1207</v>
      </c>
      <c r="L88" s="21">
        <f>Philippines!L8</f>
        <v>1184</v>
      </c>
      <c r="M88" s="21">
        <f>Philippines!M8</f>
        <v>1155</v>
      </c>
      <c r="N88" s="21">
        <f>Philippines!N8</f>
        <v>1060</v>
      </c>
      <c r="O88" s="21">
        <f>Philippines!O8</f>
        <v>1125</v>
      </c>
      <c r="P88" s="21">
        <f>Philippines!P8</f>
        <v>1167</v>
      </c>
      <c r="Q88" s="21">
        <f>Philippines!Q8</f>
        <v>1228</v>
      </c>
      <c r="R88" s="21">
        <f>Philippines!R8</f>
        <v>1266</v>
      </c>
      <c r="S88" s="21">
        <f>Philippines!S8</f>
        <v>1381</v>
      </c>
      <c r="T88" s="21">
        <f>Philippines!T8</f>
        <v>1427</v>
      </c>
      <c r="U88" s="21">
        <f>Philippines!U8</f>
        <v>1466</v>
      </c>
      <c r="V88" s="21">
        <f>Philippines!V8</f>
        <v>1472</v>
      </c>
      <c r="W88" s="21">
        <f>Philippines!W8</f>
        <v>580</v>
      </c>
      <c r="X88" s="21">
        <f>Philippines!X8</f>
        <v>591</v>
      </c>
      <c r="Y88" s="21">
        <f>Philippines!Y8</f>
        <v>1130</v>
      </c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</row>
    <row r="89" spans="1:114" x14ac:dyDescent="0.3">
      <c r="A89" s="11" t="s">
        <v>57</v>
      </c>
      <c r="B89" s="21">
        <f>Singapore!B8</f>
        <v>678</v>
      </c>
      <c r="C89" s="21">
        <f>Singapore!C8</f>
        <v>740</v>
      </c>
      <c r="D89" s="21">
        <f>Singapore!D8</f>
        <v>594</v>
      </c>
      <c r="E89" s="21">
        <f>Singapore!E8</f>
        <v>567</v>
      </c>
      <c r="F89" s="21">
        <f>Singapore!F8</f>
        <v>519</v>
      </c>
      <c r="G89" s="21">
        <f>Singapore!G8</f>
        <v>589</v>
      </c>
      <c r="H89" s="21">
        <f>Singapore!H8</f>
        <v>651</v>
      </c>
      <c r="I89" s="21">
        <f>Singapore!I8</f>
        <v>672</v>
      </c>
      <c r="J89" s="21">
        <f>Singapore!J8</f>
        <v>755</v>
      </c>
      <c r="K89" s="21">
        <f>Singapore!K8</f>
        <v>831</v>
      </c>
      <c r="L89" s="21">
        <f>Singapore!L8</f>
        <v>674</v>
      </c>
      <c r="M89" s="21">
        <f>Singapore!M8</f>
        <v>914</v>
      </c>
      <c r="N89" s="21">
        <f>Singapore!N8</f>
        <v>1046</v>
      </c>
      <c r="O89" s="21">
        <f>Singapore!O8</f>
        <v>1096</v>
      </c>
      <c r="P89" s="21">
        <f>Singapore!P8</f>
        <v>1106</v>
      </c>
      <c r="Q89" s="21">
        <f>Singapore!Q8</f>
        <v>1106</v>
      </c>
      <c r="R89" s="21">
        <f>Singapore!R8</f>
        <v>1134</v>
      </c>
      <c r="S89" s="21">
        <f>Singapore!S8</f>
        <v>1075</v>
      </c>
      <c r="T89" s="21">
        <f>Singapore!T8</f>
        <v>1092</v>
      </c>
      <c r="U89" s="21">
        <f>Singapore!U8</f>
        <v>1217</v>
      </c>
      <c r="V89" s="21">
        <f>Singapore!V8</f>
        <v>1303</v>
      </c>
      <c r="W89" s="21">
        <f>Singapore!W8</f>
        <v>350</v>
      </c>
      <c r="X89" s="21">
        <f>Singapore!X8</f>
        <v>328</v>
      </c>
      <c r="Y89" s="21">
        <f>Singapore!Y8</f>
        <v>926</v>
      </c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</row>
    <row r="90" spans="1:114" x14ac:dyDescent="0.3">
      <c r="A90" s="11" t="s">
        <v>61</v>
      </c>
      <c r="B90" s="21">
        <f>Taiwan!B8</f>
        <v>2059</v>
      </c>
      <c r="C90" s="21">
        <f>Taiwan!C8</f>
        <v>2191</v>
      </c>
      <c r="D90" s="21">
        <f>Taiwan!D8</f>
        <v>1907</v>
      </c>
      <c r="E90" s="21">
        <f>Taiwan!E8</f>
        <v>1670</v>
      </c>
      <c r="F90" s="21">
        <f>Taiwan!F8</f>
        <v>1486</v>
      </c>
      <c r="G90" s="21">
        <f>Taiwan!G8</f>
        <v>1681</v>
      </c>
      <c r="H90" s="21">
        <f>Taiwan!H8</f>
        <v>1785</v>
      </c>
      <c r="I90" s="21">
        <f>Taiwan!I8</f>
        <v>1768</v>
      </c>
      <c r="J90" s="21">
        <f>Taiwan!J8</f>
        <v>1883</v>
      </c>
      <c r="K90" s="21">
        <f>Taiwan!K8</f>
        <v>1876</v>
      </c>
      <c r="L90" s="21">
        <f>Taiwan!L8</f>
        <v>1687</v>
      </c>
      <c r="M90" s="21">
        <f>Taiwan!M8</f>
        <v>2008</v>
      </c>
      <c r="N90" s="21">
        <f>Taiwan!N8</f>
        <v>2009</v>
      </c>
      <c r="O90" s="21">
        <f>Taiwan!O8</f>
        <v>2020</v>
      </c>
      <c r="P90" s="21">
        <f>Taiwan!P8</f>
        <v>2565</v>
      </c>
      <c r="Q90" s="21">
        <f>Taiwan!Q8</f>
        <v>2690</v>
      </c>
      <c r="R90" s="21">
        <f>Taiwan!R8</f>
        <v>2798</v>
      </c>
      <c r="S90" s="21">
        <f>Taiwan!S8</f>
        <v>2928</v>
      </c>
      <c r="T90" s="21">
        <f>Taiwan!T8</f>
        <v>2996</v>
      </c>
      <c r="U90" s="21">
        <f>Taiwan!U8</f>
        <v>3005</v>
      </c>
      <c r="V90" s="21">
        <f>Taiwan!V8</f>
        <v>3016</v>
      </c>
      <c r="W90" s="21">
        <f>Taiwan!W8</f>
        <v>1275</v>
      </c>
      <c r="X90" s="21">
        <f>Taiwan!X8</f>
        <v>1030</v>
      </c>
      <c r="Y90" s="21">
        <f>Taiwan!Y8</f>
        <v>1468</v>
      </c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</row>
    <row r="91" spans="1:114" x14ac:dyDescent="0.3">
      <c r="A91" s="11" t="s">
        <v>87</v>
      </c>
      <c r="B91" s="21">
        <f>Thailand!B8</f>
        <v>689</v>
      </c>
      <c r="C91" s="21">
        <f>Thailand!C8</f>
        <v>767</v>
      </c>
      <c r="D91" s="21">
        <f>Thailand!D8</f>
        <v>693</v>
      </c>
      <c r="E91" s="21">
        <f>Thailand!E8</f>
        <v>646</v>
      </c>
      <c r="F91" s="21">
        <f>Thailand!F8</f>
        <v>572</v>
      </c>
      <c r="G91" s="21">
        <f>Thailand!G8</f>
        <v>634</v>
      </c>
      <c r="H91" s="21">
        <f>Thailand!H8</f>
        <v>644</v>
      </c>
      <c r="I91" s="21">
        <f>Thailand!I8</f>
        <v>558</v>
      </c>
      <c r="J91" s="21">
        <f>Thailand!J8</f>
        <v>631</v>
      </c>
      <c r="K91" s="21">
        <f>Thailand!K8</f>
        <v>665</v>
      </c>
      <c r="L91" s="21">
        <f>Thailand!L8</f>
        <v>611</v>
      </c>
      <c r="M91" s="21">
        <f>Thailand!M8</f>
        <v>662</v>
      </c>
      <c r="N91" s="21">
        <f>Thailand!N8</f>
        <v>685</v>
      </c>
      <c r="O91" s="21">
        <f>Thailand!O8</f>
        <v>745</v>
      </c>
      <c r="P91" s="21">
        <f>Thailand!P8</f>
        <v>798</v>
      </c>
      <c r="Q91" s="21">
        <f>Thailand!Q8</f>
        <v>809</v>
      </c>
      <c r="R91" s="21">
        <f>Thailand!R8</f>
        <v>812</v>
      </c>
      <c r="S91" s="21">
        <f>Thailand!S8</f>
        <v>843</v>
      </c>
      <c r="T91" s="21">
        <f>Thailand!T8</f>
        <v>886</v>
      </c>
      <c r="U91" s="21">
        <f>Thailand!U8</f>
        <v>933</v>
      </c>
      <c r="V91" s="21">
        <f>Thailand!V8</f>
        <v>924</v>
      </c>
      <c r="W91" s="21">
        <f>Thailand!W8</f>
        <v>379</v>
      </c>
      <c r="X91" s="21">
        <f>Thailand!X8</f>
        <v>364</v>
      </c>
      <c r="Y91" s="21">
        <f>Thailand!Y8</f>
        <v>630</v>
      </c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</row>
    <row r="92" spans="1:114" x14ac:dyDescent="0.3">
      <c r="A92" s="11" t="s">
        <v>182</v>
      </c>
      <c r="B92" s="21" t="str">
        <f>Vietnam!B8</f>
        <v>n.a.</v>
      </c>
      <c r="C92" s="21" t="str">
        <f>Vietnam!C8</f>
        <v>n.a.</v>
      </c>
      <c r="D92" s="21" t="str">
        <f>Vietnam!D8</f>
        <v>n.a.</v>
      </c>
      <c r="E92" s="21" t="str">
        <f>Vietnam!E8</f>
        <v>n.a.</v>
      </c>
      <c r="F92" s="21" t="str">
        <f>Vietnam!F8</f>
        <v>n.a.</v>
      </c>
      <c r="G92" s="21" t="str">
        <f>Vietnam!G8</f>
        <v>n.a.</v>
      </c>
      <c r="H92" s="21" t="str">
        <f>Vietnam!H8</f>
        <v>n.a.</v>
      </c>
      <c r="I92" s="21">
        <f>Vietnam!I8</f>
        <v>172</v>
      </c>
      <c r="J92" s="21">
        <f>Vietnam!J8</f>
        <v>251</v>
      </c>
      <c r="K92" s="21">
        <f>Vietnam!K8</f>
        <v>335</v>
      </c>
      <c r="L92" s="21">
        <f>Vietnam!L8</f>
        <v>383</v>
      </c>
      <c r="M92" s="21">
        <f>Vietnam!M8</f>
        <v>441</v>
      </c>
      <c r="N92" s="21">
        <f>Vietnam!N8</f>
        <v>508</v>
      </c>
      <c r="O92" s="21">
        <f>Vietnam!O8</f>
        <v>595</v>
      </c>
      <c r="P92" s="21">
        <f>Vietnam!P8</f>
        <v>674</v>
      </c>
      <c r="Q92" s="21">
        <f>Vietnam!Q8</f>
        <v>849</v>
      </c>
      <c r="R92" s="21">
        <f>Vietnam!R8</f>
        <v>1020</v>
      </c>
      <c r="S92" s="21">
        <f>Vietnam!S8</f>
        <v>1185</v>
      </c>
      <c r="T92" s="21">
        <f>Vietnam!T8</f>
        <v>1431</v>
      </c>
      <c r="U92" s="21">
        <f>Vietnam!U8</f>
        <v>1567</v>
      </c>
      <c r="V92" s="21">
        <f>Vietnam!V8</f>
        <v>1642</v>
      </c>
      <c r="W92" s="21">
        <f>Vietnam!W8</f>
        <v>1047</v>
      </c>
      <c r="X92" s="21">
        <f>Vietnam!X8</f>
        <v>813</v>
      </c>
      <c r="Y92" s="21">
        <f>Vietnam!Y8</f>
        <v>1232</v>
      </c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</row>
    <row r="93" spans="1:114" x14ac:dyDescent="0.3">
      <c r="A93" s="11" t="s">
        <v>93</v>
      </c>
      <c r="B93" s="21">
        <f>B77-SUM(B78:B92)</f>
        <v>705</v>
      </c>
      <c r="C93" s="21">
        <f t="shared" ref="C93:V93" si="15">C77-SUM(C78:C92)</f>
        <v>839</v>
      </c>
      <c r="D93" s="21">
        <f t="shared" si="15"/>
        <v>898</v>
      </c>
      <c r="E93" s="21">
        <f t="shared" si="15"/>
        <v>830</v>
      </c>
      <c r="F93" s="21">
        <f t="shared" si="15"/>
        <v>836</v>
      </c>
      <c r="G93" s="21">
        <f t="shared" si="15"/>
        <v>912</v>
      </c>
      <c r="H93" s="21">
        <f t="shared" si="15"/>
        <v>1024</v>
      </c>
      <c r="I93" s="21">
        <f t="shared" si="15"/>
        <v>892</v>
      </c>
      <c r="J93" s="21">
        <f t="shared" si="15"/>
        <v>1001</v>
      </c>
      <c r="K93" s="21">
        <f t="shared" si="15"/>
        <v>1097</v>
      </c>
      <c r="L93" s="21">
        <f t="shared" si="15"/>
        <v>1098</v>
      </c>
      <c r="M93" s="21">
        <f t="shared" si="15"/>
        <v>1115</v>
      </c>
      <c r="N93" s="21">
        <f t="shared" si="15"/>
        <v>1159</v>
      </c>
      <c r="O93" s="21">
        <f t="shared" si="15"/>
        <v>1284</v>
      </c>
      <c r="P93" s="21">
        <f t="shared" si="15"/>
        <v>1529</v>
      </c>
      <c r="Q93" s="21">
        <f t="shared" si="15"/>
        <v>1812</v>
      </c>
      <c r="R93" s="21">
        <f t="shared" si="15"/>
        <v>2004</v>
      </c>
      <c r="S93" s="21">
        <f t="shared" si="15"/>
        <v>2237</v>
      </c>
      <c r="T93" s="21">
        <f t="shared" si="15"/>
        <v>2413</v>
      </c>
      <c r="U93" s="21">
        <f t="shared" si="15"/>
        <v>2640</v>
      </c>
      <c r="V93" s="21">
        <f t="shared" si="15"/>
        <v>2782</v>
      </c>
      <c r="W93" s="21">
        <f t="shared" ref="W93:X93" si="16">W77-SUM(W78:W92)</f>
        <v>1617</v>
      </c>
      <c r="X93" s="21">
        <f t="shared" si="16"/>
        <v>1711</v>
      </c>
      <c r="Y93" s="21">
        <f t="shared" ref="Y93" si="17">Y77-SUM(Y78:Y92)</f>
        <v>2653</v>
      </c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</row>
    <row r="94" spans="1:114" x14ac:dyDescent="0.3">
      <c r="A94" s="9" t="s">
        <v>91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</row>
    <row r="95" spans="1:114" x14ac:dyDescent="0.3">
      <c r="A95" s="8" t="s">
        <v>97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</row>
    <row r="96" spans="1:114" ht="15.6" x14ac:dyDescent="0.3">
      <c r="A96" s="20" t="s">
        <v>98</v>
      </c>
      <c r="B96" s="21">
        <f>EU!B8</f>
        <v>29474</v>
      </c>
      <c r="C96" s="21">
        <f>EU!C8</f>
        <v>30766</v>
      </c>
      <c r="D96" s="21">
        <f>EU!D8</f>
        <v>25456</v>
      </c>
      <c r="E96" s="21">
        <f>EU!E8</f>
        <v>23697</v>
      </c>
      <c r="F96" s="21">
        <f>EU!F8</f>
        <v>23863</v>
      </c>
      <c r="G96" s="21">
        <f>EU!G8</f>
        <v>28336</v>
      </c>
      <c r="H96" s="21">
        <f>EU!H8</f>
        <v>30539</v>
      </c>
      <c r="I96" s="21">
        <f>EU!I8</f>
        <v>30659</v>
      </c>
      <c r="J96" s="21">
        <f>EU!J8</f>
        <v>35817</v>
      </c>
      <c r="K96" s="21">
        <f>EU!K8</f>
        <v>42023</v>
      </c>
      <c r="L96" s="21">
        <f>EU!L8</f>
        <v>37030</v>
      </c>
      <c r="M96" s="21">
        <f>EU!M8</f>
        <v>39336</v>
      </c>
      <c r="N96" s="21">
        <f>EU!N8</f>
        <v>41936</v>
      </c>
      <c r="O96" s="21">
        <f>EU!O8</f>
        <v>41900</v>
      </c>
      <c r="P96" s="21">
        <f>EU!P8</f>
        <v>44306</v>
      </c>
      <c r="Q96" s="21">
        <f>EU!Q8</f>
        <v>47221</v>
      </c>
      <c r="R96" s="21">
        <f>EU!R8</f>
        <v>50385</v>
      </c>
      <c r="S96" s="21">
        <f>EU!S8</f>
        <v>47334</v>
      </c>
      <c r="T96" s="21">
        <f>EU!T8</f>
        <v>47409</v>
      </c>
      <c r="U96" s="21">
        <f>EU!U8</f>
        <v>50002</v>
      </c>
      <c r="V96" s="21">
        <f>EU!V8</f>
        <v>50031</v>
      </c>
      <c r="W96" s="21">
        <f>EU!W8</f>
        <v>7143</v>
      </c>
      <c r="X96" s="21">
        <f>EU!X8</f>
        <v>6433</v>
      </c>
      <c r="Y96" s="21">
        <f>EU!Y8</f>
        <v>27288</v>
      </c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</row>
    <row r="97" spans="1:114" ht="15.6" x14ac:dyDescent="0.3">
      <c r="A97" s="20" t="s">
        <v>99</v>
      </c>
      <c r="B97" s="21">
        <f t="shared" ref="B97" si="18">B3-(B5+B52)</f>
        <v>90861</v>
      </c>
      <c r="C97" s="21">
        <f t="shared" ref="C97:V97" si="19">C3-(C5+C52)</f>
        <v>98302</v>
      </c>
      <c r="D97" s="21">
        <f t="shared" si="19"/>
        <v>85629</v>
      </c>
      <c r="E97" s="21">
        <f t="shared" si="19"/>
        <v>77381</v>
      </c>
      <c r="F97" s="21">
        <f t="shared" si="19"/>
        <v>73301</v>
      </c>
      <c r="G97" s="21">
        <f t="shared" si="19"/>
        <v>84353</v>
      </c>
      <c r="H97" s="21">
        <f t="shared" si="19"/>
        <v>90034</v>
      </c>
      <c r="I97" s="21">
        <f t="shared" si="19"/>
        <v>91715</v>
      </c>
      <c r="J97" s="21">
        <f t="shared" si="19"/>
        <v>102604</v>
      </c>
      <c r="K97" s="21">
        <f t="shared" si="19"/>
        <v>113843</v>
      </c>
      <c r="L97" s="21">
        <f t="shared" si="19"/>
        <v>107129</v>
      </c>
      <c r="M97" s="21">
        <f t="shared" si="19"/>
        <v>125062</v>
      </c>
      <c r="N97" s="21">
        <f t="shared" si="19"/>
        <v>138475</v>
      </c>
      <c r="O97" s="21">
        <f t="shared" si="19"/>
        <v>152308</v>
      </c>
      <c r="P97" s="21">
        <f t="shared" si="19"/>
        <v>168909</v>
      </c>
      <c r="Q97" s="21">
        <f t="shared" si="19"/>
        <v>179755</v>
      </c>
      <c r="R97" s="21">
        <f t="shared" si="19"/>
        <v>191556</v>
      </c>
      <c r="S97" s="21">
        <f t="shared" si="19"/>
        <v>190806</v>
      </c>
      <c r="T97" s="21">
        <f t="shared" si="19"/>
        <v>194647</v>
      </c>
      <c r="U97" s="21">
        <f t="shared" si="19"/>
        <v>201669</v>
      </c>
      <c r="V97" s="21">
        <f t="shared" si="19"/>
        <v>199383</v>
      </c>
      <c r="W97" s="21">
        <f t="shared" ref="W97:X97" si="20">W3-(W5+W52)</f>
        <v>67901</v>
      </c>
      <c r="X97" s="21">
        <f t="shared" si="20"/>
        <v>66634</v>
      </c>
      <c r="Y97" s="21">
        <f t="shared" ref="Y97" si="21">Y3-(Y5+Y52)</f>
        <v>132836</v>
      </c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</row>
    <row r="98" spans="1:114" ht="15" customHeight="1" x14ac:dyDescent="0.3"/>
    <row r="99" spans="1:114" s="16" customFormat="1" x14ac:dyDescent="0.3">
      <c r="A99" s="27" t="s">
        <v>101</v>
      </c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1"/>
      <c r="O99" s="1"/>
      <c r="P99" s="1"/>
      <c r="Q99" s="1"/>
      <c r="R99" s="1"/>
      <c r="W99" s="5"/>
      <c r="X99" s="5"/>
    </row>
    <row r="100" spans="1:114" s="16" customFormat="1" x14ac:dyDescent="0.3">
      <c r="A100" s="24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1"/>
      <c r="O100" s="1"/>
      <c r="P100" s="1"/>
      <c r="Q100" s="1"/>
      <c r="R100" s="1"/>
      <c r="W100" s="5"/>
      <c r="X100" s="5"/>
    </row>
    <row r="101" spans="1:114" x14ac:dyDescent="0.3">
      <c r="A101" s="25" t="s">
        <v>100</v>
      </c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</row>
    <row r="102" spans="1:114" x14ac:dyDescent="0.3">
      <c r="A102" s="25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5"/>
      <c r="O102" s="5"/>
      <c r="P102" s="5"/>
      <c r="Q102" s="5"/>
      <c r="R102" s="5"/>
    </row>
    <row r="103" spans="1:114" x14ac:dyDescent="0.3">
      <c r="A103" s="36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5"/>
      <c r="O103" s="5"/>
      <c r="P103" s="5"/>
      <c r="Q103" s="5"/>
      <c r="R103" s="5"/>
    </row>
    <row r="104" spans="1:114" x14ac:dyDescent="0.3">
      <c r="A104" s="26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5"/>
      <c r="O104" s="5"/>
      <c r="P104" s="5"/>
      <c r="Q104" s="5"/>
      <c r="R104" s="5"/>
    </row>
    <row r="105" spans="1:114" x14ac:dyDescent="0.3">
      <c r="A105" s="27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5"/>
      <c r="O105" s="5"/>
      <c r="P105" s="5"/>
      <c r="Q105" s="5"/>
      <c r="R105" s="5"/>
    </row>
    <row r="106" spans="1:114" ht="21" customHeight="1" x14ac:dyDescent="0.3">
      <c r="A106" s="6"/>
      <c r="N106" s="5"/>
      <c r="O106" s="5"/>
      <c r="P106" s="5"/>
      <c r="Q106" s="5"/>
      <c r="R106" s="5"/>
    </row>
    <row r="107" spans="1:114" x14ac:dyDescent="0.3">
      <c r="A107" s="6"/>
      <c r="N107" s="5"/>
      <c r="O107" s="5"/>
      <c r="P107" s="5"/>
      <c r="Q107" s="5"/>
      <c r="R107" s="5"/>
    </row>
  </sheetData>
  <conditionalFormatting sqref="A1:H1">
    <cfRule type="cellIs" dxfId="716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C93C7-6BCA-4FE0-90FA-7F23D9B1495F}">
  <sheetPr codeName="Sheet92"/>
  <dimension ref="A1:Z63"/>
  <sheetViews>
    <sheetView workbookViewId="0">
      <pane xSplit="1" ySplit="2" topLeftCell="Q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79.88671875" style="16" bestFit="1" customWidth="1"/>
    <col min="2" max="22" width="10.6640625" style="1" customWidth="1"/>
    <col min="23" max="23" width="10.6640625" style="16" customWidth="1"/>
    <col min="24" max="25" width="9.88671875" style="16" bestFit="1" customWidth="1"/>
    <col min="26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224</v>
      </c>
      <c r="T1" s="82"/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976525</v>
      </c>
      <c r="C5" s="42">
        <v>1082963</v>
      </c>
      <c r="D5" s="42">
        <v>1015366</v>
      </c>
      <c r="E5" s="42">
        <v>986095</v>
      </c>
      <c r="F5" s="42">
        <v>1028186</v>
      </c>
      <c r="G5" s="42">
        <v>1168120</v>
      </c>
      <c r="H5" s="42">
        <v>1291503</v>
      </c>
      <c r="I5" s="42">
        <v>1463991</v>
      </c>
      <c r="J5" s="42">
        <v>1660815</v>
      </c>
      <c r="K5" s="42">
        <v>1849586</v>
      </c>
      <c r="L5" s="42">
        <v>1592792</v>
      </c>
      <c r="M5" s="42">
        <v>1872320</v>
      </c>
      <c r="N5" s="42">
        <v>2143552</v>
      </c>
      <c r="O5" s="42">
        <v>2247453</v>
      </c>
      <c r="P5" s="42">
        <v>2313121</v>
      </c>
      <c r="Q5" s="42">
        <v>2392615</v>
      </c>
      <c r="R5" s="42">
        <v>2280778</v>
      </c>
      <c r="S5" s="42">
        <v>2240824</v>
      </c>
      <c r="T5" s="42">
        <v>2394476</v>
      </c>
      <c r="U5" s="42">
        <v>2542462</v>
      </c>
      <c r="V5" s="42">
        <v>2546276</v>
      </c>
      <c r="W5" s="42">
        <v>2160147</v>
      </c>
      <c r="X5" s="42">
        <v>2567027</v>
      </c>
      <c r="Y5" s="42">
        <v>3018455</v>
      </c>
    </row>
    <row r="6" spans="1:25" x14ac:dyDescent="0.3">
      <c r="A6" s="67" t="s">
        <v>113</v>
      </c>
      <c r="B6" s="42">
        <v>698524</v>
      </c>
      <c r="C6" s="42">
        <v>784940</v>
      </c>
      <c r="D6" s="42">
        <v>731331</v>
      </c>
      <c r="E6" s="42">
        <v>698036</v>
      </c>
      <c r="F6" s="68">
        <v>730446</v>
      </c>
      <c r="G6" s="68">
        <v>823584</v>
      </c>
      <c r="H6" s="68">
        <v>913016</v>
      </c>
      <c r="I6" s="68">
        <v>1040905</v>
      </c>
      <c r="J6" s="68">
        <v>1165151</v>
      </c>
      <c r="K6" s="68">
        <v>1308795</v>
      </c>
      <c r="L6" s="68">
        <v>1070331</v>
      </c>
      <c r="M6" s="68">
        <v>1290279</v>
      </c>
      <c r="N6" s="68">
        <v>1498887</v>
      </c>
      <c r="O6" s="68">
        <v>1562630</v>
      </c>
      <c r="P6" s="68">
        <v>1593708</v>
      </c>
      <c r="Q6" s="68">
        <v>1635563</v>
      </c>
      <c r="R6" s="42">
        <v>1511381</v>
      </c>
      <c r="S6" s="42">
        <v>1457393</v>
      </c>
      <c r="T6" s="42">
        <v>1557003</v>
      </c>
      <c r="U6" s="42">
        <v>1676913</v>
      </c>
      <c r="V6" s="42">
        <v>1655098</v>
      </c>
      <c r="W6" s="42">
        <v>1433852</v>
      </c>
      <c r="X6" s="42">
        <v>1765884</v>
      </c>
      <c r="Y6" s="42">
        <v>2089925</v>
      </c>
    </row>
    <row r="7" spans="1:25" x14ac:dyDescent="0.3">
      <c r="A7" s="67" t="s">
        <v>114</v>
      </c>
      <c r="B7" s="42">
        <v>278001</v>
      </c>
      <c r="C7" s="42">
        <v>298023</v>
      </c>
      <c r="D7" s="42">
        <v>284035</v>
      </c>
      <c r="E7" s="42">
        <v>288059</v>
      </c>
      <c r="F7" s="68">
        <v>297740</v>
      </c>
      <c r="G7" s="68">
        <v>344536</v>
      </c>
      <c r="H7" s="68">
        <v>378487</v>
      </c>
      <c r="I7" s="68">
        <v>423086</v>
      </c>
      <c r="J7" s="68">
        <v>495664</v>
      </c>
      <c r="K7" s="68">
        <v>540791</v>
      </c>
      <c r="L7" s="68">
        <v>522461</v>
      </c>
      <c r="M7" s="68">
        <v>582041</v>
      </c>
      <c r="N7" s="68">
        <v>644665</v>
      </c>
      <c r="O7" s="68">
        <v>684823</v>
      </c>
      <c r="P7" s="68">
        <v>719413</v>
      </c>
      <c r="Q7" s="42">
        <v>757051</v>
      </c>
      <c r="R7" s="42">
        <v>769397</v>
      </c>
      <c r="S7" s="42">
        <v>783431</v>
      </c>
      <c r="T7" s="42">
        <v>837474</v>
      </c>
      <c r="U7" s="42">
        <v>865549</v>
      </c>
      <c r="V7" s="42">
        <v>891177</v>
      </c>
      <c r="W7" s="42">
        <v>726296</v>
      </c>
      <c r="X7" s="42">
        <v>801143</v>
      </c>
      <c r="Y7" s="42">
        <v>928530</v>
      </c>
    </row>
    <row r="8" spans="1:25" x14ac:dyDescent="0.3">
      <c r="A8" s="69" t="s">
        <v>1</v>
      </c>
      <c r="B8" s="3">
        <f>B9+B17</f>
        <v>109189</v>
      </c>
      <c r="C8" s="3">
        <f t="shared" ref="C8:Y8" si="0">C9+C17</f>
        <v>118317</v>
      </c>
      <c r="D8" s="3">
        <f t="shared" si="0"/>
        <v>105453</v>
      </c>
      <c r="E8" s="3">
        <f t="shared" si="0"/>
        <v>97416</v>
      </c>
      <c r="F8" s="3">
        <f t="shared" si="0"/>
        <v>94817</v>
      </c>
      <c r="G8" s="3">
        <f t="shared" si="0"/>
        <v>107210</v>
      </c>
      <c r="H8" s="3">
        <f t="shared" si="0"/>
        <v>116682</v>
      </c>
      <c r="I8" s="3">
        <f t="shared" si="0"/>
        <v>121029</v>
      </c>
      <c r="J8" s="3">
        <f t="shared" si="0"/>
        <v>134800</v>
      </c>
      <c r="K8" s="3">
        <f t="shared" si="0"/>
        <v>149095</v>
      </c>
      <c r="L8" s="3">
        <f t="shared" si="0"/>
        <v>137114</v>
      </c>
      <c r="M8" s="3">
        <f t="shared" si="0"/>
        <v>161821</v>
      </c>
      <c r="N8" s="3">
        <f t="shared" si="0"/>
        <v>178935</v>
      </c>
      <c r="O8" s="3">
        <f t="shared" si="0"/>
        <v>195114</v>
      </c>
      <c r="P8" s="3">
        <f t="shared" si="0"/>
        <v>213103</v>
      </c>
      <c r="Q8" s="3">
        <f t="shared" si="0"/>
        <v>222747</v>
      </c>
      <c r="R8" s="3">
        <f t="shared" si="0"/>
        <v>230574</v>
      </c>
      <c r="S8" s="3">
        <f t="shared" si="0"/>
        <v>228551</v>
      </c>
      <c r="T8" s="3">
        <f t="shared" si="0"/>
        <v>233759</v>
      </c>
      <c r="U8" s="3">
        <f t="shared" si="0"/>
        <v>241985</v>
      </c>
      <c r="V8" s="3">
        <f t="shared" si="0"/>
        <v>239064</v>
      </c>
      <c r="W8" s="3">
        <f t="shared" si="0"/>
        <v>84296</v>
      </c>
      <c r="X8" s="3">
        <f t="shared" si="0"/>
        <v>84169</v>
      </c>
      <c r="Y8" s="3">
        <f t="shared" si="0"/>
        <v>165460</v>
      </c>
    </row>
    <row r="9" spans="1:25" x14ac:dyDescent="0.3">
      <c r="A9" s="70" t="s">
        <v>107</v>
      </c>
      <c r="B9" s="42">
        <v>89146</v>
      </c>
      <c r="C9" s="42">
        <v>96872</v>
      </c>
      <c r="D9" s="42">
        <v>86408</v>
      </c>
      <c r="E9" s="42">
        <v>79625</v>
      </c>
      <c r="F9" s="68">
        <v>76983</v>
      </c>
      <c r="G9" s="68">
        <v>85648</v>
      </c>
      <c r="H9" s="68">
        <v>93423</v>
      </c>
      <c r="I9" s="68">
        <v>96148</v>
      </c>
      <c r="J9" s="68">
        <v>106918</v>
      </c>
      <c r="K9" s="68">
        <v>117030</v>
      </c>
      <c r="L9" s="68">
        <v>110757</v>
      </c>
      <c r="M9" s="68">
        <v>130315</v>
      </c>
      <c r="N9" s="68">
        <v>142197</v>
      </c>
      <c r="O9" s="68">
        <v>153921</v>
      </c>
      <c r="P9" s="68">
        <v>170979</v>
      </c>
      <c r="Q9" s="68">
        <v>180265</v>
      </c>
      <c r="R9" s="42">
        <v>192602</v>
      </c>
      <c r="S9" s="42">
        <v>192868</v>
      </c>
      <c r="T9" s="42">
        <v>196469</v>
      </c>
      <c r="U9" s="42">
        <v>200724</v>
      </c>
      <c r="V9" s="42">
        <v>198982</v>
      </c>
      <c r="W9" s="42">
        <v>72479</v>
      </c>
      <c r="X9" s="42">
        <v>71411</v>
      </c>
      <c r="Y9" s="42">
        <v>136869</v>
      </c>
    </row>
    <row r="10" spans="1:25" x14ac:dyDescent="0.3">
      <c r="A10" s="71" t="s">
        <v>201</v>
      </c>
      <c r="B10" s="42">
        <v>35310</v>
      </c>
      <c r="C10" s="42">
        <v>38023</v>
      </c>
      <c r="D10" s="42">
        <v>33198</v>
      </c>
      <c r="E10" s="42">
        <v>30256</v>
      </c>
      <c r="F10" s="68">
        <v>28545</v>
      </c>
      <c r="G10" s="68">
        <v>31488</v>
      </c>
      <c r="H10" s="68">
        <v>34400</v>
      </c>
      <c r="I10" s="68">
        <v>34457</v>
      </c>
      <c r="J10" s="68">
        <v>36462</v>
      </c>
      <c r="K10" s="68">
        <v>38039</v>
      </c>
      <c r="L10" s="68">
        <v>33445</v>
      </c>
      <c r="M10" s="68">
        <v>38171</v>
      </c>
      <c r="N10" s="68">
        <v>39292</v>
      </c>
      <c r="O10" s="68">
        <v>40349</v>
      </c>
      <c r="P10" s="68">
        <v>42342</v>
      </c>
      <c r="Q10" s="68">
        <v>41697</v>
      </c>
      <c r="R10" s="42">
        <v>42296</v>
      </c>
      <c r="S10" s="42">
        <v>40245</v>
      </c>
      <c r="T10" s="42">
        <v>38351</v>
      </c>
      <c r="U10" s="42">
        <v>37855</v>
      </c>
      <c r="V10" s="42">
        <v>37836</v>
      </c>
      <c r="W10" s="42">
        <v>11963</v>
      </c>
      <c r="X10" s="42">
        <v>13875</v>
      </c>
      <c r="Y10" s="42">
        <v>27992</v>
      </c>
    </row>
    <row r="11" spans="1:25" x14ac:dyDescent="0.3">
      <c r="A11" s="72" t="s">
        <v>202</v>
      </c>
      <c r="B11" s="42">
        <v>6831</v>
      </c>
      <c r="C11" s="42">
        <v>7061</v>
      </c>
      <c r="D11" s="42">
        <v>7434</v>
      </c>
      <c r="E11" s="42">
        <v>7593</v>
      </c>
      <c r="F11" s="68">
        <v>7255</v>
      </c>
      <c r="G11" s="68">
        <v>8038</v>
      </c>
      <c r="H11" s="68">
        <v>9156</v>
      </c>
      <c r="I11" s="68">
        <v>9370</v>
      </c>
      <c r="J11" s="68">
        <v>8821</v>
      </c>
      <c r="K11" s="68">
        <v>9393</v>
      </c>
      <c r="L11" s="68">
        <v>7211</v>
      </c>
      <c r="M11" s="68">
        <v>6900</v>
      </c>
      <c r="N11" s="68">
        <v>7113</v>
      </c>
      <c r="O11" s="68">
        <v>7312</v>
      </c>
      <c r="P11" s="68">
        <v>7740</v>
      </c>
      <c r="Q11" s="68">
        <v>8120</v>
      </c>
      <c r="R11" s="42">
        <v>8480</v>
      </c>
      <c r="S11" s="42">
        <v>8712</v>
      </c>
      <c r="T11" s="42">
        <v>8458</v>
      </c>
      <c r="U11" s="42">
        <v>8484</v>
      </c>
      <c r="V11" s="42">
        <v>9546</v>
      </c>
      <c r="W11" s="42">
        <v>6778</v>
      </c>
      <c r="X11" s="42">
        <v>8912</v>
      </c>
      <c r="Y11" s="42">
        <v>12501</v>
      </c>
    </row>
    <row r="12" spans="1:25" x14ac:dyDescent="0.3">
      <c r="A12" s="72" t="s">
        <v>203</v>
      </c>
      <c r="B12" s="42">
        <v>28479</v>
      </c>
      <c r="C12" s="42">
        <v>30961</v>
      </c>
      <c r="D12" s="42">
        <v>25764</v>
      </c>
      <c r="E12" s="42">
        <v>22664</v>
      </c>
      <c r="F12" s="68">
        <v>21290</v>
      </c>
      <c r="G12" s="68">
        <v>23450</v>
      </c>
      <c r="H12" s="68">
        <v>25244</v>
      </c>
      <c r="I12" s="68">
        <v>25087</v>
      </c>
      <c r="J12" s="68">
        <v>27641</v>
      </c>
      <c r="K12" s="68">
        <v>28646</v>
      </c>
      <c r="L12" s="68">
        <v>26234</v>
      </c>
      <c r="M12" s="68">
        <v>31271</v>
      </c>
      <c r="N12" s="68">
        <v>32179</v>
      </c>
      <c r="O12" s="68">
        <v>33037</v>
      </c>
      <c r="P12" s="68">
        <v>34602</v>
      </c>
      <c r="Q12" s="68">
        <v>33577</v>
      </c>
      <c r="R12" s="42">
        <v>33816</v>
      </c>
      <c r="S12" s="42">
        <v>31532</v>
      </c>
      <c r="T12" s="42">
        <v>29893</v>
      </c>
      <c r="U12" s="42">
        <v>29371</v>
      </c>
      <c r="V12" s="42">
        <v>28290</v>
      </c>
      <c r="W12" s="42">
        <v>5185</v>
      </c>
      <c r="X12" s="42">
        <v>4963</v>
      </c>
      <c r="Y12" s="42">
        <v>15491</v>
      </c>
    </row>
    <row r="13" spans="1:25" x14ac:dyDescent="0.3">
      <c r="A13" s="71" t="s">
        <v>204</v>
      </c>
      <c r="B13" s="42">
        <v>53836</v>
      </c>
      <c r="C13" s="42">
        <v>58849</v>
      </c>
      <c r="D13" s="42">
        <v>53211</v>
      </c>
      <c r="E13" s="42">
        <v>49368</v>
      </c>
      <c r="F13" s="68">
        <v>48438</v>
      </c>
      <c r="G13" s="68">
        <v>54160</v>
      </c>
      <c r="H13" s="68">
        <v>59023</v>
      </c>
      <c r="I13" s="68">
        <v>61690</v>
      </c>
      <c r="J13" s="68">
        <v>70456</v>
      </c>
      <c r="K13" s="68">
        <v>78991</v>
      </c>
      <c r="L13" s="68">
        <v>77312</v>
      </c>
      <c r="M13" s="68">
        <v>92145</v>
      </c>
      <c r="N13" s="68">
        <v>102906</v>
      </c>
      <c r="O13" s="68">
        <v>113572</v>
      </c>
      <c r="P13" s="68">
        <v>128637</v>
      </c>
      <c r="Q13" s="68">
        <v>138568</v>
      </c>
      <c r="R13" s="42">
        <v>150305</v>
      </c>
      <c r="S13" s="42">
        <v>152623</v>
      </c>
      <c r="T13" s="42">
        <v>158118</v>
      </c>
      <c r="U13" s="42">
        <v>162868</v>
      </c>
      <c r="V13" s="42">
        <v>161146</v>
      </c>
      <c r="W13" s="42">
        <v>60516</v>
      </c>
      <c r="X13" s="42">
        <v>57536</v>
      </c>
      <c r="Y13" s="42">
        <v>108877</v>
      </c>
    </row>
    <row r="14" spans="1:25" x14ac:dyDescent="0.3">
      <c r="A14" s="72" t="s">
        <v>205</v>
      </c>
      <c r="B14" s="42">
        <v>1067</v>
      </c>
      <c r="C14" s="42">
        <v>1033</v>
      </c>
      <c r="D14" s="42">
        <v>1001</v>
      </c>
      <c r="E14" s="42">
        <v>971</v>
      </c>
      <c r="F14" s="68">
        <v>944</v>
      </c>
      <c r="G14" s="68">
        <v>918</v>
      </c>
      <c r="H14" s="68">
        <v>894</v>
      </c>
      <c r="I14" s="68">
        <v>876</v>
      </c>
      <c r="J14" s="68">
        <v>928</v>
      </c>
      <c r="K14" s="68">
        <v>935</v>
      </c>
      <c r="L14" s="68">
        <v>906</v>
      </c>
      <c r="M14" s="68">
        <v>879</v>
      </c>
      <c r="N14" s="68">
        <v>805</v>
      </c>
      <c r="O14" s="68">
        <v>774</v>
      </c>
      <c r="P14" s="68">
        <v>793</v>
      </c>
      <c r="Q14" s="68">
        <v>890</v>
      </c>
      <c r="R14" s="42">
        <v>980</v>
      </c>
      <c r="S14" s="42">
        <v>1030</v>
      </c>
      <c r="T14" s="42">
        <v>1098</v>
      </c>
      <c r="U14" s="42">
        <v>1126</v>
      </c>
      <c r="V14" s="42">
        <v>1153</v>
      </c>
      <c r="W14" s="42">
        <v>267</v>
      </c>
      <c r="X14" s="42">
        <v>184</v>
      </c>
      <c r="Y14" s="42">
        <v>488</v>
      </c>
    </row>
    <row r="15" spans="1:25" x14ac:dyDescent="0.3">
      <c r="A15" s="72" t="s">
        <v>206</v>
      </c>
      <c r="B15" s="42">
        <v>8885</v>
      </c>
      <c r="C15" s="42">
        <v>9695</v>
      </c>
      <c r="D15" s="42">
        <v>10729</v>
      </c>
      <c r="E15" s="42">
        <v>11439</v>
      </c>
      <c r="F15" s="68">
        <v>11815</v>
      </c>
      <c r="G15" s="68">
        <v>12221</v>
      </c>
      <c r="H15" s="68">
        <v>12637</v>
      </c>
      <c r="I15" s="68">
        <v>13047</v>
      </c>
      <c r="J15" s="68">
        <v>14206</v>
      </c>
      <c r="K15" s="68">
        <v>15542</v>
      </c>
      <c r="L15" s="68">
        <v>17006</v>
      </c>
      <c r="M15" s="68">
        <v>18365</v>
      </c>
      <c r="N15" s="68">
        <v>20525</v>
      </c>
      <c r="O15" s="68">
        <v>23062</v>
      </c>
      <c r="P15" s="68">
        <v>26153</v>
      </c>
      <c r="Q15" s="68">
        <v>30272</v>
      </c>
      <c r="R15" s="42">
        <v>35284</v>
      </c>
      <c r="S15" s="42">
        <v>40135</v>
      </c>
      <c r="T15" s="42">
        <v>44825</v>
      </c>
      <c r="U15" s="42">
        <v>47263</v>
      </c>
      <c r="V15" s="42">
        <v>47857</v>
      </c>
      <c r="W15" s="42">
        <v>38710</v>
      </c>
      <c r="X15" s="42">
        <v>32918</v>
      </c>
      <c r="Y15" s="42">
        <v>37974</v>
      </c>
    </row>
    <row r="16" spans="1:25" ht="15.75" customHeight="1" x14ac:dyDescent="0.3">
      <c r="A16" s="72" t="s">
        <v>207</v>
      </c>
      <c r="B16" s="42">
        <v>43884</v>
      </c>
      <c r="C16" s="42">
        <v>48121</v>
      </c>
      <c r="D16" s="42">
        <v>41481</v>
      </c>
      <c r="E16" s="42">
        <v>36958</v>
      </c>
      <c r="F16" s="68">
        <v>35679</v>
      </c>
      <c r="G16" s="68">
        <v>41021</v>
      </c>
      <c r="H16" s="68">
        <v>45492</v>
      </c>
      <c r="I16" s="68">
        <v>47768</v>
      </c>
      <c r="J16" s="68">
        <v>55322</v>
      </c>
      <c r="K16" s="68">
        <v>62514</v>
      </c>
      <c r="L16" s="68">
        <v>59400</v>
      </c>
      <c r="M16" s="68">
        <v>72901</v>
      </c>
      <c r="N16" s="68">
        <v>81575</v>
      </c>
      <c r="O16" s="68">
        <v>89736</v>
      </c>
      <c r="P16" s="68">
        <v>101690</v>
      </c>
      <c r="Q16" s="68">
        <v>107406</v>
      </c>
      <c r="R16" s="42">
        <v>114041</v>
      </c>
      <c r="S16" s="42">
        <v>111458</v>
      </c>
      <c r="T16" s="42">
        <v>112195</v>
      </c>
      <c r="U16" s="42">
        <v>114480</v>
      </c>
      <c r="V16" s="42">
        <v>112135</v>
      </c>
      <c r="W16" s="42">
        <v>21539</v>
      </c>
      <c r="X16" s="42">
        <v>24435</v>
      </c>
      <c r="Y16" s="42">
        <v>70415</v>
      </c>
    </row>
    <row r="17" spans="1:26" x14ac:dyDescent="0.3">
      <c r="A17" s="70" t="s">
        <v>108</v>
      </c>
      <c r="B17" s="42">
        <v>20043</v>
      </c>
      <c r="C17" s="42">
        <v>21445</v>
      </c>
      <c r="D17" s="42">
        <v>19045</v>
      </c>
      <c r="E17" s="42">
        <v>17791</v>
      </c>
      <c r="F17" s="68">
        <v>17834</v>
      </c>
      <c r="G17" s="68">
        <v>21562</v>
      </c>
      <c r="H17" s="68">
        <v>23259</v>
      </c>
      <c r="I17" s="68">
        <v>24881</v>
      </c>
      <c r="J17" s="68">
        <v>27882</v>
      </c>
      <c r="K17" s="68">
        <v>32065</v>
      </c>
      <c r="L17" s="68">
        <v>26357</v>
      </c>
      <c r="M17" s="68">
        <v>31506</v>
      </c>
      <c r="N17" s="68">
        <v>36738</v>
      </c>
      <c r="O17" s="68">
        <v>41193</v>
      </c>
      <c r="P17" s="68">
        <v>42124</v>
      </c>
      <c r="Q17" s="68">
        <v>42482</v>
      </c>
      <c r="R17" s="42">
        <v>37972</v>
      </c>
      <c r="S17" s="42">
        <v>35683</v>
      </c>
      <c r="T17" s="42">
        <v>37290</v>
      </c>
      <c r="U17" s="42">
        <v>41261</v>
      </c>
      <c r="V17" s="42">
        <v>40082</v>
      </c>
      <c r="W17" s="42">
        <v>11817</v>
      </c>
      <c r="X17" s="42">
        <v>12758</v>
      </c>
      <c r="Y17" s="42">
        <v>28591</v>
      </c>
      <c r="Z17" s="99"/>
    </row>
    <row r="18" spans="1:26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6" x14ac:dyDescent="0.3">
      <c r="A19" s="67" t="s">
        <v>6</v>
      </c>
      <c r="B19" s="65" t="s">
        <v>3</v>
      </c>
      <c r="C19" s="89">
        <f t="shared" ref="C19:Y21" si="1">C8/B8-1</f>
        <v>8.3598164650285245E-2</v>
      </c>
      <c r="D19" s="89">
        <f t="shared" si="1"/>
        <v>-0.10872486624914424</v>
      </c>
      <c r="E19" s="89">
        <f t="shared" si="1"/>
        <v>-7.6214047964496046E-2</v>
      </c>
      <c r="F19" s="89">
        <f t="shared" si="1"/>
        <v>-2.6679395581834631E-2</v>
      </c>
      <c r="G19" s="89">
        <f t="shared" si="1"/>
        <v>0.13070440954681128</v>
      </c>
      <c r="H19" s="89">
        <f t="shared" si="1"/>
        <v>8.8349967353791525E-2</v>
      </c>
      <c r="I19" s="89">
        <f t="shared" si="1"/>
        <v>3.7255103614953544E-2</v>
      </c>
      <c r="J19" s="89">
        <f t="shared" si="1"/>
        <v>0.11378264713415787</v>
      </c>
      <c r="K19" s="89">
        <f t="shared" si="1"/>
        <v>0.10604599406528181</v>
      </c>
      <c r="L19" s="89">
        <f t="shared" si="1"/>
        <v>-8.0358160904121512E-2</v>
      </c>
      <c r="M19" s="89">
        <f t="shared" si="1"/>
        <v>0.18019312396983533</v>
      </c>
      <c r="N19" s="89">
        <f t="shared" si="1"/>
        <v>0.10575883228999938</v>
      </c>
      <c r="O19" s="89">
        <f t="shared" si="1"/>
        <v>9.0418308324251795E-2</v>
      </c>
      <c r="P19" s="89">
        <f t="shared" si="1"/>
        <v>9.2197382043318177E-2</v>
      </c>
      <c r="Q19" s="89">
        <f t="shared" si="1"/>
        <v>4.5255111378065926E-2</v>
      </c>
      <c r="R19" s="89">
        <f t="shared" si="1"/>
        <v>3.5138520384113026E-2</v>
      </c>
      <c r="S19" s="89">
        <f t="shared" si="1"/>
        <v>-8.773755930850835E-3</v>
      </c>
      <c r="T19" s="89">
        <f t="shared" si="1"/>
        <v>2.278703659139536E-2</v>
      </c>
      <c r="U19" s="89">
        <f t="shared" si="1"/>
        <v>3.5190088937752106E-2</v>
      </c>
      <c r="V19" s="89">
        <f t="shared" si="1"/>
        <v>-1.2070996136124168E-2</v>
      </c>
      <c r="W19" s="89">
        <f t="shared" si="1"/>
        <v>-0.64739149349128267</v>
      </c>
      <c r="X19" s="89">
        <f t="shared" si="1"/>
        <v>-1.5065958052576933E-3</v>
      </c>
      <c r="Y19" s="89">
        <f t="shared" si="1"/>
        <v>0.96580688852190244</v>
      </c>
    </row>
    <row r="20" spans="1:26" x14ac:dyDescent="0.3">
      <c r="A20" s="73" t="s">
        <v>4</v>
      </c>
      <c r="B20" s="65" t="s">
        <v>3</v>
      </c>
      <c r="C20" s="89">
        <f t="shared" si="1"/>
        <v>8.6666816234042932E-2</v>
      </c>
      <c r="D20" s="89">
        <f t="shared" si="1"/>
        <v>-0.10801882897018744</v>
      </c>
      <c r="E20" s="89">
        <f t="shared" si="1"/>
        <v>-7.8499675955929993E-2</v>
      </c>
      <c r="F20" s="89">
        <f t="shared" si="1"/>
        <v>-3.3180533751962282E-2</v>
      </c>
      <c r="G20" s="89">
        <f t="shared" si="1"/>
        <v>0.11255731784939527</v>
      </c>
      <c r="H20" s="89">
        <f t="shared" si="1"/>
        <v>9.0778535400709792E-2</v>
      </c>
      <c r="I20" s="89">
        <f t="shared" si="1"/>
        <v>2.9168406067028529E-2</v>
      </c>
      <c r="J20" s="89">
        <f t="shared" si="1"/>
        <v>0.11201481050047835</v>
      </c>
      <c r="K20" s="89">
        <f t="shared" si="1"/>
        <v>9.457715258422339E-2</v>
      </c>
      <c r="L20" s="89">
        <f t="shared" si="1"/>
        <v>-5.3601640604973078E-2</v>
      </c>
      <c r="M20" s="89">
        <f t="shared" si="1"/>
        <v>0.17658477568009245</v>
      </c>
      <c r="N20" s="89">
        <f t="shared" si="1"/>
        <v>9.1179066109043472E-2</v>
      </c>
      <c r="O20" s="89">
        <f t="shared" si="1"/>
        <v>8.2448996814278752E-2</v>
      </c>
      <c r="P20" s="89">
        <f t="shared" si="1"/>
        <v>0.11082308456935697</v>
      </c>
      <c r="Q20" s="89">
        <f t="shared" si="1"/>
        <v>5.4310763310114085E-2</v>
      </c>
      <c r="R20" s="89">
        <f t="shared" si="1"/>
        <v>6.8438132749008451E-2</v>
      </c>
      <c r="S20" s="89">
        <f t="shared" si="1"/>
        <v>1.3810863853958022E-3</v>
      </c>
      <c r="T20" s="89">
        <f t="shared" si="1"/>
        <v>1.8670800754920558E-2</v>
      </c>
      <c r="U20" s="89">
        <f t="shared" si="1"/>
        <v>2.1657360703215334E-2</v>
      </c>
      <c r="V20" s="89">
        <f t="shared" si="1"/>
        <v>-8.6785835276299572E-3</v>
      </c>
      <c r="W20" s="89">
        <f t="shared" si="1"/>
        <v>-0.6357509724497693</v>
      </c>
      <c r="X20" s="89">
        <f t="shared" si="1"/>
        <v>-1.4735302639385162E-2</v>
      </c>
      <c r="Y20" s="89">
        <f t="shared" si="1"/>
        <v>0.91663749282323459</v>
      </c>
    </row>
    <row r="21" spans="1:26" x14ac:dyDescent="0.3">
      <c r="A21" s="74" t="s">
        <v>208</v>
      </c>
      <c r="B21" s="65" t="s">
        <v>3</v>
      </c>
      <c r="C21" s="89">
        <f>C10/B10-1</f>
        <v>7.6833758142169417E-2</v>
      </c>
      <c r="D21" s="89">
        <f t="shared" si="1"/>
        <v>-0.12689687820529683</v>
      </c>
      <c r="E21" s="89">
        <f t="shared" si="1"/>
        <v>-8.861979637327555E-2</v>
      </c>
      <c r="F21" s="89">
        <f t="shared" si="1"/>
        <v>-5.6550766790058216E-2</v>
      </c>
      <c r="G21" s="89">
        <f t="shared" si="1"/>
        <v>0.10310036784025223</v>
      </c>
      <c r="H21" s="89">
        <f t="shared" si="1"/>
        <v>9.2479674796748013E-2</v>
      </c>
      <c r="I21" s="89">
        <f t="shared" si="1"/>
        <v>1.6569767441860783E-3</v>
      </c>
      <c r="J21" s="89">
        <f t="shared" si="1"/>
        <v>5.8188466784688142E-2</v>
      </c>
      <c r="K21" s="89">
        <f t="shared" si="1"/>
        <v>4.3250507377543768E-2</v>
      </c>
      <c r="L21" s="89">
        <f t="shared" si="1"/>
        <v>-0.12077078787560136</v>
      </c>
      <c r="M21" s="89">
        <f t="shared" si="1"/>
        <v>0.14130662281357442</v>
      </c>
      <c r="N21" s="89">
        <f t="shared" si="1"/>
        <v>2.9367844698855228E-2</v>
      </c>
      <c r="O21" s="89">
        <f t="shared" si="1"/>
        <v>2.6901150361396731E-2</v>
      </c>
      <c r="P21" s="89">
        <f t="shared" si="1"/>
        <v>4.9394037026939897E-2</v>
      </c>
      <c r="Q21" s="89">
        <f t="shared" si="1"/>
        <v>-1.5233101884653544E-2</v>
      </c>
      <c r="R21" s="89">
        <f t="shared" si="1"/>
        <v>1.4365541885507316E-2</v>
      </c>
      <c r="S21" s="89">
        <f t="shared" si="1"/>
        <v>-4.8491583128428273E-2</v>
      </c>
      <c r="T21" s="89">
        <f t="shared" si="1"/>
        <v>-4.706174680084485E-2</v>
      </c>
      <c r="U21" s="89">
        <f t="shared" si="1"/>
        <v>-1.2933169930379962E-2</v>
      </c>
      <c r="V21" s="89">
        <f t="shared" si="1"/>
        <v>-5.0191520274733836E-4</v>
      </c>
      <c r="W21" s="89">
        <f t="shared" si="1"/>
        <v>-0.68381964266835815</v>
      </c>
      <c r="X21" s="89">
        <f t="shared" si="1"/>
        <v>0.15982613056925521</v>
      </c>
      <c r="Y21" s="89">
        <f t="shared" si="1"/>
        <v>1.0174414414414414</v>
      </c>
    </row>
    <row r="22" spans="1:26" x14ac:dyDescent="0.3">
      <c r="A22" s="74" t="s">
        <v>209</v>
      </c>
      <c r="B22" s="65" t="s">
        <v>3</v>
      </c>
      <c r="C22" s="89">
        <f>C13/B13-1</f>
        <v>9.3116130470317193E-2</v>
      </c>
      <c r="D22" s="89">
        <f t="shared" ref="D22:Y22" si="2">D13/C13-1</f>
        <v>-9.5804516644293014E-2</v>
      </c>
      <c r="E22" s="89">
        <f t="shared" si="2"/>
        <v>-7.2221909003777451E-2</v>
      </c>
      <c r="F22" s="89">
        <f t="shared" si="2"/>
        <v>-1.8838113757899899E-2</v>
      </c>
      <c r="G22" s="89">
        <f t="shared" si="2"/>
        <v>0.11813039349271226</v>
      </c>
      <c r="H22" s="89">
        <f t="shared" si="2"/>
        <v>8.978951255539136E-2</v>
      </c>
      <c r="I22" s="89">
        <f t="shared" si="2"/>
        <v>4.5185775036850062E-2</v>
      </c>
      <c r="J22" s="89">
        <f t="shared" si="2"/>
        <v>0.14209758469768197</v>
      </c>
      <c r="K22" s="89">
        <f t="shared" si="2"/>
        <v>0.12113943454070619</v>
      </c>
      <c r="L22" s="89">
        <f t="shared" si="2"/>
        <v>-2.1255586079426791E-2</v>
      </c>
      <c r="M22" s="89">
        <f t="shared" si="2"/>
        <v>0.19185896109271527</v>
      </c>
      <c r="N22" s="89">
        <f t="shared" si="2"/>
        <v>0.11678333062021817</v>
      </c>
      <c r="O22" s="89">
        <f t="shared" si="2"/>
        <v>0.10364798942724418</v>
      </c>
      <c r="P22" s="89">
        <f t="shared" si="2"/>
        <v>0.13264713133518824</v>
      </c>
      <c r="Q22" s="89">
        <f t="shared" si="2"/>
        <v>7.7201738224616623E-2</v>
      </c>
      <c r="R22" s="89">
        <f t="shared" si="2"/>
        <v>8.4702095721955972E-2</v>
      </c>
      <c r="S22" s="89">
        <f t="shared" si="2"/>
        <v>1.542197531685563E-2</v>
      </c>
      <c r="T22" s="89">
        <f t="shared" si="2"/>
        <v>3.6003747796858887E-2</v>
      </c>
      <c r="U22" s="89">
        <f t="shared" si="2"/>
        <v>3.0040855563566504E-2</v>
      </c>
      <c r="V22" s="89">
        <f t="shared" si="2"/>
        <v>-1.0572979345236599E-2</v>
      </c>
      <c r="W22" s="89">
        <f t="shared" si="2"/>
        <v>-0.62446477107715981</v>
      </c>
      <c r="X22" s="89">
        <f t="shared" si="2"/>
        <v>-4.9243175358582802E-2</v>
      </c>
      <c r="Y22" s="89">
        <f t="shared" si="2"/>
        <v>0.89232828142380427</v>
      </c>
    </row>
    <row r="23" spans="1:26" x14ac:dyDescent="0.3">
      <c r="A23" s="73" t="s">
        <v>109</v>
      </c>
      <c r="B23" s="65" t="s">
        <v>3</v>
      </c>
      <c r="C23" s="89">
        <f>C17/B17-1</f>
        <v>6.994960834206454E-2</v>
      </c>
      <c r="D23" s="89">
        <f t="shared" ref="D23:Y23" si="3">D17/C17-1</f>
        <v>-0.11191419911401257</v>
      </c>
      <c r="E23" s="89">
        <f t="shared" si="3"/>
        <v>-6.5844053557364113E-2</v>
      </c>
      <c r="F23" s="89">
        <f t="shared" si="3"/>
        <v>2.4169523916586222E-3</v>
      </c>
      <c r="G23" s="89">
        <f t="shared" si="3"/>
        <v>0.20903891443310529</v>
      </c>
      <c r="H23" s="89">
        <f t="shared" si="3"/>
        <v>7.8703274278823843E-2</v>
      </c>
      <c r="I23" s="89">
        <f t="shared" si="3"/>
        <v>6.9736446106883454E-2</v>
      </c>
      <c r="J23" s="89">
        <f t="shared" si="3"/>
        <v>0.12061412322655851</v>
      </c>
      <c r="K23" s="89">
        <f t="shared" si="3"/>
        <v>0.15002510580302708</v>
      </c>
      <c r="L23" s="89">
        <f t="shared" si="3"/>
        <v>-0.17801341026040851</v>
      </c>
      <c r="M23" s="89">
        <f t="shared" si="3"/>
        <v>0.19535607239063624</v>
      </c>
      <c r="N23" s="89">
        <f t="shared" si="3"/>
        <v>0.16606360693201294</v>
      </c>
      <c r="O23" s="89">
        <f t="shared" si="3"/>
        <v>0.12126408623223917</v>
      </c>
      <c r="P23" s="89">
        <f t="shared" si="3"/>
        <v>2.2600927342024235E-2</v>
      </c>
      <c r="Q23" s="89">
        <f t="shared" si="3"/>
        <v>8.4987180704585441E-3</v>
      </c>
      <c r="R23" s="89">
        <f t="shared" si="3"/>
        <v>-0.10616261004660799</v>
      </c>
      <c r="S23" s="89">
        <f t="shared" si="3"/>
        <v>-6.0281259875697879E-2</v>
      </c>
      <c r="T23" s="89">
        <f t="shared" si="3"/>
        <v>4.5035451055124298E-2</v>
      </c>
      <c r="U23" s="89">
        <f t="shared" si="3"/>
        <v>0.10648967551622412</v>
      </c>
      <c r="V23" s="89">
        <f t="shared" si="3"/>
        <v>-2.8574198395579398E-2</v>
      </c>
      <c r="W23" s="89">
        <f t="shared" si="3"/>
        <v>-0.7051793822663539</v>
      </c>
      <c r="X23" s="89">
        <f t="shared" si="3"/>
        <v>7.9631040027079658E-2</v>
      </c>
      <c r="Y23" s="89">
        <f t="shared" si="3"/>
        <v>1.2410252390656842</v>
      </c>
    </row>
    <row r="24" spans="1:26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6" x14ac:dyDescent="0.3">
      <c r="A25" s="75" t="s">
        <v>210</v>
      </c>
      <c r="B25" s="89">
        <f t="shared" ref="B25:V25" si="4">B8/B5</f>
        <v>0.1118138296510586</v>
      </c>
      <c r="C25" s="89">
        <f t="shared" si="4"/>
        <v>0.10925304003922572</v>
      </c>
      <c r="D25" s="89">
        <f t="shared" si="4"/>
        <v>0.10385713132013481</v>
      </c>
      <c r="E25" s="89">
        <f t="shared" si="4"/>
        <v>9.8789670366445426E-2</v>
      </c>
      <c r="F25" s="89">
        <f t="shared" si="4"/>
        <v>9.2217750484834451E-2</v>
      </c>
      <c r="G25" s="89">
        <f t="shared" si="4"/>
        <v>9.1779954114303328E-2</v>
      </c>
      <c r="H25" s="89">
        <f t="shared" si="4"/>
        <v>9.0345899312661293E-2</v>
      </c>
      <c r="I25" s="89">
        <f t="shared" si="4"/>
        <v>8.2670590188054435E-2</v>
      </c>
      <c r="J25" s="89">
        <f t="shared" si="4"/>
        <v>8.1164970210408749E-2</v>
      </c>
      <c r="K25" s="89">
        <f t="shared" si="4"/>
        <v>8.060993108728115E-2</v>
      </c>
      <c r="L25" s="89">
        <f t="shared" si="4"/>
        <v>8.6084058684373105E-2</v>
      </c>
      <c r="M25" s="89">
        <f t="shared" si="4"/>
        <v>8.642806785164929E-2</v>
      </c>
      <c r="N25" s="89">
        <f t="shared" si="4"/>
        <v>8.3475931537933298E-2</v>
      </c>
      <c r="O25" s="89">
        <f t="shared" si="4"/>
        <v>8.681560860227111E-2</v>
      </c>
      <c r="P25" s="89">
        <f t="shared" si="4"/>
        <v>9.2127908570282316E-2</v>
      </c>
      <c r="Q25" s="89">
        <f t="shared" si="4"/>
        <v>9.3097719440862828E-2</v>
      </c>
      <c r="R25" s="89">
        <f t="shared" si="4"/>
        <v>0.10109445110396541</v>
      </c>
      <c r="S25" s="89">
        <f t="shared" si="4"/>
        <v>0.10199417714197992</v>
      </c>
      <c r="T25" s="89">
        <f t="shared" si="4"/>
        <v>9.7624281888814085E-2</v>
      </c>
      <c r="U25" s="89">
        <f t="shared" si="4"/>
        <v>9.5177430380473729E-2</v>
      </c>
      <c r="V25" s="89">
        <f t="shared" si="4"/>
        <v>9.388770109760293E-2</v>
      </c>
      <c r="W25" s="89">
        <f t="shared" ref="W25:X25" si="5">W8/W5</f>
        <v>3.9023270175594531E-2</v>
      </c>
      <c r="X25" s="89">
        <f t="shared" si="5"/>
        <v>3.2788513716450973E-2</v>
      </c>
      <c r="Y25" s="89">
        <f t="shared" ref="Y25" si="6">Y8/Y5</f>
        <v>5.4816122817799171E-2</v>
      </c>
    </row>
    <row r="26" spans="1:26" x14ac:dyDescent="0.3">
      <c r="A26" s="75" t="s">
        <v>211</v>
      </c>
      <c r="B26" s="89">
        <f t="shared" ref="B26:V26" si="7">B8/B7</f>
        <v>0.39276477422743084</v>
      </c>
      <c r="C26" s="89">
        <f t="shared" si="7"/>
        <v>0.39700627132805189</v>
      </c>
      <c r="D26" s="89">
        <f t="shared" si="7"/>
        <v>0.37126762546869224</v>
      </c>
      <c r="E26" s="89">
        <f t="shared" si="7"/>
        <v>0.33818071992196042</v>
      </c>
      <c r="F26" s="89">
        <f t="shared" si="7"/>
        <v>0.31845569960368109</v>
      </c>
      <c r="G26" s="89">
        <f t="shared" si="7"/>
        <v>0.31117212715071862</v>
      </c>
      <c r="H26" s="89">
        <f t="shared" si="7"/>
        <v>0.30828535722495093</v>
      </c>
      <c r="I26" s="89">
        <f t="shared" si="7"/>
        <v>0.28606240811560768</v>
      </c>
      <c r="J26" s="89">
        <f t="shared" si="7"/>
        <v>0.27195842344814231</v>
      </c>
      <c r="K26" s="89">
        <f t="shared" si="7"/>
        <v>0.27569800532923072</v>
      </c>
      <c r="L26" s="89">
        <f t="shared" si="7"/>
        <v>0.2624387274839653</v>
      </c>
      <c r="M26" s="89">
        <f t="shared" si="7"/>
        <v>0.2780233694877165</v>
      </c>
      <c r="N26" s="89">
        <f t="shared" si="7"/>
        <v>0.2775627651570971</v>
      </c>
      <c r="O26" s="89">
        <f t="shared" si="7"/>
        <v>0.28491157569182107</v>
      </c>
      <c r="P26" s="89">
        <f t="shared" si="7"/>
        <v>0.29621788875096783</v>
      </c>
      <c r="Q26" s="89">
        <f t="shared" si="7"/>
        <v>0.29422984713051037</v>
      </c>
      <c r="R26" s="89">
        <f t="shared" si="7"/>
        <v>0.29968143884106646</v>
      </c>
      <c r="S26" s="89">
        <f t="shared" si="7"/>
        <v>0.29173086079054822</v>
      </c>
      <c r="T26" s="89">
        <f t="shared" si="7"/>
        <v>0.27912388921924741</v>
      </c>
      <c r="U26" s="89">
        <f t="shared" si="7"/>
        <v>0.27957400447577202</v>
      </c>
      <c r="V26" s="89">
        <f t="shared" si="7"/>
        <v>0.26825647430308458</v>
      </c>
      <c r="W26" s="89">
        <f t="shared" ref="W26:X26" si="8">W8/W7</f>
        <v>0.1160628724376838</v>
      </c>
      <c r="X26" s="89">
        <f t="shared" si="8"/>
        <v>0.10506114389066622</v>
      </c>
      <c r="Y26" s="89">
        <f t="shared" ref="Y26" si="9">Y8/Y7</f>
        <v>0.17819564257482257</v>
      </c>
    </row>
    <row r="27" spans="1:26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6" x14ac:dyDescent="0.3">
      <c r="A28" s="75" t="s">
        <v>212</v>
      </c>
      <c r="B28" s="89">
        <f>B15/B8</f>
        <v>8.1372665744717881E-2</v>
      </c>
      <c r="C28" s="89">
        <f t="shared" ref="C28:V28" si="10">C15/C8</f>
        <v>8.194088761547369E-2</v>
      </c>
      <c r="D28" s="89">
        <f t="shared" si="10"/>
        <v>0.10174200828805249</v>
      </c>
      <c r="E28" s="89">
        <f t="shared" si="10"/>
        <v>0.11742424242424243</v>
      </c>
      <c r="F28" s="89">
        <f t="shared" si="10"/>
        <v>0.12460845628948396</v>
      </c>
      <c r="G28" s="89">
        <f t="shared" si="10"/>
        <v>0.113991232161179</v>
      </c>
      <c r="H28" s="89">
        <f t="shared" si="10"/>
        <v>0.10830290876056289</v>
      </c>
      <c r="I28" s="89">
        <f t="shared" si="10"/>
        <v>0.10780060977121186</v>
      </c>
      <c r="J28" s="89">
        <f t="shared" si="10"/>
        <v>0.10538575667655786</v>
      </c>
      <c r="K28" s="89">
        <f t="shared" si="10"/>
        <v>0.10424226164525974</v>
      </c>
      <c r="L28" s="89">
        <f t="shared" si="10"/>
        <v>0.1240281809297373</v>
      </c>
      <c r="M28" s="89">
        <f t="shared" si="10"/>
        <v>0.11348959652949864</v>
      </c>
      <c r="N28" s="89">
        <f t="shared" si="10"/>
        <v>0.11470645765222008</v>
      </c>
      <c r="O28" s="89">
        <f t="shared" si="10"/>
        <v>0.11819756655083695</v>
      </c>
      <c r="P28" s="89">
        <f t="shared" si="10"/>
        <v>0.12272469181569476</v>
      </c>
      <c r="Q28" s="89">
        <f t="shared" si="10"/>
        <v>0.13590306491220983</v>
      </c>
      <c r="R28" s="89">
        <f t="shared" si="10"/>
        <v>0.15302679400105823</v>
      </c>
      <c r="S28" s="89">
        <f t="shared" si="10"/>
        <v>0.17560631981483346</v>
      </c>
      <c r="T28" s="89">
        <f t="shared" si="10"/>
        <v>0.1917573227127084</v>
      </c>
      <c r="U28" s="89">
        <f t="shared" si="10"/>
        <v>0.19531375911730067</v>
      </c>
      <c r="V28" s="89">
        <f t="shared" si="10"/>
        <v>0.20018488772880902</v>
      </c>
      <c r="W28" s="89">
        <f t="shared" ref="W28:X28" si="11">W15/W8</f>
        <v>0.45921514662617441</v>
      </c>
      <c r="X28" s="89">
        <f t="shared" si="11"/>
        <v>0.39109410828214664</v>
      </c>
      <c r="Y28" s="89">
        <f t="shared" ref="Y28" si="12">Y15/Y8</f>
        <v>0.22950562069382327</v>
      </c>
    </row>
    <row r="29" spans="1:26" x14ac:dyDescent="0.3">
      <c r="A29" s="75" t="s">
        <v>213</v>
      </c>
      <c r="B29" s="89">
        <f>B10/B8</f>
        <v>0.3233842236855361</v>
      </c>
      <c r="C29" s="89">
        <f t="shared" ref="C29:V29" si="13">C10/C8</f>
        <v>0.32136548424993872</v>
      </c>
      <c r="D29" s="89">
        <f t="shared" si="13"/>
        <v>0.31481323433188246</v>
      </c>
      <c r="E29" s="89">
        <f t="shared" si="13"/>
        <v>0.31058553009772522</v>
      </c>
      <c r="F29" s="89">
        <f t="shared" si="13"/>
        <v>0.30105360853011592</v>
      </c>
      <c r="G29" s="89">
        <f t="shared" si="13"/>
        <v>0.29370394552746948</v>
      </c>
      <c r="H29" s="89">
        <f t="shared" si="13"/>
        <v>0.29481839529661819</v>
      </c>
      <c r="I29" s="89">
        <f t="shared" si="13"/>
        <v>0.28470036107048724</v>
      </c>
      <c r="J29" s="89">
        <f t="shared" si="13"/>
        <v>0.27048961424332346</v>
      </c>
      <c r="K29" s="89">
        <f t="shared" si="13"/>
        <v>0.25513263355578658</v>
      </c>
      <c r="L29" s="89">
        <f t="shared" si="13"/>
        <v>0.24392111673497965</v>
      </c>
      <c r="M29" s="89">
        <f t="shared" si="13"/>
        <v>0.23588409415341643</v>
      </c>
      <c r="N29" s="89">
        <f t="shared" si="13"/>
        <v>0.21958811859054964</v>
      </c>
      <c r="O29" s="89">
        <f t="shared" si="13"/>
        <v>0.20679705197986817</v>
      </c>
      <c r="P29" s="89">
        <f t="shared" si="13"/>
        <v>0.19869265097159589</v>
      </c>
      <c r="Q29" s="89">
        <f t="shared" si="13"/>
        <v>0.18719444032916269</v>
      </c>
      <c r="R29" s="89">
        <f t="shared" si="13"/>
        <v>0.18343785509207455</v>
      </c>
      <c r="S29" s="89">
        <f t="shared" si="13"/>
        <v>0.17608761283039673</v>
      </c>
      <c r="T29" s="89">
        <f t="shared" si="13"/>
        <v>0.16406213236709602</v>
      </c>
      <c r="U29" s="89">
        <f t="shared" si="13"/>
        <v>0.15643531623860985</v>
      </c>
      <c r="V29" s="89">
        <f t="shared" si="13"/>
        <v>0.15826724224475455</v>
      </c>
      <c r="W29" s="89">
        <f t="shared" ref="W29:X29" si="14">W10/W8</f>
        <v>0.14191657967163329</v>
      </c>
      <c r="X29" s="89">
        <f t="shared" si="14"/>
        <v>0.16484691513502597</v>
      </c>
      <c r="Y29" s="89">
        <f t="shared" ref="Y29" si="15">Y10/Y8</f>
        <v>0.16917684032394537</v>
      </c>
    </row>
    <row r="30" spans="1:26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6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6" ht="15" thickTop="1" x14ac:dyDescent="0.3">
      <c r="A32" s="16" t="s">
        <v>115</v>
      </c>
      <c r="B32" s="42">
        <v>1232335</v>
      </c>
      <c r="C32" s="42">
        <v>1452650</v>
      </c>
      <c r="D32" s="42">
        <v>1375739</v>
      </c>
      <c r="E32" s="42">
        <v>1406762</v>
      </c>
      <c r="F32" s="42">
        <v>1524429</v>
      </c>
      <c r="G32" s="42">
        <v>1778958</v>
      </c>
      <c r="H32" s="42">
        <v>2008045</v>
      </c>
      <c r="I32" s="42">
        <v>2227523</v>
      </c>
      <c r="J32" s="42">
        <v>2371811</v>
      </c>
      <c r="K32" s="42">
        <v>2561936</v>
      </c>
      <c r="L32" s="42">
        <v>1987563</v>
      </c>
      <c r="M32" s="42">
        <v>2375407</v>
      </c>
      <c r="N32" s="42">
        <v>2698074</v>
      </c>
      <c r="O32" s="42">
        <v>2773359</v>
      </c>
      <c r="P32" s="42">
        <v>2759982</v>
      </c>
      <c r="Q32" s="42">
        <v>2876566</v>
      </c>
      <c r="R32" s="42">
        <v>2771554</v>
      </c>
      <c r="S32" s="42">
        <v>2720282</v>
      </c>
      <c r="T32" s="42">
        <v>2904820</v>
      </c>
      <c r="U32" s="42">
        <v>3121057</v>
      </c>
      <c r="V32" s="42">
        <v>3105670</v>
      </c>
      <c r="W32" s="42">
        <v>2813028</v>
      </c>
      <c r="X32" s="42">
        <v>3408600</v>
      </c>
      <c r="Y32" s="42">
        <v>3969643</v>
      </c>
    </row>
    <row r="33" spans="1:26" x14ac:dyDescent="0.3">
      <c r="A33" s="16" t="s">
        <v>116</v>
      </c>
      <c r="B33" s="42">
        <v>1035592</v>
      </c>
      <c r="C33" s="42">
        <v>1231722</v>
      </c>
      <c r="D33" s="42">
        <v>1153701</v>
      </c>
      <c r="E33" s="42">
        <v>1173281</v>
      </c>
      <c r="F33" s="68">
        <v>1272089</v>
      </c>
      <c r="G33" s="68">
        <v>1488349</v>
      </c>
      <c r="H33" s="68">
        <v>1695820</v>
      </c>
      <c r="I33" s="68">
        <v>1878194</v>
      </c>
      <c r="J33" s="68">
        <v>1986347</v>
      </c>
      <c r="K33" s="68">
        <v>2141287</v>
      </c>
      <c r="L33" s="68">
        <v>1580025</v>
      </c>
      <c r="M33" s="68">
        <v>1938950</v>
      </c>
      <c r="N33" s="68">
        <v>2239886</v>
      </c>
      <c r="O33" s="68">
        <v>2303749</v>
      </c>
      <c r="P33" s="68">
        <v>2294247</v>
      </c>
      <c r="Q33" s="68">
        <v>2385480</v>
      </c>
      <c r="R33" s="42">
        <v>2273249</v>
      </c>
      <c r="S33" s="42">
        <v>2207195</v>
      </c>
      <c r="T33" s="42">
        <v>2356345</v>
      </c>
      <c r="U33" s="42">
        <v>2555662</v>
      </c>
      <c r="V33" s="42">
        <v>2512358</v>
      </c>
      <c r="W33" s="42">
        <v>2346727</v>
      </c>
      <c r="X33" s="42">
        <v>2849395</v>
      </c>
      <c r="Y33" s="42">
        <v>3272935</v>
      </c>
    </row>
    <row r="34" spans="1:26" x14ac:dyDescent="0.3">
      <c r="A34" s="16" t="s">
        <v>117</v>
      </c>
      <c r="B34" s="42">
        <v>196742</v>
      </c>
      <c r="C34" s="42">
        <v>220927</v>
      </c>
      <c r="D34" s="42">
        <v>222039</v>
      </c>
      <c r="E34" s="42">
        <v>233480</v>
      </c>
      <c r="F34" s="68">
        <v>252340</v>
      </c>
      <c r="G34" s="68">
        <v>290609</v>
      </c>
      <c r="H34" s="68">
        <v>312225</v>
      </c>
      <c r="I34" s="68">
        <v>349329</v>
      </c>
      <c r="J34" s="68">
        <v>385464</v>
      </c>
      <c r="K34" s="68">
        <v>420650</v>
      </c>
      <c r="L34" s="68">
        <v>407538</v>
      </c>
      <c r="M34" s="68">
        <v>436456</v>
      </c>
      <c r="N34" s="68">
        <v>458188</v>
      </c>
      <c r="O34" s="68">
        <v>469610</v>
      </c>
      <c r="P34" s="68">
        <v>465736</v>
      </c>
      <c r="Q34" s="42">
        <v>491086</v>
      </c>
      <c r="R34" s="42">
        <v>498305</v>
      </c>
      <c r="S34" s="42">
        <v>513088</v>
      </c>
      <c r="T34" s="42">
        <v>548475</v>
      </c>
      <c r="U34" s="42">
        <v>565395</v>
      </c>
      <c r="V34" s="42">
        <v>593313</v>
      </c>
      <c r="W34" s="42">
        <v>466301</v>
      </c>
      <c r="X34" s="42">
        <v>559205</v>
      </c>
      <c r="Y34" s="42">
        <v>696707</v>
      </c>
    </row>
    <row r="35" spans="1:26" x14ac:dyDescent="0.3">
      <c r="A35" s="76" t="s">
        <v>2</v>
      </c>
      <c r="B35" s="3">
        <f>B36+B44</f>
        <v>77260</v>
      </c>
      <c r="C35" s="3">
        <f t="shared" ref="C35:Y35" si="16">C36+C44</f>
        <v>85490</v>
      </c>
      <c r="D35" s="3">
        <f t="shared" si="16"/>
        <v>82185</v>
      </c>
      <c r="E35" s="3">
        <f t="shared" si="16"/>
        <v>79362</v>
      </c>
      <c r="F35" s="3">
        <f t="shared" si="16"/>
        <v>81708</v>
      </c>
      <c r="G35" s="3">
        <f t="shared" si="16"/>
        <v>93342</v>
      </c>
      <c r="H35" s="3">
        <f t="shared" si="16"/>
        <v>98695</v>
      </c>
      <c r="I35" s="3">
        <f t="shared" si="16"/>
        <v>105404</v>
      </c>
      <c r="J35" s="3">
        <f t="shared" si="16"/>
        <v>112930</v>
      </c>
      <c r="K35" s="3">
        <f t="shared" si="16"/>
        <v>119133</v>
      </c>
      <c r="L35" s="3">
        <f t="shared" si="16"/>
        <v>115126</v>
      </c>
      <c r="M35" s="3">
        <f t="shared" si="16"/>
        <v>123833</v>
      </c>
      <c r="N35" s="3">
        <f t="shared" si="16"/>
        <v>130607</v>
      </c>
      <c r="O35" s="3">
        <f t="shared" si="16"/>
        <v>138167</v>
      </c>
      <c r="P35" s="3">
        <f t="shared" si="16"/>
        <v>132324</v>
      </c>
      <c r="Q35" s="3">
        <f t="shared" si="16"/>
        <v>140228</v>
      </c>
      <c r="R35" s="3">
        <f t="shared" si="16"/>
        <v>144667</v>
      </c>
      <c r="S35" s="3">
        <f t="shared" si="16"/>
        <v>147639</v>
      </c>
      <c r="T35" s="3">
        <f t="shared" si="16"/>
        <v>164885</v>
      </c>
      <c r="U35" s="3">
        <f t="shared" si="16"/>
        <v>176395</v>
      </c>
      <c r="V35" s="3">
        <f t="shared" si="16"/>
        <v>184785</v>
      </c>
      <c r="W35" s="3">
        <f t="shared" si="16"/>
        <v>47075</v>
      </c>
      <c r="X35" s="3">
        <f t="shared" si="16"/>
        <v>74544</v>
      </c>
      <c r="Y35" s="3">
        <f t="shared" si="16"/>
        <v>161941</v>
      </c>
    </row>
    <row r="36" spans="1:26" x14ac:dyDescent="0.3">
      <c r="A36" s="77" t="s">
        <v>107</v>
      </c>
      <c r="B36" s="42">
        <v>58864</v>
      </c>
      <c r="C36" s="42">
        <v>64174</v>
      </c>
      <c r="D36" s="42">
        <v>60525</v>
      </c>
      <c r="E36" s="42">
        <v>59017</v>
      </c>
      <c r="F36" s="68">
        <v>61244</v>
      </c>
      <c r="G36" s="68">
        <v>70332</v>
      </c>
      <c r="H36" s="68">
        <v>74112</v>
      </c>
      <c r="I36" s="68">
        <v>78375</v>
      </c>
      <c r="J36" s="68">
        <v>82606</v>
      </c>
      <c r="K36" s="68">
        <v>84317</v>
      </c>
      <c r="L36" s="68">
        <v>82512</v>
      </c>
      <c r="M36" s="68">
        <v>85166</v>
      </c>
      <c r="N36" s="68">
        <v>86623</v>
      </c>
      <c r="O36" s="68">
        <v>90340</v>
      </c>
      <c r="P36" s="68">
        <v>91119</v>
      </c>
      <c r="Q36" s="68">
        <v>96248</v>
      </c>
      <c r="R36" s="42">
        <v>102664</v>
      </c>
      <c r="S36" s="42">
        <v>109155</v>
      </c>
      <c r="T36" s="42">
        <v>117931</v>
      </c>
      <c r="U36" s="42">
        <v>125717</v>
      </c>
      <c r="V36" s="42">
        <v>131990</v>
      </c>
      <c r="W36" s="42">
        <v>33704</v>
      </c>
      <c r="X36" s="42">
        <v>56697</v>
      </c>
      <c r="Y36" s="42">
        <v>115312</v>
      </c>
    </row>
    <row r="37" spans="1:26" x14ac:dyDescent="0.3">
      <c r="A37" s="78" t="s">
        <v>201</v>
      </c>
      <c r="B37" s="42">
        <v>17477</v>
      </c>
      <c r="C37" s="42">
        <v>18940</v>
      </c>
      <c r="D37" s="42">
        <v>17352</v>
      </c>
      <c r="E37" s="42">
        <v>16406</v>
      </c>
      <c r="F37" s="68">
        <v>16705</v>
      </c>
      <c r="G37" s="68">
        <v>18970</v>
      </c>
      <c r="H37" s="68">
        <v>19655</v>
      </c>
      <c r="I37" s="68">
        <v>20362</v>
      </c>
      <c r="J37" s="68">
        <v>20967</v>
      </c>
      <c r="K37" s="68">
        <v>21156</v>
      </c>
      <c r="L37" s="68">
        <v>19117</v>
      </c>
      <c r="M37" s="68">
        <v>19115</v>
      </c>
      <c r="N37" s="68">
        <v>19061</v>
      </c>
      <c r="O37" s="68">
        <v>19214</v>
      </c>
      <c r="P37" s="68">
        <v>18786</v>
      </c>
      <c r="Q37" s="68">
        <v>18894</v>
      </c>
      <c r="R37" s="42">
        <v>19404</v>
      </c>
      <c r="S37" s="42">
        <v>18860</v>
      </c>
      <c r="T37" s="42">
        <v>19240</v>
      </c>
      <c r="U37" s="42">
        <v>19081</v>
      </c>
      <c r="V37" s="42">
        <v>18474</v>
      </c>
      <c r="W37" s="42">
        <v>4836</v>
      </c>
      <c r="X37" s="42">
        <v>6404</v>
      </c>
      <c r="Y37" s="42">
        <v>12224</v>
      </c>
    </row>
    <row r="38" spans="1:26" x14ac:dyDescent="0.3">
      <c r="A38" s="79" t="s">
        <v>202</v>
      </c>
      <c r="B38" s="42">
        <v>342</v>
      </c>
      <c r="C38" s="42">
        <v>366</v>
      </c>
      <c r="D38" s="42">
        <v>389</v>
      </c>
      <c r="E38" s="42">
        <v>323</v>
      </c>
      <c r="F38" s="68">
        <v>502</v>
      </c>
      <c r="G38" s="68">
        <v>584</v>
      </c>
      <c r="H38" s="68">
        <v>627</v>
      </c>
      <c r="I38" s="68">
        <v>819</v>
      </c>
      <c r="J38" s="68">
        <v>909</v>
      </c>
      <c r="K38" s="68">
        <v>981</v>
      </c>
      <c r="L38" s="68">
        <v>1013</v>
      </c>
      <c r="M38" s="68">
        <v>1065</v>
      </c>
      <c r="N38" s="68">
        <v>1116</v>
      </c>
      <c r="O38" s="68">
        <v>1188</v>
      </c>
      <c r="P38" s="68">
        <v>1186</v>
      </c>
      <c r="Q38" s="68">
        <v>1249</v>
      </c>
      <c r="R38" s="42">
        <v>1321</v>
      </c>
      <c r="S38" s="42">
        <v>1364</v>
      </c>
      <c r="T38" s="42">
        <v>1404</v>
      </c>
      <c r="U38" s="42">
        <v>1531</v>
      </c>
      <c r="V38" s="42">
        <v>1585</v>
      </c>
      <c r="W38" s="42">
        <v>1049</v>
      </c>
      <c r="X38" s="42">
        <v>1071</v>
      </c>
      <c r="Y38" s="42">
        <v>1339</v>
      </c>
    </row>
    <row r="39" spans="1:26" x14ac:dyDescent="0.3">
      <c r="A39" s="79" t="s">
        <v>203</v>
      </c>
      <c r="B39" s="42">
        <v>17135</v>
      </c>
      <c r="C39" s="42">
        <v>18574</v>
      </c>
      <c r="D39" s="42">
        <v>16964</v>
      </c>
      <c r="E39" s="42">
        <v>16083</v>
      </c>
      <c r="F39" s="68">
        <v>16203</v>
      </c>
      <c r="G39" s="68">
        <v>18386</v>
      </c>
      <c r="H39" s="68">
        <v>19028</v>
      </c>
      <c r="I39" s="68">
        <v>19543</v>
      </c>
      <c r="J39" s="68">
        <v>20057</v>
      </c>
      <c r="K39" s="68">
        <v>20175</v>
      </c>
      <c r="L39" s="68">
        <v>18103</v>
      </c>
      <c r="M39" s="68">
        <v>18050</v>
      </c>
      <c r="N39" s="68">
        <v>17945</v>
      </c>
      <c r="O39" s="68">
        <v>18025</v>
      </c>
      <c r="P39" s="68">
        <v>17600</v>
      </c>
      <c r="Q39" s="68">
        <v>17644</v>
      </c>
      <c r="R39" s="42">
        <v>18083</v>
      </c>
      <c r="S39" s="42">
        <v>17495</v>
      </c>
      <c r="T39" s="42">
        <v>17836</v>
      </c>
      <c r="U39" s="42">
        <v>17550</v>
      </c>
      <c r="V39" s="42">
        <v>16889</v>
      </c>
      <c r="W39" s="42">
        <v>3787</v>
      </c>
      <c r="X39" s="42">
        <v>5333</v>
      </c>
      <c r="Y39" s="42">
        <v>10885</v>
      </c>
    </row>
    <row r="40" spans="1:26" x14ac:dyDescent="0.3">
      <c r="A40" s="78" t="s">
        <v>204</v>
      </c>
      <c r="B40" s="42">
        <v>41387</v>
      </c>
      <c r="C40" s="42">
        <v>45235</v>
      </c>
      <c r="D40" s="42">
        <v>43173</v>
      </c>
      <c r="E40" s="42">
        <v>42611</v>
      </c>
      <c r="F40" s="68">
        <v>44539</v>
      </c>
      <c r="G40" s="68">
        <v>51363</v>
      </c>
      <c r="H40" s="68">
        <v>54457</v>
      </c>
      <c r="I40" s="68">
        <v>58013</v>
      </c>
      <c r="J40" s="68">
        <v>61639</v>
      </c>
      <c r="K40" s="68">
        <v>63161</v>
      </c>
      <c r="L40" s="68">
        <v>63396</v>
      </c>
      <c r="M40" s="68">
        <v>66051</v>
      </c>
      <c r="N40" s="68">
        <v>67562</v>
      </c>
      <c r="O40" s="68">
        <v>71126</v>
      </c>
      <c r="P40" s="68">
        <v>72333</v>
      </c>
      <c r="Q40" s="68">
        <v>77355</v>
      </c>
      <c r="R40" s="42">
        <v>83260</v>
      </c>
      <c r="S40" s="42">
        <v>90296</v>
      </c>
      <c r="T40" s="42">
        <v>98691</v>
      </c>
      <c r="U40" s="42">
        <v>106636</v>
      </c>
      <c r="V40" s="42">
        <v>113516</v>
      </c>
      <c r="W40" s="42">
        <v>28868</v>
      </c>
      <c r="X40" s="42">
        <v>50292</v>
      </c>
      <c r="Y40" s="42">
        <v>103088</v>
      </c>
    </row>
    <row r="41" spans="1:26" x14ac:dyDescent="0.3">
      <c r="A41" s="79" t="s">
        <v>205</v>
      </c>
      <c r="B41" s="42">
        <v>233</v>
      </c>
      <c r="C41" s="42">
        <v>240</v>
      </c>
      <c r="D41" s="42">
        <v>246</v>
      </c>
      <c r="E41" s="42">
        <v>252</v>
      </c>
      <c r="F41" s="68">
        <v>257</v>
      </c>
      <c r="G41" s="68">
        <v>263</v>
      </c>
      <c r="H41" s="68">
        <v>273</v>
      </c>
      <c r="I41" s="68">
        <v>296</v>
      </c>
      <c r="J41" s="68">
        <v>308</v>
      </c>
      <c r="K41" s="68">
        <v>320</v>
      </c>
      <c r="L41" s="68">
        <v>354</v>
      </c>
      <c r="M41" s="68">
        <v>366</v>
      </c>
      <c r="N41" s="68">
        <v>380</v>
      </c>
      <c r="O41" s="68">
        <v>416</v>
      </c>
      <c r="P41" s="68">
        <v>442</v>
      </c>
      <c r="Q41" s="68">
        <v>472</v>
      </c>
      <c r="R41" s="42">
        <v>526</v>
      </c>
      <c r="S41" s="42">
        <v>584</v>
      </c>
      <c r="T41" s="42">
        <v>639</v>
      </c>
      <c r="U41" s="42">
        <v>677</v>
      </c>
      <c r="V41" s="42">
        <v>716</v>
      </c>
      <c r="W41" s="42">
        <v>235</v>
      </c>
      <c r="X41" s="42">
        <v>312</v>
      </c>
      <c r="Y41" s="42">
        <v>611</v>
      </c>
    </row>
    <row r="42" spans="1:26" x14ac:dyDescent="0.3">
      <c r="A42" s="79" t="s">
        <v>206</v>
      </c>
      <c r="B42" s="42">
        <v>1966</v>
      </c>
      <c r="C42" s="42">
        <v>2117</v>
      </c>
      <c r="D42" s="42">
        <v>2251</v>
      </c>
      <c r="E42" s="42">
        <v>2462</v>
      </c>
      <c r="F42" s="68">
        <v>2743</v>
      </c>
      <c r="G42" s="68">
        <v>3175</v>
      </c>
      <c r="H42" s="68">
        <v>3621</v>
      </c>
      <c r="I42" s="68">
        <v>4040</v>
      </c>
      <c r="J42" s="68">
        <v>4553</v>
      </c>
      <c r="K42" s="68">
        <v>5042</v>
      </c>
      <c r="L42" s="68">
        <v>5552</v>
      </c>
      <c r="M42" s="68">
        <v>5957</v>
      </c>
      <c r="N42" s="68">
        <v>6481</v>
      </c>
      <c r="O42" s="68">
        <v>7142</v>
      </c>
      <c r="P42" s="68">
        <v>7675</v>
      </c>
      <c r="Q42" s="68">
        <v>8167</v>
      </c>
      <c r="R42" s="42">
        <v>8796</v>
      </c>
      <c r="S42" s="42">
        <v>9637</v>
      </c>
      <c r="T42" s="42">
        <v>10776</v>
      </c>
      <c r="U42" s="42">
        <v>11130</v>
      </c>
      <c r="V42" s="42">
        <v>10814</v>
      </c>
      <c r="W42" s="42">
        <v>4785</v>
      </c>
      <c r="X42" s="42">
        <v>4221</v>
      </c>
      <c r="Y42" s="42">
        <v>6009</v>
      </c>
    </row>
    <row r="43" spans="1:26" x14ac:dyDescent="0.3">
      <c r="A43" s="79" t="s">
        <v>207</v>
      </c>
      <c r="B43" s="42">
        <v>39189</v>
      </c>
      <c r="C43" s="42">
        <v>42878</v>
      </c>
      <c r="D43" s="42">
        <v>40676</v>
      </c>
      <c r="E43" s="42">
        <v>39897</v>
      </c>
      <c r="F43" s="68">
        <v>41539</v>
      </c>
      <c r="G43" s="68">
        <v>47924</v>
      </c>
      <c r="H43" s="68">
        <v>50563</v>
      </c>
      <c r="I43" s="68">
        <v>53677</v>
      </c>
      <c r="J43" s="68">
        <v>56779</v>
      </c>
      <c r="K43" s="68">
        <v>57799</v>
      </c>
      <c r="L43" s="68">
        <v>57490</v>
      </c>
      <c r="M43" s="68">
        <v>59728</v>
      </c>
      <c r="N43" s="68">
        <v>60701</v>
      </c>
      <c r="O43" s="68">
        <v>63568</v>
      </c>
      <c r="P43" s="68">
        <v>64217</v>
      </c>
      <c r="Q43" s="68">
        <v>68715</v>
      </c>
      <c r="R43" s="42">
        <v>73937</v>
      </c>
      <c r="S43" s="42">
        <v>80075</v>
      </c>
      <c r="T43" s="42">
        <v>87276</v>
      </c>
      <c r="U43" s="42">
        <v>94829</v>
      </c>
      <c r="V43" s="42">
        <v>101986</v>
      </c>
      <c r="W43" s="42">
        <v>23848</v>
      </c>
      <c r="X43" s="42">
        <v>45760</v>
      </c>
      <c r="Y43" s="42">
        <v>96468</v>
      </c>
    </row>
    <row r="44" spans="1:26" x14ac:dyDescent="0.3">
      <c r="A44" s="77" t="s">
        <v>108</v>
      </c>
      <c r="B44" s="42">
        <v>18396</v>
      </c>
      <c r="C44" s="42">
        <v>21316</v>
      </c>
      <c r="D44" s="42">
        <v>21660</v>
      </c>
      <c r="E44" s="42">
        <v>20345</v>
      </c>
      <c r="F44" s="68">
        <v>20464</v>
      </c>
      <c r="G44" s="68">
        <v>23010</v>
      </c>
      <c r="H44" s="68">
        <v>24583</v>
      </c>
      <c r="I44" s="68">
        <v>27029</v>
      </c>
      <c r="J44" s="68">
        <v>30324</v>
      </c>
      <c r="K44" s="68">
        <v>34816</v>
      </c>
      <c r="L44" s="68">
        <v>32614</v>
      </c>
      <c r="M44" s="68">
        <v>38667</v>
      </c>
      <c r="N44" s="68">
        <v>43984</v>
      </c>
      <c r="O44" s="68">
        <v>47827</v>
      </c>
      <c r="P44" s="68">
        <v>41205</v>
      </c>
      <c r="Q44" s="68">
        <v>43980</v>
      </c>
      <c r="R44" s="42">
        <v>42003</v>
      </c>
      <c r="S44" s="42">
        <v>38484</v>
      </c>
      <c r="T44" s="42">
        <v>46954</v>
      </c>
      <c r="U44" s="42">
        <v>50678</v>
      </c>
      <c r="V44" s="42">
        <v>52795</v>
      </c>
      <c r="W44" s="42">
        <v>13371</v>
      </c>
      <c r="X44" s="42">
        <v>17847</v>
      </c>
      <c r="Y44" s="42">
        <v>46629</v>
      </c>
      <c r="Z44" s="99"/>
    </row>
    <row r="45" spans="1:26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6" x14ac:dyDescent="0.3">
      <c r="A46" s="67" t="s">
        <v>10</v>
      </c>
      <c r="B46" s="65" t="s">
        <v>3</v>
      </c>
      <c r="C46" s="65">
        <f t="shared" ref="C46:Y48" si="17">C35/B35-1</f>
        <v>0.10652342738804044</v>
      </c>
      <c r="D46" s="65">
        <f t="shared" si="17"/>
        <v>-3.865949233828514E-2</v>
      </c>
      <c r="E46" s="65">
        <f t="shared" si="17"/>
        <v>-3.4349333820040129E-2</v>
      </c>
      <c r="F46" s="65">
        <f t="shared" si="17"/>
        <v>2.9560746956981854E-2</v>
      </c>
      <c r="G46" s="65">
        <f t="shared" si="17"/>
        <v>0.14238507857247762</v>
      </c>
      <c r="H46" s="65">
        <f t="shared" si="17"/>
        <v>5.7348246234278255E-2</v>
      </c>
      <c r="I46" s="65">
        <f t="shared" si="17"/>
        <v>6.7977101170272114E-2</v>
      </c>
      <c r="J46" s="65">
        <f t="shared" si="17"/>
        <v>7.140146484004406E-2</v>
      </c>
      <c r="K46" s="65">
        <f t="shared" si="17"/>
        <v>5.4927831399982363E-2</v>
      </c>
      <c r="L46" s="65">
        <f t="shared" si="17"/>
        <v>-3.3634677209505304E-2</v>
      </c>
      <c r="M46" s="65">
        <f t="shared" si="17"/>
        <v>7.5630179108107543E-2</v>
      </c>
      <c r="N46" s="65">
        <f t="shared" si="17"/>
        <v>5.4702704448733375E-2</v>
      </c>
      <c r="O46" s="65">
        <f t="shared" si="17"/>
        <v>5.7883574387284087E-2</v>
      </c>
      <c r="P46" s="65">
        <f t="shared" si="17"/>
        <v>-4.2289403403128145E-2</v>
      </c>
      <c r="Q46" s="65">
        <f t="shared" si="17"/>
        <v>5.9732172546174578E-2</v>
      </c>
      <c r="R46" s="65">
        <f t="shared" si="17"/>
        <v>3.1655589468579715E-2</v>
      </c>
      <c r="S46" s="65">
        <f t="shared" si="17"/>
        <v>2.0543731466056592E-2</v>
      </c>
      <c r="T46" s="65">
        <f t="shared" si="17"/>
        <v>0.11681195348112627</v>
      </c>
      <c r="U46" s="65">
        <f t="shared" si="17"/>
        <v>6.9806228583558338E-2</v>
      </c>
      <c r="V46" s="65">
        <f t="shared" si="17"/>
        <v>4.7563706454264665E-2</v>
      </c>
      <c r="W46" s="65">
        <f t="shared" si="17"/>
        <v>-0.74524447330681598</v>
      </c>
      <c r="X46" s="65">
        <f t="shared" si="17"/>
        <v>0.58351566648964415</v>
      </c>
      <c r="Y46" s="65">
        <f t="shared" si="17"/>
        <v>1.1724216570079418</v>
      </c>
    </row>
    <row r="47" spans="1:26" s="80" customFormat="1" x14ac:dyDescent="0.3">
      <c r="A47" s="73" t="s">
        <v>5</v>
      </c>
      <c r="B47" s="65" t="s">
        <v>3</v>
      </c>
      <c r="C47" s="65">
        <f t="shared" si="17"/>
        <v>9.020793693938578E-2</v>
      </c>
      <c r="D47" s="65">
        <f t="shared" si="17"/>
        <v>-5.6861034063639515E-2</v>
      </c>
      <c r="E47" s="65">
        <f t="shared" si="17"/>
        <v>-2.491532424617926E-2</v>
      </c>
      <c r="F47" s="65">
        <f t="shared" si="17"/>
        <v>3.77348899469645E-2</v>
      </c>
      <c r="G47" s="65">
        <f t="shared" si="17"/>
        <v>0.14839004637188946</v>
      </c>
      <c r="H47" s="65">
        <f t="shared" si="17"/>
        <v>5.3745094693738338E-2</v>
      </c>
      <c r="I47" s="65">
        <f t="shared" si="17"/>
        <v>5.7521049222797993E-2</v>
      </c>
      <c r="J47" s="65">
        <f t="shared" si="17"/>
        <v>5.398405103668269E-2</v>
      </c>
      <c r="K47" s="65">
        <f t="shared" si="17"/>
        <v>2.0712781153911397E-2</v>
      </c>
      <c r="L47" s="65">
        <f t="shared" si="17"/>
        <v>-2.1407308134777092E-2</v>
      </c>
      <c r="M47" s="65">
        <f t="shared" si="17"/>
        <v>3.2165018421562941E-2</v>
      </c>
      <c r="N47" s="65">
        <f t="shared" si="17"/>
        <v>1.7107766009910153E-2</v>
      </c>
      <c r="O47" s="65">
        <f t="shared" si="17"/>
        <v>4.2910081618046103E-2</v>
      </c>
      <c r="P47" s="65">
        <f t="shared" si="17"/>
        <v>8.6229798538852709E-3</v>
      </c>
      <c r="Q47" s="65">
        <f t="shared" si="17"/>
        <v>5.6289028632886762E-2</v>
      </c>
      <c r="R47" s="65">
        <f t="shared" si="17"/>
        <v>6.6661125425982792E-2</v>
      </c>
      <c r="S47" s="65">
        <f t="shared" si="17"/>
        <v>6.3225668199174079E-2</v>
      </c>
      <c r="T47" s="65">
        <f t="shared" si="17"/>
        <v>8.0399432000366478E-2</v>
      </c>
      <c r="U47" s="65">
        <f t="shared" si="17"/>
        <v>6.602165673147864E-2</v>
      </c>
      <c r="V47" s="65">
        <f t="shared" si="17"/>
        <v>4.9897786297795843E-2</v>
      </c>
      <c r="W47" s="65">
        <f t="shared" si="17"/>
        <v>-0.7446473217668006</v>
      </c>
      <c r="X47" s="65">
        <f t="shared" si="17"/>
        <v>0.68220389271303117</v>
      </c>
      <c r="Y47" s="65">
        <f t="shared" si="17"/>
        <v>1.0338289503853821</v>
      </c>
    </row>
    <row r="48" spans="1:26" x14ac:dyDescent="0.3">
      <c r="A48" s="74" t="s">
        <v>214</v>
      </c>
      <c r="B48" s="65" t="s">
        <v>3</v>
      </c>
      <c r="C48" s="65">
        <f>C37/B37-1</f>
        <v>8.3710018881959058E-2</v>
      </c>
      <c r="D48" s="65">
        <f>D37/C37-1</f>
        <v>-8.3843717001055973E-2</v>
      </c>
      <c r="E48" s="65">
        <f>E37/D37-1</f>
        <v>-5.4518211157215335E-2</v>
      </c>
      <c r="F48" s="65">
        <f>F37/E37-1</f>
        <v>1.8225039619651273E-2</v>
      </c>
      <c r="G48" s="65">
        <f t="shared" si="17"/>
        <v>0.13558814726129897</v>
      </c>
      <c r="H48" s="65">
        <f t="shared" si="17"/>
        <v>3.6109646810753793E-2</v>
      </c>
      <c r="I48" s="65">
        <f t="shared" si="17"/>
        <v>3.5970490969219115E-2</v>
      </c>
      <c r="J48" s="65">
        <f t="shared" si="17"/>
        <v>2.9712209016796054E-2</v>
      </c>
      <c r="K48" s="65">
        <f t="shared" si="17"/>
        <v>9.0141651166117942E-3</v>
      </c>
      <c r="L48" s="65">
        <f t="shared" si="17"/>
        <v>-9.6379277746265868E-2</v>
      </c>
      <c r="M48" s="65">
        <f t="shared" si="17"/>
        <v>-1.0461892556368202E-4</v>
      </c>
      <c r="N48" s="65">
        <f t="shared" si="17"/>
        <v>-2.8250065393670143E-3</v>
      </c>
      <c r="O48" s="65">
        <f t="shared" si="17"/>
        <v>8.0268611300562398E-3</v>
      </c>
      <c r="P48" s="65">
        <f t="shared" si="17"/>
        <v>-2.2275424169876157E-2</v>
      </c>
      <c r="Q48" s="65">
        <f t="shared" si="17"/>
        <v>5.7489619929735891E-3</v>
      </c>
      <c r="R48" s="65">
        <f t="shared" si="17"/>
        <v>2.6992696093998125E-2</v>
      </c>
      <c r="S48" s="65">
        <f t="shared" si="17"/>
        <v>-2.8035456606885223E-2</v>
      </c>
      <c r="T48" s="65">
        <f t="shared" si="17"/>
        <v>2.0148462354188768E-2</v>
      </c>
      <c r="U48" s="65">
        <f t="shared" si="17"/>
        <v>-8.2640332640332437E-3</v>
      </c>
      <c r="V48" s="65">
        <f t="shared" si="17"/>
        <v>-3.1811749908285725E-2</v>
      </c>
      <c r="W48" s="65">
        <f t="shared" si="17"/>
        <v>-0.7382266969795388</v>
      </c>
      <c r="X48" s="65">
        <f t="shared" si="17"/>
        <v>0.32423490488006612</v>
      </c>
      <c r="Y48" s="65">
        <f t="shared" si="17"/>
        <v>0.90880699562773271</v>
      </c>
    </row>
    <row r="49" spans="1:25" x14ac:dyDescent="0.3">
      <c r="A49" s="74" t="s">
        <v>215</v>
      </c>
      <c r="B49" s="65" t="s">
        <v>3</v>
      </c>
      <c r="C49" s="65">
        <f>C40/B40-1</f>
        <v>9.2976055283059855E-2</v>
      </c>
      <c r="D49" s="65">
        <f>D40/C40-1</f>
        <v>-4.5584171548579633E-2</v>
      </c>
      <c r="E49" s="65">
        <f>E40/D40-1</f>
        <v>-1.3017395131216247E-2</v>
      </c>
      <c r="F49" s="65">
        <f>F40/E40-1</f>
        <v>4.5246532585482724E-2</v>
      </c>
      <c r="G49" s="65">
        <f t="shared" ref="G49:Y49" si="18">G40/F40-1</f>
        <v>0.15321403713599313</v>
      </c>
      <c r="H49" s="65">
        <f t="shared" si="18"/>
        <v>6.0237914452037522E-2</v>
      </c>
      <c r="I49" s="65">
        <f t="shared" si="18"/>
        <v>6.5299226912977293E-2</v>
      </c>
      <c r="J49" s="65">
        <f t="shared" si="18"/>
        <v>6.2503232034199163E-2</v>
      </c>
      <c r="K49" s="65">
        <f t="shared" si="18"/>
        <v>2.4692159184931617E-2</v>
      </c>
      <c r="L49" s="65">
        <f t="shared" si="18"/>
        <v>3.7206504013551633E-3</v>
      </c>
      <c r="M49" s="65">
        <f t="shared" si="18"/>
        <v>4.1879613855763775E-2</v>
      </c>
      <c r="N49" s="65">
        <f t="shared" si="18"/>
        <v>2.2876262282175874E-2</v>
      </c>
      <c r="O49" s="65">
        <f t="shared" si="18"/>
        <v>5.2751546727450416E-2</v>
      </c>
      <c r="P49" s="65">
        <f t="shared" si="18"/>
        <v>1.6969884430447335E-2</v>
      </c>
      <c r="Q49" s="65">
        <f t="shared" si="18"/>
        <v>6.9428891377379509E-2</v>
      </c>
      <c r="R49" s="65">
        <f t="shared" si="18"/>
        <v>7.6336371275289361E-2</v>
      </c>
      <c r="S49" s="65">
        <f t="shared" si="18"/>
        <v>8.4506365601729527E-2</v>
      </c>
      <c r="T49" s="65">
        <f t="shared" si="18"/>
        <v>9.2972003189510044E-2</v>
      </c>
      <c r="U49" s="65">
        <f t="shared" si="18"/>
        <v>8.0503794672259987E-2</v>
      </c>
      <c r="V49" s="65">
        <f t="shared" si="18"/>
        <v>6.4518549082861254E-2</v>
      </c>
      <c r="W49" s="65">
        <f t="shared" si="18"/>
        <v>-0.74569223721766087</v>
      </c>
      <c r="X49" s="65">
        <f t="shared" si="18"/>
        <v>0.74213662186504092</v>
      </c>
      <c r="Y49" s="65">
        <f t="shared" si="18"/>
        <v>1.049789230891593</v>
      </c>
    </row>
    <row r="50" spans="1:25" x14ac:dyDescent="0.3">
      <c r="A50" s="73" t="s">
        <v>110</v>
      </c>
      <c r="B50" s="65" t="s">
        <v>3</v>
      </c>
      <c r="C50" s="88">
        <f>C44/B44-1</f>
        <v>0.15873015873015883</v>
      </c>
      <c r="D50" s="88">
        <f>D44/C44-1</f>
        <v>1.6138112216175671E-2</v>
      </c>
      <c r="E50" s="88">
        <f>E44/D44-1</f>
        <v>-6.0710987996306587E-2</v>
      </c>
      <c r="F50" s="88">
        <f>F44/E44-1</f>
        <v>5.8491029737035571E-3</v>
      </c>
      <c r="G50" s="88">
        <f t="shared" ref="G50:Y50" si="19">G44/F44-1</f>
        <v>0.12441360437842075</v>
      </c>
      <c r="H50" s="88">
        <f t="shared" si="19"/>
        <v>6.8361581920904024E-2</v>
      </c>
      <c r="I50" s="88">
        <f t="shared" si="19"/>
        <v>9.9499654232599655E-2</v>
      </c>
      <c r="J50" s="88">
        <f t="shared" si="19"/>
        <v>0.1219061008546376</v>
      </c>
      <c r="K50" s="88">
        <f t="shared" si="19"/>
        <v>0.14813349162379641</v>
      </c>
      <c r="L50" s="88">
        <f t="shared" si="19"/>
        <v>-6.3246783088235281E-2</v>
      </c>
      <c r="M50" s="88">
        <f t="shared" si="19"/>
        <v>0.18559514319004111</v>
      </c>
      <c r="N50" s="88">
        <f t="shared" si="19"/>
        <v>0.13750743528073039</v>
      </c>
      <c r="O50" s="88">
        <f t="shared" si="19"/>
        <v>8.737268097490003E-2</v>
      </c>
      <c r="P50" s="88">
        <f t="shared" si="19"/>
        <v>-0.13845735672318982</v>
      </c>
      <c r="Q50" s="88">
        <f t="shared" si="19"/>
        <v>6.7346195850018109E-2</v>
      </c>
      <c r="R50" s="88">
        <f t="shared" si="19"/>
        <v>-4.4952251023192336E-2</v>
      </c>
      <c r="S50" s="88">
        <f t="shared" si="19"/>
        <v>-8.3779730019284293E-2</v>
      </c>
      <c r="T50" s="88">
        <f t="shared" si="19"/>
        <v>0.22009146658351519</v>
      </c>
      <c r="U50" s="88">
        <f t="shared" si="19"/>
        <v>7.9311666737658104E-2</v>
      </c>
      <c r="V50" s="88">
        <f t="shared" si="19"/>
        <v>4.1773550653143365E-2</v>
      </c>
      <c r="W50" s="88">
        <f t="shared" si="19"/>
        <v>-0.74673738043375315</v>
      </c>
      <c r="X50" s="88">
        <f t="shared" si="19"/>
        <v>0.33475431904868747</v>
      </c>
      <c r="Y50" s="88">
        <f t="shared" si="19"/>
        <v>1.6127080181543119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0">B35/B32</f>
        <v>6.2693991487704243E-2</v>
      </c>
      <c r="C52" s="65">
        <f t="shared" si="20"/>
        <v>5.8851065294461845E-2</v>
      </c>
      <c r="D52" s="65">
        <f t="shared" si="20"/>
        <v>5.9738802200126624E-2</v>
      </c>
      <c r="E52" s="65">
        <f t="shared" si="20"/>
        <v>5.6414660049105676E-2</v>
      </c>
      <c r="F52" s="65">
        <f t="shared" si="20"/>
        <v>5.3599085296855413E-2</v>
      </c>
      <c r="G52" s="65">
        <f t="shared" si="20"/>
        <v>5.2470041451231561E-2</v>
      </c>
      <c r="H52" s="65">
        <f t="shared" si="20"/>
        <v>4.914979494981437E-2</v>
      </c>
      <c r="I52" s="65">
        <f t="shared" si="20"/>
        <v>4.7318927795582805E-2</v>
      </c>
      <c r="J52" s="65">
        <f t="shared" si="20"/>
        <v>4.7613405958569215E-2</v>
      </c>
      <c r="K52" s="65">
        <f t="shared" si="20"/>
        <v>4.6501161621523721E-2</v>
      </c>
      <c r="L52" s="65">
        <f t="shared" si="20"/>
        <v>5.7923195390536052E-2</v>
      </c>
      <c r="M52" s="65">
        <f t="shared" si="20"/>
        <v>5.2131276871710826E-2</v>
      </c>
      <c r="N52" s="65">
        <f t="shared" si="20"/>
        <v>4.8407493641760752E-2</v>
      </c>
      <c r="O52" s="65">
        <f t="shared" si="20"/>
        <v>4.9819370662074404E-2</v>
      </c>
      <c r="P52" s="65">
        <f t="shared" si="20"/>
        <v>4.7943790937766982E-2</v>
      </c>
      <c r="Q52" s="65">
        <f t="shared" si="20"/>
        <v>4.8748403478314072E-2</v>
      </c>
      <c r="R52" s="65">
        <f t="shared" si="20"/>
        <v>5.2197070668657364E-2</v>
      </c>
      <c r="S52" s="65">
        <f t="shared" si="20"/>
        <v>5.427341724130072E-2</v>
      </c>
      <c r="T52" s="65">
        <f t="shared" si="20"/>
        <v>5.6762553273524696E-2</v>
      </c>
      <c r="U52" s="65">
        <f t="shared" si="20"/>
        <v>5.6517711788025657E-2</v>
      </c>
      <c r="V52" s="65">
        <f t="shared" si="20"/>
        <v>5.9499238489601279E-2</v>
      </c>
      <c r="W52" s="65">
        <f t="shared" ref="W52:X52" si="21">W35/W32</f>
        <v>1.6734636128755205E-2</v>
      </c>
      <c r="X52" s="65">
        <f t="shared" si="21"/>
        <v>2.1869389192043655E-2</v>
      </c>
      <c r="Y52" s="65">
        <f t="shared" ref="Y52" si="22">Y35/Y32</f>
        <v>4.0794852333068739E-2</v>
      </c>
    </row>
    <row r="53" spans="1:25" x14ac:dyDescent="0.3">
      <c r="A53" s="75" t="s">
        <v>217</v>
      </c>
      <c r="B53" s="88">
        <f t="shared" ref="B53:V53" si="23">B35/B34</f>
        <v>0.39269703469518458</v>
      </c>
      <c r="C53" s="88">
        <f t="shared" si="23"/>
        <v>0.38696039868372811</v>
      </c>
      <c r="D53" s="88">
        <f t="shared" si="23"/>
        <v>0.37013767851593637</v>
      </c>
      <c r="E53" s="88">
        <f t="shared" si="23"/>
        <v>0.33990919993147167</v>
      </c>
      <c r="F53" s="88">
        <f t="shared" si="23"/>
        <v>0.32380122057541411</v>
      </c>
      <c r="G53" s="88">
        <f t="shared" si="23"/>
        <v>0.32119445715721123</v>
      </c>
      <c r="H53" s="88">
        <f t="shared" si="23"/>
        <v>0.31610216990952039</v>
      </c>
      <c r="I53" s="88">
        <f t="shared" si="23"/>
        <v>0.30173275050167608</v>
      </c>
      <c r="J53" s="88">
        <f t="shared" si="23"/>
        <v>0.29297158748936347</v>
      </c>
      <c r="K53" s="88">
        <f t="shared" si="23"/>
        <v>0.28321169618447639</v>
      </c>
      <c r="L53" s="88">
        <f t="shared" si="23"/>
        <v>0.28249144865018722</v>
      </c>
      <c r="M53" s="88">
        <f t="shared" si="23"/>
        <v>0.28372390344043846</v>
      </c>
      <c r="N53" s="88">
        <f t="shared" si="23"/>
        <v>0.28505111438972647</v>
      </c>
      <c r="O53" s="88">
        <f t="shared" si="23"/>
        <v>0.29421647750260854</v>
      </c>
      <c r="P53" s="88">
        <f t="shared" si="23"/>
        <v>0.28411804112200906</v>
      </c>
      <c r="Q53" s="88">
        <f t="shared" si="23"/>
        <v>0.28554672704984463</v>
      </c>
      <c r="R53" s="88">
        <f t="shared" si="23"/>
        <v>0.2903181786255406</v>
      </c>
      <c r="S53" s="88">
        <f t="shared" si="23"/>
        <v>0.28774596170637395</v>
      </c>
      <c r="T53" s="88">
        <f t="shared" si="23"/>
        <v>0.30062445872646887</v>
      </c>
      <c r="U53" s="88">
        <f t="shared" si="23"/>
        <v>0.31198542611802366</v>
      </c>
      <c r="V53" s="88">
        <f t="shared" si="23"/>
        <v>0.311446066410141</v>
      </c>
      <c r="W53" s="88">
        <f t="shared" ref="W53:X53" si="24">W35/W34</f>
        <v>0.10095410475208073</v>
      </c>
      <c r="X53" s="88">
        <f t="shared" si="24"/>
        <v>0.13330352911722892</v>
      </c>
      <c r="Y53" s="88">
        <f t="shared" ref="Y53" si="25">Y35/Y34</f>
        <v>0.23243773925050273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2.5446544136681334E-2</v>
      </c>
      <c r="C55" s="88">
        <f t="shared" ref="C55:V55" si="26">C42/C35</f>
        <v>2.4763130190665575E-2</v>
      </c>
      <c r="D55" s="88">
        <f t="shared" si="26"/>
        <v>2.7389426294335949E-2</v>
      </c>
      <c r="E55" s="88">
        <f t="shared" si="26"/>
        <v>3.1022403669262368E-2</v>
      </c>
      <c r="F55" s="88">
        <f t="shared" si="26"/>
        <v>3.3570764184657563E-2</v>
      </c>
      <c r="G55" s="88">
        <f t="shared" si="26"/>
        <v>3.4014698635126739E-2</v>
      </c>
      <c r="H55" s="88">
        <f t="shared" si="26"/>
        <v>3.6688788692436296E-2</v>
      </c>
      <c r="I55" s="88">
        <f t="shared" si="26"/>
        <v>3.8328716177754164E-2</v>
      </c>
      <c r="J55" s="88">
        <f t="shared" si="26"/>
        <v>4.0317010537501106E-2</v>
      </c>
      <c r="K55" s="88">
        <f t="shared" si="26"/>
        <v>4.2322446341483889E-2</v>
      </c>
      <c r="L55" s="88">
        <f t="shared" si="26"/>
        <v>4.8225422580477045E-2</v>
      </c>
      <c r="M55" s="88">
        <f t="shared" si="26"/>
        <v>4.81051093004288E-2</v>
      </c>
      <c r="N55" s="88">
        <f t="shared" si="26"/>
        <v>4.9622148889416344E-2</v>
      </c>
      <c r="O55" s="88">
        <f t="shared" si="26"/>
        <v>5.1691069502848006E-2</v>
      </c>
      <c r="P55" s="88">
        <f t="shared" si="26"/>
        <v>5.8001571899277529E-2</v>
      </c>
      <c r="Q55" s="88">
        <f t="shared" si="26"/>
        <v>5.824086487719999E-2</v>
      </c>
      <c r="R55" s="88">
        <f t="shared" si="26"/>
        <v>6.0801703221881977E-2</v>
      </c>
      <c r="S55" s="88">
        <f t="shared" si="26"/>
        <v>6.5274080696834852E-2</v>
      </c>
      <c r="T55" s="88">
        <f t="shared" si="26"/>
        <v>6.5354641113503351E-2</v>
      </c>
      <c r="U55" s="88">
        <f t="shared" si="26"/>
        <v>6.3097026559709737E-2</v>
      </c>
      <c r="V55" s="88">
        <f t="shared" si="26"/>
        <v>5.8522066185025839E-2</v>
      </c>
      <c r="W55" s="88">
        <f t="shared" ref="W55:X55" si="27">W42/W35</f>
        <v>0.10164630908125331</v>
      </c>
      <c r="X55" s="88">
        <f t="shared" si="27"/>
        <v>5.662427559562138E-2</v>
      </c>
      <c r="Y55" s="88">
        <f t="shared" ref="Y55" si="28">Y42/Y35</f>
        <v>3.7106106544976258E-2</v>
      </c>
    </row>
    <row r="56" spans="1:25" x14ac:dyDescent="0.3">
      <c r="A56" s="75" t="s">
        <v>219</v>
      </c>
      <c r="B56" s="65">
        <f>B37/B35</f>
        <v>0.22621019932694797</v>
      </c>
      <c r="C56" s="65">
        <f t="shared" ref="C56:V56" si="29">C37/C35</f>
        <v>0.22154637969353141</v>
      </c>
      <c r="D56" s="65">
        <f t="shared" si="29"/>
        <v>0.21113341850702683</v>
      </c>
      <c r="E56" s="65">
        <f t="shared" si="29"/>
        <v>0.20672362087649002</v>
      </c>
      <c r="F56" s="65">
        <f t="shared" si="29"/>
        <v>0.2044475449160425</v>
      </c>
      <c r="G56" s="65">
        <f t="shared" si="29"/>
        <v>0.20323112853806433</v>
      </c>
      <c r="H56" s="65">
        <f t="shared" si="29"/>
        <v>0.1991488930543594</v>
      </c>
      <c r="I56" s="65">
        <f t="shared" si="29"/>
        <v>0.19318052445827483</v>
      </c>
      <c r="J56" s="65">
        <f t="shared" si="29"/>
        <v>0.18566368546887452</v>
      </c>
      <c r="K56" s="65">
        <f t="shared" si="29"/>
        <v>0.17758303744554405</v>
      </c>
      <c r="L56" s="65">
        <f t="shared" si="29"/>
        <v>0.16605284644650209</v>
      </c>
      <c r="M56" s="65">
        <f t="shared" si="29"/>
        <v>0.15436111537312347</v>
      </c>
      <c r="N56" s="65">
        <f t="shared" si="29"/>
        <v>0.14594164171905027</v>
      </c>
      <c r="O56" s="65">
        <f t="shared" si="29"/>
        <v>0.13906359695151518</v>
      </c>
      <c r="P56" s="65">
        <f t="shared" si="29"/>
        <v>0.14196971071007528</v>
      </c>
      <c r="Q56" s="65">
        <f t="shared" si="29"/>
        <v>0.1347377128676156</v>
      </c>
      <c r="R56" s="65">
        <f t="shared" si="29"/>
        <v>0.1341287232057069</v>
      </c>
      <c r="S56" s="65">
        <f t="shared" si="29"/>
        <v>0.12774402427542858</v>
      </c>
      <c r="T56" s="65">
        <f t="shared" si="29"/>
        <v>0.11668738817964036</v>
      </c>
      <c r="U56" s="65">
        <f t="shared" si="29"/>
        <v>0.10817200034014569</v>
      </c>
      <c r="V56" s="65">
        <f t="shared" si="29"/>
        <v>9.9975647373975157E-2</v>
      </c>
      <c r="W56" s="65">
        <f t="shared" ref="W56:X56" si="30">W37/W35</f>
        <v>0.10272968667020711</v>
      </c>
      <c r="X56" s="65">
        <f t="shared" si="30"/>
        <v>8.5908993346211632E-2</v>
      </c>
      <c r="Y56" s="65">
        <f t="shared" ref="Y56" si="31">Y37/Y35</f>
        <v>7.5484281312329801E-2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2">B8-B35</f>
        <v>31929</v>
      </c>
      <c r="C59" s="42">
        <f t="shared" si="32"/>
        <v>32827</v>
      </c>
      <c r="D59" s="42">
        <f t="shared" si="32"/>
        <v>23268</v>
      </c>
      <c r="E59" s="42">
        <f t="shared" si="32"/>
        <v>18054</v>
      </c>
      <c r="F59" s="42">
        <f t="shared" si="32"/>
        <v>13109</v>
      </c>
      <c r="G59" s="42">
        <f t="shared" si="32"/>
        <v>13868</v>
      </c>
      <c r="H59" s="42">
        <f t="shared" si="32"/>
        <v>17987</v>
      </c>
      <c r="I59" s="42">
        <f t="shared" si="32"/>
        <v>15625</v>
      </c>
      <c r="J59" s="42">
        <f t="shared" si="32"/>
        <v>21870</v>
      </c>
      <c r="K59" s="42">
        <f t="shared" si="32"/>
        <v>29962</v>
      </c>
      <c r="L59" s="42">
        <f t="shared" si="32"/>
        <v>21988</v>
      </c>
      <c r="M59" s="42">
        <f t="shared" si="32"/>
        <v>37988</v>
      </c>
      <c r="N59" s="42">
        <f t="shared" si="32"/>
        <v>48328</v>
      </c>
      <c r="O59" s="42">
        <f t="shared" si="32"/>
        <v>56947</v>
      </c>
      <c r="P59" s="42">
        <f t="shared" si="32"/>
        <v>80779</v>
      </c>
      <c r="Q59" s="42">
        <f t="shared" si="32"/>
        <v>82519</v>
      </c>
      <c r="R59" s="42">
        <f t="shared" si="32"/>
        <v>85907</v>
      </c>
      <c r="S59" s="42">
        <f t="shared" si="32"/>
        <v>80912</v>
      </c>
      <c r="T59" s="42">
        <f t="shared" si="32"/>
        <v>68874</v>
      </c>
      <c r="U59" s="42">
        <f t="shared" si="32"/>
        <v>65590</v>
      </c>
      <c r="V59" s="42">
        <f t="shared" si="32"/>
        <v>54279</v>
      </c>
      <c r="W59" s="42">
        <f t="shared" ref="W59:X59" si="33">W8-W35</f>
        <v>37221</v>
      </c>
      <c r="X59" s="42">
        <f t="shared" si="33"/>
        <v>9625</v>
      </c>
      <c r="Y59" s="42">
        <f t="shared" ref="Y59" si="34">Y8-Y35</f>
        <v>3519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5">(C59-B59)/ABS(B59)</f>
        <v>2.8124902126593378E-2</v>
      </c>
      <c r="D61" s="87">
        <f t="shared" si="35"/>
        <v>-0.2911932250891035</v>
      </c>
      <c r="E61" s="87">
        <f t="shared" si="35"/>
        <v>-0.22408457968024756</v>
      </c>
      <c r="F61" s="87">
        <f t="shared" si="35"/>
        <v>-0.27390052066024151</v>
      </c>
      <c r="G61" s="87">
        <f t="shared" si="35"/>
        <v>5.7899153253489967E-2</v>
      </c>
      <c r="H61" s="87">
        <f t="shared" si="35"/>
        <v>0.29701471012402653</v>
      </c>
      <c r="I61" s="87">
        <f t="shared" si="35"/>
        <v>-0.13131706232278867</v>
      </c>
      <c r="J61" s="87">
        <f t="shared" si="35"/>
        <v>0.39967999999999998</v>
      </c>
      <c r="K61" s="87">
        <f t="shared" si="35"/>
        <v>0.37000457247370827</v>
      </c>
      <c r="L61" s="87">
        <f t="shared" si="35"/>
        <v>-0.26613710700220278</v>
      </c>
      <c r="M61" s="87">
        <f t="shared" si="35"/>
        <v>0.72766963798435513</v>
      </c>
      <c r="N61" s="87">
        <f t="shared" si="35"/>
        <v>0.27219121827945669</v>
      </c>
      <c r="O61" s="87">
        <f t="shared" si="35"/>
        <v>0.17834381724879986</v>
      </c>
      <c r="P61" s="87">
        <f t="shared" si="35"/>
        <v>0.41849438952008006</v>
      </c>
      <c r="Q61" s="87">
        <f t="shared" si="35"/>
        <v>2.1540251798115848E-2</v>
      </c>
      <c r="R61" s="87">
        <f t="shared" si="35"/>
        <v>4.1057211066542254E-2</v>
      </c>
      <c r="S61" s="87">
        <f t="shared" si="35"/>
        <v>-5.8144272294457962E-2</v>
      </c>
      <c r="T61" s="87">
        <f t="shared" si="35"/>
        <v>-0.1487789203084833</v>
      </c>
      <c r="U61" s="87">
        <f t="shared" si="35"/>
        <v>-4.7681273049336469E-2</v>
      </c>
      <c r="V61" s="87">
        <f t="shared" si="35"/>
        <v>-0.17245006860801951</v>
      </c>
      <c r="W61" s="87">
        <f t="shared" si="35"/>
        <v>-0.3142651854308296</v>
      </c>
      <c r="X61" s="87">
        <f t="shared" si="35"/>
        <v>-0.74140941941377181</v>
      </c>
      <c r="Y61" s="87">
        <f t="shared" si="35"/>
        <v>-0.63438961038961039</v>
      </c>
    </row>
    <row r="62" spans="1:25" x14ac:dyDescent="0.3">
      <c r="A62" s="35"/>
    </row>
    <row r="63" spans="1:25" x14ac:dyDescent="0.3">
      <c r="A63" s="36"/>
    </row>
  </sheetData>
  <phoneticPr fontId="20" type="noConversion"/>
  <conditionalFormatting sqref="B19:B23">
    <cfRule type="cellIs" dxfId="715" priority="19" stopIfTrue="1" operator="lessThan">
      <formula>0</formula>
    </cfRule>
  </conditionalFormatting>
  <conditionalFormatting sqref="B50:B52 C52:Y52">
    <cfRule type="cellIs" dxfId="714" priority="18" stopIfTrue="1" operator="lessThan">
      <formula>0</formula>
    </cfRule>
  </conditionalFormatting>
  <conditionalFormatting sqref="B19:Y29 Z34:HI35 Z51:HI53">
    <cfRule type="cellIs" dxfId="713" priority="21" stopIfTrue="1" operator="lessThan">
      <formula>0</formula>
    </cfRule>
  </conditionalFormatting>
  <conditionalFormatting sqref="B48:Y56 A57:U57 W57:Y57 B59:Y59">
    <cfRule type="cellIs" dxfId="712" priority="4" stopIfTrue="1" operator="lessThan">
      <formula>0</formula>
    </cfRule>
  </conditionalFormatting>
  <conditionalFormatting sqref="B61:Y61">
    <cfRule type="cellIs" dxfId="711" priority="3" stopIfTrue="1" operator="lessThan">
      <formula>0</formula>
    </cfRule>
  </conditionalFormatting>
  <conditionalFormatting sqref="C19:Y23">
    <cfRule type="cellIs" dxfId="710" priority="2" operator="lessThan">
      <formula>0</formula>
    </cfRule>
  </conditionalFormatting>
  <conditionalFormatting sqref="C46:Y50">
    <cfRule type="cellIs" dxfId="709" priority="1" operator="lessThan">
      <formula>0</formula>
    </cfRule>
  </conditionalFormatting>
  <conditionalFormatting sqref="M34:P34">
    <cfRule type="cellIs" dxfId="708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Y63"/>
  <sheetViews>
    <sheetView workbookViewId="0">
      <pane xSplit="1" ySplit="2" topLeftCell="N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39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15824</v>
      </c>
      <c r="C5" s="42">
        <v>17203</v>
      </c>
      <c r="D5" s="42">
        <v>18267</v>
      </c>
      <c r="E5" s="42">
        <v>16913</v>
      </c>
      <c r="F5" s="42">
        <v>17277</v>
      </c>
      <c r="G5" s="42">
        <v>20647</v>
      </c>
      <c r="H5" s="42">
        <v>22891</v>
      </c>
      <c r="I5" s="42">
        <v>26887</v>
      </c>
      <c r="J5" s="42">
        <v>32644</v>
      </c>
      <c r="K5" s="42">
        <v>38587</v>
      </c>
      <c r="L5" s="42">
        <v>35771</v>
      </c>
      <c r="M5" s="42">
        <v>40278</v>
      </c>
      <c r="N5" s="42">
        <v>45795</v>
      </c>
      <c r="O5" s="42">
        <v>46344</v>
      </c>
      <c r="P5" s="42">
        <v>48981</v>
      </c>
      <c r="Q5" s="42">
        <v>52002</v>
      </c>
      <c r="R5" s="42">
        <v>41229</v>
      </c>
      <c r="S5" s="42">
        <v>35690</v>
      </c>
      <c r="T5" s="42">
        <v>36511</v>
      </c>
      <c r="U5" s="42">
        <v>41534</v>
      </c>
      <c r="V5" s="42">
        <v>41748</v>
      </c>
      <c r="W5" s="42">
        <v>33066</v>
      </c>
      <c r="X5" s="42">
        <v>38706</v>
      </c>
      <c r="Y5" s="42">
        <v>45165</v>
      </c>
    </row>
    <row r="6" spans="1:25" x14ac:dyDescent="0.3">
      <c r="A6" s="67" t="s">
        <v>113</v>
      </c>
      <c r="B6" s="42">
        <v>10169</v>
      </c>
      <c r="C6" s="42">
        <v>10994</v>
      </c>
      <c r="D6" s="42">
        <v>12375</v>
      </c>
      <c r="E6" s="42">
        <v>11340</v>
      </c>
      <c r="F6" s="68">
        <v>11299</v>
      </c>
      <c r="G6" s="68">
        <v>14086</v>
      </c>
      <c r="H6" s="68">
        <v>15844</v>
      </c>
      <c r="I6" s="68">
        <v>18863</v>
      </c>
      <c r="J6" s="68">
        <v>23714</v>
      </c>
      <c r="K6" s="68">
        <v>28450</v>
      </c>
      <c r="L6" s="68">
        <v>24589</v>
      </c>
      <c r="M6" s="68">
        <v>28403</v>
      </c>
      <c r="N6" s="68">
        <v>32972</v>
      </c>
      <c r="O6" s="68">
        <v>32850</v>
      </c>
      <c r="P6" s="68">
        <v>35421</v>
      </c>
      <c r="Q6" s="68">
        <v>38192</v>
      </c>
      <c r="R6" s="42">
        <v>27137</v>
      </c>
      <c r="S6" s="42">
        <v>22297</v>
      </c>
      <c r="T6" s="42">
        <v>22072</v>
      </c>
      <c r="U6" s="42">
        <v>26109</v>
      </c>
      <c r="V6" s="42">
        <v>26811</v>
      </c>
      <c r="W6" s="42">
        <v>21991</v>
      </c>
      <c r="X6" s="42">
        <v>26767</v>
      </c>
      <c r="Y6" s="42">
        <v>30811</v>
      </c>
    </row>
    <row r="7" spans="1:25" x14ac:dyDescent="0.3">
      <c r="A7" s="67" t="s">
        <v>114</v>
      </c>
      <c r="B7" s="42">
        <v>5655</v>
      </c>
      <c r="C7" s="42">
        <v>6209</v>
      </c>
      <c r="D7" s="42">
        <v>5893</v>
      </c>
      <c r="E7" s="42">
        <v>5572</v>
      </c>
      <c r="F7" s="68">
        <v>5978</v>
      </c>
      <c r="G7" s="68">
        <v>6561</v>
      </c>
      <c r="H7" s="68">
        <v>7046</v>
      </c>
      <c r="I7" s="68">
        <v>8023</v>
      </c>
      <c r="J7" s="68">
        <v>8930</v>
      </c>
      <c r="K7" s="68">
        <v>10137</v>
      </c>
      <c r="L7" s="68">
        <v>11183</v>
      </c>
      <c r="M7" s="68">
        <v>11875</v>
      </c>
      <c r="N7" s="68">
        <v>12824</v>
      </c>
      <c r="O7" s="68">
        <v>13493</v>
      </c>
      <c r="P7" s="68">
        <v>13560</v>
      </c>
      <c r="Q7" s="42">
        <v>13810</v>
      </c>
      <c r="R7" s="42">
        <v>14092</v>
      </c>
      <c r="S7" s="42">
        <v>13393</v>
      </c>
      <c r="T7" s="42">
        <v>14439</v>
      </c>
      <c r="U7" s="42">
        <v>15424</v>
      </c>
      <c r="V7" s="42">
        <v>14937</v>
      </c>
      <c r="W7" s="42">
        <v>11075</v>
      </c>
      <c r="X7" s="42">
        <v>11938</v>
      </c>
      <c r="Y7" s="42">
        <v>14353</v>
      </c>
    </row>
    <row r="8" spans="1:25" x14ac:dyDescent="0.3">
      <c r="A8" s="69" t="s">
        <v>1</v>
      </c>
      <c r="B8" s="3">
        <f>B9+B17</f>
        <v>1984</v>
      </c>
      <c r="C8" s="3">
        <f t="shared" ref="C8:V8" si="0">C9+C17</f>
        <v>2163</v>
      </c>
      <c r="D8" s="3">
        <f t="shared" si="0"/>
        <v>2205</v>
      </c>
      <c r="E8" s="3">
        <f t="shared" si="0"/>
        <v>1980</v>
      </c>
      <c r="F8" s="3">
        <f t="shared" si="0"/>
        <v>1876</v>
      </c>
      <c r="G8" s="3">
        <f t="shared" si="0"/>
        <v>1997</v>
      </c>
      <c r="H8" s="3">
        <f t="shared" si="0"/>
        <v>2115</v>
      </c>
      <c r="I8" s="3">
        <f t="shared" si="0"/>
        <v>2152</v>
      </c>
      <c r="J8" s="3">
        <f t="shared" si="0"/>
        <v>2350</v>
      </c>
      <c r="K8" s="3">
        <f t="shared" si="0"/>
        <v>2775</v>
      </c>
      <c r="L8" s="3">
        <f t="shared" si="0"/>
        <v>2729</v>
      </c>
      <c r="M8" s="3">
        <f t="shared" si="0"/>
        <v>2962</v>
      </c>
      <c r="N8" s="3">
        <f t="shared" si="0"/>
        <v>3168</v>
      </c>
      <c r="O8" s="3">
        <f t="shared" si="0"/>
        <v>3655</v>
      </c>
      <c r="P8" s="3">
        <f t="shared" si="0"/>
        <v>4157</v>
      </c>
      <c r="Q8" s="3">
        <f t="shared" si="0"/>
        <v>4555</v>
      </c>
      <c r="R8" s="3">
        <f t="shared" si="0"/>
        <v>4748</v>
      </c>
      <c r="S8" s="3">
        <f t="shared" si="0"/>
        <v>4846</v>
      </c>
      <c r="T8" s="3">
        <f t="shared" si="0"/>
        <v>4857</v>
      </c>
      <c r="U8" s="3">
        <f t="shared" si="0"/>
        <v>5081</v>
      </c>
      <c r="V8" s="3">
        <f t="shared" si="0"/>
        <v>5084</v>
      </c>
      <c r="W8" s="3">
        <f t="shared" ref="W8:X8" si="1">W9+W17</f>
        <v>2458</v>
      </c>
      <c r="X8" s="3">
        <f t="shared" si="1"/>
        <v>2748</v>
      </c>
      <c r="Y8" s="3">
        <f t="shared" ref="Y8" si="2">Y9+Y17</f>
        <v>4319</v>
      </c>
    </row>
    <row r="9" spans="1:25" x14ac:dyDescent="0.3">
      <c r="A9" s="70" t="s">
        <v>107</v>
      </c>
      <c r="B9" s="42">
        <v>1844</v>
      </c>
      <c r="C9" s="42">
        <v>2014</v>
      </c>
      <c r="D9" s="42">
        <v>2068</v>
      </c>
      <c r="E9" s="42">
        <v>1847</v>
      </c>
      <c r="F9" s="68">
        <v>1738</v>
      </c>
      <c r="G9" s="68">
        <v>1819</v>
      </c>
      <c r="H9" s="68">
        <v>1907</v>
      </c>
      <c r="I9" s="68">
        <v>1932</v>
      </c>
      <c r="J9" s="68">
        <v>2078</v>
      </c>
      <c r="K9" s="68">
        <v>2352</v>
      </c>
      <c r="L9" s="68">
        <v>2331</v>
      </c>
      <c r="M9" s="68">
        <v>2472</v>
      </c>
      <c r="N9" s="68">
        <v>2646</v>
      </c>
      <c r="O9" s="68">
        <v>2968</v>
      </c>
      <c r="P9" s="68">
        <v>3453</v>
      </c>
      <c r="Q9" s="68">
        <v>3805</v>
      </c>
      <c r="R9" s="42">
        <v>4086</v>
      </c>
      <c r="S9" s="42">
        <v>4261</v>
      </c>
      <c r="T9" s="42">
        <v>4303</v>
      </c>
      <c r="U9" s="42">
        <v>4447</v>
      </c>
      <c r="V9" s="42">
        <v>4420</v>
      </c>
      <c r="W9" s="42">
        <v>2205</v>
      </c>
      <c r="X9" s="42">
        <v>2357</v>
      </c>
      <c r="Y9" s="42">
        <v>3609</v>
      </c>
    </row>
    <row r="10" spans="1:25" x14ac:dyDescent="0.3">
      <c r="A10" s="71" t="s">
        <v>201</v>
      </c>
      <c r="B10" s="42">
        <v>784</v>
      </c>
      <c r="C10" s="42">
        <v>848</v>
      </c>
      <c r="D10" s="42">
        <v>848</v>
      </c>
      <c r="E10" s="42">
        <v>715</v>
      </c>
      <c r="F10" s="68">
        <v>611</v>
      </c>
      <c r="G10" s="68">
        <v>693</v>
      </c>
      <c r="H10" s="68">
        <v>753</v>
      </c>
      <c r="I10" s="68">
        <v>758</v>
      </c>
      <c r="J10" s="68">
        <v>779</v>
      </c>
      <c r="K10" s="68">
        <v>860</v>
      </c>
      <c r="L10" s="68">
        <v>760</v>
      </c>
      <c r="M10" s="68">
        <v>743</v>
      </c>
      <c r="N10" s="68">
        <v>760</v>
      </c>
      <c r="O10" s="68">
        <v>838</v>
      </c>
      <c r="P10" s="68">
        <v>969</v>
      </c>
      <c r="Q10" s="68">
        <v>990</v>
      </c>
      <c r="R10" s="42">
        <v>981</v>
      </c>
      <c r="S10" s="42">
        <v>936</v>
      </c>
      <c r="T10" s="42">
        <v>844</v>
      </c>
      <c r="U10" s="42">
        <v>783</v>
      </c>
      <c r="V10" s="42">
        <v>753</v>
      </c>
      <c r="W10" s="42">
        <v>236</v>
      </c>
      <c r="X10" s="42">
        <v>289</v>
      </c>
      <c r="Y10" s="42">
        <v>558</v>
      </c>
    </row>
    <row r="11" spans="1:25" x14ac:dyDescent="0.3">
      <c r="A11" s="72" t="s">
        <v>202</v>
      </c>
      <c r="B11" s="42">
        <v>133</v>
      </c>
      <c r="C11" s="42">
        <v>138</v>
      </c>
      <c r="D11" s="42">
        <v>149</v>
      </c>
      <c r="E11" s="42">
        <v>157</v>
      </c>
      <c r="F11" s="68">
        <v>82</v>
      </c>
      <c r="G11" s="68">
        <v>171</v>
      </c>
      <c r="H11" s="68">
        <v>199</v>
      </c>
      <c r="I11" s="68">
        <v>210</v>
      </c>
      <c r="J11" s="68">
        <v>195</v>
      </c>
      <c r="K11" s="68">
        <v>195</v>
      </c>
      <c r="L11" s="68">
        <v>135</v>
      </c>
      <c r="M11" s="68">
        <v>50</v>
      </c>
      <c r="N11" s="68">
        <v>56</v>
      </c>
      <c r="O11" s="68">
        <v>63</v>
      </c>
      <c r="P11" s="68">
        <v>63</v>
      </c>
      <c r="Q11" s="68">
        <v>72</v>
      </c>
      <c r="R11" s="42">
        <v>71</v>
      </c>
      <c r="S11" s="42">
        <v>88</v>
      </c>
      <c r="T11" s="42">
        <v>87</v>
      </c>
      <c r="U11" s="42">
        <v>98</v>
      </c>
      <c r="V11" s="42">
        <v>140</v>
      </c>
      <c r="W11" s="42">
        <v>121</v>
      </c>
      <c r="X11" s="42">
        <v>136</v>
      </c>
      <c r="Y11" s="42">
        <v>193</v>
      </c>
    </row>
    <row r="12" spans="1:25" x14ac:dyDescent="0.3">
      <c r="A12" s="72" t="s">
        <v>203</v>
      </c>
      <c r="B12" s="42">
        <v>651</v>
      </c>
      <c r="C12" s="42">
        <v>711</v>
      </c>
      <c r="D12" s="42">
        <v>699</v>
      </c>
      <c r="E12" s="42">
        <v>558</v>
      </c>
      <c r="F12" s="68">
        <v>529</v>
      </c>
      <c r="G12" s="68">
        <v>522</v>
      </c>
      <c r="H12" s="68">
        <v>554</v>
      </c>
      <c r="I12" s="68">
        <v>548</v>
      </c>
      <c r="J12" s="68">
        <v>584</v>
      </c>
      <c r="K12" s="68">
        <v>664</v>
      </c>
      <c r="L12" s="68">
        <v>625</v>
      </c>
      <c r="M12" s="68">
        <v>693</v>
      </c>
      <c r="N12" s="68">
        <v>705</v>
      </c>
      <c r="O12" s="68">
        <v>775</v>
      </c>
      <c r="P12" s="68">
        <v>906</v>
      </c>
      <c r="Q12" s="68">
        <v>917</v>
      </c>
      <c r="R12" s="42">
        <v>909</v>
      </c>
      <c r="S12" s="42">
        <v>848</v>
      </c>
      <c r="T12" s="42">
        <v>757</v>
      </c>
      <c r="U12" s="42">
        <v>685</v>
      </c>
      <c r="V12" s="42">
        <v>613</v>
      </c>
      <c r="W12" s="42">
        <v>116</v>
      </c>
      <c r="X12" s="42">
        <v>153</v>
      </c>
      <c r="Y12" s="42">
        <v>365</v>
      </c>
    </row>
    <row r="13" spans="1:25" x14ac:dyDescent="0.3">
      <c r="A13" s="71" t="s">
        <v>204</v>
      </c>
      <c r="B13" s="42">
        <v>1060</v>
      </c>
      <c r="C13" s="42">
        <v>1166</v>
      </c>
      <c r="D13" s="42">
        <v>1220</v>
      </c>
      <c r="E13" s="42">
        <v>1133</v>
      </c>
      <c r="F13" s="68">
        <v>1126</v>
      </c>
      <c r="G13" s="68">
        <v>1127</v>
      </c>
      <c r="H13" s="68">
        <v>1154</v>
      </c>
      <c r="I13" s="68">
        <v>1174</v>
      </c>
      <c r="J13" s="68">
        <v>1299</v>
      </c>
      <c r="K13" s="68">
        <v>1493</v>
      </c>
      <c r="L13" s="68">
        <v>1571</v>
      </c>
      <c r="M13" s="68">
        <v>1729</v>
      </c>
      <c r="N13" s="68">
        <v>1886</v>
      </c>
      <c r="O13" s="68">
        <v>2131</v>
      </c>
      <c r="P13" s="68">
        <v>2484</v>
      </c>
      <c r="Q13" s="68">
        <v>2815</v>
      </c>
      <c r="R13" s="42">
        <v>3105</v>
      </c>
      <c r="S13" s="42">
        <v>3325</v>
      </c>
      <c r="T13" s="42">
        <v>3458</v>
      </c>
      <c r="U13" s="42">
        <v>3664</v>
      </c>
      <c r="V13" s="42">
        <v>3666</v>
      </c>
      <c r="W13" s="42">
        <v>1968</v>
      </c>
      <c r="X13" s="42">
        <v>2068</v>
      </c>
      <c r="Y13" s="42">
        <v>3051</v>
      </c>
    </row>
    <row r="14" spans="1:25" x14ac:dyDescent="0.3">
      <c r="A14" s="72" t="s">
        <v>205</v>
      </c>
      <c r="B14" s="42">
        <v>21</v>
      </c>
      <c r="C14" s="42">
        <v>20</v>
      </c>
      <c r="D14" s="42">
        <v>19</v>
      </c>
      <c r="E14" s="42">
        <v>18</v>
      </c>
      <c r="F14" s="68">
        <v>17</v>
      </c>
      <c r="G14" s="68">
        <v>16</v>
      </c>
      <c r="H14" s="68">
        <v>15</v>
      </c>
      <c r="I14" s="68">
        <v>15</v>
      </c>
      <c r="J14" s="68">
        <v>16</v>
      </c>
      <c r="K14" s="68">
        <v>16</v>
      </c>
      <c r="L14" s="68">
        <v>15</v>
      </c>
      <c r="M14" s="68">
        <v>14</v>
      </c>
      <c r="N14" s="68">
        <v>11</v>
      </c>
      <c r="O14" s="68">
        <v>10</v>
      </c>
      <c r="P14" s="68">
        <v>13</v>
      </c>
      <c r="Q14" s="68">
        <v>17</v>
      </c>
      <c r="R14" s="42">
        <v>22</v>
      </c>
      <c r="S14" s="42">
        <v>28</v>
      </c>
      <c r="T14" s="42">
        <v>31</v>
      </c>
      <c r="U14" s="42">
        <v>33</v>
      </c>
      <c r="V14" s="42">
        <v>45</v>
      </c>
      <c r="W14" s="42">
        <v>13</v>
      </c>
      <c r="X14" s="42">
        <v>9</v>
      </c>
      <c r="Y14" s="42">
        <v>23</v>
      </c>
    </row>
    <row r="15" spans="1:25" x14ac:dyDescent="0.3">
      <c r="A15" s="72" t="s">
        <v>206</v>
      </c>
      <c r="B15" s="42">
        <v>370</v>
      </c>
      <c r="C15" s="42">
        <v>439</v>
      </c>
      <c r="D15" s="42">
        <v>512</v>
      </c>
      <c r="E15" s="42">
        <v>571</v>
      </c>
      <c r="F15" s="68">
        <v>599</v>
      </c>
      <c r="G15" s="68">
        <v>596</v>
      </c>
      <c r="H15" s="68">
        <v>604</v>
      </c>
      <c r="I15" s="68">
        <v>595</v>
      </c>
      <c r="J15" s="68">
        <v>611</v>
      </c>
      <c r="K15" s="68">
        <v>660</v>
      </c>
      <c r="L15" s="68">
        <v>747</v>
      </c>
      <c r="M15" s="68">
        <v>786</v>
      </c>
      <c r="N15" s="68">
        <v>845</v>
      </c>
      <c r="O15" s="68">
        <v>905</v>
      </c>
      <c r="P15" s="68">
        <v>981</v>
      </c>
      <c r="Q15" s="68">
        <v>1106</v>
      </c>
      <c r="R15" s="42">
        <v>1276</v>
      </c>
      <c r="S15" s="42">
        <v>1471</v>
      </c>
      <c r="T15" s="42">
        <v>1692</v>
      </c>
      <c r="U15" s="42">
        <v>1820</v>
      </c>
      <c r="V15" s="42">
        <v>1881</v>
      </c>
      <c r="W15" s="42">
        <v>1634</v>
      </c>
      <c r="X15" s="42">
        <v>1585</v>
      </c>
      <c r="Y15" s="42">
        <v>1832</v>
      </c>
    </row>
    <row r="16" spans="1:25" x14ac:dyDescent="0.3">
      <c r="A16" s="72" t="s">
        <v>207</v>
      </c>
      <c r="B16" s="42">
        <v>668</v>
      </c>
      <c r="C16" s="42">
        <v>707</v>
      </c>
      <c r="D16" s="42">
        <v>689</v>
      </c>
      <c r="E16" s="42">
        <v>543</v>
      </c>
      <c r="F16" s="68">
        <v>511</v>
      </c>
      <c r="G16" s="68">
        <v>515</v>
      </c>
      <c r="H16" s="68">
        <v>535</v>
      </c>
      <c r="I16" s="68">
        <v>564</v>
      </c>
      <c r="J16" s="68">
        <v>673</v>
      </c>
      <c r="K16" s="68">
        <v>817</v>
      </c>
      <c r="L16" s="68">
        <v>810</v>
      </c>
      <c r="M16" s="68">
        <v>930</v>
      </c>
      <c r="N16" s="68">
        <v>1029</v>
      </c>
      <c r="O16" s="68">
        <v>1216</v>
      </c>
      <c r="P16" s="68">
        <v>1491</v>
      </c>
      <c r="Q16" s="68">
        <v>1692</v>
      </c>
      <c r="R16" s="42">
        <v>1807</v>
      </c>
      <c r="S16" s="42">
        <v>1826</v>
      </c>
      <c r="T16" s="42">
        <v>1735</v>
      </c>
      <c r="U16" s="42">
        <v>1811</v>
      </c>
      <c r="V16" s="42">
        <v>1740</v>
      </c>
      <c r="W16" s="42">
        <v>321</v>
      </c>
      <c r="X16" s="42">
        <v>474</v>
      </c>
      <c r="Y16" s="42">
        <v>1197</v>
      </c>
    </row>
    <row r="17" spans="1:25" x14ac:dyDescent="0.3">
      <c r="A17" s="70" t="s">
        <v>108</v>
      </c>
      <c r="B17" s="42">
        <v>140</v>
      </c>
      <c r="C17" s="42">
        <v>149</v>
      </c>
      <c r="D17" s="42">
        <v>137</v>
      </c>
      <c r="E17" s="42">
        <v>133</v>
      </c>
      <c r="F17" s="68">
        <v>138</v>
      </c>
      <c r="G17" s="68">
        <v>178</v>
      </c>
      <c r="H17" s="68">
        <v>208</v>
      </c>
      <c r="I17" s="68">
        <v>220</v>
      </c>
      <c r="J17" s="68">
        <v>272</v>
      </c>
      <c r="K17" s="68">
        <v>423</v>
      </c>
      <c r="L17" s="68">
        <v>398</v>
      </c>
      <c r="M17" s="68">
        <v>490</v>
      </c>
      <c r="N17" s="68">
        <v>522</v>
      </c>
      <c r="O17" s="68">
        <v>687</v>
      </c>
      <c r="P17" s="68">
        <v>704</v>
      </c>
      <c r="Q17" s="68">
        <v>750</v>
      </c>
      <c r="R17" s="42">
        <v>662</v>
      </c>
      <c r="S17" s="42">
        <v>585</v>
      </c>
      <c r="T17" s="42">
        <v>554</v>
      </c>
      <c r="U17" s="42">
        <v>634</v>
      </c>
      <c r="V17" s="42">
        <v>664</v>
      </c>
      <c r="W17" s="42">
        <v>253</v>
      </c>
      <c r="X17" s="42">
        <v>391</v>
      </c>
      <c r="Y17" s="42">
        <v>710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9.0221774193548487E-2</v>
      </c>
      <c r="D19" s="89">
        <f t="shared" si="3"/>
        <v>1.9417475728155331E-2</v>
      </c>
      <c r="E19" s="89">
        <f t="shared" si="3"/>
        <v>-0.10204081632653061</v>
      </c>
      <c r="F19" s="89">
        <f t="shared" si="3"/>
        <v>-5.252525252525253E-2</v>
      </c>
      <c r="G19" s="89">
        <f t="shared" si="3"/>
        <v>6.4498933901919075E-2</v>
      </c>
      <c r="H19" s="89">
        <f t="shared" si="3"/>
        <v>5.9088632949424236E-2</v>
      </c>
      <c r="I19" s="89">
        <f t="shared" si="3"/>
        <v>1.7494089834515281E-2</v>
      </c>
      <c r="J19" s="89">
        <f t="shared" si="3"/>
        <v>9.2007434944237909E-2</v>
      </c>
      <c r="K19" s="89">
        <f t="shared" si="3"/>
        <v>0.18085106382978733</v>
      </c>
      <c r="L19" s="89">
        <f t="shared" si="3"/>
        <v>-1.6576576576576629E-2</v>
      </c>
      <c r="M19" s="89">
        <f t="shared" si="3"/>
        <v>8.537925980212524E-2</v>
      </c>
      <c r="N19" s="89">
        <f t="shared" si="3"/>
        <v>6.9547602970965627E-2</v>
      </c>
      <c r="O19" s="89">
        <f t="shared" si="3"/>
        <v>0.1537247474747474</v>
      </c>
      <c r="P19" s="89">
        <f t="shared" si="3"/>
        <v>0.13734610123119007</v>
      </c>
      <c r="Q19" s="89">
        <f t="shared" si="3"/>
        <v>9.5742121722395934E-2</v>
      </c>
      <c r="R19" s="89">
        <f t="shared" si="3"/>
        <v>4.2371020856202035E-2</v>
      </c>
      <c r="S19" s="89">
        <f t="shared" si="3"/>
        <v>2.064026958719456E-2</v>
      </c>
      <c r="T19" s="89">
        <f t="shared" si="3"/>
        <v>2.2699133305819075E-3</v>
      </c>
      <c r="U19" s="89">
        <f t="shared" si="3"/>
        <v>4.6119003500102895E-2</v>
      </c>
      <c r="V19" s="89">
        <f t="shared" si="3"/>
        <v>5.904349537493303E-4</v>
      </c>
      <c r="W19" s="89">
        <f t="shared" si="3"/>
        <v>-0.51652242328874909</v>
      </c>
      <c r="X19" s="89">
        <f t="shared" si="3"/>
        <v>0.1179820992676972</v>
      </c>
      <c r="Y19" s="89">
        <f t="shared" si="3"/>
        <v>0.57168850072780208</v>
      </c>
    </row>
    <row r="20" spans="1:25" x14ac:dyDescent="0.3">
      <c r="A20" s="73" t="s">
        <v>4</v>
      </c>
      <c r="B20" s="65" t="s">
        <v>3</v>
      </c>
      <c r="C20" s="89">
        <f t="shared" si="3"/>
        <v>9.2190889370932672E-2</v>
      </c>
      <c r="D20" s="89">
        <f t="shared" si="3"/>
        <v>2.6812313803376453E-2</v>
      </c>
      <c r="E20" s="89">
        <f t="shared" si="3"/>
        <v>-0.10686653771760157</v>
      </c>
      <c r="F20" s="89">
        <f t="shared" si="3"/>
        <v>-5.9014618299945809E-2</v>
      </c>
      <c r="G20" s="89">
        <f t="shared" si="3"/>
        <v>4.6605293440736384E-2</v>
      </c>
      <c r="H20" s="89">
        <f t="shared" si="3"/>
        <v>4.8378229796591565E-2</v>
      </c>
      <c r="I20" s="89">
        <f t="shared" si="3"/>
        <v>1.3109596224436304E-2</v>
      </c>
      <c r="J20" s="89">
        <f t="shared" si="3"/>
        <v>7.556935817805388E-2</v>
      </c>
      <c r="K20" s="89">
        <f t="shared" si="3"/>
        <v>0.13185755534167476</v>
      </c>
      <c r="L20" s="89">
        <f t="shared" si="3"/>
        <v>-8.9285714285713969E-3</v>
      </c>
      <c r="M20" s="89">
        <f t="shared" si="3"/>
        <v>6.0489060489060442E-2</v>
      </c>
      <c r="N20" s="89">
        <f t="shared" si="3"/>
        <v>7.0388349514563187E-2</v>
      </c>
      <c r="O20" s="89">
        <f t="shared" si="3"/>
        <v>0.12169312169312163</v>
      </c>
      <c r="P20" s="89">
        <f t="shared" si="3"/>
        <v>0.16340970350404316</v>
      </c>
      <c r="Q20" s="89">
        <f t="shared" si="3"/>
        <v>0.10194034173182742</v>
      </c>
      <c r="R20" s="89">
        <f t="shared" si="3"/>
        <v>7.3850197109067039E-2</v>
      </c>
      <c r="S20" s="89">
        <f t="shared" si="3"/>
        <v>4.2829172785119995E-2</v>
      </c>
      <c r="T20" s="89">
        <f t="shared" si="3"/>
        <v>9.8568411171087167E-3</v>
      </c>
      <c r="U20" s="89">
        <f t="shared" si="3"/>
        <v>3.346502440158039E-2</v>
      </c>
      <c r="V20" s="89">
        <f t="shared" si="3"/>
        <v>-6.0715088823926067E-3</v>
      </c>
      <c r="W20" s="89">
        <f t="shared" si="3"/>
        <v>-0.50113122171945701</v>
      </c>
      <c r="X20" s="89">
        <f t="shared" si="3"/>
        <v>6.8934240362811705E-2</v>
      </c>
      <c r="Y20" s="89">
        <f t="shared" si="3"/>
        <v>0.53118370810352133</v>
      </c>
    </row>
    <row r="21" spans="1:25" x14ac:dyDescent="0.3">
      <c r="A21" s="74" t="s">
        <v>208</v>
      </c>
      <c r="B21" s="65" t="s">
        <v>3</v>
      </c>
      <c r="C21" s="89">
        <f>C10/B10-1</f>
        <v>8.163265306122458E-2</v>
      </c>
      <c r="D21" s="89">
        <f t="shared" si="3"/>
        <v>0</v>
      </c>
      <c r="E21" s="89">
        <f t="shared" si="3"/>
        <v>-0.15683962264150941</v>
      </c>
      <c r="F21" s="89">
        <f t="shared" si="3"/>
        <v>-0.1454545454545455</v>
      </c>
      <c r="G21" s="89">
        <f t="shared" si="3"/>
        <v>0.13420621931260235</v>
      </c>
      <c r="H21" s="89">
        <f t="shared" si="3"/>
        <v>8.6580086580086535E-2</v>
      </c>
      <c r="I21" s="89">
        <f t="shared" si="3"/>
        <v>6.6401062416998613E-3</v>
      </c>
      <c r="J21" s="89">
        <f t="shared" si="3"/>
        <v>2.770448548812654E-2</v>
      </c>
      <c r="K21" s="89">
        <f t="shared" si="3"/>
        <v>0.10397946084723997</v>
      </c>
      <c r="L21" s="89">
        <f t="shared" si="3"/>
        <v>-0.11627906976744184</v>
      </c>
      <c r="M21" s="89">
        <f t="shared" si="3"/>
        <v>-2.2368421052631593E-2</v>
      </c>
      <c r="N21" s="89">
        <f t="shared" si="3"/>
        <v>2.2880215343203281E-2</v>
      </c>
      <c r="O21" s="89">
        <f t="shared" si="3"/>
        <v>0.10263157894736841</v>
      </c>
      <c r="P21" s="89">
        <f t="shared" si="3"/>
        <v>0.15632458233890212</v>
      </c>
      <c r="Q21" s="89">
        <f t="shared" si="3"/>
        <v>2.1671826625387025E-2</v>
      </c>
      <c r="R21" s="89">
        <f t="shared" si="3"/>
        <v>-9.0909090909090384E-3</v>
      </c>
      <c r="S21" s="89">
        <f t="shared" si="3"/>
        <v>-4.587155963302747E-2</v>
      </c>
      <c r="T21" s="89">
        <f t="shared" si="3"/>
        <v>-9.8290598290598274E-2</v>
      </c>
      <c r="U21" s="89">
        <f t="shared" si="3"/>
        <v>-7.2274881516587675E-2</v>
      </c>
      <c r="V21" s="89">
        <f t="shared" si="3"/>
        <v>-3.8314176245210718E-2</v>
      </c>
      <c r="W21" s="89">
        <f t="shared" si="3"/>
        <v>-0.68658698539176632</v>
      </c>
      <c r="X21" s="89">
        <f t="shared" si="3"/>
        <v>0.22457627118644075</v>
      </c>
      <c r="Y21" s="89">
        <f t="shared" si="3"/>
        <v>0.9307958477508651</v>
      </c>
    </row>
    <row r="22" spans="1:25" x14ac:dyDescent="0.3">
      <c r="A22" s="74" t="s">
        <v>209</v>
      </c>
      <c r="B22" s="65" t="s">
        <v>3</v>
      </c>
      <c r="C22" s="89">
        <f>C13/B13-1</f>
        <v>0.10000000000000009</v>
      </c>
      <c r="D22" s="89">
        <f t="shared" ref="D22:Y22" si="4">D13/C13-1</f>
        <v>4.6312178387650116E-2</v>
      </c>
      <c r="E22" s="89">
        <f t="shared" si="4"/>
        <v>-7.1311475409836067E-2</v>
      </c>
      <c r="F22" s="89">
        <f t="shared" si="4"/>
        <v>-6.1782877316858276E-3</v>
      </c>
      <c r="G22" s="89">
        <f t="shared" si="4"/>
        <v>8.8809946714030197E-4</v>
      </c>
      <c r="H22" s="89">
        <f t="shared" si="4"/>
        <v>2.395740905057675E-2</v>
      </c>
      <c r="I22" s="89">
        <f t="shared" si="4"/>
        <v>1.7331022530329365E-2</v>
      </c>
      <c r="J22" s="89">
        <f t="shared" si="4"/>
        <v>0.10647359454855199</v>
      </c>
      <c r="K22" s="89">
        <f t="shared" si="4"/>
        <v>0.14934565050038495</v>
      </c>
      <c r="L22" s="89">
        <f t="shared" si="4"/>
        <v>5.2243804420629703E-2</v>
      </c>
      <c r="M22" s="89">
        <f t="shared" si="4"/>
        <v>0.10057288351368565</v>
      </c>
      <c r="N22" s="89">
        <f t="shared" si="4"/>
        <v>9.0803932909196083E-2</v>
      </c>
      <c r="O22" s="89">
        <f t="shared" si="4"/>
        <v>0.12990455991516447</v>
      </c>
      <c r="P22" s="89">
        <f t="shared" si="4"/>
        <v>0.16564992961051139</v>
      </c>
      <c r="Q22" s="89">
        <f t="shared" si="4"/>
        <v>0.13325281803542666</v>
      </c>
      <c r="R22" s="89">
        <f t="shared" si="4"/>
        <v>0.10301953818827703</v>
      </c>
      <c r="S22" s="89">
        <f t="shared" si="4"/>
        <v>7.0853462157810077E-2</v>
      </c>
      <c r="T22" s="89">
        <f t="shared" si="4"/>
        <v>4.0000000000000036E-2</v>
      </c>
      <c r="U22" s="89">
        <f t="shared" si="4"/>
        <v>5.9572006940427968E-2</v>
      </c>
      <c r="V22" s="89">
        <f t="shared" si="4"/>
        <v>5.4585152838426687E-4</v>
      </c>
      <c r="W22" s="89">
        <f t="shared" si="4"/>
        <v>-0.46317512274959083</v>
      </c>
      <c r="X22" s="89">
        <f t="shared" si="4"/>
        <v>5.0813008130081272E-2</v>
      </c>
      <c r="Y22" s="89">
        <f t="shared" si="4"/>
        <v>0.47533849129593819</v>
      </c>
    </row>
    <row r="23" spans="1:25" x14ac:dyDescent="0.3">
      <c r="A23" s="73" t="s">
        <v>109</v>
      </c>
      <c r="B23" s="65" t="s">
        <v>3</v>
      </c>
      <c r="C23" s="89">
        <f>C17/B17-1</f>
        <v>6.4285714285714279E-2</v>
      </c>
      <c r="D23" s="89">
        <f t="shared" ref="D23:Y23" si="5">D17/C17-1</f>
        <v>-8.0536912751677847E-2</v>
      </c>
      <c r="E23" s="89">
        <f t="shared" si="5"/>
        <v>-2.9197080291970767E-2</v>
      </c>
      <c r="F23" s="89">
        <f t="shared" si="5"/>
        <v>3.7593984962406068E-2</v>
      </c>
      <c r="G23" s="89">
        <f t="shared" si="5"/>
        <v>0.28985507246376807</v>
      </c>
      <c r="H23" s="89">
        <f t="shared" si="5"/>
        <v>0.1685393258426966</v>
      </c>
      <c r="I23" s="89">
        <f t="shared" si="5"/>
        <v>5.7692307692307709E-2</v>
      </c>
      <c r="J23" s="89">
        <f t="shared" si="5"/>
        <v>0.23636363636363633</v>
      </c>
      <c r="K23" s="89">
        <f t="shared" si="5"/>
        <v>0.55514705882352944</v>
      </c>
      <c r="L23" s="89">
        <f t="shared" si="5"/>
        <v>-5.9101654846335672E-2</v>
      </c>
      <c r="M23" s="89">
        <f t="shared" si="5"/>
        <v>0.23115577889447225</v>
      </c>
      <c r="N23" s="89">
        <f t="shared" si="5"/>
        <v>6.5306122448979487E-2</v>
      </c>
      <c r="O23" s="89">
        <f t="shared" si="5"/>
        <v>0.31609195402298851</v>
      </c>
      <c r="P23" s="89">
        <f t="shared" si="5"/>
        <v>2.4745269286754024E-2</v>
      </c>
      <c r="Q23" s="89">
        <f t="shared" si="5"/>
        <v>6.5340909090909172E-2</v>
      </c>
      <c r="R23" s="89">
        <f t="shared" si="5"/>
        <v>-0.11733333333333329</v>
      </c>
      <c r="S23" s="89">
        <f t="shared" si="5"/>
        <v>-0.11631419939577037</v>
      </c>
      <c r="T23" s="89">
        <f t="shared" si="5"/>
        <v>-5.2991452991453025E-2</v>
      </c>
      <c r="U23" s="89">
        <f t="shared" si="5"/>
        <v>0.14440433212996395</v>
      </c>
      <c r="V23" s="89">
        <f t="shared" si="5"/>
        <v>4.7318611987381631E-2</v>
      </c>
      <c r="W23" s="89">
        <f t="shared" si="5"/>
        <v>-0.61897590361445776</v>
      </c>
      <c r="X23" s="89">
        <f t="shared" si="5"/>
        <v>0.54545454545454541</v>
      </c>
      <c r="Y23" s="89">
        <f t="shared" si="5"/>
        <v>0.81585677749360608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0.12537917087967643</v>
      </c>
      <c r="C25" s="89">
        <f t="shared" si="6"/>
        <v>0.12573388362494914</v>
      </c>
      <c r="D25" s="89">
        <f t="shared" si="6"/>
        <v>0.12070947610445065</v>
      </c>
      <c r="E25" s="89">
        <f t="shared" si="6"/>
        <v>0.11706970969077041</v>
      </c>
      <c r="F25" s="89">
        <f t="shared" si="6"/>
        <v>0.1085836661457429</v>
      </c>
      <c r="G25" s="89">
        <f t="shared" si="6"/>
        <v>9.6721073279411054E-2</v>
      </c>
      <c r="H25" s="89">
        <f t="shared" si="6"/>
        <v>9.2394390808614738E-2</v>
      </c>
      <c r="I25" s="89">
        <f t="shared" si="6"/>
        <v>8.0038680403168819E-2</v>
      </c>
      <c r="J25" s="89">
        <f t="shared" si="6"/>
        <v>7.1988726871706904E-2</v>
      </c>
      <c r="K25" s="89">
        <f t="shared" si="6"/>
        <v>7.1915411926296427E-2</v>
      </c>
      <c r="L25" s="89">
        <f t="shared" si="6"/>
        <v>7.6290850129993565E-2</v>
      </c>
      <c r="M25" s="89">
        <f t="shared" si="6"/>
        <v>7.3538904612940062E-2</v>
      </c>
      <c r="N25" s="89">
        <f t="shared" si="6"/>
        <v>6.9177857844742882E-2</v>
      </c>
      <c r="O25" s="89">
        <f t="shared" si="6"/>
        <v>7.8866735715518735E-2</v>
      </c>
      <c r="P25" s="89">
        <f t="shared" si="6"/>
        <v>8.4869643331087569E-2</v>
      </c>
      <c r="Q25" s="89">
        <f t="shared" si="6"/>
        <v>8.7592784892888728E-2</v>
      </c>
      <c r="R25" s="89">
        <f t="shared" si="6"/>
        <v>0.11516165805622257</v>
      </c>
      <c r="S25" s="89">
        <f t="shared" si="6"/>
        <v>0.13578033062482489</v>
      </c>
      <c r="T25" s="89">
        <f t="shared" si="6"/>
        <v>0.13302840239927693</v>
      </c>
      <c r="U25" s="89">
        <f t="shared" si="6"/>
        <v>0.1223335098955073</v>
      </c>
      <c r="V25" s="89">
        <f t="shared" si="6"/>
        <v>0.12177828878030085</v>
      </c>
      <c r="W25" s="89">
        <f t="shared" ref="W25:X25" si="7">W8/W5</f>
        <v>7.4336176132583323E-2</v>
      </c>
      <c r="X25" s="89">
        <f t="shared" si="7"/>
        <v>7.0996744690745614E-2</v>
      </c>
      <c r="Y25" s="89">
        <f t="shared" ref="Y25" si="8">Y8/Y5</f>
        <v>9.5627144913096429E-2</v>
      </c>
    </row>
    <row r="26" spans="1:25" x14ac:dyDescent="0.3">
      <c r="A26" s="75" t="s">
        <v>211</v>
      </c>
      <c r="B26" s="89">
        <f t="shared" ref="B26:V26" si="9">B8/B7</f>
        <v>0.3508399646330681</v>
      </c>
      <c r="C26" s="89">
        <f t="shared" si="9"/>
        <v>0.3483652762119504</v>
      </c>
      <c r="D26" s="89">
        <f t="shared" si="9"/>
        <v>0.37417274732733752</v>
      </c>
      <c r="E26" s="89">
        <f t="shared" si="9"/>
        <v>0.35534816941852115</v>
      </c>
      <c r="F26" s="89">
        <f t="shared" si="9"/>
        <v>0.31381733021077285</v>
      </c>
      <c r="G26" s="89">
        <f t="shared" si="9"/>
        <v>0.30437433318091756</v>
      </c>
      <c r="H26" s="89">
        <f t="shared" si="9"/>
        <v>0.30017030939540162</v>
      </c>
      <c r="I26" s="89">
        <f t="shared" si="9"/>
        <v>0.26822884207902281</v>
      </c>
      <c r="J26" s="89">
        <f t="shared" si="9"/>
        <v>0.26315789473684209</v>
      </c>
      <c r="K26" s="89">
        <f t="shared" si="9"/>
        <v>0.27374963006806746</v>
      </c>
      <c r="L26" s="89">
        <f t="shared" si="9"/>
        <v>0.24403111866225521</v>
      </c>
      <c r="M26" s="89">
        <f t="shared" si="9"/>
        <v>0.24943157894736842</v>
      </c>
      <c r="N26" s="89">
        <f t="shared" si="9"/>
        <v>0.24703680598877106</v>
      </c>
      <c r="O26" s="89">
        <f t="shared" si="9"/>
        <v>0.27088119765804491</v>
      </c>
      <c r="P26" s="89">
        <f t="shared" si="9"/>
        <v>0.30656342182890856</v>
      </c>
      <c r="Q26" s="89">
        <f t="shared" si="9"/>
        <v>0.32983345401882691</v>
      </c>
      <c r="R26" s="89">
        <f t="shared" si="9"/>
        <v>0.33692875390292365</v>
      </c>
      <c r="S26" s="89">
        <f t="shared" si="9"/>
        <v>0.36183080713805721</v>
      </c>
      <c r="T26" s="89">
        <f t="shared" si="9"/>
        <v>0.33638063577810096</v>
      </c>
      <c r="U26" s="89">
        <f t="shared" si="9"/>
        <v>0.32942168049792531</v>
      </c>
      <c r="V26" s="89">
        <f t="shared" si="9"/>
        <v>0.34036285733413668</v>
      </c>
      <c r="W26" s="89">
        <f t="shared" ref="W26:X26" si="10">W8/W7</f>
        <v>0.22194130925507902</v>
      </c>
      <c r="X26" s="89">
        <f t="shared" si="10"/>
        <v>0.23018931144245267</v>
      </c>
      <c r="Y26" s="89">
        <f t="shared" ref="Y26" si="11">Y8/Y7</f>
        <v>0.30091270117745417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0.18649193548387097</v>
      </c>
      <c r="C28" s="89">
        <f t="shared" ref="C28:V28" si="12">C15/C8</f>
        <v>0.20295885344429035</v>
      </c>
      <c r="D28" s="89">
        <f t="shared" si="12"/>
        <v>0.23219954648526078</v>
      </c>
      <c r="E28" s="89">
        <f t="shared" si="12"/>
        <v>0.28838383838383841</v>
      </c>
      <c r="F28" s="89">
        <f t="shared" si="12"/>
        <v>0.31929637526652455</v>
      </c>
      <c r="G28" s="89">
        <f t="shared" si="12"/>
        <v>0.29844767150726087</v>
      </c>
      <c r="H28" s="89">
        <f t="shared" si="12"/>
        <v>0.28557919621749411</v>
      </c>
      <c r="I28" s="89">
        <f t="shared" si="12"/>
        <v>0.27648698884758366</v>
      </c>
      <c r="J28" s="89">
        <f t="shared" si="12"/>
        <v>0.26</v>
      </c>
      <c r="K28" s="89">
        <f t="shared" si="12"/>
        <v>0.23783783783783785</v>
      </c>
      <c r="L28" s="89">
        <f t="shared" si="12"/>
        <v>0.27372663979479661</v>
      </c>
      <c r="M28" s="89">
        <f t="shared" si="12"/>
        <v>0.26536124240378123</v>
      </c>
      <c r="N28" s="89">
        <f t="shared" si="12"/>
        <v>0.26672979797979796</v>
      </c>
      <c r="O28" s="89">
        <f t="shared" si="12"/>
        <v>0.2476060191518468</v>
      </c>
      <c r="P28" s="89">
        <f t="shared" si="12"/>
        <v>0.23598749097907146</v>
      </c>
      <c r="Q28" s="89">
        <f t="shared" si="12"/>
        <v>0.24281009879253568</v>
      </c>
      <c r="R28" s="89">
        <f t="shared" si="12"/>
        <v>0.26874473462510529</v>
      </c>
      <c r="S28" s="89">
        <f t="shared" si="12"/>
        <v>0.30354931902600085</v>
      </c>
      <c r="T28" s="89">
        <f t="shared" si="12"/>
        <v>0.34836318715256331</v>
      </c>
      <c r="U28" s="89">
        <f t="shared" si="12"/>
        <v>0.35819720527455223</v>
      </c>
      <c r="V28" s="89">
        <f t="shared" si="12"/>
        <v>0.36998426435877263</v>
      </c>
      <c r="W28" s="89">
        <f t="shared" ref="W28:X28" si="13">W15/W8</f>
        <v>0.66476810414971521</v>
      </c>
      <c r="X28" s="89">
        <f t="shared" si="13"/>
        <v>0.57678311499272195</v>
      </c>
      <c r="Y28" s="89">
        <f t="shared" ref="Y28" si="14">Y15/Y8</f>
        <v>0.42417226209770781</v>
      </c>
    </row>
    <row r="29" spans="1:25" x14ac:dyDescent="0.3">
      <c r="A29" s="75" t="s">
        <v>213</v>
      </c>
      <c r="B29" s="89">
        <f>B10/B8</f>
        <v>0.39516129032258063</v>
      </c>
      <c r="C29" s="89">
        <f t="shared" ref="C29:V29" si="15">C10/C8</f>
        <v>0.39204808136846969</v>
      </c>
      <c r="D29" s="89">
        <f t="shared" si="15"/>
        <v>0.38458049886621315</v>
      </c>
      <c r="E29" s="89">
        <f t="shared" si="15"/>
        <v>0.3611111111111111</v>
      </c>
      <c r="F29" s="89">
        <f t="shared" si="15"/>
        <v>0.32569296375266527</v>
      </c>
      <c r="G29" s="89">
        <f t="shared" si="15"/>
        <v>0.34702053079619427</v>
      </c>
      <c r="H29" s="89">
        <f t="shared" si="15"/>
        <v>0.35602836879432626</v>
      </c>
      <c r="I29" s="89">
        <f t="shared" si="15"/>
        <v>0.35223048327137546</v>
      </c>
      <c r="J29" s="89">
        <f t="shared" si="15"/>
        <v>0.33148936170212767</v>
      </c>
      <c r="K29" s="89">
        <f t="shared" si="15"/>
        <v>0.30990990990990991</v>
      </c>
      <c r="L29" s="89">
        <f t="shared" si="15"/>
        <v>0.27849028948332721</v>
      </c>
      <c r="M29" s="89">
        <f t="shared" si="15"/>
        <v>0.25084402430790009</v>
      </c>
      <c r="N29" s="89">
        <f t="shared" si="15"/>
        <v>0.23989898989898989</v>
      </c>
      <c r="O29" s="89">
        <f t="shared" si="15"/>
        <v>0.22927496580027359</v>
      </c>
      <c r="P29" s="89">
        <f t="shared" si="15"/>
        <v>0.23310079384171278</v>
      </c>
      <c r="Q29" s="89">
        <f t="shared" si="15"/>
        <v>0.21734357848518113</v>
      </c>
      <c r="R29" s="89">
        <f t="shared" si="15"/>
        <v>0.2066133108677338</v>
      </c>
      <c r="S29" s="89">
        <f t="shared" si="15"/>
        <v>0.19314898885678911</v>
      </c>
      <c r="T29" s="89">
        <f t="shared" si="15"/>
        <v>0.17376981675931644</v>
      </c>
      <c r="U29" s="89">
        <f t="shared" si="15"/>
        <v>0.15410352292855736</v>
      </c>
      <c r="V29" s="89">
        <f t="shared" si="15"/>
        <v>0.14811172305271439</v>
      </c>
      <c r="W29" s="89">
        <f t="shared" ref="W29:X29" si="16">W10/W8</f>
        <v>9.6013018714401946E-2</v>
      </c>
      <c r="X29" s="89">
        <f t="shared" si="16"/>
        <v>0.10516739446870452</v>
      </c>
      <c r="Y29" s="89">
        <f t="shared" ref="Y29" si="17">Y10/Y8</f>
        <v>0.12919657328085205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20300</v>
      </c>
      <c r="C32" s="42">
        <v>31076</v>
      </c>
      <c r="D32" s="42">
        <v>28776</v>
      </c>
      <c r="E32" s="42">
        <v>25086</v>
      </c>
      <c r="F32" s="42">
        <v>35758</v>
      </c>
      <c r="G32" s="42">
        <v>49559</v>
      </c>
      <c r="H32" s="42">
        <v>69516</v>
      </c>
      <c r="I32" s="42">
        <v>85197</v>
      </c>
      <c r="J32" s="42">
        <v>97525</v>
      </c>
      <c r="K32" s="42">
        <v>120261</v>
      </c>
      <c r="L32" s="42">
        <v>69552</v>
      </c>
      <c r="M32" s="42">
        <v>93001</v>
      </c>
      <c r="N32" s="42">
        <v>101765</v>
      </c>
      <c r="O32" s="42">
        <v>75437</v>
      </c>
      <c r="P32" s="42">
        <v>57681</v>
      </c>
      <c r="Q32" s="42">
        <v>42130</v>
      </c>
      <c r="R32" s="42">
        <v>32713</v>
      </c>
      <c r="S32" s="42">
        <v>34233</v>
      </c>
      <c r="T32" s="42">
        <v>42121</v>
      </c>
      <c r="U32" s="42">
        <v>45382</v>
      </c>
      <c r="V32" s="42">
        <v>39343</v>
      </c>
      <c r="W32" s="42">
        <v>29159</v>
      </c>
      <c r="X32" s="42">
        <v>44984</v>
      </c>
      <c r="Y32" s="42">
        <v>52378</v>
      </c>
    </row>
    <row r="33" spans="1:25" x14ac:dyDescent="0.3">
      <c r="A33" s="16" t="s">
        <v>116</v>
      </c>
      <c r="B33" s="42">
        <v>17017</v>
      </c>
      <c r="C33" s="42">
        <v>27680</v>
      </c>
      <c r="D33" s="42">
        <v>25467</v>
      </c>
      <c r="E33" s="42">
        <v>22124</v>
      </c>
      <c r="F33" s="68">
        <v>32063</v>
      </c>
      <c r="G33" s="68">
        <v>45683</v>
      </c>
      <c r="H33" s="68">
        <v>65281</v>
      </c>
      <c r="I33" s="68">
        <v>80540</v>
      </c>
      <c r="J33" s="68">
        <v>92126</v>
      </c>
      <c r="K33" s="68">
        <v>113614</v>
      </c>
      <c r="L33" s="68">
        <v>62508</v>
      </c>
      <c r="M33" s="68">
        <v>85256</v>
      </c>
      <c r="N33" s="68">
        <v>93337</v>
      </c>
      <c r="O33" s="68">
        <v>67096</v>
      </c>
      <c r="P33" s="68">
        <v>50339</v>
      </c>
      <c r="Q33" s="68">
        <v>34899</v>
      </c>
      <c r="R33" s="42">
        <v>25600</v>
      </c>
      <c r="S33" s="42">
        <v>26870</v>
      </c>
      <c r="T33" s="42">
        <v>33486</v>
      </c>
      <c r="U33" s="42">
        <v>35969</v>
      </c>
      <c r="V33" s="42">
        <v>30298</v>
      </c>
      <c r="W33" s="42">
        <v>23805</v>
      </c>
      <c r="X33" s="42">
        <v>37714</v>
      </c>
      <c r="Y33" s="42">
        <v>41999</v>
      </c>
    </row>
    <row r="34" spans="1:25" x14ac:dyDescent="0.3">
      <c r="A34" s="16" t="s">
        <v>117</v>
      </c>
      <c r="B34" s="42">
        <v>3283</v>
      </c>
      <c r="C34" s="42">
        <v>3395</v>
      </c>
      <c r="D34" s="42">
        <v>3309</v>
      </c>
      <c r="E34" s="42">
        <v>2963</v>
      </c>
      <c r="F34" s="68">
        <v>3695</v>
      </c>
      <c r="G34" s="68">
        <v>3876</v>
      </c>
      <c r="H34" s="68">
        <v>4235</v>
      </c>
      <c r="I34" s="68">
        <v>4657</v>
      </c>
      <c r="J34" s="68">
        <v>5399</v>
      </c>
      <c r="K34" s="68">
        <v>6646</v>
      </c>
      <c r="L34" s="68">
        <v>7043</v>
      </c>
      <c r="M34" s="68">
        <v>7745</v>
      </c>
      <c r="N34" s="68">
        <v>8428</v>
      </c>
      <c r="O34" s="68">
        <v>8341</v>
      </c>
      <c r="P34" s="68">
        <v>7342</v>
      </c>
      <c r="Q34" s="42">
        <v>7231</v>
      </c>
      <c r="R34" s="42">
        <v>7113</v>
      </c>
      <c r="S34" s="42">
        <v>7363</v>
      </c>
      <c r="T34" s="42">
        <v>8634</v>
      </c>
      <c r="U34" s="42">
        <v>9412</v>
      </c>
      <c r="V34" s="42">
        <v>9045</v>
      </c>
      <c r="W34" s="42">
        <v>5354</v>
      </c>
      <c r="X34" s="42">
        <v>7270</v>
      </c>
      <c r="Y34" s="42">
        <v>10379</v>
      </c>
    </row>
    <row r="35" spans="1:25" x14ac:dyDescent="0.3">
      <c r="A35" s="76" t="s">
        <v>2</v>
      </c>
      <c r="B35" s="3">
        <f>B36+B44</f>
        <v>1798</v>
      </c>
      <c r="C35" s="3">
        <f t="shared" ref="C35:V35" si="18">C36+C44</f>
        <v>1875</v>
      </c>
      <c r="D35" s="3">
        <f t="shared" si="18"/>
        <v>1729</v>
      </c>
      <c r="E35" s="3">
        <f t="shared" si="18"/>
        <v>1355</v>
      </c>
      <c r="F35" s="3">
        <f t="shared" si="18"/>
        <v>1463</v>
      </c>
      <c r="G35" s="3">
        <f t="shared" si="18"/>
        <v>1626</v>
      </c>
      <c r="H35" s="3">
        <f t="shared" si="18"/>
        <v>1763</v>
      </c>
      <c r="I35" s="3">
        <f t="shared" si="18"/>
        <v>1967</v>
      </c>
      <c r="J35" s="3">
        <f t="shared" si="18"/>
        <v>2360</v>
      </c>
      <c r="K35" s="3">
        <f t="shared" si="18"/>
        <v>3350</v>
      </c>
      <c r="L35" s="3">
        <f t="shared" si="18"/>
        <v>3718</v>
      </c>
      <c r="M35" s="3">
        <f t="shared" si="18"/>
        <v>4123</v>
      </c>
      <c r="N35" s="3">
        <f t="shared" si="18"/>
        <v>4282</v>
      </c>
      <c r="O35" s="3">
        <f t="shared" si="18"/>
        <v>4275</v>
      </c>
      <c r="P35" s="3">
        <f t="shared" si="18"/>
        <v>3933</v>
      </c>
      <c r="Q35" s="3">
        <f t="shared" si="18"/>
        <v>3862</v>
      </c>
      <c r="R35" s="3">
        <f t="shared" si="18"/>
        <v>3786</v>
      </c>
      <c r="S35" s="3">
        <f t="shared" si="18"/>
        <v>3838</v>
      </c>
      <c r="T35" s="3">
        <f t="shared" si="18"/>
        <v>4055</v>
      </c>
      <c r="U35" s="3">
        <f t="shared" si="18"/>
        <v>4558</v>
      </c>
      <c r="V35" s="3">
        <f t="shared" si="18"/>
        <v>4897</v>
      </c>
      <c r="W35" s="3">
        <f t="shared" ref="W35:X35" si="19">W36+W44</f>
        <v>1196</v>
      </c>
      <c r="X35" s="3">
        <f t="shared" si="19"/>
        <v>2432</v>
      </c>
      <c r="Y35" s="3">
        <f t="shared" ref="Y35" si="20">Y36+Y44</f>
        <v>5090</v>
      </c>
    </row>
    <row r="36" spans="1:25" x14ac:dyDescent="0.3">
      <c r="A36" s="77" t="s">
        <v>107</v>
      </c>
      <c r="B36" s="42">
        <v>1474</v>
      </c>
      <c r="C36" s="42">
        <v>1508</v>
      </c>
      <c r="D36" s="42">
        <v>1349</v>
      </c>
      <c r="E36" s="42">
        <v>1025</v>
      </c>
      <c r="F36" s="68">
        <v>1099</v>
      </c>
      <c r="G36" s="68">
        <v>1221</v>
      </c>
      <c r="H36" s="68">
        <v>1329</v>
      </c>
      <c r="I36" s="68">
        <v>1499</v>
      </c>
      <c r="J36" s="68">
        <v>1821</v>
      </c>
      <c r="K36" s="68">
        <v>2682</v>
      </c>
      <c r="L36" s="68">
        <v>3087</v>
      </c>
      <c r="M36" s="68">
        <v>3352</v>
      </c>
      <c r="N36" s="68">
        <v>3395</v>
      </c>
      <c r="O36" s="68">
        <v>3376</v>
      </c>
      <c r="P36" s="68">
        <v>3175</v>
      </c>
      <c r="Q36" s="68">
        <v>3035</v>
      </c>
      <c r="R36" s="42">
        <v>3051</v>
      </c>
      <c r="S36" s="42">
        <v>3146</v>
      </c>
      <c r="T36" s="42">
        <v>3435</v>
      </c>
      <c r="U36" s="42">
        <v>3871</v>
      </c>
      <c r="V36" s="42">
        <v>4205</v>
      </c>
      <c r="W36" s="42">
        <v>1026</v>
      </c>
      <c r="X36" s="42">
        <v>2191</v>
      </c>
      <c r="Y36" s="42">
        <v>4632</v>
      </c>
    </row>
    <row r="37" spans="1:25" x14ac:dyDescent="0.3">
      <c r="A37" s="78" t="s">
        <v>201</v>
      </c>
      <c r="B37" s="42">
        <v>524</v>
      </c>
      <c r="C37" s="42">
        <v>539</v>
      </c>
      <c r="D37" s="42">
        <v>493</v>
      </c>
      <c r="E37" s="42">
        <v>360</v>
      </c>
      <c r="F37" s="68">
        <v>386</v>
      </c>
      <c r="G37" s="68">
        <v>416</v>
      </c>
      <c r="H37" s="68">
        <v>449</v>
      </c>
      <c r="I37" s="68">
        <v>507</v>
      </c>
      <c r="J37" s="68">
        <v>546</v>
      </c>
      <c r="K37" s="68">
        <v>746</v>
      </c>
      <c r="L37" s="68">
        <v>781</v>
      </c>
      <c r="M37" s="68">
        <v>794</v>
      </c>
      <c r="N37" s="68">
        <v>758</v>
      </c>
      <c r="O37" s="68">
        <v>700</v>
      </c>
      <c r="P37" s="68">
        <v>655</v>
      </c>
      <c r="Q37" s="68">
        <v>612</v>
      </c>
      <c r="R37" s="42">
        <v>572</v>
      </c>
      <c r="S37" s="42">
        <v>556</v>
      </c>
      <c r="T37" s="42">
        <v>579</v>
      </c>
      <c r="U37" s="42">
        <v>601</v>
      </c>
      <c r="V37" s="42">
        <v>625</v>
      </c>
      <c r="W37" s="42">
        <v>180</v>
      </c>
      <c r="X37" s="42">
        <v>314</v>
      </c>
      <c r="Y37" s="42">
        <v>554</v>
      </c>
    </row>
    <row r="38" spans="1:25" x14ac:dyDescent="0.3">
      <c r="A38" s="79" t="s">
        <v>202</v>
      </c>
      <c r="B38" s="42">
        <v>12</v>
      </c>
      <c r="C38" s="42">
        <v>13</v>
      </c>
      <c r="D38" s="42">
        <v>12</v>
      </c>
      <c r="E38" s="42">
        <v>10</v>
      </c>
      <c r="F38" s="68">
        <v>16</v>
      </c>
      <c r="G38" s="68">
        <v>18</v>
      </c>
      <c r="H38" s="68">
        <v>19</v>
      </c>
      <c r="I38" s="68">
        <v>29</v>
      </c>
      <c r="J38" s="68">
        <v>31</v>
      </c>
      <c r="K38" s="68">
        <v>31</v>
      </c>
      <c r="L38" s="68">
        <v>30</v>
      </c>
      <c r="M38" s="68">
        <v>31</v>
      </c>
      <c r="N38" s="68">
        <v>32</v>
      </c>
      <c r="O38" s="68">
        <v>33</v>
      </c>
      <c r="P38" s="68">
        <v>34</v>
      </c>
      <c r="Q38" s="68">
        <v>35</v>
      </c>
      <c r="R38" s="42">
        <v>37</v>
      </c>
      <c r="S38" s="42">
        <v>38</v>
      </c>
      <c r="T38" s="42">
        <v>40</v>
      </c>
      <c r="U38" s="42">
        <v>41</v>
      </c>
      <c r="V38" s="42">
        <v>43</v>
      </c>
      <c r="W38" s="42">
        <v>39</v>
      </c>
      <c r="X38" s="42">
        <v>40</v>
      </c>
      <c r="Y38" s="42">
        <v>43</v>
      </c>
    </row>
    <row r="39" spans="1:25" x14ac:dyDescent="0.3">
      <c r="A39" s="79" t="s">
        <v>203</v>
      </c>
      <c r="B39" s="42">
        <v>512</v>
      </c>
      <c r="C39" s="42">
        <v>526</v>
      </c>
      <c r="D39" s="42">
        <v>481</v>
      </c>
      <c r="E39" s="42">
        <v>350</v>
      </c>
      <c r="F39" s="68">
        <v>371</v>
      </c>
      <c r="G39" s="68">
        <v>398</v>
      </c>
      <c r="H39" s="68">
        <v>430</v>
      </c>
      <c r="I39" s="68">
        <v>477</v>
      </c>
      <c r="J39" s="68">
        <v>516</v>
      </c>
      <c r="K39" s="68">
        <v>715</v>
      </c>
      <c r="L39" s="68">
        <v>751</v>
      </c>
      <c r="M39" s="68">
        <v>763</v>
      </c>
      <c r="N39" s="68">
        <v>725</v>
      </c>
      <c r="O39" s="68">
        <v>667</v>
      </c>
      <c r="P39" s="68">
        <v>621</v>
      </c>
      <c r="Q39" s="68">
        <v>577</v>
      </c>
      <c r="R39" s="42">
        <v>535</v>
      </c>
      <c r="S39" s="42">
        <v>519</v>
      </c>
      <c r="T39" s="42">
        <v>538</v>
      </c>
      <c r="U39" s="42">
        <v>560</v>
      </c>
      <c r="V39" s="42">
        <v>582</v>
      </c>
      <c r="W39" s="42">
        <v>141</v>
      </c>
      <c r="X39" s="42">
        <v>274</v>
      </c>
      <c r="Y39" s="42">
        <v>510</v>
      </c>
    </row>
    <row r="40" spans="1:25" x14ac:dyDescent="0.3">
      <c r="A40" s="78" t="s">
        <v>204</v>
      </c>
      <c r="B40" s="42">
        <v>950</v>
      </c>
      <c r="C40" s="42">
        <v>969</v>
      </c>
      <c r="D40" s="42">
        <v>856</v>
      </c>
      <c r="E40" s="42">
        <v>665</v>
      </c>
      <c r="F40" s="68">
        <v>712</v>
      </c>
      <c r="G40" s="68">
        <v>804</v>
      </c>
      <c r="H40" s="68">
        <v>880</v>
      </c>
      <c r="I40" s="68">
        <v>992</v>
      </c>
      <c r="J40" s="68">
        <v>1275</v>
      </c>
      <c r="K40" s="68">
        <v>1936</v>
      </c>
      <c r="L40" s="68">
        <v>2306</v>
      </c>
      <c r="M40" s="68">
        <v>2557</v>
      </c>
      <c r="N40" s="68">
        <v>2637</v>
      </c>
      <c r="O40" s="68">
        <v>2676</v>
      </c>
      <c r="P40" s="68">
        <v>2520</v>
      </c>
      <c r="Q40" s="68">
        <v>2423</v>
      </c>
      <c r="R40" s="42">
        <v>2479</v>
      </c>
      <c r="S40" s="42">
        <v>2590</v>
      </c>
      <c r="T40" s="42">
        <v>2857</v>
      </c>
      <c r="U40" s="42">
        <v>3269</v>
      </c>
      <c r="V40" s="42">
        <v>3580</v>
      </c>
      <c r="W40" s="42">
        <v>846</v>
      </c>
      <c r="X40" s="42">
        <v>1877</v>
      </c>
      <c r="Y40" s="42">
        <v>4078</v>
      </c>
    </row>
    <row r="41" spans="1:25" x14ac:dyDescent="0.3">
      <c r="A41" s="79" t="s">
        <v>205</v>
      </c>
      <c r="B41" s="42">
        <v>2</v>
      </c>
      <c r="C41" s="42">
        <v>2</v>
      </c>
      <c r="D41" s="42">
        <v>2</v>
      </c>
      <c r="E41" s="42">
        <v>2</v>
      </c>
      <c r="F41" s="68">
        <v>2</v>
      </c>
      <c r="G41" s="68">
        <v>2</v>
      </c>
      <c r="H41" s="68">
        <v>2</v>
      </c>
      <c r="I41" s="68">
        <v>3</v>
      </c>
      <c r="J41" s="68">
        <v>3</v>
      </c>
      <c r="K41" s="68">
        <v>3</v>
      </c>
      <c r="L41" s="68">
        <v>4</v>
      </c>
      <c r="M41" s="68">
        <v>4</v>
      </c>
      <c r="N41" s="68">
        <v>4</v>
      </c>
      <c r="O41" s="68">
        <v>5</v>
      </c>
      <c r="P41" s="68">
        <v>6</v>
      </c>
      <c r="Q41" s="68">
        <v>7</v>
      </c>
      <c r="R41" s="42">
        <v>8</v>
      </c>
      <c r="S41" s="42">
        <v>10</v>
      </c>
      <c r="T41" s="42">
        <v>13</v>
      </c>
      <c r="U41" s="42">
        <v>16</v>
      </c>
      <c r="V41" s="42">
        <v>17</v>
      </c>
      <c r="W41" s="42">
        <v>6</v>
      </c>
      <c r="X41" s="42">
        <v>8</v>
      </c>
      <c r="Y41" s="42">
        <v>17</v>
      </c>
    </row>
    <row r="42" spans="1:25" x14ac:dyDescent="0.3">
      <c r="A42" s="79" t="s">
        <v>206</v>
      </c>
      <c r="B42" s="42">
        <v>28</v>
      </c>
      <c r="C42" s="42">
        <v>32</v>
      </c>
      <c r="D42" s="42">
        <v>35</v>
      </c>
      <c r="E42" s="42">
        <v>38</v>
      </c>
      <c r="F42" s="68">
        <v>46</v>
      </c>
      <c r="G42" s="68">
        <v>61</v>
      </c>
      <c r="H42" s="68">
        <v>78</v>
      </c>
      <c r="I42" s="68">
        <v>97</v>
      </c>
      <c r="J42" s="68">
        <v>122</v>
      </c>
      <c r="K42" s="68">
        <v>151</v>
      </c>
      <c r="L42" s="68">
        <v>189</v>
      </c>
      <c r="M42" s="68">
        <v>204</v>
      </c>
      <c r="N42" s="68">
        <v>211</v>
      </c>
      <c r="O42" s="68">
        <v>230</v>
      </c>
      <c r="P42" s="68">
        <v>240</v>
      </c>
      <c r="Q42" s="68">
        <v>247</v>
      </c>
      <c r="R42" s="42">
        <v>260</v>
      </c>
      <c r="S42" s="42">
        <v>264</v>
      </c>
      <c r="T42" s="42">
        <v>271</v>
      </c>
      <c r="U42" s="42">
        <v>276</v>
      </c>
      <c r="V42" s="42">
        <v>265</v>
      </c>
      <c r="W42" s="42">
        <v>62</v>
      </c>
      <c r="X42" s="42">
        <v>59</v>
      </c>
      <c r="Y42" s="42">
        <v>109</v>
      </c>
    </row>
    <row r="43" spans="1:25" x14ac:dyDescent="0.3">
      <c r="A43" s="79" t="s">
        <v>207</v>
      </c>
      <c r="B43" s="42">
        <v>921</v>
      </c>
      <c r="C43" s="42">
        <v>935</v>
      </c>
      <c r="D43" s="42">
        <v>819</v>
      </c>
      <c r="E43" s="42">
        <v>625</v>
      </c>
      <c r="F43" s="68">
        <v>664</v>
      </c>
      <c r="G43" s="68">
        <v>741</v>
      </c>
      <c r="H43" s="68">
        <v>800</v>
      </c>
      <c r="I43" s="68">
        <v>893</v>
      </c>
      <c r="J43" s="68">
        <v>1150</v>
      </c>
      <c r="K43" s="68">
        <v>1781</v>
      </c>
      <c r="L43" s="68">
        <v>2114</v>
      </c>
      <c r="M43" s="68">
        <v>2350</v>
      </c>
      <c r="N43" s="68">
        <v>2422</v>
      </c>
      <c r="O43" s="68">
        <v>2441</v>
      </c>
      <c r="P43" s="68">
        <v>2274</v>
      </c>
      <c r="Q43" s="68">
        <v>2169</v>
      </c>
      <c r="R43" s="42">
        <v>2211</v>
      </c>
      <c r="S43" s="42">
        <v>2316</v>
      </c>
      <c r="T43" s="42">
        <v>2573</v>
      </c>
      <c r="U43" s="42">
        <v>2977</v>
      </c>
      <c r="V43" s="42">
        <v>3297</v>
      </c>
      <c r="W43" s="42">
        <v>778</v>
      </c>
      <c r="X43" s="42">
        <v>1810</v>
      </c>
      <c r="Y43" s="42">
        <v>3952</v>
      </c>
    </row>
    <row r="44" spans="1:25" x14ac:dyDescent="0.3">
      <c r="A44" s="77" t="s">
        <v>108</v>
      </c>
      <c r="B44" s="42">
        <v>324</v>
      </c>
      <c r="C44" s="42">
        <v>367</v>
      </c>
      <c r="D44" s="42">
        <v>380</v>
      </c>
      <c r="E44" s="42">
        <v>330</v>
      </c>
      <c r="F44" s="68">
        <v>364</v>
      </c>
      <c r="G44" s="68">
        <v>405</v>
      </c>
      <c r="H44" s="68">
        <v>434</v>
      </c>
      <c r="I44" s="68">
        <v>468</v>
      </c>
      <c r="J44" s="68">
        <v>539</v>
      </c>
      <c r="K44" s="68">
        <v>668</v>
      </c>
      <c r="L44" s="68">
        <v>631</v>
      </c>
      <c r="M44" s="68">
        <v>771</v>
      </c>
      <c r="N44" s="68">
        <v>887</v>
      </c>
      <c r="O44" s="68">
        <v>899</v>
      </c>
      <c r="P44" s="68">
        <v>758</v>
      </c>
      <c r="Q44" s="68">
        <v>827</v>
      </c>
      <c r="R44" s="42">
        <v>735</v>
      </c>
      <c r="S44" s="42">
        <v>692</v>
      </c>
      <c r="T44" s="42">
        <v>620</v>
      </c>
      <c r="U44" s="42">
        <v>687</v>
      </c>
      <c r="V44" s="42">
        <v>692</v>
      </c>
      <c r="W44" s="42">
        <v>170</v>
      </c>
      <c r="X44" s="42">
        <v>241</v>
      </c>
      <c r="Y44" s="42">
        <v>458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4.2825361512792037E-2</v>
      </c>
      <c r="D46" s="65">
        <f t="shared" si="21"/>
        <v>-7.786666666666664E-2</v>
      </c>
      <c r="E46" s="65">
        <f t="shared" si="21"/>
        <v>-0.21631000578368997</v>
      </c>
      <c r="F46" s="65">
        <f t="shared" si="21"/>
        <v>7.970479704797051E-2</v>
      </c>
      <c r="G46" s="65">
        <f t="shared" si="21"/>
        <v>0.11141490088858519</v>
      </c>
      <c r="H46" s="65">
        <f t="shared" si="21"/>
        <v>8.4255842558425664E-2</v>
      </c>
      <c r="I46" s="65">
        <f t="shared" si="21"/>
        <v>0.11571185479296653</v>
      </c>
      <c r="J46" s="65">
        <f t="shared" si="21"/>
        <v>0.19979664463650226</v>
      </c>
      <c r="K46" s="65">
        <f t="shared" si="21"/>
        <v>0.41949152542372881</v>
      </c>
      <c r="L46" s="65">
        <f t="shared" si="21"/>
        <v>0.10985074626865665</v>
      </c>
      <c r="M46" s="65">
        <f t="shared" si="21"/>
        <v>0.10892953200645517</v>
      </c>
      <c r="N46" s="65">
        <f t="shared" si="21"/>
        <v>3.8564152316274525E-2</v>
      </c>
      <c r="O46" s="65">
        <f t="shared" si="21"/>
        <v>-1.6347501167678358E-3</v>
      </c>
      <c r="P46" s="65">
        <f t="shared" si="21"/>
        <v>-7.999999999999996E-2</v>
      </c>
      <c r="Q46" s="65">
        <f t="shared" si="21"/>
        <v>-1.805237732011189E-2</v>
      </c>
      <c r="R46" s="65">
        <f t="shared" si="21"/>
        <v>-1.9678922837907842E-2</v>
      </c>
      <c r="S46" s="65">
        <f t="shared" si="21"/>
        <v>1.3734812466983604E-2</v>
      </c>
      <c r="T46" s="65">
        <f t="shared" si="21"/>
        <v>5.6539864512767046E-2</v>
      </c>
      <c r="U46" s="65">
        <f t="shared" si="21"/>
        <v>0.12404438964241682</v>
      </c>
      <c r="V46" s="65">
        <f t="shared" si="21"/>
        <v>7.4374725756910953E-2</v>
      </c>
      <c r="W46" s="65">
        <f t="shared" si="21"/>
        <v>-0.75576883806412087</v>
      </c>
      <c r="X46" s="65">
        <f t="shared" si="21"/>
        <v>1.0334448160535117</v>
      </c>
      <c r="Y46" s="65">
        <f t="shared" si="21"/>
        <v>1.0929276315789473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2.3066485753052923E-2</v>
      </c>
      <c r="D47" s="65">
        <f t="shared" si="21"/>
        <v>-0.10543766578249336</v>
      </c>
      <c r="E47" s="65">
        <f t="shared" si="21"/>
        <v>-0.24017790956263896</v>
      </c>
      <c r="F47" s="65">
        <f t="shared" si="21"/>
        <v>7.2195121951219576E-2</v>
      </c>
      <c r="G47" s="65">
        <f t="shared" si="21"/>
        <v>0.11101000909918102</v>
      </c>
      <c r="H47" s="65">
        <f t="shared" si="21"/>
        <v>8.8452088452088518E-2</v>
      </c>
      <c r="I47" s="65">
        <f t="shared" si="21"/>
        <v>0.12791572610985713</v>
      </c>
      <c r="J47" s="65">
        <f t="shared" si="21"/>
        <v>0.21480987324883261</v>
      </c>
      <c r="K47" s="65">
        <f t="shared" si="21"/>
        <v>0.47281713344316301</v>
      </c>
      <c r="L47" s="65">
        <f t="shared" si="21"/>
        <v>0.15100671140939603</v>
      </c>
      <c r="M47" s="65">
        <f t="shared" si="21"/>
        <v>8.584386135406552E-2</v>
      </c>
      <c r="N47" s="65">
        <f t="shared" si="21"/>
        <v>1.2828162291169454E-2</v>
      </c>
      <c r="O47" s="65">
        <f t="shared" si="21"/>
        <v>-5.5964653902798034E-3</v>
      </c>
      <c r="P47" s="65">
        <f t="shared" si="21"/>
        <v>-5.9537914691943139E-2</v>
      </c>
      <c r="Q47" s="65">
        <f t="shared" si="21"/>
        <v>-4.4094488188976433E-2</v>
      </c>
      <c r="R47" s="65">
        <f t="shared" si="21"/>
        <v>5.2718286655684121E-3</v>
      </c>
      <c r="S47" s="65">
        <f t="shared" si="21"/>
        <v>3.1137332022287856E-2</v>
      </c>
      <c r="T47" s="65">
        <f t="shared" si="21"/>
        <v>9.1862682771773674E-2</v>
      </c>
      <c r="U47" s="65">
        <f t="shared" si="21"/>
        <v>0.12692867540029118</v>
      </c>
      <c r="V47" s="65">
        <f t="shared" si="21"/>
        <v>8.6282614311547379E-2</v>
      </c>
      <c r="W47" s="65">
        <f t="shared" si="21"/>
        <v>-0.75600475624256835</v>
      </c>
      <c r="X47" s="65">
        <f t="shared" si="21"/>
        <v>1.1354775828460038</v>
      </c>
      <c r="Y47" s="65">
        <f t="shared" si="21"/>
        <v>1.1141031492469193</v>
      </c>
    </row>
    <row r="48" spans="1:25" x14ac:dyDescent="0.3">
      <c r="A48" s="74" t="s">
        <v>214</v>
      </c>
      <c r="B48" s="65" t="s">
        <v>3</v>
      </c>
      <c r="C48" s="65">
        <f>C37/B37-1</f>
        <v>2.8625954198473247E-2</v>
      </c>
      <c r="D48" s="65">
        <f>D37/C37-1</f>
        <v>-8.5343228200371102E-2</v>
      </c>
      <c r="E48" s="65">
        <f>E37/D37-1</f>
        <v>-0.26977687626774849</v>
      </c>
      <c r="F48" s="65">
        <f>F37/E37-1</f>
        <v>7.2222222222222188E-2</v>
      </c>
      <c r="G48" s="65">
        <f t="shared" si="21"/>
        <v>7.7720207253886064E-2</v>
      </c>
      <c r="H48" s="65">
        <f t="shared" si="21"/>
        <v>7.9326923076923128E-2</v>
      </c>
      <c r="I48" s="65">
        <f t="shared" si="21"/>
        <v>0.12917594654788411</v>
      </c>
      <c r="J48" s="65">
        <f t="shared" si="21"/>
        <v>7.6923076923076872E-2</v>
      </c>
      <c r="K48" s="65">
        <f t="shared" si="21"/>
        <v>0.36630036630036633</v>
      </c>
      <c r="L48" s="65">
        <f t="shared" si="21"/>
        <v>4.6916890080428875E-2</v>
      </c>
      <c r="M48" s="65">
        <f t="shared" si="21"/>
        <v>1.6645326504481472E-2</v>
      </c>
      <c r="N48" s="65">
        <f t="shared" si="21"/>
        <v>-4.5340050377833729E-2</v>
      </c>
      <c r="O48" s="65">
        <f t="shared" si="21"/>
        <v>-7.6517150395778333E-2</v>
      </c>
      <c r="P48" s="65">
        <f t="shared" si="21"/>
        <v>-6.4285714285714279E-2</v>
      </c>
      <c r="Q48" s="65">
        <f t="shared" si="21"/>
        <v>-6.5648854961832037E-2</v>
      </c>
      <c r="R48" s="65">
        <f t="shared" si="21"/>
        <v>-6.5359477124182996E-2</v>
      </c>
      <c r="S48" s="65">
        <f t="shared" si="21"/>
        <v>-2.7972027972028024E-2</v>
      </c>
      <c r="T48" s="65">
        <f t="shared" si="21"/>
        <v>4.1366906474820109E-2</v>
      </c>
      <c r="U48" s="65">
        <f t="shared" si="21"/>
        <v>3.7996545768566481E-2</v>
      </c>
      <c r="V48" s="65">
        <f t="shared" si="21"/>
        <v>3.9933444259567352E-2</v>
      </c>
      <c r="W48" s="65">
        <f t="shared" si="21"/>
        <v>-0.71199999999999997</v>
      </c>
      <c r="X48" s="65">
        <f t="shared" si="21"/>
        <v>0.74444444444444446</v>
      </c>
      <c r="Y48" s="65">
        <f t="shared" si="21"/>
        <v>0.76433121019108285</v>
      </c>
    </row>
    <row r="49" spans="1:25" x14ac:dyDescent="0.3">
      <c r="A49" s="74" t="s">
        <v>215</v>
      </c>
      <c r="B49" s="65" t="s">
        <v>3</v>
      </c>
      <c r="C49" s="65">
        <f>C40/B40-1</f>
        <v>2.0000000000000018E-2</v>
      </c>
      <c r="D49" s="65">
        <f>D40/C40-1</f>
        <v>-0.11661506707946334</v>
      </c>
      <c r="E49" s="65">
        <f>E40/D40-1</f>
        <v>-0.22313084112149528</v>
      </c>
      <c r="F49" s="65">
        <f>F40/E40-1</f>
        <v>7.0676691729323338E-2</v>
      </c>
      <c r="G49" s="65">
        <f t="shared" ref="G49:Y49" si="22">G40/F40-1</f>
        <v>0.1292134831460674</v>
      </c>
      <c r="H49" s="65">
        <f t="shared" si="22"/>
        <v>9.4527363184079505E-2</v>
      </c>
      <c r="I49" s="65">
        <f t="shared" si="22"/>
        <v>0.1272727272727272</v>
      </c>
      <c r="J49" s="65">
        <f t="shared" si="22"/>
        <v>0.28528225806451624</v>
      </c>
      <c r="K49" s="65">
        <f t="shared" si="22"/>
        <v>0.5184313725490195</v>
      </c>
      <c r="L49" s="65">
        <f t="shared" si="22"/>
        <v>0.19111570247933884</v>
      </c>
      <c r="M49" s="65">
        <f t="shared" si="22"/>
        <v>0.10884648742411107</v>
      </c>
      <c r="N49" s="65">
        <f t="shared" si="22"/>
        <v>3.1286664059444691E-2</v>
      </c>
      <c r="O49" s="65">
        <f t="shared" si="22"/>
        <v>1.4789533560864543E-2</v>
      </c>
      <c r="P49" s="65">
        <f t="shared" si="22"/>
        <v>-5.8295964125560484E-2</v>
      </c>
      <c r="Q49" s="65">
        <f t="shared" si="22"/>
        <v>-3.8492063492063466E-2</v>
      </c>
      <c r="R49" s="65">
        <f t="shared" si="22"/>
        <v>2.3111844820470573E-2</v>
      </c>
      <c r="S49" s="65">
        <f t="shared" si="22"/>
        <v>4.4776119402984982E-2</v>
      </c>
      <c r="T49" s="65">
        <f t="shared" si="22"/>
        <v>0.10308880308880308</v>
      </c>
      <c r="U49" s="65">
        <f t="shared" si="22"/>
        <v>0.14420721036051809</v>
      </c>
      <c r="V49" s="65">
        <f t="shared" si="22"/>
        <v>9.5136127256041592E-2</v>
      </c>
      <c r="W49" s="65">
        <f t="shared" si="22"/>
        <v>-0.76368715083798877</v>
      </c>
      <c r="X49" s="65">
        <f t="shared" si="22"/>
        <v>1.2186761229314422</v>
      </c>
      <c r="Y49" s="65">
        <f t="shared" si="22"/>
        <v>1.1726158763985084</v>
      </c>
    </row>
    <row r="50" spans="1:25" x14ac:dyDescent="0.3">
      <c r="A50" s="73" t="s">
        <v>110</v>
      </c>
      <c r="B50" s="65" t="s">
        <v>3</v>
      </c>
      <c r="C50" s="88">
        <f>C44/B44-1</f>
        <v>0.13271604938271597</v>
      </c>
      <c r="D50" s="88">
        <f>D44/C44-1</f>
        <v>3.5422343324250649E-2</v>
      </c>
      <c r="E50" s="88">
        <f>E44/D44-1</f>
        <v>-0.13157894736842102</v>
      </c>
      <c r="F50" s="88">
        <f>F44/E44-1</f>
        <v>0.10303030303030303</v>
      </c>
      <c r="G50" s="88">
        <f t="shared" ref="G50:Y50" si="23">G44/F44-1</f>
        <v>0.11263736263736268</v>
      </c>
      <c r="H50" s="88">
        <f t="shared" si="23"/>
        <v>7.1604938271604857E-2</v>
      </c>
      <c r="I50" s="88">
        <f t="shared" si="23"/>
        <v>7.8341013824884786E-2</v>
      </c>
      <c r="J50" s="88">
        <f t="shared" si="23"/>
        <v>0.15170940170940161</v>
      </c>
      <c r="K50" s="88">
        <f t="shared" si="23"/>
        <v>0.23933209647495368</v>
      </c>
      <c r="L50" s="88">
        <f t="shared" si="23"/>
        <v>-5.5389221556886192E-2</v>
      </c>
      <c r="M50" s="88">
        <f t="shared" si="23"/>
        <v>0.22187004754358153</v>
      </c>
      <c r="N50" s="88">
        <f t="shared" si="23"/>
        <v>0.15045395590142663</v>
      </c>
      <c r="O50" s="88">
        <f t="shared" si="23"/>
        <v>1.3528748590755368E-2</v>
      </c>
      <c r="P50" s="88">
        <f t="shared" si="23"/>
        <v>-0.15684093437152391</v>
      </c>
      <c r="Q50" s="88">
        <f t="shared" si="23"/>
        <v>9.1029023746701743E-2</v>
      </c>
      <c r="R50" s="88">
        <f t="shared" si="23"/>
        <v>-0.11124546553808945</v>
      </c>
      <c r="S50" s="88">
        <f t="shared" si="23"/>
        <v>-5.8503401360544216E-2</v>
      </c>
      <c r="T50" s="88">
        <f t="shared" si="23"/>
        <v>-0.10404624277456642</v>
      </c>
      <c r="U50" s="88">
        <f t="shared" si="23"/>
        <v>0.10806451612903234</v>
      </c>
      <c r="V50" s="88">
        <f t="shared" si="23"/>
        <v>7.2780203784570396E-3</v>
      </c>
      <c r="W50" s="88">
        <f t="shared" si="23"/>
        <v>-0.75433526011560692</v>
      </c>
      <c r="X50" s="88">
        <f t="shared" si="23"/>
        <v>0.41764705882352948</v>
      </c>
      <c r="Y50" s="88">
        <f t="shared" si="23"/>
        <v>0.90041493775933601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8.8571428571428565E-2</v>
      </c>
      <c r="C52" s="65">
        <f t="shared" si="24"/>
        <v>6.0335950572789288E-2</v>
      </c>
      <c r="D52" s="65">
        <f t="shared" si="24"/>
        <v>6.0084792882958017E-2</v>
      </c>
      <c r="E52" s="65">
        <f t="shared" si="24"/>
        <v>5.4014191182332777E-2</v>
      </c>
      <c r="F52" s="65">
        <f t="shared" si="24"/>
        <v>4.0913921360255047E-2</v>
      </c>
      <c r="G52" s="65">
        <f t="shared" si="24"/>
        <v>3.2809378720313163E-2</v>
      </c>
      <c r="H52" s="65">
        <f t="shared" si="24"/>
        <v>2.5361067955578572E-2</v>
      </c>
      <c r="I52" s="65">
        <f t="shared" si="24"/>
        <v>2.3087667406129324E-2</v>
      </c>
      <c r="J52" s="65">
        <f t="shared" si="24"/>
        <v>2.4198923352986415E-2</v>
      </c>
      <c r="K52" s="65">
        <f t="shared" si="24"/>
        <v>2.7856079693333667E-2</v>
      </c>
      <c r="L52" s="65">
        <f t="shared" si="24"/>
        <v>5.3456406717276285E-2</v>
      </c>
      <c r="M52" s="65">
        <f t="shared" si="24"/>
        <v>4.4332856635950151E-2</v>
      </c>
      <c r="N52" s="65">
        <f t="shared" si="24"/>
        <v>4.2077335036603943E-2</v>
      </c>
      <c r="O52" s="65">
        <f t="shared" si="24"/>
        <v>5.6669803942362498E-2</v>
      </c>
      <c r="P52" s="65">
        <f t="shared" si="24"/>
        <v>6.8185364331408954E-2</v>
      </c>
      <c r="Q52" s="65">
        <f t="shared" si="24"/>
        <v>9.1668644671255642E-2</v>
      </c>
      <c r="R52" s="65">
        <f t="shared" si="24"/>
        <v>0.11573380613211873</v>
      </c>
      <c r="S52" s="65">
        <f t="shared" si="24"/>
        <v>0.11211404200625127</v>
      </c>
      <c r="T52" s="65">
        <f t="shared" si="24"/>
        <v>9.6270268986966126E-2</v>
      </c>
      <c r="U52" s="65">
        <f t="shared" si="24"/>
        <v>0.10043629632894099</v>
      </c>
      <c r="V52" s="65">
        <f t="shared" si="24"/>
        <v>0.12446941006023943</v>
      </c>
      <c r="W52" s="65">
        <f t="shared" ref="W52:X52" si="25">W35/W32</f>
        <v>4.101649576460098E-2</v>
      </c>
      <c r="X52" s="65">
        <f t="shared" si="25"/>
        <v>5.4063667081629026E-2</v>
      </c>
      <c r="Y52" s="65">
        <f t="shared" ref="Y52" si="26">Y35/Y32</f>
        <v>9.7178204589713241E-2</v>
      </c>
    </row>
    <row r="53" spans="1:25" x14ac:dyDescent="0.3">
      <c r="A53" s="75" t="s">
        <v>217</v>
      </c>
      <c r="B53" s="88">
        <f t="shared" ref="B53:V53" si="27">B35/B34</f>
        <v>0.54766981419433447</v>
      </c>
      <c r="C53" s="88">
        <f t="shared" si="27"/>
        <v>0.55228276877761417</v>
      </c>
      <c r="D53" s="88">
        <f t="shared" si="27"/>
        <v>0.52251435478996677</v>
      </c>
      <c r="E53" s="88">
        <f t="shared" si="27"/>
        <v>0.45730678366520416</v>
      </c>
      <c r="F53" s="88">
        <f t="shared" si="27"/>
        <v>0.39594046008119083</v>
      </c>
      <c r="G53" s="88">
        <f t="shared" si="27"/>
        <v>0.41950464396284831</v>
      </c>
      <c r="H53" s="88">
        <f t="shared" si="27"/>
        <v>0.41629279811097991</v>
      </c>
      <c r="I53" s="88">
        <f t="shared" si="27"/>
        <v>0.42237491947605754</v>
      </c>
      <c r="J53" s="88">
        <f t="shared" si="27"/>
        <v>0.4371179848120022</v>
      </c>
      <c r="K53" s="88">
        <f t="shared" si="27"/>
        <v>0.50406259404152876</v>
      </c>
      <c r="L53" s="88">
        <f t="shared" si="27"/>
        <v>0.52790004259548484</v>
      </c>
      <c r="M53" s="88">
        <f t="shared" si="27"/>
        <v>0.53234344738540995</v>
      </c>
      <c r="N53" s="88">
        <f t="shared" si="27"/>
        <v>0.50806834361651643</v>
      </c>
      <c r="O53" s="88">
        <f t="shared" si="27"/>
        <v>0.51252847380410027</v>
      </c>
      <c r="P53" s="88">
        <f t="shared" si="27"/>
        <v>0.53568509942794884</v>
      </c>
      <c r="Q53" s="88">
        <f t="shared" si="27"/>
        <v>0.53408933757433275</v>
      </c>
      <c r="R53" s="88">
        <f t="shared" si="27"/>
        <v>0.5322648671446647</v>
      </c>
      <c r="S53" s="88">
        <f t="shared" si="27"/>
        <v>0.52125492326497347</v>
      </c>
      <c r="T53" s="88">
        <f t="shared" si="27"/>
        <v>0.4696548529071114</v>
      </c>
      <c r="U53" s="88">
        <f t="shared" si="27"/>
        <v>0.48427539311517215</v>
      </c>
      <c r="V53" s="88">
        <f t="shared" si="27"/>
        <v>0.54140409065782202</v>
      </c>
      <c r="W53" s="88">
        <f t="shared" ref="W53:X53" si="28">W35/W34</f>
        <v>0.22338438550616363</v>
      </c>
      <c r="X53" s="88">
        <f t="shared" si="28"/>
        <v>0.33452544704264098</v>
      </c>
      <c r="Y53" s="88">
        <f t="shared" ref="Y53" si="29">Y35/Y34</f>
        <v>0.49041333461797859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1.557285873192436E-2</v>
      </c>
      <c r="C55" s="88">
        <f t="shared" ref="C55:V55" si="30">C42/C35</f>
        <v>1.7066666666666667E-2</v>
      </c>
      <c r="D55" s="88">
        <f t="shared" si="30"/>
        <v>2.0242914979757085E-2</v>
      </c>
      <c r="E55" s="88">
        <f t="shared" si="30"/>
        <v>2.8044280442804426E-2</v>
      </c>
      <c r="F55" s="88">
        <f t="shared" si="30"/>
        <v>3.1442241968557758E-2</v>
      </c>
      <c r="G55" s="88">
        <f t="shared" si="30"/>
        <v>3.7515375153751536E-2</v>
      </c>
      <c r="H55" s="88">
        <f t="shared" si="30"/>
        <v>4.4242768009075437E-2</v>
      </c>
      <c r="I55" s="88">
        <f t="shared" si="30"/>
        <v>4.9313675648195221E-2</v>
      </c>
      <c r="J55" s="88">
        <f t="shared" si="30"/>
        <v>5.1694915254237285E-2</v>
      </c>
      <c r="K55" s="88">
        <f t="shared" si="30"/>
        <v>4.5074626865671645E-2</v>
      </c>
      <c r="L55" s="88">
        <f t="shared" si="30"/>
        <v>5.0833781603012371E-2</v>
      </c>
      <c r="M55" s="88">
        <f t="shared" si="30"/>
        <v>4.9478535047295658E-2</v>
      </c>
      <c r="N55" s="88">
        <f t="shared" si="30"/>
        <v>4.9276039234002804E-2</v>
      </c>
      <c r="O55" s="88">
        <f t="shared" si="30"/>
        <v>5.3801169590643273E-2</v>
      </c>
      <c r="P55" s="88">
        <f t="shared" si="30"/>
        <v>6.1022120518688022E-2</v>
      </c>
      <c r="Q55" s="88">
        <f t="shared" si="30"/>
        <v>6.3956499223200416E-2</v>
      </c>
      <c r="R55" s="88">
        <f t="shared" si="30"/>
        <v>6.8674062334918115E-2</v>
      </c>
      <c r="S55" s="88">
        <f t="shared" si="30"/>
        <v>6.878582595101615E-2</v>
      </c>
      <c r="T55" s="88">
        <f t="shared" si="30"/>
        <v>6.6831072749691744E-2</v>
      </c>
      <c r="U55" s="88">
        <f t="shared" si="30"/>
        <v>6.0552874067573495E-2</v>
      </c>
      <c r="V55" s="88">
        <f t="shared" si="30"/>
        <v>5.4114764141311007E-2</v>
      </c>
      <c r="W55" s="88">
        <f t="shared" ref="W55:X55" si="31">W42/W35</f>
        <v>5.1839464882943144E-2</v>
      </c>
      <c r="X55" s="88">
        <f t="shared" si="31"/>
        <v>2.4259868421052631E-2</v>
      </c>
      <c r="Y55" s="88">
        <f t="shared" ref="Y55" si="32">Y42/Y35</f>
        <v>2.1414538310412574E-2</v>
      </c>
    </row>
    <row r="56" spans="1:25" x14ac:dyDescent="0.3">
      <c r="A56" s="75" t="s">
        <v>219</v>
      </c>
      <c r="B56" s="65">
        <f>B37/B35</f>
        <v>0.29143492769744161</v>
      </c>
      <c r="C56" s="65">
        <f t="shared" ref="C56:V56" si="33">C37/C35</f>
        <v>0.28746666666666665</v>
      </c>
      <c r="D56" s="65">
        <f t="shared" si="33"/>
        <v>0.2851359167148641</v>
      </c>
      <c r="E56" s="65">
        <f t="shared" si="33"/>
        <v>0.26568265682656828</v>
      </c>
      <c r="F56" s="65">
        <f t="shared" si="33"/>
        <v>0.2638414217361586</v>
      </c>
      <c r="G56" s="65">
        <f t="shared" si="33"/>
        <v>0.25584255842558423</v>
      </c>
      <c r="H56" s="65">
        <f t="shared" si="33"/>
        <v>0.25467952353942142</v>
      </c>
      <c r="I56" s="65">
        <f t="shared" si="33"/>
        <v>0.25775292323335031</v>
      </c>
      <c r="J56" s="65">
        <f t="shared" si="33"/>
        <v>0.23135593220338982</v>
      </c>
      <c r="K56" s="65">
        <f t="shared" si="33"/>
        <v>0.22268656716417912</v>
      </c>
      <c r="L56" s="65">
        <f t="shared" si="33"/>
        <v>0.21005917159763313</v>
      </c>
      <c r="M56" s="65">
        <f t="shared" si="33"/>
        <v>0.19257821974290565</v>
      </c>
      <c r="N56" s="65">
        <f t="shared" si="33"/>
        <v>0.17702008407286315</v>
      </c>
      <c r="O56" s="65">
        <f t="shared" si="33"/>
        <v>0.16374269005847952</v>
      </c>
      <c r="P56" s="65">
        <f t="shared" si="33"/>
        <v>0.1665395372489194</v>
      </c>
      <c r="Q56" s="65">
        <f t="shared" si="33"/>
        <v>0.15846711548420508</v>
      </c>
      <c r="R56" s="65">
        <f t="shared" si="33"/>
        <v>0.15108293713681986</v>
      </c>
      <c r="S56" s="65">
        <f t="shared" si="33"/>
        <v>0.14486711829077645</v>
      </c>
      <c r="T56" s="65">
        <f t="shared" si="33"/>
        <v>0.14278668310727496</v>
      </c>
      <c r="U56" s="65">
        <f t="shared" si="33"/>
        <v>0.13185607722685388</v>
      </c>
      <c r="V56" s="65">
        <f t="shared" si="33"/>
        <v>0.12762916071063918</v>
      </c>
      <c r="W56" s="65">
        <f t="shared" ref="W56:X56" si="34">W37/W35</f>
        <v>0.15050167224080269</v>
      </c>
      <c r="X56" s="65">
        <f t="shared" si="34"/>
        <v>0.12911184210526316</v>
      </c>
      <c r="Y56" s="65">
        <f t="shared" ref="Y56" si="35">Y37/Y35</f>
        <v>0.10884086444007858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186</v>
      </c>
      <c r="C59" s="42">
        <f t="shared" si="36"/>
        <v>288</v>
      </c>
      <c r="D59" s="42">
        <f t="shared" si="36"/>
        <v>476</v>
      </c>
      <c r="E59" s="42">
        <f t="shared" si="36"/>
        <v>625</v>
      </c>
      <c r="F59" s="42">
        <f t="shared" si="36"/>
        <v>413</v>
      </c>
      <c r="G59" s="42">
        <f t="shared" si="36"/>
        <v>371</v>
      </c>
      <c r="H59" s="42">
        <f t="shared" si="36"/>
        <v>352</v>
      </c>
      <c r="I59" s="42">
        <f t="shared" si="36"/>
        <v>185</v>
      </c>
      <c r="J59" s="42">
        <f t="shared" si="36"/>
        <v>-10</v>
      </c>
      <c r="K59" s="42">
        <f t="shared" si="36"/>
        <v>-575</v>
      </c>
      <c r="L59" s="42">
        <f t="shared" si="36"/>
        <v>-989</v>
      </c>
      <c r="M59" s="42">
        <f t="shared" si="36"/>
        <v>-1161</v>
      </c>
      <c r="N59" s="42">
        <f t="shared" si="36"/>
        <v>-1114</v>
      </c>
      <c r="O59" s="42">
        <f t="shared" si="36"/>
        <v>-620</v>
      </c>
      <c r="P59" s="42">
        <f t="shared" si="36"/>
        <v>224</v>
      </c>
      <c r="Q59" s="42">
        <f t="shared" si="36"/>
        <v>693</v>
      </c>
      <c r="R59" s="42">
        <f t="shared" si="36"/>
        <v>962</v>
      </c>
      <c r="S59" s="42">
        <f t="shared" si="36"/>
        <v>1008</v>
      </c>
      <c r="T59" s="42">
        <f t="shared" si="36"/>
        <v>802</v>
      </c>
      <c r="U59" s="42">
        <f t="shared" si="36"/>
        <v>523</v>
      </c>
      <c r="V59" s="42">
        <f t="shared" si="36"/>
        <v>187</v>
      </c>
      <c r="W59" s="42">
        <f t="shared" ref="W59:X59" si="37">W8-W35</f>
        <v>1262</v>
      </c>
      <c r="X59" s="42">
        <f t="shared" si="37"/>
        <v>316</v>
      </c>
      <c r="Y59" s="42">
        <f t="shared" ref="Y59" si="38">Y8-Y35</f>
        <v>-771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0.54838709677419351</v>
      </c>
      <c r="D61" s="87">
        <f t="shared" si="39"/>
        <v>0.65277777777777779</v>
      </c>
      <c r="E61" s="87">
        <f t="shared" si="39"/>
        <v>0.31302521008403361</v>
      </c>
      <c r="F61" s="87">
        <f t="shared" si="39"/>
        <v>-0.3392</v>
      </c>
      <c r="G61" s="87">
        <f t="shared" si="39"/>
        <v>-0.10169491525423729</v>
      </c>
      <c r="H61" s="87">
        <f t="shared" si="39"/>
        <v>-5.1212938005390833E-2</v>
      </c>
      <c r="I61" s="87">
        <f t="shared" si="39"/>
        <v>-0.47443181818181818</v>
      </c>
      <c r="J61" s="87">
        <f t="shared" si="39"/>
        <v>-1.0540540540540539</v>
      </c>
      <c r="K61" s="87">
        <f t="shared" si="39"/>
        <v>-56.5</v>
      </c>
      <c r="L61" s="87">
        <f t="shared" si="39"/>
        <v>-0.72</v>
      </c>
      <c r="M61" s="87">
        <f t="shared" si="39"/>
        <v>-0.17391304347826086</v>
      </c>
      <c r="N61" s="87">
        <f t="shared" si="39"/>
        <v>4.0482342807924204E-2</v>
      </c>
      <c r="O61" s="87">
        <f t="shared" si="39"/>
        <v>0.44344703770197486</v>
      </c>
      <c r="P61" s="87">
        <f t="shared" si="39"/>
        <v>1.3612903225806452</v>
      </c>
      <c r="Q61" s="87">
        <f t="shared" si="39"/>
        <v>2.09375</v>
      </c>
      <c r="R61" s="87">
        <f t="shared" si="39"/>
        <v>0.38816738816738816</v>
      </c>
      <c r="S61" s="87">
        <f t="shared" si="39"/>
        <v>4.781704781704782E-2</v>
      </c>
      <c r="T61" s="87">
        <f t="shared" si="39"/>
        <v>-0.20436507936507936</v>
      </c>
      <c r="U61" s="87">
        <f t="shared" si="39"/>
        <v>-0.34788029925187031</v>
      </c>
      <c r="V61" s="87">
        <f t="shared" si="39"/>
        <v>-0.64244741873804967</v>
      </c>
      <c r="W61" s="87">
        <f t="shared" si="39"/>
        <v>5.7486631016042784</v>
      </c>
      <c r="X61" s="87">
        <f t="shared" si="39"/>
        <v>-0.74960380348652933</v>
      </c>
      <c r="Y61" s="87">
        <f t="shared" si="39"/>
        <v>-3.4398734177215191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707" priority="19" stopIfTrue="1" operator="lessThan">
      <formula>0</formula>
    </cfRule>
  </conditionalFormatting>
  <conditionalFormatting sqref="B50:B52 C52:Y52">
    <cfRule type="cellIs" dxfId="706" priority="18" stopIfTrue="1" operator="lessThan">
      <formula>0</formula>
    </cfRule>
  </conditionalFormatting>
  <conditionalFormatting sqref="B19:Y29 Z34:HI35 Z51:HI53">
    <cfRule type="cellIs" dxfId="705" priority="21" stopIfTrue="1" operator="lessThan">
      <formula>0</formula>
    </cfRule>
  </conditionalFormatting>
  <conditionalFormatting sqref="B48:Y56 A57:U57 B59:Y59">
    <cfRule type="cellIs" dxfId="704" priority="4" stopIfTrue="1" operator="lessThan">
      <formula>0</formula>
    </cfRule>
  </conditionalFormatting>
  <conditionalFormatting sqref="B61:Y61">
    <cfRule type="cellIs" dxfId="703" priority="3" stopIfTrue="1" operator="lessThan">
      <formula>0</formula>
    </cfRule>
  </conditionalFormatting>
  <conditionalFormatting sqref="C19:Y23">
    <cfRule type="cellIs" dxfId="702" priority="2" operator="lessThan">
      <formula>0</formula>
    </cfRule>
  </conditionalFormatting>
  <conditionalFormatting sqref="C46:Y50">
    <cfRule type="cellIs" dxfId="701" priority="1" operator="lessThan">
      <formula>0</formula>
    </cfRule>
  </conditionalFormatting>
  <conditionalFormatting sqref="M34:P34">
    <cfRule type="cellIs" dxfId="700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Y63"/>
  <sheetViews>
    <sheetView workbookViewId="0">
      <pane xSplit="1" ySplit="2" topLeftCell="N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22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8661</v>
      </c>
      <c r="C5" s="42">
        <v>8555</v>
      </c>
      <c r="D5" s="42">
        <v>7142</v>
      </c>
      <c r="E5" s="42">
        <v>3442</v>
      </c>
      <c r="F5" s="42">
        <v>4271</v>
      </c>
      <c r="G5" s="42">
        <v>5329</v>
      </c>
      <c r="H5" s="42">
        <v>6218</v>
      </c>
      <c r="I5" s="42">
        <v>7323</v>
      </c>
      <c r="J5" s="42">
        <v>8769</v>
      </c>
      <c r="K5" s="42">
        <v>11047</v>
      </c>
      <c r="L5" s="42">
        <v>9224</v>
      </c>
      <c r="M5" s="42">
        <v>12100</v>
      </c>
      <c r="N5" s="42">
        <v>15523</v>
      </c>
      <c r="O5" s="42">
        <v>16656</v>
      </c>
      <c r="P5" s="42">
        <v>17483</v>
      </c>
      <c r="Q5" s="42">
        <v>17738</v>
      </c>
      <c r="R5" s="42">
        <v>17391</v>
      </c>
      <c r="S5" s="42">
        <v>16256</v>
      </c>
      <c r="T5" s="42">
        <v>18278</v>
      </c>
      <c r="U5" s="42">
        <v>18332</v>
      </c>
      <c r="V5" s="42">
        <v>15758</v>
      </c>
      <c r="W5" s="42">
        <v>9966</v>
      </c>
      <c r="X5" s="42">
        <v>12683</v>
      </c>
      <c r="Y5" s="42">
        <v>19684</v>
      </c>
    </row>
    <row r="6" spans="1:25" x14ac:dyDescent="0.3">
      <c r="A6" s="67" t="s">
        <v>113</v>
      </c>
      <c r="B6" s="42">
        <v>4945</v>
      </c>
      <c r="C6" s="42">
        <v>4688</v>
      </c>
      <c r="D6" s="42">
        <v>3923</v>
      </c>
      <c r="E6" s="42">
        <v>1596</v>
      </c>
      <c r="F6" s="68">
        <v>2447</v>
      </c>
      <c r="G6" s="68">
        <v>3405</v>
      </c>
      <c r="H6" s="68">
        <v>4142</v>
      </c>
      <c r="I6" s="68">
        <v>4802</v>
      </c>
      <c r="J6" s="68">
        <v>5876</v>
      </c>
      <c r="K6" s="68">
        <v>7575</v>
      </c>
      <c r="L6" s="68">
        <v>5588</v>
      </c>
      <c r="M6" s="68">
        <v>7406</v>
      </c>
      <c r="N6" s="68">
        <v>9920</v>
      </c>
      <c r="O6" s="68">
        <v>10272</v>
      </c>
      <c r="P6" s="68">
        <v>10391</v>
      </c>
      <c r="Q6" s="68">
        <v>10857</v>
      </c>
      <c r="R6" s="42">
        <v>9377</v>
      </c>
      <c r="S6" s="42">
        <v>8537</v>
      </c>
      <c r="T6" s="42">
        <v>9640</v>
      </c>
      <c r="U6" s="42">
        <v>9939</v>
      </c>
      <c r="V6" s="42">
        <v>8127</v>
      </c>
      <c r="W6" s="42">
        <v>5946</v>
      </c>
      <c r="X6" s="42">
        <v>7778</v>
      </c>
      <c r="Y6" s="42">
        <v>13014</v>
      </c>
    </row>
    <row r="7" spans="1:25" x14ac:dyDescent="0.3">
      <c r="A7" s="67" t="s">
        <v>114</v>
      </c>
      <c r="B7" s="42">
        <v>3716</v>
      </c>
      <c r="C7" s="42">
        <v>3867</v>
      </c>
      <c r="D7" s="42">
        <v>3219</v>
      </c>
      <c r="E7" s="42">
        <v>1846</v>
      </c>
      <c r="F7" s="68">
        <v>1824</v>
      </c>
      <c r="G7" s="68">
        <v>1924</v>
      </c>
      <c r="H7" s="68">
        <v>2076</v>
      </c>
      <c r="I7" s="68">
        <v>2520</v>
      </c>
      <c r="J7" s="68">
        <v>2893</v>
      </c>
      <c r="K7" s="68">
        <v>3473</v>
      </c>
      <c r="L7" s="68">
        <v>3636</v>
      </c>
      <c r="M7" s="68">
        <v>4694</v>
      </c>
      <c r="N7" s="68">
        <v>5603</v>
      </c>
      <c r="O7" s="68">
        <v>6384</v>
      </c>
      <c r="P7" s="68">
        <v>7092</v>
      </c>
      <c r="Q7" s="42">
        <v>6881</v>
      </c>
      <c r="R7" s="42">
        <v>8014</v>
      </c>
      <c r="S7" s="42">
        <v>7719</v>
      </c>
      <c r="T7" s="42">
        <v>8639</v>
      </c>
      <c r="U7" s="42">
        <v>8393</v>
      </c>
      <c r="V7" s="42">
        <v>7631</v>
      </c>
      <c r="W7" s="42">
        <v>4020</v>
      </c>
      <c r="X7" s="42">
        <v>4905</v>
      </c>
      <c r="Y7" s="42">
        <v>6670</v>
      </c>
    </row>
    <row r="8" spans="1:25" x14ac:dyDescent="0.3">
      <c r="A8" s="69" t="s">
        <v>1</v>
      </c>
      <c r="B8" s="3">
        <f>B9+B17</f>
        <v>2079</v>
      </c>
      <c r="C8" s="3">
        <f t="shared" ref="C8:V8" si="0">C9+C17</f>
        <v>2206</v>
      </c>
      <c r="D8" s="3">
        <f t="shared" si="0"/>
        <v>1739</v>
      </c>
      <c r="E8" s="3">
        <f t="shared" si="0"/>
        <v>857</v>
      </c>
      <c r="F8" s="3">
        <f t="shared" si="0"/>
        <v>796</v>
      </c>
      <c r="G8" s="3">
        <f t="shared" si="0"/>
        <v>910</v>
      </c>
      <c r="H8" s="3">
        <f t="shared" si="0"/>
        <v>990</v>
      </c>
      <c r="I8" s="3">
        <f t="shared" si="0"/>
        <v>1099</v>
      </c>
      <c r="J8" s="3">
        <f t="shared" si="0"/>
        <v>1283</v>
      </c>
      <c r="K8" s="3">
        <f t="shared" si="0"/>
        <v>1504</v>
      </c>
      <c r="L8" s="3">
        <f t="shared" si="0"/>
        <v>1532</v>
      </c>
      <c r="M8" s="3">
        <f t="shared" si="0"/>
        <v>2003</v>
      </c>
      <c r="N8" s="3">
        <f t="shared" si="0"/>
        <v>2372</v>
      </c>
      <c r="O8" s="3">
        <f t="shared" si="0"/>
        <v>2835</v>
      </c>
      <c r="P8" s="3">
        <f t="shared" si="0"/>
        <v>3248</v>
      </c>
      <c r="Q8" s="3">
        <f t="shared" si="0"/>
        <v>3117</v>
      </c>
      <c r="R8" s="3">
        <f t="shared" si="0"/>
        <v>3418</v>
      </c>
      <c r="S8" s="3">
        <f t="shared" si="0"/>
        <v>3764</v>
      </c>
      <c r="T8" s="3">
        <f t="shared" si="0"/>
        <v>4031</v>
      </c>
      <c r="U8" s="3">
        <f t="shared" si="0"/>
        <v>3936</v>
      </c>
      <c r="V8" s="3">
        <f t="shared" si="0"/>
        <v>3380</v>
      </c>
      <c r="W8" s="3">
        <f t="shared" ref="W8:Y8" si="1">W9+W17</f>
        <v>848</v>
      </c>
      <c r="X8" s="3">
        <f t="shared" si="1"/>
        <v>1375</v>
      </c>
      <c r="Y8" s="3">
        <f t="shared" si="1"/>
        <v>2446</v>
      </c>
    </row>
    <row r="9" spans="1:25" x14ac:dyDescent="0.3">
      <c r="A9" s="70" t="s">
        <v>107</v>
      </c>
      <c r="B9" s="42">
        <v>1578</v>
      </c>
      <c r="C9" s="42">
        <v>1652</v>
      </c>
      <c r="D9" s="42">
        <v>1327</v>
      </c>
      <c r="E9" s="42">
        <v>571</v>
      </c>
      <c r="F9" s="68">
        <v>505</v>
      </c>
      <c r="G9" s="68">
        <v>561</v>
      </c>
      <c r="H9" s="68">
        <v>616</v>
      </c>
      <c r="I9" s="68">
        <v>657</v>
      </c>
      <c r="J9" s="68">
        <v>829</v>
      </c>
      <c r="K9" s="68">
        <v>979</v>
      </c>
      <c r="L9" s="68">
        <v>1142</v>
      </c>
      <c r="M9" s="68">
        <v>1472</v>
      </c>
      <c r="N9" s="68">
        <v>1772</v>
      </c>
      <c r="O9" s="68">
        <v>2128</v>
      </c>
      <c r="P9" s="68">
        <v>2441</v>
      </c>
      <c r="Q9" s="68">
        <v>2379</v>
      </c>
      <c r="R9" s="42">
        <v>2710</v>
      </c>
      <c r="S9" s="42">
        <v>3040</v>
      </c>
      <c r="T9" s="42">
        <v>3212</v>
      </c>
      <c r="U9" s="42">
        <v>3097</v>
      </c>
      <c r="V9" s="42">
        <v>2650</v>
      </c>
      <c r="W9" s="42">
        <v>661</v>
      </c>
      <c r="X9" s="42">
        <v>1006</v>
      </c>
      <c r="Y9" s="42">
        <v>1781</v>
      </c>
    </row>
    <row r="10" spans="1:25" x14ac:dyDescent="0.3">
      <c r="A10" s="71" t="s">
        <v>201</v>
      </c>
      <c r="B10" s="42">
        <v>692</v>
      </c>
      <c r="C10" s="42">
        <v>725</v>
      </c>
      <c r="D10" s="42">
        <v>574</v>
      </c>
      <c r="E10" s="42">
        <v>243</v>
      </c>
      <c r="F10" s="68">
        <v>203</v>
      </c>
      <c r="G10" s="68">
        <v>237</v>
      </c>
      <c r="H10" s="68">
        <v>258</v>
      </c>
      <c r="I10" s="68">
        <v>270</v>
      </c>
      <c r="J10" s="68">
        <v>325</v>
      </c>
      <c r="K10" s="68">
        <v>349</v>
      </c>
      <c r="L10" s="68">
        <v>364</v>
      </c>
      <c r="M10" s="68">
        <v>413</v>
      </c>
      <c r="N10" s="68">
        <v>466</v>
      </c>
      <c r="O10" s="68">
        <v>473</v>
      </c>
      <c r="P10" s="68">
        <v>493</v>
      </c>
      <c r="Q10" s="68">
        <v>439</v>
      </c>
      <c r="R10" s="42">
        <v>431</v>
      </c>
      <c r="S10" s="42">
        <v>397</v>
      </c>
      <c r="T10" s="42">
        <v>325</v>
      </c>
      <c r="U10" s="42">
        <v>269</v>
      </c>
      <c r="V10" s="42">
        <v>215</v>
      </c>
      <c r="W10" s="42">
        <v>45</v>
      </c>
      <c r="X10" s="42">
        <v>71</v>
      </c>
      <c r="Y10" s="42">
        <v>123</v>
      </c>
    </row>
    <row r="11" spans="1:25" x14ac:dyDescent="0.3">
      <c r="A11" s="72" t="s">
        <v>202</v>
      </c>
      <c r="B11" s="42">
        <v>20</v>
      </c>
      <c r="C11" s="42">
        <v>22</v>
      </c>
      <c r="D11" s="42">
        <v>26</v>
      </c>
      <c r="E11" s="42">
        <v>35</v>
      </c>
      <c r="F11" s="68">
        <v>19</v>
      </c>
      <c r="G11" s="68">
        <v>32</v>
      </c>
      <c r="H11" s="68">
        <v>37</v>
      </c>
      <c r="I11" s="68">
        <v>36</v>
      </c>
      <c r="J11" s="68">
        <v>31</v>
      </c>
      <c r="K11" s="68">
        <v>30</v>
      </c>
      <c r="L11" s="68">
        <v>26</v>
      </c>
      <c r="M11" s="68">
        <v>13</v>
      </c>
      <c r="N11" s="68">
        <v>13</v>
      </c>
      <c r="O11" s="68">
        <v>12</v>
      </c>
      <c r="P11" s="68">
        <v>14</v>
      </c>
      <c r="Q11" s="68">
        <v>15</v>
      </c>
      <c r="R11" s="42">
        <v>14</v>
      </c>
      <c r="S11" s="42">
        <v>14</v>
      </c>
      <c r="T11" s="42">
        <v>14</v>
      </c>
      <c r="U11" s="42">
        <v>12</v>
      </c>
      <c r="V11" s="42">
        <v>18</v>
      </c>
      <c r="W11" s="42">
        <v>7</v>
      </c>
      <c r="X11" s="42">
        <v>13</v>
      </c>
      <c r="Y11" s="42">
        <v>27</v>
      </c>
    </row>
    <row r="12" spans="1:25" x14ac:dyDescent="0.3">
      <c r="A12" s="72" t="s">
        <v>203</v>
      </c>
      <c r="B12" s="42">
        <v>672</v>
      </c>
      <c r="C12" s="42">
        <v>703</v>
      </c>
      <c r="D12" s="42">
        <v>549</v>
      </c>
      <c r="E12" s="42">
        <v>209</v>
      </c>
      <c r="F12" s="68">
        <v>184</v>
      </c>
      <c r="G12" s="68">
        <v>204</v>
      </c>
      <c r="H12" s="68">
        <v>221</v>
      </c>
      <c r="I12" s="68">
        <v>234</v>
      </c>
      <c r="J12" s="68">
        <v>294</v>
      </c>
      <c r="K12" s="68">
        <v>319</v>
      </c>
      <c r="L12" s="68">
        <v>339</v>
      </c>
      <c r="M12" s="68">
        <v>399</v>
      </c>
      <c r="N12" s="68">
        <v>453</v>
      </c>
      <c r="O12" s="68">
        <v>462</v>
      </c>
      <c r="P12" s="68">
        <v>479</v>
      </c>
      <c r="Q12" s="68">
        <v>424</v>
      </c>
      <c r="R12" s="42">
        <v>417</v>
      </c>
      <c r="S12" s="42">
        <v>383</v>
      </c>
      <c r="T12" s="42">
        <v>311</v>
      </c>
      <c r="U12" s="42">
        <v>258</v>
      </c>
      <c r="V12" s="42">
        <v>197</v>
      </c>
      <c r="W12" s="42">
        <v>37</v>
      </c>
      <c r="X12" s="42">
        <v>58</v>
      </c>
      <c r="Y12" s="42">
        <v>96</v>
      </c>
    </row>
    <row r="13" spans="1:25" x14ac:dyDescent="0.3">
      <c r="A13" s="71" t="s">
        <v>204</v>
      </c>
      <c r="B13" s="42">
        <v>886</v>
      </c>
      <c r="C13" s="42">
        <v>927</v>
      </c>
      <c r="D13" s="42">
        <v>752</v>
      </c>
      <c r="E13" s="42">
        <v>327</v>
      </c>
      <c r="F13" s="68">
        <v>302</v>
      </c>
      <c r="G13" s="68">
        <v>325</v>
      </c>
      <c r="H13" s="68">
        <v>358</v>
      </c>
      <c r="I13" s="68">
        <v>387</v>
      </c>
      <c r="J13" s="68">
        <v>504</v>
      </c>
      <c r="K13" s="68">
        <v>630</v>
      </c>
      <c r="L13" s="68">
        <v>778</v>
      </c>
      <c r="M13" s="68">
        <v>1059</v>
      </c>
      <c r="N13" s="68">
        <v>1306</v>
      </c>
      <c r="O13" s="68">
        <v>1654</v>
      </c>
      <c r="P13" s="68">
        <v>1948</v>
      </c>
      <c r="Q13" s="68">
        <v>1941</v>
      </c>
      <c r="R13" s="42">
        <v>2278</v>
      </c>
      <c r="S13" s="42">
        <v>2643</v>
      </c>
      <c r="T13" s="42">
        <v>2887</v>
      </c>
      <c r="U13" s="42">
        <v>2828</v>
      </c>
      <c r="V13" s="42">
        <v>2435</v>
      </c>
      <c r="W13" s="42">
        <v>616</v>
      </c>
      <c r="X13" s="42">
        <v>935</v>
      </c>
      <c r="Y13" s="42">
        <v>1657</v>
      </c>
    </row>
    <row r="14" spans="1:25" x14ac:dyDescent="0.3">
      <c r="A14" s="72" t="s">
        <v>205</v>
      </c>
      <c r="B14" s="42">
        <v>5</v>
      </c>
      <c r="C14" s="42">
        <v>5</v>
      </c>
      <c r="D14" s="42">
        <v>5</v>
      </c>
      <c r="E14" s="42">
        <v>4</v>
      </c>
      <c r="F14" s="68">
        <v>4</v>
      </c>
      <c r="G14" s="68">
        <v>4</v>
      </c>
      <c r="H14" s="68">
        <v>4</v>
      </c>
      <c r="I14" s="68">
        <v>4</v>
      </c>
      <c r="J14" s="68">
        <v>4</v>
      </c>
      <c r="K14" s="68">
        <v>4</v>
      </c>
      <c r="L14" s="68">
        <v>4</v>
      </c>
      <c r="M14" s="68">
        <v>4</v>
      </c>
      <c r="N14" s="68">
        <v>3</v>
      </c>
      <c r="O14" s="68">
        <v>3</v>
      </c>
      <c r="P14" s="68">
        <v>4</v>
      </c>
      <c r="Q14" s="68">
        <v>4</v>
      </c>
      <c r="R14" s="42">
        <v>5</v>
      </c>
      <c r="S14" s="42">
        <v>5</v>
      </c>
      <c r="T14" s="42">
        <v>5</v>
      </c>
      <c r="U14" s="42">
        <v>5</v>
      </c>
      <c r="V14" s="42">
        <v>5</v>
      </c>
      <c r="W14" s="42">
        <v>1</v>
      </c>
      <c r="X14" s="42">
        <v>1</v>
      </c>
      <c r="Y14" s="42">
        <v>2</v>
      </c>
    </row>
    <row r="15" spans="1:25" x14ac:dyDescent="0.3">
      <c r="A15" s="72" t="s">
        <v>206</v>
      </c>
      <c r="B15" s="42">
        <v>50</v>
      </c>
      <c r="C15" s="42">
        <v>57</v>
      </c>
      <c r="D15" s="42">
        <v>64</v>
      </c>
      <c r="E15" s="42">
        <v>71</v>
      </c>
      <c r="F15" s="68">
        <v>76</v>
      </c>
      <c r="G15" s="68">
        <v>77</v>
      </c>
      <c r="H15" s="68">
        <v>73</v>
      </c>
      <c r="I15" s="68">
        <v>66</v>
      </c>
      <c r="J15" s="68">
        <v>63</v>
      </c>
      <c r="K15" s="68">
        <v>59</v>
      </c>
      <c r="L15" s="68">
        <v>58</v>
      </c>
      <c r="M15" s="68">
        <v>55</v>
      </c>
      <c r="N15" s="68">
        <v>56</v>
      </c>
      <c r="O15" s="68">
        <v>59</v>
      </c>
      <c r="P15" s="68">
        <v>64</v>
      </c>
      <c r="Q15" s="68">
        <v>73</v>
      </c>
      <c r="R15" s="42">
        <v>83</v>
      </c>
      <c r="S15" s="42">
        <v>91</v>
      </c>
      <c r="T15" s="42">
        <v>95</v>
      </c>
      <c r="U15" s="42">
        <v>99</v>
      </c>
      <c r="V15" s="42">
        <v>104</v>
      </c>
      <c r="W15" s="42">
        <v>90</v>
      </c>
      <c r="X15" s="42">
        <v>95</v>
      </c>
      <c r="Y15" s="42">
        <v>116</v>
      </c>
    </row>
    <row r="16" spans="1:25" x14ac:dyDescent="0.3">
      <c r="A16" s="72" t="s">
        <v>207</v>
      </c>
      <c r="B16" s="42">
        <v>831</v>
      </c>
      <c r="C16" s="42">
        <v>866</v>
      </c>
      <c r="D16" s="42">
        <v>684</v>
      </c>
      <c r="E16" s="42">
        <v>252</v>
      </c>
      <c r="F16" s="68">
        <v>221</v>
      </c>
      <c r="G16" s="68">
        <v>244</v>
      </c>
      <c r="H16" s="68">
        <v>281</v>
      </c>
      <c r="I16" s="68">
        <v>317</v>
      </c>
      <c r="J16" s="68">
        <v>437</v>
      </c>
      <c r="K16" s="68">
        <v>566</v>
      </c>
      <c r="L16" s="68">
        <v>716</v>
      </c>
      <c r="M16" s="68">
        <v>1001</v>
      </c>
      <c r="N16" s="68">
        <v>1246</v>
      </c>
      <c r="O16" s="68">
        <v>1592</v>
      </c>
      <c r="P16" s="68">
        <v>1881</v>
      </c>
      <c r="Q16" s="68">
        <v>1863</v>
      </c>
      <c r="R16" s="42">
        <v>2190</v>
      </c>
      <c r="S16" s="42">
        <v>2547</v>
      </c>
      <c r="T16" s="42">
        <v>2788</v>
      </c>
      <c r="U16" s="42">
        <v>2723</v>
      </c>
      <c r="V16" s="42">
        <v>2326</v>
      </c>
      <c r="W16" s="42">
        <v>525</v>
      </c>
      <c r="X16" s="42">
        <v>840</v>
      </c>
      <c r="Y16" s="42">
        <v>1539</v>
      </c>
    </row>
    <row r="17" spans="1:25" x14ac:dyDescent="0.3">
      <c r="A17" s="70" t="s">
        <v>108</v>
      </c>
      <c r="B17" s="42">
        <v>501</v>
      </c>
      <c r="C17" s="42">
        <v>554</v>
      </c>
      <c r="D17" s="42">
        <v>412</v>
      </c>
      <c r="E17" s="42">
        <v>286</v>
      </c>
      <c r="F17" s="68">
        <v>291</v>
      </c>
      <c r="G17" s="68">
        <v>349</v>
      </c>
      <c r="H17" s="68">
        <v>374</v>
      </c>
      <c r="I17" s="68">
        <v>442</v>
      </c>
      <c r="J17" s="68">
        <v>454</v>
      </c>
      <c r="K17" s="68">
        <v>525</v>
      </c>
      <c r="L17" s="68">
        <v>390</v>
      </c>
      <c r="M17" s="68">
        <v>531</v>
      </c>
      <c r="N17" s="68">
        <v>600</v>
      </c>
      <c r="O17" s="68">
        <v>707</v>
      </c>
      <c r="P17" s="68">
        <v>807</v>
      </c>
      <c r="Q17" s="68">
        <v>738</v>
      </c>
      <c r="R17" s="42">
        <v>708</v>
      </c>
      <c r="S17" s="42">
        <v>724</v>
      </c>
      <c r="T17" s="42">
        <v>819</v>
      </c>
      <c r="U17" s="42">
        <v>839</v>
      </c>
      <c r="V17" s="42">
        <v>730</v>
      </c>
      <c r="W17" s="42">
        <v>187</v>
      </c>
      <c r="X17" s="42">
        <v>369</v>
      </c>
      <c r="Y17" s="42">
        <v>665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2">C8/B8-1</f>
        <v>6.1087061087061079E-2</v>
      </c>
      <c r="D19" s="89">
        <f t="shared" si="2"/>
        <v>-0.21169537624660018</v>
      </c>
      <c r="E19" s="89">
        <f t="shared" si="2"/>
        <v>-0.50718803910293264</v>
      </c>
      <c r="F19" s="89">
        <f t="shared" si="2"/>
        <v>-7.1178529754959197E-2</v>
      </c>
      <c r="G19" s="89">
        <f t="shared" si="2"/>
        <v>0.14321608040200995</v>
      </c>
      <c r="H19" s="89">
        <f t="shared" si="2"/>
        <v>8.7912087912087822E-2</v>
      </c>
      <c r="I19" s="89">
        <f t="shared" si="2"/>
        <v>0.11010101010101003</v>
      </c>
      <c r="J19" s="89">
        <f t="shared" si="2"/>
        <v>0.16742493175614204</v>
      </c>
      <c r="K19" s="89">
        <f t="shared" si="2"/>
        <v>0.17225253312548716</v>
      </c>
      <c r="L19" s="89">
        <f t="shared" si="2"/>
        <v>1.8617021276595702E-2</v>
      </c>
      <c r="M19" s="89">
        <f t="shared" si="2"/>
        <v>0.30744125326370764</v>
      </c>
      <c r="N19" s="89">
        <f t="shared" si="2"/>
        <v>0.18422366450324512</v>
      </c>
      <c r="O19" s="89">
        <f t="shared" si="2"/>
        <v>0.19519392917369305</v>
      </c>
      <c r="P19" s="89">
        <f t="shared" si="2"/>
        <v>0.14567901234567904</v>
      </c>
      <c r="Q19" s="89">
        <f t="shared" si="2"/>
        <v>-4.0332512315270908E-2</v>
      </c>
      <c r="R19" s="89">
        <f t="shared" si="2"/>
        <v>9.6567212062880881E-2</v>
      </c>
      <c r="S19" s="89">
        <f t="shared" si="2"/>
        <v>0.10122878876535979</v>
      </c>
      <c r="T19" s="89">
        <f t="shared" si="2"/>
        <v>7.0935175345377299E-2</v>
      </c>
      <c r="U19" s="89">
        <f t="shared" si="2"/>
        <v>-2.3567353014140369E-2</v>
      </c>
      <c r="V19" s="89">
        <f t="shared" si="2"/>
        <v>-0.14126016260162599</v>
      </c>
      <c r="W19" s="89">
        <f t="shared" si="2"/>
        <v>-0.74911242603550288</v>
      </c>
      <c r="X19" s="89">
        <f t="shared" si="2"/>
        <v>0.6214622641509433</v>
      </c>
      <c r="Y19" s="89">
        <f t="shared" si="2"/>
        <v>0.778909090909091</v>
      </c>
    </row>
    <row r="20" spans="1:25" x14ac:dyDescent="0.3">
      <c r="A20" s="73" t="s">
        <v>4</v>
      </c>
      <c r="B20" s="65" t="s">
        <v>3</v>
      </c>
      <c r="C20" s="89">
        <f t="shared" si="2"/>
        <v>4.6894803548795938E-2</v>
      </c>
      <c r="D20" s="89">
        <f t="shared" si="2"/>
        <v>-0.19673123486682809</v>
      </c>
      <c r="E20" s="89">
        <f t="shared" si="2"/>
        <v>-0.56970610399397137</v>
      </c>
      <c r="F20" s="89">
        <f t="shared" si="2"/>
        <v>-0.11558669001751309</v>
      </c>
      <c r="G20" s="89">
        <f t="shared" si="2"/>
        <v>0.11089108910891099</v>
      </c>
      <c r="H20" s="89">
        <f t="shared" si="2"/>
        <v>9.8039215686274606E-2</v>
      </c>
      <c r="I20" s="89">
        <f t="shared" si="2"/>
        <v>6.6558441558441483E-2</v>
      </c>
      <c r="J20" s="89">
        <f t="shared" si="2"/>
        <v>0.26179604261796041</v>
      </c>
      <c r="K20" s="89">
        <f t="shared" si="2"/>
        <v>0.18094089264173707</v>
      </c>
      <c r="L20" s="89">
        <f t="shared" si="2"/>
        <v>0.16649642492339112</v>
      </c>
      <c r="M20" s="89">
        <f t="shared" si="2"/>
        <v>0.28896672504378285</v>
      </c>
      <c r="N20" s="89">
        <f t="shared" si="2"/>
        <v>0.20380434782608692</v>
      </c>
      <c r="O20" s="89">
        <f t="shared" si="2"/>
        <v>0.20090293453724595</v>
      </c>
      <c r="P20" s="89">
        <f t="shared" si="2"/>
        <v>0.14708646616541343</v>
      </c>
      <c r="Q20" s="89">
        <f t="shared" si="2"/>
        <v>-2.5399426464563724E-2</v>
      </c>
      <c r="R20" s="89">
        <f t="shared" si="2"/>
        <v>0.13913408995376209</v>
      </c>
      <c r="S20" s="89">
        <f t="shared" si="2"/>
        <v>0.12177121771217703</v>
      </c>
      <c r="T20" s="89">
        <f t="shared" si="2"/>
        <v>5.6578947368421062E-2</v>
      </c>
      <c r="U20" s="89">
        <f t="shared" si="2"/>
        <v>-3.5803237858032411E-2</v>
      </c>
      <c r="V20" s="89">
        <f t="shared" si="2"/>
        <v>-0.14433322570229257</v>
      </c>
      <c r="W20" s="89">
        <f t="shared" si="2"/>
        <v>-0.75056603773584907</v>
      </c>
      <c r="X20" s="89">
        <f t="shared" si="2"/>
        <v>0.52193645990922843</v>
      </c>
      <c r="Y20" s="89">
        <f t="shared" si="2"/>
        <v>0.77037773359840944</v>
      </c>
    </row>
    <row r="21" spans="1:25" x14ac:dyDescent="0.3">
      <c r="A21" s="74" t="s">
        <v>208</v>
      </c>
      <c r="B21" s="65" t="s">
        <v>3</v>
      </c>
      <c r="C21" s="89">
        <f>C10/B10-1</f>
        <v>4.7687861271676235E-2</v>
      </c>
      <c r="D21" s="89">
        <f t="shared" si="2"/>
        <v>-0.20827586206896553</v>
      </c>
      <c r="E21" s="89">
        <f t="shared" si="2"/>
        <v>-0.5766550522648084</v>
      </c>
      <c r="F21" s="89">
        <f t="shared" si="2"/>
        <v>-0.16460905349794241</v>
      </c>
      <c r="G21" s="89">
        <f t="shared" si="2"/>
        <v>0.16748768472906406</v>
      </c>
      <c r="H21" s="89">
        <f t="shared" si="2"/>
        <v>8.8607594936708889E-2</v>
      </c>
      <c r="I21" s="89">
        <f t="shared" si="2"/>
        <v>4.6511627906976827E-2</v>
      </c>
      <c r="J21" s="89">
        <f t="shared" si="2"/>
        <v>0.20370370370370372</v>
      </c>
      <c r="K21" s="89">
        <f t="shared" si="2"/>
        <v>7.3846153846153895E-2</v>
      </c>
      <c r="L21" s="89">
        <f t="shared" si="2"/>
        <v>4.2979942693409656E-2</v>
      </c>
      <c r="M21" s="89">
        <f t="shared" si="2"/>
        <v>0.13461538461538458</v>
      </c>
      <c r="N21" s="89">
        <f t="shared" si="2"/>
        <v>0.12832929782082325</v>
      </c>
      <c r="O21" s="89">
        <f t="shared" si="2"/>
        <v>1.5021459227467782E-2</v>
      </c>
      <c r="P21" s="89">
        <f t="shared" si="2"/>
        <v>4.228329809725162E-2</v>
      </c>
      <c r="Q21" s="89">
        <f t="shared" si="2"/>
        <v>-0.1095334685598377</v>
      </c>
      <c r="R21" s="89">
        <f t="shared" si="2"/>
        <v>-1.8223234624145768E-2</v>
      </c>
      <c r="S21" s="89">
        <f t="shared" si="2"/>
        <v>-7.8886310904872414E-2</v>
      </c>
      <c r="T21" s="89">
        <f t="shared" si="2"/>
        <v>-0.18136020151133503</v>
      </c>
      <c r="U21" s="89">
        <f t="shared" si="2"/>
        <v>-0.17230769230769227</v>
      </c>
      <c r="V21" s="89">
        <f t="shared" si="2"/>
        <v>-0.2007434944237918</v>
      </c>
      <c r="W21" s="89">
        <f t="shared" si="2"/>
        <v>-0.79069767441860461</v>
      </c>
      <c r="X21" s="89">
        <f t="shared" si="2"/>
        <v>0.57777777777777772</v>
      </c>
      <c r="Y21" s="89">
        <f t="shared" si="2"/>
        <v>0.73239436619718301</v>
      </c>
    </row>
    <row r="22" spans="1:25" x14ac:dyDescent="0.3">
      <c r="A22" s="74" t="s">
        <v>209</v>
      </c>
      <c r="B22" s="65" t="s">
        <v>3</v>
      </c>
      <c r="C22" s="89">
        <f>C13/B13-1</f>
        <v>4.6275395033860134E-2</v>
      </c>
      <c r="D22" s="89">
        <f t="shared" ref="D22:Y22" si="3">D13/C13-1</f>
        <v>-0.18878101402373249</v>
      </c>
      <c r="E22" s="89">
        <f t="shared" si="3"/>
        <v>-0.56515957446808507</v>
      </c>
      <c r="F22" s="89">
        <f t="shared" si="3"/>
        <v>-7.6452599388379228E-2</v>
      </c>
      <c r="G22" s="89">
        <f t="shared" si="3"/>
        <v>7.6158940397351049E-2</v>
      </c>
      <c r="H22" s="89">
        <f t="shared" si="3"/>
        <v>0.10153846153846158</v>
      </c>
      <c r="I22" s="89">
        <f t="shared" si="3"/>
        <v>8.1005586592178824E-2</v>
      </c>
      <c r="J22" s="89">
        <f t="shared" si="3"/>
        <v>0.30232558139534893</v>
      </c>
      <c r="K22" s="89">
        <f t="shared" si="3"/>
        <v>0.25</v>
      </c>
      <c r="L22" s="89">
        <f t="shared" si="3"/>
        <v>0.23492063492063497</v>
      </c>
      <c r="M22" s="89">
        <f t="shared" si="3"/>
        <v>0.36118251928020562</v>
      </c>
      <c r="N22" s="89">
        <f t="shared" si="3"/>
        <v>0.23323890462700669</v>
      </c>
      <c r="O22" s="89">
        <f t="shared" si="3"/>
        <v>0.2664624808575804</v>
      </c>
      <c r="P22" s="89">
        <f t="shared" si="3"/>
        <v>0.17775090689238215</v>
      </c>
      <c r="Q22" s="89">
        <f t="shared" si="3"/>
        <v>-3.5934291581108946E-3</v>
      </c>
      <c r="R22" s="89">
        <f t="shared" si="3"/>
        <v>0.17362184441009787</v>
      </c>
      <c r="S22" s="89">
        <f t="shared" si="3"/>
        <v>0.16022827041264276</v>
      </c>
      <c r="T22" s="89">
        <f t="shared" si="3"/>
        <v>9.2319334090049221E-2</v>
      </c>
      <c r="U22" s="89">
        <f t="shared" si="3"/>
        <v>-2.0436439210252844E-2</v>
      </c>
      <c r="V22" s="89">
        <f t="shared" si="3"/>
        <v>-0.13896746817538896</v>
      </c>
      <c r="W22" s="89">
        <f t="shared" si="3"/>
        <v>-0.74702258726899384</v>
      </c>
      <c r="X22" s="89">
        <f t="shared" si="3"/>
        <v>0.51785714285714279</v>
      </c>
      <c r="Y22" s="89">
        <f t="shared" si="3"/>
        <v>0.77219251336898398</v>
      </c>
    </row>
    <row r="23" spans="1:25" x14ac:dyDescent="0.3">
      <c r="A23" s="73" t="s">
        <v>109</v>
      </c>
      <c r="B23" s="65" t="s">
        <v>3</v>
      </c>
      <c r="C23" s="89">
        <f>C17/B17-1</f>
        <v>0.10578842315369252</v>
      </c>
      <c r="D23" s="89">
        <f t="shared" ref="D23:Y23" si="4">D17/C17-1</f>
        <v>-0.2563176895306859</v>
      </c>
      <c r="E23" s="89">
        <f t="shared" si="4"/>
        <v>-0.30582524271844658</v>
      </c>
      <c r="F23" s="89">
        <f t="shared" si="4"/>
        <v>1.7482517482517501E-2</v>
      </c>
      <c r="G23" s="89">
        <f t="shared" si="4"/>
        <v>0.19931271477663226</v>
      </c>
      <c r="H23" s="89">
        <f t="shared" si="4"/>
        <v>7.1633237822349649E-2</v>
      </c>
      <c r="I23" s="89">
        <f t="shared" si="4"/>
        <v>0.18181818181818188</v>
      </c>
      <c r="J23" s="89">
        <f t="shared" si="4"/>
        <v>2.7149321266968229E-2</v>
      </c>
      <c r="K23" s="89">
        <f t="shared" si="4"/>
        <v>0.15638766519823788</v>
      </c>
      <c r="L23" s="89">
        <f t="shared" si="4"/>
        <v>-0.25714285714285712</v>
      </c>
      <c r="M23" s="89">
        <f t="shared" si="4"/>
        <v>0.36153846153846159</v>
      </c>
      <c r="N23" s="89">
        <f t="shared" si="4"/>
        <v>0.12994350282485878</v>
      </c>
      <c r="O23" s="89">
        <f t="shared" si="4"/>
        <v>0.17833333333333323</v>
      </c>
      <c r="P23" s="89">
        <f t="shared" si="4"/>
        <v>0.14144271570014144</v>
      </c>
      <c r="Q23" s="89">
        <f t="shared" si="4"/>
        <v>-8.5501858736059533E-2</v>
      </c>
      <c r="R23" s="89">
        <f t="shared" si="4"/>
        <v>-4.065040650406504E-2</v>
      </c>
      <c r="S23" s="89">
        <f t="shared" si="4"/>
        <v>2.2598870056497189E-2</v>
      </c>
      <c r="T23" s="89">
        <f t="shared" si="4"/>
        <v>0.13121546961325969</v>
      </c>
      <c r="U23" s="89">
        <f t="shared" si="4"/>
        <v>2.4420024420024333E-2</v>
      </c>
      <c r="V23" s="89">
        <f t="shared" si="4"/>
        <v>-0.12991656734207391</v>
      </c>
      <c r="W23" s="89">
        <f t="shared" si="4"/>
        <v>-0.74383561643835616</v>
      </c>
      <c r="X23" s="89">
        <f t="shared" si="4"/>
        <v>0.97326203208556139</v>
      </c>
      <c r="Y23" s="89">
        <f t="shared" si="4"/>
        <v>0.80216802168021673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5">B8/B5</f>
        <v>0.2400415656390717</v>
      </c>
      <c r="C25" s="89">
        <f t="shared" si="5"/>
        <v>0.25786090005844536</v>
      </c>
      <c r="D25" s="89">
        <f t="shared" si="5"/>
        <v>0.24348921870624474</v>
      </c>
      <c r="E25" s="89">
        <f t="shared" si="5"/>
        <v>0.24898314933178384</v>
      </c>
      <c r="F25" s="89">
        <f t="shared" si="5"/>
        <v>0.18637321470381643</v>
      </c>
      <c r="G25" s="89">
        <f t="shared" si="5"/>
        <v>0.17076374554325388</v>
      </c>
      <c r="H25" s="89">
        <f t="shared" si="5"/>
        <v>0.15921518173045995</v>
      </c>
      <c r="I25" s="89">
        <f t="shared" si="5"/>
        <v>0.15007510583094361</v>
      </c>
      <c r="J25" s="89">
        <f t="shared" si="5"/>
        <v>0.14631086782985517</v>
      </c>
      <c r="K25" s="89">
        <f t="shared" si="5"/>
        <v>0.13614555988051055</v>
      </c>
      <c r="L25" s="89">
        <f t="shared" si="5"/>
        <v>0.16608846487424112</v>
      </c>
      <c r="M25" s="89">
        <f t="shared" si="5"/>
        <v>0.16553719008264464</v>
      </c>
      <c r="N25" s="89">
        <f t="shared" si="5"/>
        <v>0.15280551439799009</v>
      </c>
      <c r="O25" s="89">
        <f t="shared" si="5"/>
        <v>0.17020893371757925</v>
      </c>
      <c r="P25" s="89">
        <f t="shared" si="5"/>
        <v>0.18578047245896012</v>
      </c>
      <c r="Q25" s="89">
        <f t="shared" si="5"/>
        <v>0.17572443341977675</v>
      </c>
      <c r="R25" s="89">
        <f t="shared" si="5"/>
        <v>0.19653843942268989</v>
      </c>
      <c r="S25" s="89">
        <f t="shared" si="5"/>
        <v>0.23154527559055119</v>
      </c>
      <c r="T25" s="89">
        <f t="shared" si="5"/>
        <v>0.2205383521172995</v>
      </c>
      <c r="U25" s="89">
        <f t="shared" si="5"/>
        <v>0.21470652411084443</v>
      </c>
      <c r="V25" s="89">
        <f t="shared" si="5"/>
        <v>0.21449422515547659</v>
      </c>
      <c r="W25" s="89">
        <f t="shared" ref="W25:X25" si="6">W8/W5</f>
        <v>8.5089303632349997E-2</v>
      </c>
      <c r="X25" s="89">
        <f t="shared" si="6"/>
        <v>0.10841283607979185</v>
      </c>
      <c r="Y25" s="89">
        <f t="shared" ref="Y25" si="7">Y8/Y5</f>
        <v>0.12426336110546637</v>
      </c>
    </row>
    <row r="26" spans="1:25" x14ac:dyDescent="0.3">
      <c r="A26" s="75" t="s">
        <v>211</v>
      </c>
      <c r="B26" s="89">
        <f t="shared" ref="B26:V26" si="8">B8/B7</f>
        <v>0.55947255113024763</v>
      </c>
      <c r="C26" s="89">
        <f t="shared" si="8"/>
        <v>0.57046806309800879</v>
      </c>
      <c r="D26" s="89">
        <f t="shared" si="8"/>
        <v>0.54022988505747127</v>
      </c>
      <c r="E26" s="89">
        <f t="shared" si="8"/>
        <v>0.46424702058504874</v>
      </c>
      <c r="F26" s="89">
        <f t="shared" si="8"/>
        <v>0.43640350877192985</v>
      </c>
      <c r="G26" s="89">
        <f t="shared" si="8"/>
        <v>0.47297297297297297</v>
      </c>
      <c r="H26" s="89">
        <f t="shared" si="8"/>
        <v>0.47687861271676302</v>
      </c>
      <c r="I26" s="89">
        <f t="shared" si="8"/>
        <v>0.43611111111111112</v>
      </c>
      <c r="J26" s="89">
        <f t="shared" si="8"/>
        <v>0.44348427238161081</v>
      </c>
      <c r="K26" s="89">
        <f t="shared" si="8"/>
        <v>0.43305499568096745</v>
      </c>
      <c r="L26" s="89">
        <f t="shared" si="8"/>
        <v>0.42134213421342132</v>
      </c>
      <c r="M26" s="89">
        <f t="shared" si="8"/>
        <v>0.42671495526203662</v>
      </c>
      <c r="N26" s="89">
        <f t="shared" si="8"/>
        <v>0.42334463680171336</v>
      </c>
      <c r="O26" s="89">
        <f t="shared" si="8"/>
        <v>0.44407894736842107</v>
      </c>
      <c r="P26" s="89">
        <f t="shared" si="8"/>
        <v>0.45798082346305696</v>
      </c>
      <c r="Q26" s="89">
        <f t="shared" si="8"/>
        <v>0.45298648452259849</v>
      </c>
      <c r="R26" s="89">
        <f t="shared" si="8"/>
        <v>0.42650361866733216</v>
      </c>
      <c r="S26" s="89">
        <f t="shared" si="8"/>
        <v>0.48762793107915531</v>
      </c>
      <c r="T26" s="89">
        <f t="shared" si="8"/>
        <v>0.46660493112628776</v>
      </c>
      <c r="U26" s="89">
        <f t="shared" si="8"/>
        <v>0.46896223043012036</v>
      </c>
      <c r="V26" s="89">
        <f t="shared" si="8"/>
        <v>0.44293015332197616</v>
      </c>
      <c r="W26" s="89">
        <f t="shared" ref="W26:X26" si="9">W8/W7</f>
        <v>0.21094527363184079</v>
      </c>
      <c r="X26" s="89">
        <f t="shared" si="9"/>
        <v>0.28032619775739043</v>
      </c>
      <c r="Y26" s="89">
        <f t="shared" ref="Y26" si="10">Y8/Y7</f>
        <v>0.3667166416791604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2.4050024050024051E-2</v>
      </c>
      <c r="C28" s="89">
        <f t="shared" ref="C28:V28" si="11">C15/C8</f>
        <v>2.5838621940163193E-2</v>
      </c>
      <c r="D28" s="89">
        <f t="shared" si="11"/>
        <v>3.6802760207015527E-2</v>
      </c>
      <c r="E28" s="89">
        <f t="shared" si="11"/>
        <v>8.284714119019837E-2</v>
      </c>
      <c r="F28" s="89">
        <f t="shared" si="11"/>
        <v>9.5477386934673364E-2</v>
      </c>
      <c r="G28" s="89">
        <f t="shared" si="11"/>
        <v>8.461538461538462E-2</v>
      </c>
      <c r="H28" s="89">
        <f t="shared" si="11"/>
        <v>7.373737373737374E-2</v>
      </c>
      <c r="I28" s="89">
        <f t="shared" si="11"/>
        <v>6.0054595086442217E-2</v>
      </c>
      <c r="J28" s="89">
        <f t="shared" si="11"/>
        <v>4.9103663289166016E-2</v>
      </c>
      <c r="K28" s="89">
        <f t="shared" si="11"/>
        <v>3.9228723404255317E-2</v>
      </c>
      <c r="L28" s="89">
        <f t="shared" si="11"/>
        <v>3.7859007832898174E-2</v>
      </c>
      <c r="M28" s="89">
        <f t="shared" si="11"/>
        <v>2.7458811782326509E-2</v>
      </c>
      <c r="N28" s="89">
        <f t="shared" si="11"/>
        <v>2.3608768971332208E-2</v>
      </c>
      <c r="O28" s="89">
        <f t="shared" si="11"/>
        <v>2.0811287477954146E-2</v>
      </c>
      <c r="P28" s="89">
        <f t="shared" si="11"/>
        <v>1.9704433497536946E-2</v>
      </c>
      <c r="Q28" s="89">
        <f t="shared" si="11"/>
        <v>2.3419955085017645E-2</v>
      </c>
      <c r="R28" s="89">
        <f t="shared" si="11"/>
        <v>2.4283206553540083E-2</v>
      </c>
      <c r="S28" s="89">
        <f t="shared" si="11"/>
        <v>2.4176408076514347E-2</v>
      </c>
      <c r="T28" s="89">
        <f t="shared" si="11"/>
        <v>2.356735301414041E-2</v>
      </c>
      <c r="U28" s="89">
        <f t="shared" si="11"/>
        <v>2.5152439024390245E-2</v>
      </c>
      <c r="V28" s="89">
        <f t="shared" si="11"/>
        <v>3.0769230769230771E-2</v>
      </c>
      <c r="W28" s="89">
        <f t="shared" ref="W28:X28" si="12">W15/W8</f>
        <v>0.10613207547169812</v>
      </c>
      <c r="X28" s="89">
        <f t="shared" si="12"/>
        <v>6.9090909090909092E-2</v>
      </c>
      <c r="Y28" s="89">
        <f t="shared" ref="Y28" si="13">Y15/Y8</f>
        <v>4.7424366312346686E-2</v>
      </c>
    </row>
    <row r="29" spans="1:25" x14ac:dyDescent="0.3">
      <c r="A29" s="75" t="s">
        <v>213</v>
      </c>
      <c r="B29" s="89">
        <f>B10/B8</f>
        <v>0.33285233285233284</v>
      </c>
      <c r="C29" s="89">
        <f t="shared" ref="C29:V29" si="14">C10/C8</f>
        <v>0.32864913871260198</v>
      </c>
      <c r="D29" s="89">
        <f t="shared" si="14"/>
        <v>0.33007475560667049</v>
      </c>
      <c r="E29" s="89">
        <f t="shared" si="14"/>
        <v>0.28354725787631274</v>
      </c>
      <c r="F29" s="89">
        <f t="shared" si="14"/>
        <v>0.25502512562814073</v>
      </c>
      <c r="G29" s="89">
        <f t="shared" si="14"/>
        <v>0.26043956043956046</v>
      </c>
      <c r="H29" s="89">
        <f t="shared" si="14"/>
        <v>0.26060606060606062</v>
      </c>
      <c r="I29" s="89">
        <f t="shared" si="14"/>
        <v>0.24567788898999091</v>
      </c>
      <c r="J29" s="89">
        <f t="shared" si="14"/>
        <v>0.2533125487139517</v>
      </c>
      <c r="K29" s="89">
        <f t="shared" si="14"/>
        <v>0.23204787234042554</v>
      </c>
      <c r="L29" s="89">
        <f t="shared" si="14"/>
        <v>0.23759791122715404</v>
      </c>
      <c r="M29" s="89">
        <f t="shared" si="14"/>
        <v>0.20619071392910635</v>
      </c>
      <c r="N29" s="89">
        <f t="shared" si="14"/>
        <v>0.19645868465430016</v>
      </c>
      <c r="O29" s="89">
        <f t="shared" si="14"/>
        <v>0.16684303350970017</v>
      </c>
      <c r="P29" s="89">
        <f t="shared" si="14"/>
        <v>0.15178571428571427</v>
      </c>
      <c r="Q29" s="89">
        <f t="shared" si="14"/>
        <v>0.14084055181264035</v>
      </c>
      <c r="R29" s="89">
        <f t="shared" si="14"/>
        <v>0.12609713282621415</v>
      </c>
      <c r="S29" s="89">
        <f t="shared" si="14"/>
        <v>0.10547290116896918</v>
      </c>
      <c r="T29" s="89">
        <f t="shared" si="14"/>
        <v>8.0625155048375099E-2</v>
      </c>
      <c r="U29" s="89">
        <f t="shared" si="14"/>
        <v>6.834349593495935E-2</v>
      </c>
      <c r="V29" s="89">
        <f t="shared" si="14"/>
        <v>6.3609467455621307E-2</v>
      </c>
      <c r="W29" s="89">
        <f t="shared" ref="W29:X29" si="15">W10/W8</f>
        <v>5.3066037735849059E-2</v>
      </c>
      <c r="X29" s="89">
        <f t="shared" si="15"/>
        <v>5.1636363636363633E-2</v>
      </c>
      <c r="Y29" s="89">
        <f t="shared" ref="Y29" si="16">Y10/Y8</f>
        <v>5.0286181520850369E-2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3312</v>
      </c>
      <c r="C32" s="42">
        <v>3910</v>
      </c>
      <c r="D32" s="42">
        <v>3753</v>
      </c>
      <c r="E32" s="42">
        <v>3805</v>
      </c>
      <c r="F32" s="42">
        <v>3911</v>
      </c>
      <c r="G32" s="42">
        <v>4503</v>
      </c>
      <c r="H32" s="42">
        <v>5439</v>
      </c>
      <c r="I32" s="42">
        <v>4988</v>
      </c>
      <c r="J32" s="42">
        <v>5620</v>
      </c>
      <c r="K32" s="42">
        <v>7231</v>
      </c>
      <c r="L32" s="42">
        <v>5286</v>
      </c>
      <c r="M32" s="42">
        <v>5365</v>
      </c>
      <c r="N32" s="42">
        <v>6339</v>
      </c>
      <c r="O32" s="42">
        <v>6375</v>
      </c>
      <c r="P32" s="42">
        <v>6537</v>
      </c>
      <c r="Q32" s="42">
        <v>6089</v>
      </c>
      <c r="R32" s="42">
        <v>6254</v>
      </c>
      <c r="S32" s="42">
        <v>7326</v>
      </c>
      <c r="T32" s="42">
        <v>8004</v>
      </c>
      <c r="U32" s="42">
        <v>7687</v>
      </c>
      <c r="V32" s="42">
        <v>7595</v>
      </c>
      <c r="W32" s="42">
        <v>6114</v>
      </c>
      <c r="X32" s="42">
        <v>7142</v>
      </c>
      <c r="Y32" s="42">
        <v>9754</v>
      </c>
    </row>
    <row r="33" spans="1:25" x14ac:dyDescent="0.3">
      <c r="A33" s="16" t="s">
        <v>116</v>
      </c>
      <c r="B33" s="42">
        <v>2602</v>
      </c>
      <c r="C33" s="42">
        <v>3104</v>
      </c>
      <c r="D33" s="42">
        <v>3031</v>
      </c>
      <c r="E33" s="42">
        <v>3210</v>
      </c>
      <c r="F33" s="68">
        <v>3191</v>
      </c>
      <c r="G33" s="68">
        <v>3772</v>
      </c>
      <c r="H33" s="68">
        <v>4630</v>
      </c>
      <c r="I33" s="68">
        <v>4028</v>
      </c>
      <c r="J33" s="68">
        <v>4536</v>
      </c>
      <c r="K33" s="68">
        <v>5893</v>
      </c>
      <c r="L33" s="68">
        <v>3931</v>
      </c>
      <c r="M33" s="68">
        <v>3865</v>
      </c>
      <c r="N33" s="68">
        <v>4582</v>
      </c>
      <c r="O33" s="68">
        <v>4422</v>
      </c>
      <c r="P33" s="68">
        <v>4714</v>
      </c>
      <c r="Q33" s="68">
        <v>4313</v>
      </c>
      <c r="R33" s="42">
        <v>3994</v>
      </c>
      <c r="S33" s="42">
        <v>4691</v>
      </c>
      <c r="T33" s="42">
        <v>4878</v>
      </c>
      <c r="U33" s="42">
        <v>4952</v>
      </c>
      <c r="V33" s="42">
        <v>5053</v>
      </c>
      <c r="W33" s="42">
        <v>4230</v>
      </c>
      <c r="X33" s="42">
        <v>5179</v>
      </c>
      <c r="Y33" s="42">
        <v>7067</v>
      </c>
    </row>
    <row r="34" spans="1:25" x14ac:dyDescent="0.3">
      <c r="A34" s="16" t="s">
        <v>117</v>
      </c>
      <c r="B34" s="42">
        <v>710</v>
      </c>
      <c r="C34" s="42">
        <v>806</v>
      </c>
      <c r="D34" s="42">
        <v>722</v>
      </c>
      <c r="E34" s="42">
        <v>594</v>
      </c>
      <c r="F34" s="68">
        <v>719</v>
      </c>
      <c r="G34" s="68">
        <v>732</v>
      </c>
      <c r="H34" s="68">
        <v>809</v>
      </c>
      <c r="I34" s="68">
        <v>959</v>
      </c>
      <c r="J34" s="68">
        <v>1084</v>
      </c>
      <c r="K34" s="68">
        <v>1338</v>
      </c>
      <c r="L34" s="68">
        <v>1355</v>
      </c>
      <c r="M34" s="68">
        <v>1500</v>
      </c>
      <c r="N34" s="68">
        <v>1757</v>
      </c>
      <c r="O34" s="68">
        <v>1953</v>
      </c>
      <c r="P34" s="68">
        <v>1823</v>
      </c>
      <c r="Q34" s="42">
        <v>1776</v>
      </c>
      <c r="R34" s="42">
        <v>2261</v>
      </c>
      <c r="S34" s="42">
        <v>2635</v>
      </c>
      <c r="T34" s="42">
        <v>3126</v>
      </c>
      <c r="U34" s="42">
        <v>2734</v>
      </c>
      <c r="V34" s="42">
        <v>2542</v>
      </c>
      <c r="W34" s="42">
        <v>1884</v>
      </c>
      <c r="X34" s="42">
        <v>1964</v>
      </c>
      <c r="Y34" s="42">
        <v>2687</v>
      </c>
    </row>
    <row r="35" spans="1:25" x14ac:dyDescent="0.3">
      <c r="A35" s="76" t="s">
        <v>2</v>
      </c>
      <c r="B35" s="3">
        <f>B36+B44</f>
        <v>383</v>
      </c>
      <c r="C35" s="3">
        <f t="shared" ref="C35:V35" si="17">C36+C44</f>
        <v>465</v>
      </c>
      <c r="D35" s="3">
        <f t="shared" si="17"/>
        <v>400</v>
      </c>
      <c r="E35" s="3">
        <f t="shared" si="17"/>
        <v>329</v>
      </c>
      <c r="F35" s="3">
        <f t="shared" si="17"/>
        <v>405</v>
      </c>
      <c r="G35" s="3">
        <f t="shared" si="17"/>
        <v>440</v>
      </c>
      <c r="H35" s="3">
        <f t="shared" si="17"/>
        <v>515</v>
      </c>
      <c r="I35" s="3">
        <f t="shared" si="17"/>
        <v>588</v>
      </c>
      <c r="J35" s="3">
        <f t="shared" si="17"/>
        <v>637</v>
      </c>
      <c r="K35" s="3">
        <f t="shared" si="17"/>
        <v>709</v>
      </c>
      <c r="L35" s="3">
        <f t="shared" si="17"/>
        <v>685</v>
      </c>
      <c r="M35" s="3">
        <f t="shared" si="17"/>
        <v>737</v>
      </c>
      <c r="N35" s="3">
        <f t="shared" si="17"/>
        <v>805</v>
      </c>
      <c r="O35" s="3">
        <f t="shared" si="17"/>
        <v>836</v>
      </c>
      <c r="P35" s="3">
        <f t="shared" si="17"/>
        <v>760</v>
      </c>
      <c r="Q35" s="3">
        <f t="shared" si="17"/>
        <v>757</v>
      </c>
      <c r="R35" s="3">
        <f t="shared" si="17"/>
        <v>846</v>
      </c>
      <c r="S35" s="3">
        <f t="shared" si="17"/>
        <v>824</v>
      </c>
      <c r="T35" s="3">
        <f t="shared" si="17"/>
        <v>781</v>
      </c>
      <c r="U35" s="3">
        <f t="shared" si="17"/>
        <v>855</v>
      </c>
      <c r="V35" s="3">
        <f t="shared" si="17"/>
        <v>937</v>
      </c>
      <c r="W35" s="3">
        <f t="shared" ref="W35:X35" si="18">W36+W44</f>
        <v>365</v>
      </c>
      <c r="X35" s="3">
        <f t="shared" si="18"/>
        <v>276</v>
      </c>
      <c r="Y35" s="3">
        <f t="shared" ref="Y35" si="19">Y36+Y44</f>
        <v>695</v>
      </c>
    </row>
    <row r="36" spans="1:25" x14ac:dyDescent="0.3">
      <c r="A36" s="77" t="s">
        <v>107</v>
      </c>
      <c r="B36" s="42">
        <v>312</v>
      </c>
      <c r="C36" s="42">
        <v>383</v>
      </c>
      <c r="D36" s="42">
        <v>323</v>
      </c>
      <c r="E36" s="42">
        <v>256</v>
      </c>
      <c r="F36" s="68">
        <v>319</v>
      </c>
      <c r="G36" s="68">
        <v>345</v>
      </c>
      <c r="H36" s="68">
        <v>406</v>
      </c>
      <c r="I36" s="68">
        <v>462</v>
      </c>
      <c r="J36" s="68">
        <v>498</v>
      </c>
      <c r="K36" s="68">
        <v>545</v>
      </c>
      <c r="L36" s="68">
        <v>522</v>
      </c>
      <c r="M36" s="68">
        <v>538</v>
      </c>
      <c r="N36" s="68">
        <v>579</v>
      </c>
      <c r="O36" s="68">
        <v>610</v>
      </c>
      <c r="P36" s="68">
        <v>611</v>
      </c>
      <c r="Q36" s="68">
        <v>606</v>
      </c>
      <c r="R36" s="42">
        <v>629</v>
      </c>
      <c r="S36" s="42">
        <v>627</v>
      </c>
      <c r="T36" s="42">
        <v>636</v>
      </c>
      <c r="U36" s="42">
        <v>693</v>
      </c>
      <c r="V36" s="42">
        <v>787</v>
      </c>
      <c r="W36" s="42">
        <v>316</v>
      </c>
      <c r="X36" s="42">
        <v>240</v>
      </c>
      <c r="Y36" s="42">
        <v>563</v>
      </c>
    </row>
    <row r="37" spans="1:25" x14ac:dyDescent="0.3">
      <c r="A37" s="78" t="s">
        <v>201</v>
      </c>
      <c r="B37" s="42">
        <v>133</v>
      </c>
      <c r="C37" s="42">
        <v>164</v>
      </c>
      <c r="D37" s="42">
        <v>133</v>
      </c>
      <c r="E37" s="42">
        <v>105</v>
      </c>
      <c r="F37" s="68">
        <v>130</v>
      </c>
      <c r="G37" s="68">
        <v>127</v>
      </c>
      <c r="H37" s="68">
        <v>124</v>
      </c>
      <c r="I37" s="68">
        <v>107</v>
      </c>
      <c r="J37" s="68">
        <v>95</v>
      </c>
      <c r="K37" s="68">
        <v>86</v>
      </c>
      <c r="L37" s="68">
        <v>70</v>
      </c>
      <c r="M37" s="68">
        <v>69</v>
      </c>
      <c r="N37" s="68">
        <v>75</v>
      </c>
      <c r="O37" s="68">
        <v>86</v>
      </c>
      <c r="P37" s="68">
        <v>87</v>
      </c>
      <c r="Q37" s="68">
        <v>91</v>
      </c>
      <c r="R37" s="42">
        <v>90</v>
      </c>
      <c r="S37" s="42">
        <v>86</v>
      </c>
      <c r="T37" s="42">
        <v>73</v>
      </c>
      <c r="U37" s="42">
        <v>72</v>
      </c>
      <c r="V37" s="42">
        <v>68</v>
      </c>
      <c r="W37" s="42">
        <v>16</v>
      </c>
      <c r="X37" s="42">
        <v>12</v>
      </c>
      <c r="Y37" s="42">
        <v>39</v>
      </c>
    </row>
    <row r="38" spans="1:25" x14ac:dyDescent="0.3">
      <c r="A38" s="79" t="s">
        <v>202</v>
      </c>
      <c r="B38" s="42">
        <v>1</v>
      </c>
      <c r="C38" s="42">
        <v>2</v>
      </c>
      <c r="D38" s="42">
        <v>2</v>
      </c>
      <c r="E38" s="42">
        <v>2</v>
      </c>
      <c r="F38" s="68">
        <v>2</v>
      </c>
      <c r="G38" s="68">
        <v>3</v>
      </c>
      <c r="H38" s="68">
        <v>3</v>
      </c>
      <c r="I38" s="68">
        <v>2</v>
      </c>
      <c r="J38" s="68">
        <v>2</v>
      </c>
      <c r="K38" s="68">
        <v>2</v>
      </c>
      <c r="L38" s="68">
        <v>2</v>
      </c>
      <c r="M38" s="68">
        <v>2</v>
      </c>
      <c r="N38" s="68">
        <v>2</v>
      </c>
      <c r="O38" s="68">
        <v>2</v>
      </c>
      <c r="P38" s="68">
        <v>2</v>
      </c>
      <c r="Q38" s="68">
        <v>2</v>
      </c>
      <c r="R38" s="42">
        <v>2</v>
      </c>
      <c r="S38" s="42">
        <v>2</v>
      </c>
      <c r="T38" s="42">
        <v>2</v>
      </c>
      <c r="U38" s="42">
        <v>2</v>
      </c>
      <c r="V38" s="42">
        <v>2</v>
      </c>
      <c r="W38" s="42">
        <v>2</v>
      </c>
      <c r="X38" s="42">
        <v>2</v>
      </c>
      <c r="Y38" s="42">
        <v>2</v>
      </c>
    </row>
    <row r="39" spans="1:25" x14ac:dyDescent="0.3">
      <c r="A39" s="79" t="s">
        <v>203</v>
      </c>
      <c r="B39" s="42">
        <v>132</v>
      </c>
      <c r="C39" s="42">
        <v>162</v>
      </c>
      <c r="D39" s="42">
        <v>131</v>
      </c>
      <c r="E39" s="42">
        <v>103</v>
      </c>
      <c r="F39" s="68">
        <v>128</v>
      </c>
      <c r="G39" s="68">
        <v>124</v>
      </c>
      <c r="H39" s="68">
        <v>121</v>
      </c>
      <c r="I39" s="68">
        <v>105</v>
      </c>
      <c r="J39" s="68">
        <v>94</v>
      </c>
      <c r="K39" s="68">
        <v>84</v>
      </c>
      <c r="L39" s="68">
        <v>69</v>
      </c>
      <c r="M39" s="68">
        <v>67</v>
      </c>
      <c r="N39" s="68">
        <v>73</v>
      </c>
      <c r="O39" s="68">
        <v>84</v>
      </c>
      <c r="P39" s="68">
        <v>85</v>
      </c>
      <c r="Q39" s="68">
        <v>89</v>
      </c>
      <c r="R39" s="42">
        <v>88</v>
      </c>
      <c r="S39" s="42">
        <v>84</v>
      </c>
      <c r="T39" s="42">
        <v>71</v>
      </c>
      <c r="U39" s="42">
        <v>70</v>
      </c>
      <c r="V39" s="42">
        <v>66</v>
      </c>
      <c r="W39" s="42">
        <v>14</v>
      </c>
      <c r="X39" s="42">
        <v>9</v>
      </c>
      <c r="Y39" s="42">
        <v>36</v>
      </c>
    </row>
    <row r="40" spans="1:25" x14ac:dyDescent="0.3">
      <c r="A40" s="78" t="s">
        <v>204</v>
      </c>
      <c r="B40" s="42">
        <v>179</v>
      </c>
      <c r="C40" s="42">
        <v>219</v>
      </c>
      <c r="D40" s="42">
        <v>190</v>
      </c>
      <c r="E40" s="42">
        <v>151</v>
      </c>
      <c r="F40" s="68">
        <v>188</v>
      </c>
      <c r="G40" s="68">
        <v>218</v>
      </c>
      <c r="H40" s="68">
        <v>282</v>
      </c>
      <c r="I40" s="68">
        <v>355</v>
      </c>
      <c r="J40" s="68">
        <v>402</v>
      </c>
      <c r="K40" s="68">
        <v>458</v>
      </c>
      <c r="L40" s="68">
        <v>452</v>
      </c>
      <c r="M40" s="68">
        <v>469</v>
      </c>
      <c r="N40" s="68">
        <v>504</v>
      </c>
      <c r="O40" s="68">
        <v>523</v>
      </c>
      <c r="P40" s="68">
        <v>524</v>
      </c>
      <c r="Q40" s="68">
        <v>515</v>
      </c>
      <c r="R40" s="42">
        <v>539</v>
      </c>
      <c r="S40" s="42">
        <v>542</v>
      </c>
      <c r="T40" s="42">
        <v>563</v>
      </c>
      <c r="U40" s="42">
        <v>621</v>
      </c>
      <c r="V40" s="42">
        <v>719</v>
      </c>
      <c r="W40" s="42">
        <v>300</v>
      </c>
      <c r="X40" s="42">
        <v>228</v>
      </c>
      <c r="Y40" s="42">
        <v>525</v>
      </c>
    </row>
    <row r="41" spans="1:25" x14ac:dyDescent="0.3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2</v>
      </c>
      <c r="S41" s="42">
        <v>3</v>
      </c>
      <c r="T41" s="42">
        <v>4</v>
      </c>
      <c r="U41" s="42">
        <v>5</v>
      </c>
      <c r="V41" s="42">
        <v>5</v>
      </c>
      <c r="W41" s="42">
        <v>1</v>
      </c>
      <c r="X41" s="42">
        <v>2</v>
      </c>
      <c r="Y41" s="42">
        <v>3</v>
      </c>
    </row>
    <row r="42" spans="1:25" x14ac:dyDescent="0.3">
      <c r="A42" s="79" t="s">
        <v>206</v>
      </c>
      <c r="B42" s="42">
        <v>22</v>
      </c>
      <c r="C42" s="42">
        <v>29</v>
      </c>
      <c r="D42" s="42">
        <v>27</v>
      </c>
      <c r="E42" s="42">
        <v>22</v>
      </c>
      <c r="F42" s="68">
        <v>27</v>
      </c>
      <c r="G42" s="68">
        <v>42</v>
      </c>
      <c r="H42" s="68">
        <v>61</v>
      </c>
      <c r="I42" s="68">
        <v>79</v>
      </c>
      <c r="J42" s="68">
        <v>101</v>
      </c>
      <c r="K42" s="68">
        <v>124</v>
      </c>
      <c r="L42" s="68">
        <v>146</v>
      </c>
      <c r="M42" s="68">
        <v>155</v>
      </c>
      <c r="N42" s="68">
        <v>167</v>
      </c>
      <c r="O42" s="68">
        <v>181</v>
      </c>
      <c r="P42" s="68">
        <v>187</v>
      </c>
      <c r="Q42" s="68">
        <v>180</v>
      </c>
      <c r="R42" s="42">
        <v>181</v>
      </c>
      <c r="S42" s="42">
        <v>165</v>
      </c>
      <c r="T42" s="42">
        <v>183</v>
      </c>
      <c r="U42" s="42">
        <v>196</v>
      </c>
      <c r="V42" s="42">
        <v>240</v>
      </c>
      <c r="W42" s="42">
        <v>177</v>
      </c>
      <c r="X42" s="42">
        <v>137</v>
      </c>
      <c r="Y42" s="42">
        <v>175</v>
      </c>
    </row>
    <row r="43" spans="1:25" x14ac:dyDescent="0.3">
      <c r="A43" s="79" t="s">
        <v>207</v>
      </c>
      <c r="B43" s="42">
        <v>157</v>
      </c>
      <c r="C43" s="42">
        <v>190</v>
      </c>
      <c r="D43" s="42">
        <v>162</v>
      </c>
      <c r="E43" s="42">
        <v>128</v>
      </c>
      <c r="F43" s="68">
        <v>160</v>
      </c>
      <c r="G43" s="68">
        <v>176</v>
      </c>
      <c r="H43" s="68">
        <v>220</v>
      </c>
      <c r="I43" s="68">
        <v>276</v>
      </c>
      <c r="J43" s="68">
        <v>301</v>
      </c>
      <c r="K43" s="68">
        <v>333</v>
      </c>
      <c r="L43" s="68">
        <v>306</v>
      </c>
      <c r="M43" s="68">
        <v>314</v>
      </c>
      <c r="N43" s="68">
        <v>336</v>
      </c>
      <c r="O43" s="68">
        <v>341</v>
      </c>
      <c r="P43" s="68">
        <v>336</v>
      </c>
      <c r="Q43" s="68">
        <v>334</v>
      </c>
      <c r="R43" s="42">
        <v>356</v>
      </c>
      <c r="S43" s="42">
        <v>374</v>
      </c>
      <c r="T43" s="42">
        <v>376</v>
      </c>
      <c r="U43" s="42">
        <v>420</v>
      </c>
      <c r="V43" s="42">
        <v>474</v>
      </c>
      <c r="W43" s="42">
        <v>121</v>
      </c>
      <c r="X43" s="42">
        <v>89</v>
      </c>
      <c r="Y43" s="42">
        <v>346</v>
      </c>
    </row>
    <row r="44" spans="1:25" x14ac:dyDescent="0.3">
      <c r="A44" s="77" t="s">
        <v>108</v>
      </c>
      <c r="B44" s="42">
        <v>71</v>
      </c>
      <c r="C44" s="42">
        <v>82</v>
      </c>
      <c r="D44" s="42">
        <v>77</v>
      </c>
      <c r="E44" s="42">
        <v>73</v>
      </c>
      <c r="F44" s="68">
        <v>86</v>
      </c>
      <c r="G44" s="68">
        <v>95</v>
      </c>
      <c r="H44" s="68">
        <v>109</v>
      </c>
      <c r="I44" s="68">
        <v>126</v>
      </c>
      <c r="J44" s="68">
        <v>139</v>
      </c>
      <c r="K44" s="68">
        <v>164</v>
      </c>
      <c r="L44" s="68">
        <v>163</v>
      </c>
      <c r="M44" s="68">
        <v>199</v>
      </c>
      <c r="N44" s="68">
        <v>226</v>
      </c>
      <c r="O44" s="68">
        <v>226</v>
      </c>
      <c r="P44" s="68">
        <v>149</v>
      </c>
      <c r="Q44" s="68">
        <v>151</v>
      </c>
      <c r="R44" s="42">
        <v>217</v>
      </c>
      <c r="S44" s="42">
        <v>197</v>
      </c>
      <c r="T44" s="42">
        <v>145</v>
      </c>
      <c r="U44" s="42">
        <v>162</v>
      </c>
      <c r="V44" s="42">
        <v>150</v>
      </c>
      <c r="W44" s="42">
        <v>49</v>
      </c>
      <c r="X44" s="42">
        <v>36</v>
      </c>
      <c r="Y44" s="42">
        <v>132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0">C35/B35-1</f>
        <v>0.21409921671018273</v>
      </c>
      <c r="D46" s="65">
        <f t="shared" si="20"/>
        <v>-0.13978494623655913</v>
      </c>
      <c r="E46" s="65">
        <f t="shared" si="20"/>
        <v>-0.17749999999999999</v>
      </c>
      <c r="F46" s="65">
        <f t="shared" si="20"/>
        <v>0.23100303951367773</v>
      </c>
      <c r="G46" s="65">
        <f t="shared" si="20"/>
        <v>8.6419753086419693E-2</v>
      </c>
      <c r="H46" s="65">
        <f t="shared" si="20"/>
        <v>0.17045454545454541</v>
      </c>
      <c r="I46" s="65">
        <f t="shared" si="20"/>
        <v>0.14174757281553396</v>
      </c>
      <c r="J46" s="65">
        <f t="shared" si="20"/>
        <v>8.3333333333333259E-2</v>
      </c>
      <c r="K46" s="65">
        <f t="shared" si="20"/>
        <v>0.11302982731554168</v>
      </c>
      <c r="L46" s="65">
        <f t="shared" si="20"/>
        <v>-3.3850493653032387E-2</v>
      </c>
      <c r="M46" s="65">
        <f t="shared" si="20"/>
        <v>7.5912408759124084E-2</v>
      </c>
      <c r="N46" s="65">
        <f t="shared" si="20"/>
        <v>9.2265943012211693E-2</v>
      </c>
      <c r="O46" s="65">
        <f t="shared" si="20"/>
        <v>3.850931677018643E-2</v>
      </c>
      <c r="P46" s="65">
        <f t="shared" si="20"/>
        <v>-9.0909090909090939E-2</v>
      </c>
      <c r="Q46" s="65">
        <f t="shared" si="20"/>
        <v>-3.9473684210525883E-3</v>
      </c>
      <c r="R46" s="65">
        <f t="shared" si="20"/>
        <v>0.11756935270805813</v>
      </c>
      <c r="S46" s="65">
        <f t="shared" si="20"/>
        <v>-2.6004728132387744E-2</v>
      </c>
      <c r="T46" s="65">
        <f t="shared" si="20"/>
        <v>-5.2184466019417508E-2</v>
      </c>
      <c r="U46" s="65">
        <f t="shared" si="20"/>
        <v>9.4750320102432672E-2</v>
      </c>
      <c r="V46" s="65">
        <f t="shared" si="20"/>
        <v>9.590643274853794E-2</v>
      </c>
      <c r="W46" s="65">
        <f t="shared" si="20"/>
        <v>-0.61045891141942366</v>
      </c>
      <c r="X46" s="65">
        <f t="shared" si="20"/>
        <v>-0.24383561643835616</v>
      </c>
      <c r="Y46" s="65">
        <f t="shared" si="20"/>
        <v>1.5181159420289854</v>
      </c>
    </row>
    <row r="47" spans="1:25" s="80" customFormat="1" x14ac:dyDescent="0.3">
      <c r="A47" s="73" t="s">
        <v>5</v>
      </c>
      <c r="B47" s="65" t="s">
        <v>3</v>
      </c>
      <c r="C47" s="65">
        <f t="shared" si="20"/>
        <v>0.22756410256410264</v>
      </c>
      <c r="D47" s="65">
        <f t="shared" si="20"/>
        <v>-0.1566579634464752</v>
      </c>
      <c r="E47" s="65">
        <f t="shared" si="20"/>
        <v>-0.20743034055727549</v>
      </c>
      <c r="F47" s="65">
        <f t="shared" si="20"/>
        <v>0.24609375</v>
      </c>
      <c r="G47" s="65">
        <f t="shared" si="20"/>
        <v>8.1504702194357348E-2</v>
      </c>
      <c r="H47" s="65">
        <f t="shared" si="20"/>
        <v>0.17681159420289849</v>
      </c>
      <c r="I47" s="65">
        <f t="shared" si="20"/>
        <v>0.13793103448275867</v>
      </c>
      <c r="J47" s="65">
        <f t="shared" si="20"/>
        <v>7.7922077922077948E-2</v>
      </c>
      <c r="K47" s="65">
        <f t="shared" si="20"/>
        <v>9.4377510040160706E-2</v>
      </c>
      <c r="L47" s="65">
        <f t="shared" si="20"/>
        <v>-4.2201834862385268E-2</v>
      </c>
      <c r="M47" s="65">
        <f t="shared" si="20"/>
        <v>3.0651340996168619E-2</v>
      </c>
      <c r="N47" s="65">
        <f t="shared" si="20"/>
        <v>7.6208178438661678E-2</v>
      </c>
      <c r="O47" s="65">
        <f t="shared" si="20"/>
        <v>5.3540587219343738E-2</v>
      </c>
      <c r="P47" s="65">
        <f t="shared" si="20"/>
        <v>1.6393442622950616E-3</v>
      </c>
      <c r="Q47" s="65">
        <f t="shared" si="20"/>
        <v>-8.1833060556464332E-3</v>
      </c>
      <c r="R47" s="65">
        <f t="shared" si="20"/>
        <v>3.7953795379537913E-2</v>
      </c>
      <c r="S47" s="65">
        <f t="shared" si="20"/>
        <v>-3.1796502384737746E-3</v>
      </c>
      <c r="T47" s="65">
        <f t="shared" si="20"/>
        <v>1.4354066985645897E-2</v>
      </c>
      <c r="U47" s="65">
        <f t="shared" si="20"/>
        <v>8.9622641509433887E-2</v>
      </c>
      <c r="V47" s="65">
        <f t="shared" si="20"/>
        <v>0.13564213564213556</v>
      </c>
      <c r="W47" s="65">
        <f t="shared" si="20"/>
        <v>-0.59847522236340533</v>
      </c>
      <c r="X47" s="65">
        <f t="shared" si="20"/>
        <v>-0.240506329113924</v>
      </c>
      <c r="Y47" s="65">
        <f t="shared" si="20"/>
        <v>1.3458333333333332</v>
      </c>
    </row>
    <row r="48" spans="1:25" x14ac:dyDescent="0.3">
      <c r="A48" s="74" t="s">
        <v>214</v>
      </c>
      <c r="B48" s="65" t="s">
        <v>3</v>
      </c>
      <c r="C48" s="65">
        <f>C37/B37-1</f>
        <v>0.23308270676691722</v>
      </c>
      <c r="D48" s="65">
        <f>D37/C37-1</f>
        <v>-0.18902439024390238</v>
      </c>
      <c r="E48" s="65">
        <f>E37/D37-1</f>
        <v>-0.21052631578947367</v>
      </c>
      <c r="F48" s="65">
        <f>F37/E37-1</f>
        <v>0.23809523809523814</v>
      </c>
      <c r="G48" s="65">
        <f t="shared" si="20"/>
        <v>-2.3076923076923106E-2</v>
      </c>
      <c r="H48" s="65">
        <f t="shared" si="20"/>
        <v>-2.3622047244094446E-2</v>
      </c>
      <c r="I48" s="65">
        <f t="shared" si="20"/>
        <v>-0.13709677419354838</v>
      </c>
      <c r="J48" s="65">
        <f t="shared" si="20"/>
        <v>-0.11214953271028039</v>
      </c>
      <c r="K48" s="65">
        <f t="shared" si="20"/>
        <v>-9.4736842105263119E-2</v>
      </c>
      <c r="L48" s="65">
        <f t="shared" si="20"/>
        <v>-0.18604651162790697</v>
      </c>
      <c r="M48" s="65">
        <f t="shared" si="20"/>
        <v>-1.4285714285714235E-2</v>
      </c>
      <c r="N48" s="65">
        <f t="shared" si="20"/>
        <v>8.6956521739130377E-2</v>
      </c>
      <c r="O48" s="65">
        <f t="shared" si="20"/>
        <v>0.14666666666666672</v>
      </c>
      <c r="P48" s="65">
        <f t="shared" si="20"/>
        <v>1.1627906976744207E-2</v>
      </c>
      <c r="Q48" s="65">
        <f t="shared" si="20"/>
        <v>4.5977011494252817E-2</v>
      </c>
      <c r="R48" s="65">
        <f t="shared" si="20"/>
        <v>-1.098901098901095E-2</v>
      </c>
      <c r="S48" s="65">
        <f t="shared" si="20"/>
        <v>-4.4444444444444398E-2</v>
      </c>
      <c r="T48" s="65">
        <f t="shared" si="20"/>
        <v>-0.15116279069767447</v>
      </c>
      <c r="U48" s="65">
        <f t="shared" si="20"/>
        <v>-1.3698630136986356E-2</v>
      </c>
      <c r="V48" s="65">
        <f t="shared" si="20"/>
        <v>-5.555555555555558E-2</v>
      </c>
      <c r="W48" s="65">
        <f t="shared" si="20"/>
        <v>-0.76470588235294112</v>
      </c>
      <c r="X48" s="65">
        <f t="shared" si="20"/>
        <v>-0.25</v>
      </c>
      <c r="Y48" s="65">
        <f t="shared" si="20"/>
        <v>2.25</v>
      </c>
    </row>
    <row r="49" spans="1:25" x14ac:dyDescent="0.3">
      <c r="A49" s="74" t="s">
        <v>215</v>
      </c>
      <c r="B49" s="65" t="s">
        <v>3</v>
      </c>
      <c r="C49" s="65">
        <f>C40/B40-1</f>
        <v>0.22346368715083798</v>
      </c>
      <c r="D49" s="65">
        <f>D40/C40-1</f>
        <v>-0.13242009132420096</v>
      </c>
      <c r="E49" s="65">
        <f>E40/D40-1</f>
        <v>-0.20526315789473681</v>
      </c>
      <c r="F49" s="65">
        <f>F40/E40-1</f>
        <v>0.24503311258278138</v>
      </c>
      <c r="G49" s="65">
        <f t="shared" ref="G49:Y49" si="21">G40/F40-1</f>
        <v>0.15957446808510634</v>
      </c>
      <c r="H49" s="65">
        <f t="shared" si="21"/>
        <v>0.29357798165137616</v>
      </c>
      <c r="I49" s="65">
        <f t="shared" si="21"/>
        <v>0.25886524822695045</v>
      </c>
      <c r="J49" s="65">
        <f t="shared" si="21"/>
        <v>0.13239436619718314</v>
      </c>
      <c r="K49" s="65">
        <f t="shared" si="21"/>
        <v>0.13930348258706471</v>
      </c>
      <c r="L49" s="65">
        <f t="shared" si="21"/>
        <v>-1.3100436681222738E-2</v>
      </c>
      <c r="M49" s="65">
        <f t="shared" si="21"/>
        <v>3.7610619469026441E-2</v>
      </c>
      <c r="N49" s="65">
        <f t="shared" si="21"/>
        <v>7.4626865671641784E-2</v>
      </c>
      <c r="O49" s="65">
        <f t="shared" si="21"/>
        <v>3.7698412698412787E-2</v>
      </c>
      <c r="P49" s="65">
        <f t="shared" si="21"/>
        <v>1.9120458891013214E-3</v>
      </c>
      <c r="Q49" s="65">
        <f t="shared" si="21"/>
        <v>-1.717557251908397E-2</v>
      </c>
      <c r="R49" s="65">
        <f t="shared" si="21"/>
        <v>4.6601941747572706E-2</v>
      </c>
      <c r="S49" s="65">
        <f t="shared" si="21"/>
        <v>5.5658627087198376E-3</v>
      </c>
      <c r="T49" s="65">
        <f t="shared" si="21"/>
        <v>3.8745387453874569E-2</v>
      </c>
      <c r="U49" s="65">
        <f t="shared" si="21"/>
        <v>0.10301953818827703</v>
      </c>
      <c r="V49" s="65">
        <f t="shared" si="21"/>
        <v>0.15780998389694045</v>
      </c>
      <c r="W49" s="65">
        <f t="shared" si="21"/>
        <v>-0.58275382475660642</v>
      </c>
      <c r="X49" s="65">
        <f t="shared" si="21"/>
        <v>-0.24</v>
      </c>
      <c r="Y49" s="65">
        <f t="shared" si="21"/>
        <v>1.3026315789473686</v>
      </c>
    </row>
    <row r="50" spans="1:25" x14ac:dyDescent="0.3">
      <c r="A50" s="73" t="s">
        <v>110</v>
      </c>
      <c r="B50" s="65" t="s">
        <v>3</v>
      </c>
      <c r="C50" s="88">
        <f>C44/B44-1</f>
        <v>0.15492957746478875</v>
      </c>
      <c r="D50" s="88">
        <f>D44/C44-1</f>
        <v>-6.0975609756097615E-2</v>
      </c>
      <c r="E50" s="88">
        <f>E44/D44-1</f>
        <v>-5.1948051948051965E-2</v>
      </c>
      <c r="F50" s="88">
        <f>F44/E44-1</f>
        <v>0.17808219178082196</v>
      </c>
      <c r="G50" s="88">
        <f t="shared" ref="G50:Y50" si="22">G44/F44-1</f>
        <v>0.10465116279069764</v>
      </c>
      <c r="H50" s="88">
        <f t="shared" si="22"/>
        <v>0.14736842105263159</v>
      </c>
      <c r="I50" s="88">
        <f t="shared" si="22"/>
        <v>0.15596330275229353</v>
      </c>
      <c r="J50" s="88">
        <f t="shared" si="22"/>
        <v>0.10317460317460325</v>
      </c>
      <c r="K50" s="88">
        <f t="shared" si="22"/>
        <v>0.17985611510791366</v>
      </c>
      <c r="L50" s="88">
        <f t="shared" si="22"/>
        <v>-6.0975609756097615E-3</v>
      </c>
      <c r="M50" s="88">
        <f t="shared" si="22"/>
        <v>0.22085889570552153</v>
      </c>
      <c r="N50" s="88">
        <f t="shared" si="22"/>
        <v>0.13567839195979903</v>
      </c>
      <c r="O50" s="88">
        <f t="shared" si="22"/>
        <v>0</v>
      </c>
      <c r="P50" s="88">
        <f t="shared" si="22"/>
        <v>-0.34070796460176989</v>
      </c>
      <c r="Q50" s="88">
        <f t="shared" si="22"/>
        <v>1.3422818791946289E-2</v>
      </c>
      <c r="R50" s="88">
        <f t="shared" si="22"/>
        <v>0.4370860927152318</v>
      </c>
      <c r="S50" s="88">
        <f t="shared" si="22"/>
        <v>-9.2165898617511566E-2</v>
      </c>
      <c r="T50" s="88">
        <f t="shared" si="22"/>
        <v>-0.26395939086294418</v>
      </c>
      <c r="U50" s="88">
        <f t="shared" si="22"/>
        <v>0.11724137931034484</v>
      </c>
      <c r="V50" s="88">
        <f t="shared" si="22"/>
        <v>-7.407407407407407E-2</v>
      </c>
      <c r="W50" s="88">
        <f t="shared" si="22"/>
        <v>-0.67333333333333334</v>
      </c>
      <c r="X50" s="88">
        <f t="shared" si="22"/>
        <v>-0.26530612244897955</v>
      </c>
      <c r="Y50" s="88">
        <f t="shared" si="22"/>
        <v>2.6666666666666665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3">B35/B32</f>
        <v>0.11564009661835749</v>
      </c>
      <c r="C52" s="65">
        <f t="shared" si="23"/>
        <v>0.11892583120204604</v>
      </c>
      <c r="D52" s="65">
        <f t="shared" si="23"/>
        <v>0.10658140154543032</v>
      </c>
      <c r="E52" s="65">
        <f t="shared" si="23"/>
        <v>8.6465177398160314E-2</v>
      </c>
      <c r="F52" s="65">
        <f t="shared" si="23"/>
        <v>0.10355407824085912</v>
      </c>
      <c r="G52" s="65">
        <f t="shared" si="23"/>
        <v>9.7712636020430829E-2</v>
      </c>
      <c r="H52" s="65">
        <f t="shared" si="23"/>
        <v>9.4686523257951835E-2</v>
      </c>
      <c r="I52" s="65">
        <f t="shared" si="23"/>
        <v>0.11788291900561347</v>
      </c>
      <c r="J52" s="65">
        <f t="shared" si="23"/>
        <v>0.11334519572953737</v>
      </c>
      <c r="K52" s="65">
        <f t="shared" si="23"/>
        <v>9.8050062232056423E-2</v>
      </c>
      <c r="L52" s="65">
        <f t="shared" si="23"/>
        <v>0.12958758986000757</v>
      </c>
      <c r="M52" s="65">
        <f t="shared" si="23"/>
        <v>0.13737185461323392</v>
      </c>
      <c r="N52" s="65">
        <f t="shared" si="23"/>
        <v>0.12699163905978861</v>
      </c>
      <c r="O52" s="65">
        <f t="shared" si="23"/>
        <v>0.13113725490196079</v>
      </c>
      <c r="P52" s="65">
        <f t="shared" si="23"/>
        <v>0.11626128193360868</v>
      </c>
      <c r="Q52" s="65">
        <f t="shared" si="23"/>
        <v>0.12432254885859748</v>
      </c>
      <c r="R52" s="65">
        <f t="shared" si="23"/>
        <v>0.13527342500799489</v>
      </c>
      <c r="S52" s="65">
        <f t="shared" si="23"/>
        <v>0.11247611247611247</v>
      </c>
      <c r="T52" s="65">
        <f t="shared" si="23"/>
        <v>9.7576211894052967E-2</v>
      </c>
      <c r="U52" s="65">
        <f t="shared" si="23"/>
        <v>0.11122674645505398</v>
      </c>
      <c r="V52" s="65">
        <f t="shared" si="23"/>
        <v>0.12337063857801185</v>
      </c>
      <c r="W52" s="65">
        <f t="shared" ref="W52:X52" si="24">W35/W32</f>
        <v>5.969905135754007E-2</v>
      </c>
      <c r="X52" s="65">
        <f t="shared" si="24"/>
        <v>3.8644637356482776E-2</v>
      </c>
      <c r="Y52" s="65">
        <f t="shared" ref="Y52" si="25">Y35/Y32</f>
        <v>7.1252819356161581E-2</v>
      </c>
    </row>
    <row r="53" spans="1:25" x14ac:dyDescent="0.3">
      <c r="A53" s="75" t="s">
        <v>217</v>
      </c>
      <c r="B53" s="88">
        <f t="shared" ref="B53:V53" si="26">B35/B34</f>
        <v>0.53943661971830981</v>
      </c>
      <c r="C53" s="88">
        <f t="shared" si="26"/>
        <v>0.57692307692307687</v>
      </c>
      <c r="D53" s="88">
        <f t="shared" si="26"/>
        <v>0.554016620498615</v>
      </c>
      <c r="E53" s="88">
        <f t="shared" si="26"/>
        <v>0.55387205387205385</v>
      </c>
      <c r="F53" s="88">
        <f t="shared" si="26"/>
        <v>0.5632823365785814</v>
      </c>
      <c r="G53" s="88">
        <f t="shared" si="26"/>
        <v>0.60109289617486339</v>
      </c>
      <c r="H53" s="88">
        <f t="shared" si="26"/>
        <v>0.63658838071693447</v>
      </c>
      <c r="I53" s="88">
        <f t="shared" si="26"/>
        <v>0.61313868613138689</v>
      </c>
      <c r="J53" s="88">
        <f t="shared" si="26"/>
        <v>0.58763837638376382</v>
      </c>
      <c r="K53" s="88">
        <f t="shared" si="26"/>
        <v>0.52989536621823619</v>
      </c>
      <c r="L53" s="88">
        <f t="shared" si="26"/>
        <v>0.50553505535055354</v>
      </c>
      <c r="M53" s="88">
        <f t="shared" si="26"/>
        <v>0.49133333333333334</v>
      </c>
      <c r="N53" s="88">
        <f t="shared" si="26"/>
        <v>0.45816733067729082</v>
      </c>
      <c r="O53" s="88">
        <f t="shared" si="26"/>
        <v>0.42805939580133129</v>
      </c>
      <c r="P53" s="88">
        <f t="shared" si="26"/>
        <v>0.41689522764673614</v>
      </c>
      <c r="Q53" s="88">
        <f t="shared" si="26"/>
        <v>0.42623873873873874</v>
      </c>
      <c r="R53" s="88">
        <f t="shared" si="26"/>
        <v>0.37417072091994691</v>
      </c>
      <c r="S53" s="88">
        <f t="shared" si="26"/>
        <v>0.31271347248576847</v>
      </c>
      <c r="T53" s="88">
        <f t="shared" si="26"/>
        <v>0.24984005118362124</v>
      </c>
      <c r="U53" s="88">
        <f t="shared" si="26"/>
        <v>0.31272860277980979</v>
      </c>
      <c r="V53" s="88">
        <f t="shared" si="26"/>
        <v>0.36860739575137685</v>
      </c>
      <c r="W53" s="88">
        <f t="shared" ref="W53:X53" si="27">W35/W34</f>
        <v>0.1937367303609342</v>
      </c>
      <c r="X53" s="88">
        <f t="shared" si="27"/>
        <v>0.14052953156822812</v>
      </c>
      <c r="Y53" s="88">
        <f t="shared" ref="Y53" si="28">Y35/Y34</f>
        <v>0.25865277260885744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5.7441253263707574E-2</v>
      </c>
      <c r="C55" s="88">
        <f t="shared" ref="C55:V55" si="29">C42/C35</f>
        <v>6.236559139784946E-2</v>
      </c>
      <c r="D55" s="88">
        <f t="shared" si="29"/>
        <v>6.7500000000000004E-2</v>
      </c>
      <c r="E55" s="88">
        <f t="shared" si="29"/>
        <v>6.6869300911854099E-2</v>
      </c>
      <c r="F55" s="88">
        <f t="shared" si="29"/>
        <v>6.6666666666666666E-2</v>
      </c>
      <c r="G55" s="88">
        <f t="shared" si="29"/>
        <v>9.5454545454545459E-2</v>
      </c>
      <c r="H55" s="88">
        <f t="shared" si="29"/>
        <v>0.11844660194174757</v>
      </c>
      <c r="I55" s="88">
        <f t="shared" si="29"/>
        <v>0.13435374149659865</v>
      </c>
      <c r="J55" s="88">
        <f t="shared" si="29"/>
        <v>0.15855572998430142</v>
      </c>
      <c r="K55" s="88">
        <f t="shared" si="29"/>
        <v>0.17489421720733428</v>
      </c>
      <c r="L55" s="88">
        <f t="shared" si="29"/>
        <v>0.21313868613138687</v>
      </c>
      <c r="M55" s="88">
        <f t="shared" si="29"/>
        <v>0.21031207598371776</v>
      </c>
      <c r="N55" s="88">
        <f t="shared" si="29"/>
        <v>0.20745341614906831</v>
      </c>
      <c r="O55" s="88">
        <f t="shared" si="29"/>
        <v>0.21650717703349281</v>
      </c>
      <c r="P55" s="88">
        <f t="shared" si="29"/>
        <v>0.24605263157894736</v>
      </c>
      <c r="Q55" s="88">
        <f t="shared" si="29"/>
        <v>0.23778071334214002</v>
      </c>
      <c r="R55" s="88">
        <f t="shared" si="29"/>
        <v>0.21394799054373523</v>
      </c>
      <c r="S55" s="88">
        <f t="shared" si="29"/>
        <v>0.20024271844660194</v>
      </c>
      <c r="T55" s="88">
        <f t="shared" si="29"/>
        <v>0.23431498079385404</v>
      </c>
      <c r="U55" s="88">
        <f t="shared" si="29"/>
        <v>0.22923976608187135</v>
      </c>
      <c r="V55" s="88">
        <f t="shared" si="29"/>
        <v>0.25613660618996797</v>
      </c>
      <c r="W55" s="88">
        <f t="shared" ref="W55:X55" si="30">W42/W35</f>
        <v>0.48493150684931507</v>
      </c>
      <c r="X55" s="88">
        <f t="shared" si="30"/>
        <v>0.49637681159420288</v>
      </c>
      <c r="Y55" s="88">
        <f t="shared" ref="Y55" si="31">Y42/Y35</f>
        <v>0.25179856115107913</v>
      </c>
    </row>
    <row r="56" spans="1:25" x14ac:dyDescent="0.3">
      <c r="A56" s="75" t="s">
        <v>219</v>
      </c>
      <c r="B56" s="65">
        <f>B37/B35</f>
        <v>0.3472584856396867</v>
      </c>
      <c r="C56" s="65">
        <f t="shared" ref="C56:V56" si="32">C37/C35</f>
        <v>0.35268817204301073</v>
      </c>
      <c r="D56" s="65">
        <f t="shared" si="32"/>
        <v>0.33250000000000002</v>
      </c>
      <c r="E56" s="65">
        <f t="shared" si="32"/>
        <v>0.31914893617021278</v>
      </c>
      <c r="F56" s="65">
        <f t="shared" si="32"/>
        <v>0.32098765432098764</v>
      </c>
      <c r="G56" s="65">
        <f t="shared" si="32"/>
        <v>0.28863636363636364</v>
      </c>
      <c r="H56" s="65">
        <f t="shared" si="32"/>
        <v>0.24077669902912621</v>
      </c>
      <c r="I56" s="65">
        <f t="shared" si="32"/>
        <v>0.18197278911564627</v>
      </c>
      <c r="J56" s="65">
        <f t="shared" si="32"/>
        <v>0.14913657770800628</v>
      </c>
      <c r="K56" s="65">
        <f t="shared" si="32"/>
        <v>0.12129760225669958</v>
      </c>
      <c r="L56" s="65">
        <f t="shared" si="32"/>
        <v>0.10218978102189781</v>
      </c>
      <c r="M56" s="65">
        <f t="shared" si="32"/>
        <v>9.3622795115332433E-2</v>
      </c>
      <c r="N56" s="65">
        <f t="shared" si="32"/>
        <v>9.3167701863354033E-2</v>
      </c>
      <c r="O56" s="65">
        <f t="shared" si="32"/>
        <v>0.10287081339712918</v>
      </c>
      <c r="P56" s="65">
        <f t="shared" si="32"/>
        <v>0.11447368421052631</v>
      </c>
      <c r="Q56" s="65">
        <f t="shared" si="32"/>
        <v>0.1202113606340819</v>
      </c>
      <c r="R56" s="65">
        <f t="shared" si="32"/>
        <v>0.10638297872340426</v>
      </c>
      <c r="S56" s="65">
        <f t="shared" si="32"/>
        <v>0.10436893203883495</v>
      </c>
      <c r="T56" s="65">
        <f t="shared" si="32"/>
        <v>9.3469910371318826E-2</v>
      </c>
      <c r="U56" s="65">
        <f t="shared" si="32"/>
        <v>8.4210526315789472E-2</v>
      </c>
      <c r="V56" s="65">
        <f t="shared" si="32"/>
        <v>7.2572038420490925E-2</v>
      </c>
      <c r="W56" s="65">
        <f t="shared" ref="W56:X56" si="33">W37/W35</f>
        <v>4.3835616438356165E-2</v>
      </c>
      <c r="X56" s="65">
        <f t="shared" si="33"/>
        <v>4.3478260869565216E-2</v>
      </c>
      <c r="Y56" s="65">
        <f t="shared" ref="Y56" si="34">Y37/Y35</f>
        <v>5.6115107913669061E-2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5">B8-B35</f>
        <v>1696</v>
      </c>
      <c r="C59" s="42">
        <f t="shared" si="35"/>
        <v>1741</v>
      </c>
      <c r="D59" s="42">
        <f t="shared" si="35"/>
        <v>1339</v>
      </c>
      <c r="E59" s="42">
        <f t="shared" si="35"/>
        <v>528</v>
      </c>
      <c r="F59" s="42">
        <f t="shared" si="35"/>
        <v>391</v>
      </c>
      <c r="G59" s="42">
        <f t="shared" si="35"/>
        <v>470</v>
      </c>
      <c r="H59" s="42">
        <f t="shared" si="35"/>
        <v>475</v>
      </c>
      <c r="I59" s="42">
        <f t="shared" si="35"/>
        <v>511</v>
      </c>
      <c r="J59" s="42">
        <f t="shared" si="35"/>
        <v>646</v>
      </c>
      <c r="K59" s="42">
        <f t="shared" si="35"/>
        <v>795</v>
      </c>
      <c r="L59" s="42">
        <f t="shared" si="35"/>
        <v>847</v>
      </c>
      <c r="M59" s="42">
        <f t="shared" si="35"/>
        <v>1266</v>
      </c>
      <c r="N59" s="42">
        <f t="shared" si="35"/>
        <v>1567</v>
      </c>
      <c r="O59" s="42">
        <f t="shared" si="35"/>
        <v>1999</v>
      </c>
      <c r="P59" s="42">
        <f t="shared" si="35"/>
        <v>2488</v>
      </c>
      <c r="Q59" s="42">
        <f t="shared" si="35"/>
        <v>2360</v>
      </c>
      <c r="R59" s="42">
        <f t="shared" si="35"/>
        <v>2572</v>
      </c>
      <c r="S59" s="42">
        <f t="shared" si="35"/>
        <v>2940</v>
      </c>
      <c r="T59" s="42">
        <f t="shared" si="35"/>
        <v>3250</v>
      </c>
      <c r="U59" s="42">
        <f t="shared" si="35"/>
        <v>3081</v>
      </c>
      <c r="V59" s="42">
        <f t="shared" si="35"/>
        <v>2443</v>
      </c>
      <c r="W59" s="42">
        <f t="shared" ref="W59:X59" si="36">W8-W35</f>
        <v>483</v>
      </c>
      <c r="X59" s="42">
        <f t="shared" si="36"/>
        <v>1099</v>
      </c>
      <c r="Y59" s="42">
        <f t="shared" ref="Y59" si="37">Y8-Y35</f>
        <v>1751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8">(C59-B59)/ABS(B59)</f>
        <v>2.6533018867924529E-2</v>
      </c>
      <c r="D61" s="87">
        <f t="shared" si="38"/>
        <v>-0.23090178058587019</v>
      </c>
      <c r="E61" s="87">
        <f t="shared" si="38"/>
        <v>-0.60567587752053775</v>
      </c>
      <c r="F61" s="87">
        <f t="shared" si="38"/>
        <v>-0.25946969696969696</v>
      </c>
      <c r="G61" s="87">
        <f t="shared" si="38"/>
        <v>0.20204603580562661</v>
      </c>
      <c r="H61" s="87">
        <f t="shared" si="38"/>
        <v>1.0638297872340425E-2</v>
      </c>
      <c r="I61" s="87">
        <f t="shared" si="38"/>
        <v>7.5789473684210532E-2</v>
      </c>
      <c r="J61" s="87">
        <f t="shared" si="38"/>
        <v>0.26418786692759294</v>
      </c>
      <c r="K61" s="87">
        <f t="shared" si="38"/>
        <v>0.23065015479876161</v>
      </c>
      <c r="L61" s="87">
        <f t="shared" si="38"/>
        <v>6.540880503144654E-2</v>
      </c>
      <c r="M61" s="87">
        <f t="shared" si="38"/>
        <v>0.49468713105076739</v>
      </c>
      <c r="N61" s="87">
        <f t="shared" si="38"/>
        <v>0.2377567140600316</v>
      </c>
      <c r="O61" s="87">
        <f t="shared" si="38"/>
        <v>0.27568602425015953</v>
      </c>
      <c r="P61" s="87">
        <f t="shared" si="38"/>
        <v>0.24462231115557778</v>
      </c>
      <c r="Q61" s="87">
        <f t="shared" si="38"/>
        <v>-5.1446945337620578E-2</v>
      </c>
      <c r="R61" s="87">
        <f t="shared" si="38"/>
        <v>8.9830508474576271E-2</v>
      </c>
      <c r="S61" s="87">
        <f t="shared" si="38"/>
        <v>0.14307931570762053</v>
      </c>
      <c r="T61" s="87">
        <f t="shared" si="38"/>
        <v>0.10544217687074831</v>
      </c>
      <c r="U61" s="87">
        <f t="shared" si="38"/>
        <v>-5.1999999999999998E-2</v>
      </c>
      <c r="V61" s="87">
        <f t="shared" si="38"/>
        <v>-0.20707562479714378</v>
      </c>
      <c r="W61" s="87">
        <f t="shared" si="38"/>
        <v>-0.80229226361031514</v>
      </c>
      <c r="X61" s="87">
        <f t="shared" si="38"/>
        <v>1.2753623188405796</v>
      </c>
      <c r="Y61" s="87">
        <f t="shared" si="38"/>
        <v>0.59326660600545955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699" priority="19" stopIfTrue="1" operator="lessThan">
      <formula>0</formula>
    </cfRule>
  </conditionalFormatting>
  <conditionalFormatting sqref="B50:B52 C52:Y52">
    <cfRule type="cellIs" dxfId="698" priority="18" stopIfTrue="1" operator="lessThan">
      <formula>0</formula>
    </cfRule>
  </conditionalFormatting>
  <conditionalFormatting sqref="B19:Y29 Z34:HI35 Z51:HI53">
    <cfRule type="cellIs" dxfId="697" priority="21" stopIfTrue="1" operator="lessThan">
      <formula>0</formula>
    </cfRule>
  </conditionalFormatting>
  <conditionalFormatting sqref="B48:Y56 A57:U57 B59:Y59">
    <cfRule type="cellIs" dxfId="696" priority="4" stopIfTrue="1" operator="lessThan">
      <formula>0</formula>
    </cfRule>
  </conditionalFormatting>
  <conditionalFormatting sqref="B61:Y61">
    <cfRule type="cellIs" dxfId="695" priority="3" stopIfTrue="1" operator="lessThan">
      <formula>0</formula>
    </cfRule>
  </conditionalFormatting>
  <conditionalFormatting sqref="C19:Y23">
    <cfRule type="cellIs" dxfId="694" priority="2" operator="lessThan">
      <formula>0</formula>
    </cfRule>
  </conditionalFormatting>
  <conditionalFormatting sqref="C46:Y50">
    <cfRule type="cellIs" dxfId="693" priority="1" operator="lessThan">
      <formula>0</formula>
    </cfRule>
  </conditionalFormatting>
  <conditionalFormatting sqref="M34:P34">
    <cfRule type="cellIs" dxfId="692" priority="8" stopIfTrue="1" operator="less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Y63"/>
  <sheetViews>
    <sheetView workbookViewId="0">
      <pane xSplit="1" ySplit="1" topLeftCell="N2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15" width="9.33203125" style="1" bestFit="1" customWidth="1"/>
    <col min="16" max="22" width="10.109375" style="1" bestFit="1" customWidth="1"/>
    <col min="23" max="23" width="10.109375" style="16" bestFit="1" customWidth="1"/>
    <col min="24" max="25" width="9.88671875" style="16" bestFit="1" customWidth="1"/>
    <col min="26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220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262850</v>
      </c>
      <c r="C5" s="42">
        <v>301451</v>
      </c>
      <c r="D5" s="42">
        <v>272894</v>
      </c>
      <c r="E5" s="42">
        <v>269677</v>
      </c>
      <c r="F5" s="42">
        <v>283091</v>
      </c>
      <c r="G5" s="42">
        <v>316094</v>
      </c>
      <c r="H5" s="42">
        <v>342228</v>
      </c>
      <c r="I5" s="42">
        <v>385925</v>
      </c>
      <c r="J5" s="42">
        <v>430892</v>
      </c>
      <c r="K5" s="42">
        <v>464421</v>
      </c>
      <c r="L5" s="42">
        <v>420542</v>
      </c>
      <c r="M5" s="42">
        <v>523350</v>
      </c>
      <c r="N5" s="42">
        <v>592070</v>
      </c>
      <c r="O5" s="42">
        <v>617583</v>
      </c>
      <c r="P5" s="42">
        <v>635952</v>
      </c>
      <c r="Q5" s="42">
        <v>651488</v>
      </c>
      <c r="R5" s="42">
        <v>633923</v>
      </c>
      <c r="S5" s="42">
        <v>641294</v>
      </c>
      <c r="T5" s="42">
        <v>697440</v>
      </c>
      <c r="U5" s="42">
        <v>731554</v>
      </c>
      <c r="V5" s="42">
        <v>716470</v>
      </c>
      <c r="W5" s="42">
        <v>628631</v>
      </c>
      <c r="X5" s="42">
        <v>739670</v>
      </c>
      <c r="Y5" s="42">
        <v>816983</v>
      </c>
    </row>
    <row r="6" spans="1:25" x14ac:dyDescent="0.3">
      <c r="A6" s="67" t="s">
        <v>113</v>
      </c>
      <c r="B6" s="42">
        <v>185301</v>
      </c>
      <c r="C6" s="42">
        <v>215802</v>
      </c>
      <c r="D6" s="42">
        <v>193330</v>
      </c>
      <c r="E6" s="42">
        <v>191356</v>
      </c>
      <c r="F6" s="68">
        <v>203880</v>
      </c>
      <c r="G6" s="68">
        <v>226576</v>
      </c>
      <c r="H6" s="68">
        <v>244220</v>
      </c>
      <c r="I6" s="68">
        <v>280513</v>
      </c>
      <c r="J6" s="68">
        <v>311917</v>
      </c>
      <c r="K6" s="68">
        <v>339261</v>
      </c>
      <c r="L6" s="68">
        <v>291483</v>
      </c>
      <c r="M6" s="68">
        <v>369676</v>
      </c>
      <c r="N6" s="68">
        <v>420201</v>
      </c>
      <c r="O6" s="68">
        <v>430161</v>
      </c>
      <c r="P6" s="68">
        <v>439294</v>
      </c>
      <c r="Q6" s="68">
        <v>445541</v>
      </c>
      <c r="R6" s="42">
        <v>418637</v>
      </c>
      <c r="S6" s="42">
        <v>412493</v>
      </c>
      <c r="T6" s="42">
        <v>455327</v>
      </c>
      <c r="U6" s="42">
        <v>481942</v>
      </c>
      <c r="V6" s="42">
        <v>462469</v>
      </c>
      <c r="W6" s="42">
        <v>432147</v>
      </c>
      <c r="X6" s="42">
        <v>533812</v>
      </c>
      <c r="Y6" s="42">
        <v>584422</v>
      </c>
    </row>
    <row r="7" spans="1:25" x14ac:dyDescent="0.3">
      <c r="A7" s="67" t="s">
        <v>114</v>
      </c>
      <c r="B7" s="42">
        <v>77549</v>
      </c>
      <c r="C7" s="42">
        <v>85649</v>
      </c>
      <c r="D7" s="42">
        <v>79565</v>
      </c>
      <c r="E7" s="42">
        <v>78321</v>
      </c>
      <c r="F7" s="68">
        <v>79212</v>
      </c>
      <c r="G7" s="68">
        <v>89518</v>
      </c>
      <c r="H7" s="68">
        <v>98008</v>
      </c>
      <c r="I7" s="68">
        <v>105413</v>
      </c>
      <c r="J7" s="68">
        <v>118975</v>
      </c>
      <c r="K7" s="68">
        <v>125160</v>
      </c>
      <c r="L7" s="68">
        <v>129059</v>
      </c>
      <c r="M7" s="68">
        <v>153674</v>
      </c>
      <c r="N7" s="68">
        <v>171869</v>
      </c>
      <c r="O7" s="68">
        <v>187421</v>
      </c>
      <c r="P7" s="68">
        <v>196658</v>
      </c>
      <c r="Q7" s="42">
        <v>205946</v>
      </c>
      <c r="R7" s="42">
        <v>215286</v>
      </c>
      <c r="S7" s="42">
        <v>228801</v>
      </c>
      <c r="T7" s="42">
        <v>242113</v>
      </c>
      <c r="U7" s="42">
        <v>249612</v>
      </c>
      <c r="V7" s="42">
        <v>254002</v>
      </c>
      <c r="W7" s="42">
        <v>196484</v>
      </c>
      <c r="X7" s="42">
        <v>205858</v>
      </c>
      <c r="Y7" s="42">
        <v>232560</v>
      </c>
    </row>
    <row r="8" spans="1:25" x14ac:dyDescent="0.3">
      <c r="A8" s="69" t="s">
        <v>1</v>
      </c>
      <c r="B8" s="3">
        <f>B9+B17</f>
        <v>34159</v>
      </c>
      <c r="C8" s="3">
        <f t="shared" ref="C8:V8" si="0">C9+C17</f>
        <v>38036</v>
      </c>
      <c r="D8" s="3">
        <f t="shared" si="0"/>
        <v>33444</v>
      </c>
      <c r="E8" s="3">
        <f t="shared" si="0"/>
        <v>30778</v>
      </c>
      <c r="F8" s="3">
        <f t="shared" si="0"/>
        <v>28672</v>
      </c>
      <c r="G8" s="3">
        <f t="shared" si="0"/>
        <v>33728</v>
      </c>
      <c r="H8" s="3">
        <f t="shared" si="0"/>
        <v>35987</v>
      </c>
      <c r="I8" s="3">
        <f t="shared" si="0"/>
        <v>35821</v>
      </c>
      <c r="J8" s="3">
        <f t="shared" si="0"/>
        <v>38846</v>
      </c>
      <c r="K8" s="3">
        <f t="shared" si="0"/>
        <v>40311</v>
      </c>
      <c r="L8" s="3">
        <f t="shared" si="0"/>
        <v>38712</v>
      </c>
      <c r="M8" s="3">
        <f t="shared" si="0"/>
        <v>49867</v>
      </c>
      <c r="N8" s="3">
        <f t="shared" si="0"/>
        <v>55504</v>
      </c>
      <c r="O8" s="3">
        <f t="shared" si="0"/>
        <v>63542</v>
      </c>
      <c r="P8" s="3">
        <f t="shared" si="0"/>
        <v>70715</v>
      </c>
      <c r="Q8" s="3">
        <f t="shared" si="0"/>
        <v>75421</v>
      </c>
      <c r="R8" s="3">
        <f t="shared" si="0"/>
        <v>83160</v>
      </c>
      <c r="S8" s="3">
        <f t="shared" si="0"/>
        <v>88250</v>
      </c>
      <c r="T8" s="3">
        <f t="shared" si="0"/>
        <v>91856</v>
      </c>
      <c r="U8" s="3">
        <f t="shared" si="0"/>
        <v>94036</v>
      </c>
      <c r="V8" s="3">
        <f t="shared" si="0"/>
        <v>93632</v>
      </c>
      <c r="W8" s="3">
        <f t="shared" ref="W8:X8" si="1">W9+W17</f>
        <v>38822</v>
      </c>
      <c r="X8" s="3">
        <f t="shared" si="1"/>
        <v>29835</v>
      </c>
      <c r="Y8" s="3">
        <f t="shared" ref="Y8" si="2">Y9+Y17</f>
        <v>50759</v>
      </c>
    </row>
    <row r="9" spans="1:25" x14ac:dyDescent="0.3">
      <c r="A9" s="70" t="s">
        <v>107</v>
      </c>
      <c r="B9" s="42">
        <v>26212</v>
      </c>
      <c r="C9" s="42">
        <v>29418</v>
      </c>
      <c r="D9" s="42">
        <v>26112</v>
      </c>
      <c r="E9" s="42">
        <v>24364</v>
      </c>
      <c r="F9" s="68">
        <v>22658</v>
      </c>
      <c r="G9" s="68">
        <v>25955</v>
      </c>
      <c r="H9" s="68">
        <v>27579</v>
      </c>
      <c r="I9" s="68">
        <v>27510</v>
      </c>
      <c r="J9" s="68">
        <v>29609</v>
      </c>
      <c r="K9" s="68">
        <v>30565</v>
      </c>
      <c r="L9" s="68">
        <v>30912</v>
      </c>
      <c r="M9" s="68">
        <v>40670</v>
      </c>
      <c r="N9" s="68">
        <v>44230</v>
      </c>
      <c r="O9" s="68">
        <v>50205</v>
      </c>
      <c r="P9" s="68">
        <v>57937</v>
      </c>
      <c r="Q9" s="68">
        <v>62743</v>
      </c>
      <c r="R9" s="42">
        <v>71719</v>
      </c>
      <c r="S9" s="42">
        <v>77042</v>
      </c>
      <c r="T9" s="42">
        <v>80134</v>
      </c>
      <c r="U9" s="42">
        <v>80988</v>
      </c>
      <c r="V9" s="42">
        <v>81057</v>
      </c>
      <c r="W9" s="42">
        <v>34713</v>
      </c>
      <c r="X9" s="42">
        <v>26647</v>
      </c>
      <c r="Y9" s="42">
        <v>44707</v>
      </c>
    </row>
    <row r="10" spans="1:25" x14ac:dyDescent="0.3">
      <c r="A10" s="71" t="s">
        <v>201</v>
      </c>
      <c r="B10" s="42">
        <v>10143</v>
      </c>
      <c r="C10" s="42">
        <v>11572</v>
      </c>
      <c r="D10" s="42">
        <v>9776</v>
      </c>
      <c r="E10" s="42">
        <v>8737</v>
      </c>
      <c r="F10" s="68">
        <v>7682</v>
      </c>
      <c r="G10" s="68">
        <v>9152</v>
      </c>
      <c r="H10" s="68">
        <v>9888</v>
      </c>
      <c r="I10" s="68">
        <v>9844</v>
      </c>
      <c r="J10" s="68">
        <v>10727</v>
      </c>
      <c r="K10" s="68">
        <v>10614</v>
      </c>
      <c r="L10" s="68">
        <v>9974</v>
      </c>
      <c r="M10" s="68">
        <v>13792</v>
      </c>
      <c r="N10" s="68">
        <v>14271</v>
      </c>
      <c r="O10" s="68">
        <v>15302</v>
      </c>
      <c r="P10" s="68">
        <v>16589</v>
      </c>
      <c r="Q10" s="68">
        <v>16241</v>
      </c>
      <c r="R10" s="42">
        <v>17059</v>
      </c>
      <c r="S10" s="42">
        <v>16480</v>
      </c>
      <c r="T10" s="42">
        <v>15646</v>
      </c>
      <c r="U10" s="42">
        <v>14744</v>
      </c>
      <c r="V10" s="42">
        <v>14682</v>
      </c>
      <c r="W10" s="42">
        <v>2536</v>
      </c>
      <c r="X10" s="42">
        <v>1566</v>
      </c>
      <c r="Y10" s="42">
        <v>6010</v>
      </c>
    </row>
    <row r="11" spans="1:25" x14ac:dyDescent="0.3">
      <c r="A11" s="72" t="s">
        <v>202</v>
      </c>
      <c r="B11" s="42">
        <v>661</v>
      </c>
      <c r="C11" s="42">
        <v>752</v>
      </c>
      <c r="D11" s="42">
        <v>857</v>
      </c>
      <c r="E11" s="42">
        <v>751</v>
      </c>
      <c r="F11" s="68">
        <v>572</v>
      </c>
      <c r="G11" s="68">
        <v>930</v>
      </c>
      <c r="H11" s="68">
        <v>1034</v>
      </c>
      <c r="I11" s="68">
        <v>1025</v>
      </c>
      <c r="J11" s="68">
        <v>1128</v>
      </c>
      <c r="K11" s="68">
        <v>1021</v>
      </c>
      <c r="L11" s="68">
        <v>778</v>
      </c>
      <c r="M11" s="68">
        <v>656</v>
      </c>
      <c r="N11" s="68">
        <v>780</v>
      </c>
      <c r="O11" s="68">
        <v>765</v>
      </c>
      <c r="P11" s="68">
        <v>814</v>
      </c>
      <c r="Q11" s="68">
        <v>891</v>
      </c>
      <c r="R11" s="42">
        <v>1040</v>
      </c>
      <c r="S11" s="42">
        <v>1060</v>
      </c>
      <c r="T11" s="42">
        <v>1084</v>
      </c>
      <c r="U11" s="42">
        <v>840</v>
      </c>
      <c r="V11" s="42">
        <v>1384</v>
      </c>
      <c r="W11" s="42">
        <v>528</v>
      </c>
      <c r="X11" s="42">
        <v>441</v>
      </c>
      <c r="Y11" s="42">
        <v>1619</v>
      </c>
    </row>
    <row r="12" spans="1:25" x14ac:dyDescent="0.3">
      <c r="A12" s="72" t="s">
        <v>203</v>
      </c>
      <c r="B12" s="42">
        <v>9482</v>
      </c>
      <c r="C12" s="42">
        <v>10820</v>
      </c>
      <c r="D12" s="42">
        <v>8919</v>
      </c>
      <c r="E12" s="42">
        <v>7986</v>
      </c>
      <c r="F12" s="68">
        <v>7110</v>
      </c>
      <c r="G12" s="68">
        <v>8223</v>
      </c>
      <c r="H12" s="68">
        <v>8854</v>
      </c>
      <c r="I12" s="68">
        <v>8819</v>
      </c>
      <c r="J12" s="68">
        <v>9599</v>
      </c>
      <c r="K12" s="68">
        <v>9593</v>
      </c>
      <c r="L12" s="68">
        <v>9196</v>
      </c>
      <c r="M12" s="68">
        <v>13136</v>
      </c>
      <c r="N12" s="68">
        <v>13491</v>
      </c>
      <c r="O12" s="68">
        <v>14537</v>
      </c>
      <c r="P12" s="68">
        <v>15775</v>
      </c>
      <c r="Q12" s="68">
        <v>15350</v>
      </c>
      <c r="R12" s="42">
        <v>16018</v>
      </c>
      <c r="S12" s="42">
        <v>15420</v>
      </c>
      <c r="T12" s="42">
        <v>14562</v>
      </c>
      <c r="U12" s="42">
        <v>13904</v>
      </c>
      <c r="V12" s="42">
        <v>13298</v>
      </c>
      <c r="W12" s="42">
        <v>2008</v>
      </c>
      <c r="X12" s="42">
        <v>1125</v>
      </c>
      <c r="Y12" s="42">
        <v>4392</v>
      </c>
    </row>
    <row r="13" spans="1:25" x14ac:dyDescent="0.3">
      <c r="A13" s="71" t="s">
        <v>204</v>
      </c>
      <c r="B13" s="42">
        <v>16069</v>
      </c>
      <c r="C13" s="42">
        <v>17846</v>
      </c>
      <c r="D13" s="42">
        <v>16335</v>
      </c>
      <c r="E13" s="42">
        <v>15627</v>
      </c>
      <c r="F13" s="68">
        <v>14976</v>
      </c>
      <c r="G13" s="68">
        <v>16803</v>
      </c>
      <c r="H13" s="68">
        <v>17691</v>
      </c>
      <c r="I13" s="68">
        <v>17666</v>
      </c>
      <c r="J13" s="68">
        <v>18882</v>
      </c>
      <c r="K13" s="68">
        <v>19951</v>
      </c>
      <c r="L13" s="68">
        <v>20938</v>
      </c>
      <c r="M13" s="68">
        <v>26878</v>
      </c>
      <c r="N13" s="68">
        <v>29959</v>
      </c>
      <c r="O13" s="68">
        <v>34903</v>
      </c>
      <c r="P13" s="68">
        <v>41347</v>
      </c>
      <c r="Q13" s="68">
        <v>46502</v>
      </c>
      <c r="R13" s="42">
        <v>54660</v>
      </c>
      <c r="S13" s="42">
        <v>60561</v>
      </c>
      <c r="T13" s="42">
        <v>64488</v>
      </c>
      <c r="U13" s="42">
        <v>66244</v>
      </c>
      <c r="V13" s="42">
        <v>66375</v>
      </c>
      <c r="W13" s="42">
        <v>32178</v>
      </c>
      <c r="X13" s="42">
        <v>25081</v>
      </c>
      <c r="Y13" s="42">
        <v>38697</v>
      </c>
    </row>
    <row r="14" spans="1:25" x14ac:dyDescent="0.3">
      <c r="A14" s="72" t="s">
        <v>205</v>
      </c>
      <c r="B14" s="42">
        <v>105</v>
      </c>
      <c r="C14" s="42">
        <v>104</v>
      </c>
      <c r="D14" s="42">
        <v>103</v>
      </c>
      <c r="E14" s="42">
        <v>104</v>
      </c>
      <c r="F14" s="68">
        <v>104</v>
      </c>
      <c r="G14" s="68">
        <v>103</v>
      </c>
      <c r="H14" s="68">
        <v>102</v>
      </c>
      <c r="I14" s="68">
        <v>103</v>
      </c>
      <c r="J14" s="68">
        <v>115</v>
      </c>
      <c r="K14" s="68">
        <v>120</v>
      </c>
      <c r="L14" s="68">
        <v>120</v>
      </c>
      <c r="M14" s="68">
        <v>120</v>
      </c>
      <c r="N14" s="68">
        <v>113</v>
      </c>
      <c r="O14" s="68">
        <v>116</v>
      </c>
      <c r="P14" s="68">
        <v>131</v>
      </c>
      <c r="Q14" s="68">
        <v>160</v>
      </c>
      <c r="R14" s="42">
        <v>196</v>
      </c>
      <c r="S14" s="42">
        <v>231</v>
      </c>
      <c r="T14" s="42">
        <v>286</v>
      </c>
      <c r="U14" s="42">
        <v>324</v>
      </c>
      <c r="V14" s="42">
        <v>349</v>
      </c>
      <c r="W14" s="42">
        <v>78</v>
      </c>
      <c r="X14" s="42">
        <v>47</v>
      </c>
      <c r="Y14" s="42">
        <v>124</v>
      </c>
    </row>
    <row r="15" spans="1:25" x14ac:dyDescent="0.3">
      <c r="A15" s="72" t="s">
        <v>206</v>
      </c>
      <c r="B15" s="42">
        <v>5063</v>
      </c>
      <c r="C15" s="42">
        <v>5493</v>
      </c>
      <c r="D15" s="42">
        <v>6143</v>
      </c>
      <c r="E15" s="42">
        <v>6634</v>
      </c>
      <c r="F15" s="68">
        <v>6901</v>
      </c>
      <c r="G15" s="68">
        <v>7192</v>
      </c>
      <c r="H15" s="68">
        <v>7519</v>
      </c>
      <c r="I15" s="68">
        <v>7752</v>
      </c>
      <c r="J15" s="68">
        <v>8607</v>
      </c>
      <c r="K15" s="68">
        <v>9535</v>
      </c>
      <c r="L15" s="68">
        <v>10518</v>
      </c>
      <c r="M15" s="68">
        <v>11487</v>
      </c>
      <c r="N15" s="68">
        <v>12930</v>
      </c>
      <c r="O15" s="68">
        <v>14593</v>
      </c>
      <c r="P15" s="68">
        <v>16730</v>
      </c>
      <c r="Q15" s="68">
        <v>19662</v>
      </c>
      <c r="R15" s="42">
        <v>23459</v>
      </c>
      <c r="S15" s="42">
        <v>27529</v>
      </c>
      <c r="T15" s="42">
        <v>31436</v>
      </c>
      <c r="U15" s="42">
        <v>33551</v>
      </c>
      <c r="V15" s="42">
        <v>34204</v>
      </c>
      <c r="W15" s="42">
        <v>27577</v>
      </c>
      <c r="X15" s="42">
        <v>22780</v>
      </c>
      <c r="Y15" s="42">
        <v>26325</v>
      </c>
    </row>
    <row r="16" spans="1:25" x14ac:dyDescent="0.3">
      <c r="A16" s="72" t="s">
        <v>207</v>
      </c>
      <c r="B16" s="42">
        <v>10901</v>
      </c>
      <c r="C16" s="42">
        <v>12249</v>
      </c>
      <c r="D16" s="42">
        <v>10089</v>
      </c>
      <c r="E16" s="42">
        <v>8889</v>
      </c>
      <c r="F16" s="68">
        <v>7972</v>
      </c>
      <c r="G16" s="68">
        <v>9508</v>
      </c>
      <c r="H16" s="68">
        <v>10069</v>
      </c>
      <c r="I16" s="68">
        <v>9811</v>
      </c>
      <c r="J16" s="68">
        <v>10160</v>
      </c>
      <c r="K16" s="68">
        <v>10296</v>
      </c>
      <c r="L16" s="68">
        <v>10300</v>
      </c>
      <c r="M16" s="68">
        <v>15271</v>
      </c>
      <c r="N16" s="68">
        <v>16917</v>
      </c>
      <c r="O16" s="68">
        <v>20194</v>
      </c>
      <c r="P16" s="68">
        <v>24487</v>
      </c>
      <c r="Q16" s="68">
        <v>26681</v>
      </c>
      <c r="R16" s="42">
        <v>31006</v>
      </c>
      <c r="S16" s="42">
        <v>32801</v>
      </c>
      <c r="T16" s="42">
        <v>32767</v>
      </c>
      <c r="U16" s="42">
        <v>32369</v>
      </c>
      <c r="V16" s="42">
        <v>31823</v>
      </c>
      <c r="W16" s="42">
        <v>4523</v>
      </c>
      <c r="X16" s="42">
        <v>2254</v>
      </c>
      <c r="Y16" s="42">
        <v>12248</v>
      </c>
    </row>
    <row r="17" spans="1:25" x14ac:dyDescent="0.3">
      <c r="A17" s="70" t="s">
        <v>108</v>
      </c>
      <c r="B17" s="42">
        <v>7947</v>
      </c>
      <c r="C17" s="42">
        <v>8618</v>
      </c>
      <c r="D17" s="42">
        <v>7332</v>
      </c>
      <c r="E17" s="42">
        <v>6414</v>
      </c>
      <c r="F17" s="68">
        <v>6014</v>
      </c>
      <c r="G17" s="68">
        <v>7773</v>
      </c>
      <c r="H17" s="68">
        <v>8408</v>
      </c>
      <c r="I17" s="68">
        <v>8311</v>
      </c>
      <c r="J17" s="68">
        <v>9237</v>
      </c>
      <c r="K17" s="68">
        <v>9746</v>
      </c>
      <c r="L17" s="68">
        <v>7800</v>
      </c>
      <c r="M17" s="68">
        <v>9197</v>
      </c>
      <c r="N17" s="68">
        <v>11274</v>
      </c>
      <c r="O17" s="68">
        <v>13337</v>
      </c>
      <c r="P17" s="68">
        <v>12778</v>
      </c>
      <c r="Q17" s="68">
        <v>12678</v>
      </c>
      <c r="R17" s="42">
        <v>11441</v>
      </c>
      <c r="S17" s="42">
        <v>11208</v>
      </c>
      <c r="T17" s="42">
        <v>11722</v>
      </c>
      <c r="U17" s="42">
        <v>13048</v>
      </c>
      <c r="V17" s="42">
        <v>12575</v>
      </c>
      <c r="W17" s="42">
        <v>4109</v>
      </c>
      <c r="X17" s="42">
        <v>3188</v>
      </c>
      <c r="Y17" s="42">
        <v>6052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0.11349863871893207</v>
      </c>
      <c r="D19" s="89">
        <f t="shared" si="3"/>
        <v>-0.12072773162267325</v>
      </c>
      <c r="E19" s="89">
        <f t="shared" si="3"/>
        <v>-7.9715345054419351E-2</v>
      </c>
      <c r="F19" s="89">
        <f t="shared" si="3"/>
        <v>-6.842549873286119E-2</v>
      </c>
      <c r="G19" s="89">
        <f t="shared" si="3"/>
        <v>0.17633928571428581</v>
      </c>
      <c r="H19" s="89">
        <f t="shared" si="3"/>
        <v>6.6976992409867098E-2</v>
      </c>
      <c r="I19" s="89">
        <f t="shared" si="3"/>
        <v>-4.6127768360797461E-3</v>
      </c>
      <c r="J19" s="89">
        <f t="shared" si="3"/>
        <v>8.4447670360961347E-2</v>
      </c>
      <c r="K19" s="89">
        <f t="shared" si="3"/>
        <v>3.7713020645626427E-2</v>
      </c>
      <c r="L19" s="89">
        <f t="shared" si="3"/>
        <v>-3.9666592245292898E-2</v>
      </c>
      <c r="M19" s="89">
        <f t="shared" si="3"/>
        <v>0.28815354412068617</v>
      </c>
      <c r="N19" s="89">
        <f t="shared" si="3"/>
        <v>0.11304068823069358</v>
      </c>
      <c r="O19" s="89">
        <f t="shared" si="3"/>
        <v>0.14481839146728159</v>
      </c>
      <c r="P19" s="89">
        <f t="shared" si="3"/>
        <v>0.11288596518837934</v>
      </c>
      <c r="Q19" s="89">
        <f t="shared" si="3"/>
        <v>6.6548822739164182E-2</v>
      </c>
      <c r="R19" s="89">
        <f t="shared" si="3"/>
        <v>0.10261067872343244</v>
      </c>
      <c r="S19" s="89">
        <f t="shared" si="3"/>
        <v>6.1207311207311266E-2</v>
      </c>
      <c r="T19" s="89">
        <f t="shared" si="3"/>
        <v>4.0861189801699727E-2</v>
      </c>
      <c r="U19" s="89">
        <f t="shared" si="3"/>
        <v>2.3732799163908691E-2</v>
      </c>
      <c r="V19" s="89">
        <f t="shared" si="3"/>
        <v>-4.2962269769024619E-3</v>
      </c>
      <c r="W19" s="89">
        <f t="shared" si="3"/>
        <v>-0.58537679425837319</v>
      </c>
      <c r="X19" s="89">
        <f t="shared" si="3"/>
        <v>-0.23149245273298646</v>
      </c>
      <c r="Y19" s="89">
        <f t="shared" si="3"/>
        <v>0.70132394838277201</v>
      </c>
    </row>
    <row r="20" spans="1:25" x14ac:dyDescent="0.3">
      <c r="A20" s="73" t="s">
        <v>4</v>
      </c>
      <c r="B20" s="65" t="s">
        <v>3</v>
      </c>
      <c r="C20" s="89">
        <f t="shared" si="3"/>
        <v>0.12231039218678474</v>
      </c>
      <c r="D20" s="89">
        <f t="shared" si="3"/>
        <v>-0.11238017540281464</v>
      </c>
      <c r="E20" s="89">
        <f t="shared" si="3"/>
        <v>-6.694240196078427E-2</v>
      </c>
      <c r="F20" s="89">
        <f t="shared" si="3"/>
        <v>-7.0021342965030375E-2</v>
      </c>
      <c r="G20" s="89">
        <f t="shared" si="3"/>
        <v>0.14551151911024807</v>
      </c>
      <c r="H20" s="89">
        <f t="shared" si="3"/>
        <v>6.2569832402234571E-2</v>
      </c>
      <c r="I20" s="89">
        <f t="shared" si="3"/>
        <v>-2.5019036223212776E-3</v>
      </c>
      <c r="J20" s="89">
        <f t="shared" si="3"/>
        <v>7.6299527444565696E-2</v>
      </c>
      <c r="K20" s="89">
        <f t="shared" si="3"/>
        <v>3.2287480158060156E-2</v>
      </c>
      <c r="L20" s="89">
        <f t="shared" si="3"/>
        <v>1.1352854572223237E-2</v>
      </c>
      <c r="M20" s="89">
        <f t="shared" si="3"/>
        <v>0.31567028985507251</v>
      </c>
      <c r="N20" s="89">
        <f t="shared" si="3"/>
        <v>8.7533808704204574E-2</v>
      </c>
      <c r="O20" s="89">
        <f t="shared" si="3"/>
        <v>0.13508930590097212</v>
      </c>
      <c r="P20" s="89">
        <f t="shared" si="3"/>
        <v>0.15400856488397574</v>
      </c>
      <c r="Q20" s="89">
        <f t="shared" si="3"/>
        <v>8.295217218703077E-2</v>
      </c>
      <c r="R20" s="89">
        <f t="shared" si="3"/>
        <v>0.14305978356151283</v>
      </c>
      <c r="S20" s="89">
        <f t="shared" si="3"/>
        <v>7.4220220583109064E-2</v>
      </c>
      <c r="T20" s="89">
        <f t="shared" si="3"/>
        <v>4.013395290880295E-2</v>
      </c>
      <c r="U20" s="89">
        <f t="shared" si="3"/>
        <v>1.0657149274964528E-2</v>
      </c>
      <c r="V20" s="89">
        <f t="shared" si="3"/>
        <v>8.5197807082537658E-4</v>
      </c>
      <c r="W20" s="89">
        <f t="shared" si="3"/>
        <v>-0.57174580850512602</v>
      </c>
      <c r="X20" s="89">
        <f t="shared" si="3"/>
        <v>-0.23236251548411258</v>
      </c>
      <c r="Y20" s="89">
        <f t="shared" si="3"/>
        <v>0.67774984050737408</v>
      </c>
    </row>
    <row r="21" spans="1:25" x14ac:dyDescent="0.3">
      <c r="A21" s="74" t="s">
        <v>208</v>
      </c>
      <c r="B21" s="65" t="s">
        <v>3</v>
      </c>
      <c r="C21" s="89">
        <f>C10/B10-1</f>
        <v>0.14088533964310357</v>
      </c>
      <c r="D21" s="89">
        <f t="shared" si="3"/>
        <v>-0.15520221223643282</v>
      </c>
      <c r="E21" s="89">
        <f t="shared" si="3"/>
        <v>-0.10628068739770868</v>
      </c>
      <c r="F21" s="89">
        <f t="shared" si="3"/>
        <v>-0.12075082980428065</v>
      </c>
      <c r="G21" s="89">
        <f t="shared" si="3"/>
        <v>0.19135641759958344</v>
      </c>
      <c r="H21" s="89">
        <f t="shared" si="3"/>
        <v>8.0419580419580416E-2</v>
      </c>
      <c r="I21" s="89">
        <f t="shared" si="3"/>
        <v>-4.4498381877022819E-3</v>
      </c>
      <c r="J21" s="89">
        <f t="shared" si="3"/>
        <v>8.9699309223892687E-2</v>
      </c>
      <c r="K21" s="89">
        <f t="shared" si="3"/>
        <v>-1.0534166122867505E-2</v>
      </c>
      <c r="L21" s="89">
        <f t="shared" si="3"/>
        <v>-6.0297719992462806E-2</v>
      </c>
      <c r="M21" s="89">
        <f t="shared" si="3"/>
        <v>0.38279526769600958</v>
      </c>
      <c r="N21" s="89">
        <f t="shared" si="3"/>
        <v>3.473027842227383E-2</v>
      </c>
      <c r="O21" s="89">
        <f t="shared" si="3"/>
        <v>7.2244411744096348E-2</v>
      </c>
      <c r="P21" s="89">
        <f t="shared" si="3"/>
        <v>8.4106652725133957E-2</v>
      </c>
      <c r="Q21" s="89">
        <f t="shared" si="3"/>
        <v>-2.0977756344565668E-2</v>
      </c>
      <c r="R21" s="89">
        <f t="shared" si="3"/>
        <v>5.036635675143164E-2</v>
      </c>
      <c r="S21" s="89">
        <f t="shared" si="3"/>
        <v>-3.3941028196259992E-2</v>
      </c>
      <c r="T21" s="89">
        <f t="shared" si="3"/>
        <v>-5.0606796116504871E-2</v>
      </c>
      <c r="U21" s="89">
        <f t="shared" si="3"/>
        <v>-5.7650517704205595E-2</v>
      </c>
      <c r="V21" s="89">
        <f t="shared" si="3"/>
        <v>-4.205100379815474E-3</v>
      </c>
      <c r="W21" s="89">
        <f t="shared" si="3"/>
        <v>-0.82727148889797031</v>
      </c>
      <c r="X21" s="89">
        <f t="shared" si="3"/>
        <v>-0.38249211356466872</v>
      </c>
      <c r="Y21" s="89">
        <f t="shared" si="3"/>
        <v>2.8378033205619411</v>
      </c>
    </row>
    <row r="22" spans="1:25" x14ac:dyDescent="0.3">
      <c r="A22" s="74" t="s">
        <v>209</v>
      </c>
      <c r="B22" s="65" t="s">
        <v>3</v>
      </c>
      <c r="C22" s="89">
        <f>C13/B13-1</f>
        <v>0.11058559960171754</v>
      </c>
      <c r="D22" s="89">
        <f t="shared" ref="D22:Y22" si="4">D13/C13-1</f>
        <v>-8.4668833352011696E-2</v>
      </c>
      <c r="E22" s="89">
        <f t="shared" si="4"/>
        <v>-4.3342516069788783E-2</v>
      </c>
      <c r="F22" s="89">
        <f t="shared" si="4"/>
        <v>-4.1658667690535611E-2</v>
      </c>
      <c r="G22" s="89">
        <f t="shared" si="4"/>
        <v>0.12199519230769229</v>
      </c>
      <c r="H22" s="89">
        <f t="shared" si="4"/>
        <v>5.2847705766827291E-2</v>
      </c>
      <c r="I22" s="89">
        <f t="shared" si="4"/>
        <v>-1.4131479283251425E-3</v>
      </c>
      <c r="J22" s="89">
        <f t="shared" si="4"/>
        <v>6.8832786142873248E-2</v>
      </c>
      <c r="K22" s="89">
        <f t="shared" si="4"/>
        <v>5.6614765385022858E-2</v>
      </c>
      <c r="L22" s="89">
        <f t="shared" si="4"/>
        <v>4.9471204450904693E-2</v>
      </c>
      <c r="M22" s="89">
        <f t="shared" si="4"/>
        <v>0.28369471773808397</v>
      </c>
      <c r="N22" s="89">
        <f t="shared" si="4"/>
        <v>0.11462906466254941</v>
      </c>
      <c r="O22" s="89">
        <f t="shared" si="4"/>
        <v>0.16502553489769345</v>
      </c>
      <c r="P22" s="89">
        <f t="shared" si="4"/>
        <v>0.1846259633842362</v>
      </c>
      <c r="Q22" s="89">
        <f t="shared" si="4"/>
        <v>0.12467651824799875</v>
      </c>
      <c r="R22" s="89">
        <f t="shared" si="4"/>
        <v>0.17543331469614221</v>
      </c>
      <c r="S22" s="89">
        <f t="shared" si="4"/>
        <v>0.10795828759604831</v>
      </c>
      <c r="T22" s="89">
        <f t="shared" si="4"/>
        <v>6.4843711299350959E-2</v>
      </c>
      <c r="U22" s="89">
        <f t="shared" si="4"/>
        <v>2.7229872224289853E-2</v>
      </c>
      <c r="V22" s="89">
        <f t="shared" si="4"/>
        <v>1.9775375883099855E-3</v>
      </c>
      <c r="W22" s="89">
        <f t="shared" si="4"/>
        <v>-0.51520903954802266</v>
      </c>
      <c r="X22" s="89">
        <f t="shared" si="4"/>
        <v>-0.22055441606066262</v>
      </c>
      <c r="Y22" s="89">
        <f t="shared" si="4"/>
        <v>0.54288106534827163</v>
      </c>
    </row>
    <row r="23" spans="1:25" x14ac:dyDescent="0.3">
      <c r="A23" s="73" t="s">
        <v>109</v>
      </c>
      <c r="B23" s="65" t="s">
        <v>3</v>
      </c>
      <c r="C23" s="89">
        <f>C17/B17-1</f>
        <v>8.4434377752611089E-2</v>
      </c>
      <c r="D23" s="89">
        <f t="shared" ref="D23:Y23" si="5">D17/C17-1</f>
        <v>-0.14922255743792068</v>
      </c>
      <c r="E23" s="89">
        <f t="shared" si="5"/>
        <v>-0.12520458265139112</v>
      </c>
      <c r="F23" s="89">
        <f t="shared" si="5"/>
        <v>-6.2363579669473035E-2</v>
      </c>
      <c r="G23" s="89">
        <f t="shared" si="5"/>
        <v>0.29248420352510807</v>
      </c>
      <c r="H23" s="89">
        <f t="shared" si="5"/>
        <v>8.1693040010291984E-2</v>
      </c>
      <c r="I23" s="89">
        <f t="shared" si="5"/>
        <v>-1.15366317792579E-2</v>
      </c>
      <c r="J23" s="89">
        <f t="shared" si="5"/>
        <v>0.11141860185296593</v>
      </c>
      <c r="K23" s="89">
        <f t="shared" si="5"/>
        <v>5.5104471148641254E-2</v>
      </c>
      <c r="L23" s="89">
        <f t="shared" si="5"/>
        <v>-0.1996716601682742</v>
      </c>
      <c r="M23" s="89">
        <f t="shared" si="5"/>
        <v>0.17910256410256409</v>
      </c>
      <c r="N23" s="89">
        <f t="shared" si="5"/>
        <v>0.22583451125366971</v>
      </c>
      <c r="O23" s="89">
        <f t="shared" si="5"/>
        <v>0.18298740464786234</v>
      </c>
      <c r="P23" s="89">
        <f t="shared" si="5"/>
        <v>-4.1913473794706446E-2</v>
      </c>
      <c r="Q23" s="89">
        <f t="shared" si="5"/>
        <v>-7.8259508530286181E-3</v>
      </c>
      <c r="R23" s="89">
        <f t="shared" si="5"/>
        <v>-9.7570594731030136E-2</v>
      </c>
      <c r="S23" s="89">
        <f t="shared" si="5"/>
        <v>-2.0365352678961668E-2</v>
      </c>
      <c r="T23" s="89">
        <f t="shared" si="5"/>
        <v>4.58600999286225E-2</v>
      </c>
      <c r="U23" s="89">
        <f t="shared" si="5"/>
        <v>0.11312062787920141</v>
      </c>
      <c r="V23" s="89">
        <f t="shared" si="5"/>
        <v>-3.6250766400981016E-2</v>
      </c>
      <c r="W23" s="89">
        <f t="shared" si="5"/>
        <v>-0.67324055666003968</v>
      </c>
      <c r="X23" s="89">
        <f t="shared" si="5"/>
        <v>-0.22414212703820879</v>
      </c>
      <c r="Y23" s="89">
        <f t="shared" si="5"/>
        <v>0.89836888331242148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0.12995624881110901</v>
      </c>
      <c r="C25" s="89">
        <f t="shared" si="6"/>
        <v>0.12617639351005636</v>
      </c>
      <c r="D25" s="89">
        <f t="shared" si="6"/>
        <v>0.12255307921757166</v>
      </c>
      <c r="E25" s="89">
        <f t="shared" si="6"/>
        <v>0.11412912484194054</v>
      </c>
      <c r="F25" s="89">
        <f t="shared" si="6"/>
        <v>0.10128191994800259</v>
      </c>
      <c r="G25" s="89">
        <f t="shared" si="6"/>
        <v>0.10670243661695572</v>
      </c>
      <c r="H25" s="89">
        <f t="shared" si="6"/>
        <v>0.10515504283693912</v>
      </c>
      <c r="I25" s="89">
        <f t="shared" si="6"/>
        <v>9.2818552827621942E-2</v>
      </c>
      <c r="J25" s="89">
        <f t="shared" si="6"/>
        <v>9.0152520817281367E-2</v>
      </c>
      <c r="K25" s="89">
        <f t="shared" si="6"/>
        <v>8.6798400589120653E-2</v>
      </c>
      <c r="L25" s="89">
        <f t="shared" si="6"/>
        <v>9.2052636835322041E-2</v>
      </c>
      <c r="M25" s="89">
        <f t="shared" si="6"/>
        <v>9.5284226616986725E-2</v>
      </c>
      <c r="N25" s="89">
        <f t="shared" si="6"/>
        <v>9.3745671964463664E-2</v>
      </c>
      <c r="O25" s="89">
        <f t="shared" si="6"/>
        <v>0.10288819478515439</v>
      </c>
      <c r="P25" s="89">
        <f t="shared" si="6"/>
        <v>0.11119549903137343</v>
      </c>
      <c r="Q25" s="89">
        <f t="shared" si="6"/>
        <v>0.1157672896507687</v>
      </c>
      <c r="R25" s="89">
        <f t="shared" si="6"/>
        <v>0.13118312476436414</v>
      </c>
      <c r="S25" s="89">
        <f t="shared" si="6"/>
        <v>0.13761238994907171</v>
      </c>
      <c r="T25" s="89">
        <f t="shared" si="6"/>
        <v>0.13170451938518007</v>
      </c>
      <c r="U25" s="89">
        <f t="shared" si="6"/>
        <v>0.12854280066816667</v>
      </c>
      <c r="V25" s="89">
        <f t="shared" si="6"/>
        <v>0.13068516476614514</v>
      </c>
      <c r="W25" s="89">
        <f t="shared" ref="W25:X25" si="7">W8/W5</f>
        <v>6.1756419902931924E-2</v>
      </c>
      <c r="X25" s="89">
        <f t="shared" si="7"/>
        <v>4.0335555044817284E-2</v>
      </c>
      <c r="Y25" s="89">
        <f t="shared" ref="Y25" si="8">Y8/Y5</f>
        <v>6.2129811758629007E-2</v>
      </c>
    </row>
    <row r="26" spans="1:25" x14ac:dyDescent="0.3">
      <c r="A26" s="75" t="s">
        <v>211</v>
      </c>
      <c r="B26" s="89">
        <f t="shared" ref="B26:V26" si="9">B8/B7</f>
        <v>0.44048279152535819</v>
      </c>
      <c r="C26" s="89">
        <f t="shared" si="9"/>
        <v>0.44409158308911956</v>
      </c>
      <c r="D26" s="89">
        <f t="shared" si="9"/>
        <v>0.42033557468736255</v>
      </c>
      <c r="E26" s="89">
        <f t="shared" si="9"/>
        <v>0.39297251056549332</v>
      </c>
      <c r="F26" s="89">
        <f t="shared" si="9"/>
        <v>0.36196535878402264</v>
      </c>
      <c r="G26" s="89">
        <f t="shared" si="9"/>
        <v>0.37677338635805091</v>
      </c>
      <c r="H26" s="89">
        <f t="shared" si="9"/>
        <v>0.36718431148477676</v>
      </c>
      <c r="I26" s="89">
        <f t="shared" si="9"/>
        <v>0.33981577224820469</v>
      </c>
      <c r="J26" s="89">
        <f t="shared" si="9"/>
        <v>0.32650556839672201</v>
      </c>
      <c r="K26" s="89">
        <f t="shared" si="9"/>
        <v>0.32207574304889741</v>
      </c>
      <c r="L26" s="89">
        <f t="shared" si="9"/>
        <v>0.29995583415337174</v>
      </c>
      <c r="M26" s="89">
        <f t="shared" si="9"/>
        <v>0.32449861394900892</v>
      </c>
      <c r="N26" s="89">
        <f t="shared" si="9"/>
        <v>0.32294363730515685</v>
      </c>
      <c r="O26" s="89">
        <f t="shared" si="9"/>
        <v>0.33903351278672078</v>
      </c>
      <c r="P26" s="89">
        <f t="shared" si="9"/>
        <v>0.35958364266899895</v>
      </c>
      <c r="Q26" s="89">
        <f t="shared" si="9"/>
        <v>0.36621735794820004</v>
      </c>
      <c r="R26" s="89">
        <f t="shared" si="9"/>
        <v>0.38627685961929714</v>
      </c>
      <c r="S26" s="89">
        <f t="shared" si="9"/>
        <v>0.38570635617851323</v>
      </c>
      <c r="T26" s="89">
        <f t="shared" si="9"/>
        <v>0.3793930933076704</v>
      </c>
      <c r="U26" s="89">
        <f t="shared" si="9"/>
        <v>0.37672868291588546</v>
      </c>
      <c r="V26" s="89">
        <f t="shared" si="9"/>
        <v>0.36862701868489223</v>
      </c>
      <c r="W26" s="89">
        <f t="shared" ref="W26:X26" si="10">W8/W7</f>
        <v>0.19758351825084994</v>
      </c>
      <c r="X26" s="89">
        <f t="shared" si="10"/>
        <v>0.14493000029146305</v>
      </c>
      <c r="Y26" s="89">
        <f t="shared" ref="Y26" si="11">Y8/Y7</f>
        <v>0.21826195390436876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0.14821862466699845</v>
      </c>
      <c r="C28" s="89">
        <f t="shared" ref="C28:V28" si="12">C15/C8</f>
        <v>0.14441581659480493</v>
      </c>
      <c r="D28" s="89">
        <f t="shared" si="12"/>
        <v>0.18368018179643583</v>
      </c>
      <c r="E28" s="89">
        <f t="shared" si="12"/>
        <v>0.21554357008252648</v>
      </c>
      <c r="F28" s="89">
        <f t="shared" si="12"/>
        <v>0.24068777901785715</v>
      </c>
      <c r="G28" s="89">
        <f t="shared" si="12"/>
        <v>0.21323529411764705</v>
      </c>
      <c r="H28" s="89">
        <f t="shared" si="12"/>
        <v>0.20893656042459777</v>
      </c>
      <c r="I28" s="89">
        <f t="shared" si="12"/>
        <v>0.21640936880600764</v>
      </c>
      <c r="J28" s="89">
        <f t="shared" si="12"/>
        <v>0.22156721412758071</v>
      </c>
      <c r="K28" s="89">
        <f t="shared" si="12"/>
        <v>0.23653593311999205</v>
      </c>
      <c r="L28" s="89">
        <f t="shared" si="12"/>
        <v>0.27169869807811531</v>
      </c>
      <c r="M28" s="89">
        <f t="shared" si="12"/>
        <v>0.23035273828383501</v>
      </c>
      <c r="N28" s="89">
        <f t="shared" si="12"/>
        <v>0.23295618333813778</v>
      </c>
      <c r="O28" s="89">
        <f t="shared" si="12"/>
        <v>0.22965912309968209</v>
      </c>
      <c r="P28" s="89">
        <f t="shared" si="12"/>
        <v>0.23658346885384995</v>
      </c>
      <c r="Q28" s="89">
        <f t="shared" si="12"/>
        <v>0.260696622956471</v>
      </c>
      <c r="R28" s="89">
        <f t="shared" si="12"/>
        <v>0.28209475709475712</v>
      </c>
      <c r="S28" s="89">
        <f t="shared" si="12"/>
        <v>0.31194334277620395</v>
      </c>
      <c r="T28" s="89">
        <f t="shared" si="12"/>
        <v>0.34223131858561229</v>
      </c>
      <c r="U28" s="89">
        <f t="shared" si="12"/>
        <v>0.35678888936152114</v>
      </c>
      <c r="V28" s="89">
        <f t="shared" si="12"/>
        <v>0.36530246069719752</v>
      </c>
      <c r="W28" s="89">
        <f t="shared" ref="W28:X28" si="13">W15/W8</f>
        <v>0.71034464994075519</v>
      </c>
      <c r="X28" s="89">
        <f t="shared" si="13"/>
        <v>0.76353276353276356</v>
      </c>
      <c r="Y28" s="89" t="s">
        <v>248</v>
      </c>
    </row>
    <row r="29" spans="1:25" x14ac:dyDescent="0.3">
      <c r="A29" s="75" t="s">
        <v>213</v>
      </c>
      <c r="B29" s="89">
        <f>B10/B8</f>
        <v>0.29693492198249366</v>
      </c>
      <c r="C29" s="89">
        <f t="shared" ref="C29:V29" si="14">C10/C8</f>
        <v>0.30423809023030812</v>
      </c>
      <c r="D29" s="89">
        <f t="shared" si="14"/>
        <v>0.29230953235258939</v>
      </c>
      <c r="E29" s="89">
        <f t="shared" si="14"/>
        <v>0.28387159659497041</v>
      </c>
      <c r="F29" s="89">
        <f t="shared" si="14"/>
        <v>0.26792689732142855</v>
      </c>
      <c r="G29" s="89">
        <f t="shared" si="14"/>
        <v>0.27134724857685011</v>
      </c>
      <c r="H29" s="89">
        <f t="shared" si="14"/>
        <v>0.27476588768166282</v>
      </c>
      <c r="I29" s="89">
        <f t="shared" si="14"/>
        <v>0.27481086513497671</v>
      </c>
      <c r="J29" s="89">
        <f t="shared" si="14"/>
        <v>0.27614168768985226</v>
      </c>
      <c r="K29" s="89">
        <f t="shared" si="14"/>
        <v>0.26330282057006771</v>
      </c>
      <c r="L29" s="89">
        <f t="shared" si="14"/>
        <v>0.25764620789419301</v>
      </c>
      <c r="M29" s="89">
        <f t="shared" si="14"/>
        <v>0.27657569133896165</v>
      </c>
      <c r="N29" s="89">
        <f t="shared" si="14"/>
        <v>0.25711660420870569</v>
      </c>
      <c r="O29" s="89">
        <f t="shared" si="14"/>
        <v>0.24081709735293191</v>
      </c>
      <c r="P29" s="89">
        <f t="shared" si="14"/>
        <v>0.2345895496005091</v>
      </c>
      <c r="Q29" s="89">
        <f t="shared" si="14"/>
        <v>0.21533790323649912</v>
      </c>
      <c r="R29" s="89">
        <f t="shared" si="14"/>
        <v>0.20513468013468014</v>
      </c>
      <c r="S29" s="89">
        <f t="shared" si="14"/>
        <v>0.18674220963172805</v>
      </c>
      <c r="T29" s="89">
        <f t="shared" si="14"/>
        <v>0.17033182372408989</v>
      </c>
      <c r="U29" s="89">
        <f t="shared" si="14"/>
        <v>0.15679101620655919</v>
      </c>
      <c r="V29" s="89">
        <f t="shared" si="14"/>
        <v>0.15680536568694464</v>
      </c>
      <c r="W29" s="89">
        <f t="shared" ref="W29:X29" si="15">W10/W8</f>
        <v>6.5323785482458402E-2</v>
      </c>
      <c r="X29" s="89">
        <f t="shared" si="15"/>
        <v>5.2488687782805431E-2</v>
      </c>
      <c r="Y29" s="89" t="s">
        <v>248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436574</v>
      </c>
      <c r="C32" s="42">
        <v>507527</v>
      </c>
      <c r="D32" s="42">
        <v>461740</v>
      </c>
      <c r="E32" s="42">
        <v>484064</v>
      </c>
      <c r="F32" s="42">
        <v>516218</v>
      </c>
      <c r="G32" s="42">
        <v>606913</v>
      </c>
      <c r="H32" s="42">
        <v>682521</v>
      </c>
      <c r="I32" s="42">
        <v>766973</v>
      </c>
      <c r="J32" s="42">
        <v>809526</v>
      </c>
      <c r="K32" s="42">
        <v>829742</v>
      </c>
      <c r="L32" s="42">
        <v>689205</v>
      </c>
      <c r="M32" s="42">
        <v>841359</v>
      </c>
      <c r="N32" s="42">
        <v>927732</v>
      </c>
      <c r="O32" s="42">
        <v>985884</v>
      </c>
      <c r="P32" s="42">
        <v>1003579</v>
      </c>
      <c r="Q32" s="42">
        <v>1060851</v>
      </c>
      <c r="R32" s="42">
        <v>1091819</v>
      </c>
      <c r="S32" s="42">
        <v>1078948</v>
      </c>
      <c r="T32" s="42">
        <v>1152331</v>
      </c>
      <c r="U32" s="42">
        <v>1226094</v>
      </c>
      <c r="V32" s="42">
        <v>1180349</v>
      </c>
      <c r="W32" s="42">
        <v>1140484</v>
      </c>
      <c r="X32" s="42">
        <v>1358107</v>
      </c>
      <c r="Y32" s="42">
        <v>1545480</v>
      </c>
    </row>
    <row r="33" spans="1:25" x14ac:dyDescent="0.3">
      <c r="A33" s="16" t="s">
        <v>116</v>
      </c>
      <c r="B33" s="42">
        <v>393103</v>
      </c>
      <c r="C33" s="42">
        <v>458716</v>
      </c>
      <c r="D33" s="42">
        <v>414320</v>
      </c>
      <c r="E33" s="42">
        <v>434886</v>
      </c>
      <c r="F33" s="68">
        <v>465414</v>
      </c>
      <c r="G33" s="68">
        <v>546453</v>
      </c>
      <c r="H33" s="68">
        <v>614289</v>
      </c>
      <c r="I33" s="68">
        <v>691397</v>
      </c>
      <c r="J33" s="68">
        <v>726316</v>
      </c>
      <c r="K33" s="68">
        <v>739021</v>
      </c>
      <c r="L33" s="68">
        <v>604210</v>
      </c>
      <c r="M33" s="68">
        <v>741700</v>
      </c>
      <c r="N33" s="68">
        <v>819636</v>
      </c>
      <c r="O33" s="68">
        <v>870502</v>
      </c>
      <c r="P33" s="68">
        <v>884929</v>
      </c>
      <c r="Q33" s="68">
        <v>936320</v>
      </c>
      <c r="R33" s="42">
        <v>965340</v>
      </c>
      <c r="S33" s="42">
        <v>946112</v>
      </c>
      <c r="T33" s="42">
        <v>1010886</v>
      </c>
      <c r="U33" s="42">
        <v>1076852</v>
      </c>
      <c r="V33" s="42">
        <v>1024794</v>
      </c>
      <c r="W33" s="42">
        <v>1012069</v>
      </c>
      <c r="X33" s="42">
        <v>1212027</v>
      </c>
      <c r="Y33" s="42">
        <v>1364467</v>
      </c>
    </row>
    <row r="34" spans="1:25" x14ac:dyDescent="0.3">
      <c r="A34" s="16" t="s">
        <v>117</v>
      </c>
      <c r="B34" s="42">
        <v>43471</v>
      </c>
      <c r="C34" s="42">
        <v>48811</v>
      </c>
      <c r="D34" s="42">
        <v>47420</v>
      </c>
      <c r="E34" s="42">
        <v>49178</v>
      </c>
      <c r="F34" s="68">
        <v>50804</v>
      </c>
      <c r="G34" s="68">
        <v>60459</v>
      </c>
      <c r="H34" s="68">
        <v>68232</v>
      </c>
      <c r="I34" s="68">
        <v>75576</v>
      </c>
      <c r="J34" s="68">
        <v>83210</v>
      </c>
      <c r="K34" s="68">
        <v>90720</v>
      </c>
      <c r="L34" s="68">
        <v>84996</v>
      </c>
      <c r="M34" s="68">
        <v>99659</v>
      </c>
      <c r="N34" s="68">
        <v>108097</v>
      </c>
      <c r="O34" s="68">
        <v>115382</v>
      </c>
      <c r="P34" s="68">
        <v>118650</v>
      </c>
      <c r="Q34" s="42">
        <v>124531</v>
      </c>
      <c r="R34" s="42">
        <v>126480</v>
      </c>
      <c r="S34" s="42">
        <v>132836</v>
      </c>
      <c r="T34" s="42">
        <v>141446</v>
      </c>
      <c r="U34" s="42">
        <v>149242</v>
      </c>
      <c r="V34" s="42">
        <v>155556</v>
      </c>
      <c r="W34" s="42">
        <v>128415</v>
      </c>
      <c r="X34" s="42">
        <v>146080</v>
      </c>
      <c r="Y34" s="42">
        <v>181013</v>
      </c>
    </row>
    <row r="35" spans="1:25" x14ac:dyDescent="0.3">
      <c r="A35" s="76" t="s">
        <v>2</v>
      </c>
      <c r="B35" s="3">
        <f>B36+B44</f>
        <v>12604</v>
      </c>
      <c r="C35" s="3">
        <f t="shared" ref="C35:V35" si="16">C36+C44</f>
        <v>14185</v>
      </c>
      <c r="D35" s="3">
        <f t="shared" si="16"/>
        <v>13811</v>
      </c>
      <c r="E35" s="3">
        <f t="shared" si="16"/>
        <v>14191</v>
      </c>
      <c r="F35" s="3">
        <f t="shared" si="16"/>
        <v>13045</v>
      </c>
      <c r="G35" s="3">
        <f t="shared" si="16"/>
        <v>15717</v>
      </c>
      <c r="H35" s="3">
        <f t="shared" si="16"/>
        <v>17496</v>
      </c>
      <c r="I35" s="3">
        <f t="shared" si="16"/>
        <v>19342</v>
      </c>
      <c r="J35" s="3">
        <f t="shared" si="16"/>
        <v>21630</v>
      </c>
      <c r="K35" s="3">
        <f t="shared" si="16"/>
        <v>23860</v>
      </c>
      <c r="L35" s="3">
        <f t="shared" si="16"/>
        <v>23670</v>
      </c>
      <c r="M35" s="3">
        <f t="shared" si="16"/>
        <v>26776</v>
      </c>
      <c r="N35" s="3">
        <f t="shared" si="16"/>
        <v>28842</v>
      </c>
      <c r="O35" s="3">
        <f t="shared" si="16"/>
        <v>30203</v>
      </c>
      <c r="P35" s="3">
        <f t="shared" si="16"/>
        <v>28382</v>
      </c>
      <c r="Q35" s="3">
        <f t="shared" si="16"/>
        <v>28611</v>
      </c>
      <c r="R35" s="3">
        <f t="shared" si="16"/>
        <v>29165</v>
      </c>
      <c r="S35" s="3">
        <f t="shared" si="16"/>
        <v>30562</v>
      </c>
      <c r="T35" s="3">
        <f t="shared" si="16"/>
        <v>33194</v>
      </c>
      <c r="U35" s="3">
        <f t="shared" si="16"/>
        <v>35189</v>
      </c>
      <c r="V35" s="3">
        <f t="shared" si="16"/>
        <v>36346</v>
      </c>
      <c r="W35" s="3">
        <f t="shared" ref="W35:X35" si="17">W36+W44</f>
        <v>8146</v>
      </c>
      <c r="X35" s="3">
        <f t="shared" si="17"/>
        <v>5944</v>
      </c>
      <c r="Y35" s="3">
        <f t="shared" ref="Y35" si="18">Y36+Y44</f>
        <v>20099</v>
      </c>
    </row>
    <row r="36" spans="1:25" x14ac:dyDescent="0.3">
      <c r="A36" s="77" t="s">
        <v>107</v>
      </c>
      <c r="B36" s="42">
        <v>8955</v>
      </c>
      <c r="C36" s="42">
        <v>9994</v>
      </c>
      <c r="D36" s="42">
        <v>9465</v>
      </c>
      <c r="E36" s="42">
        <v>9480</v>
      </c>
      <c r="F36" s="68">
        <v>8705</v>
      </c>
      <c r="G36" s="68">
        <v>10584</v>
      </c>
      <c r="H36" s="68">
        <v>11790</v>
      </c>
      <c r="I36" s="68">
        <v>12924</v>
      </c>
      <c r="J36" s="68">
        <v>14513</v>
      </c>
      <c r="K36" s="68">
        <v>15671</v>
      </c>
      <c r="L36" s="68">
        <v>15658</v>
      </c>
      <c r="M36" s="68">
        <v>16890</v>
      </c>
      <c r="N36" s="68">
        <v>17281</v>
      </c>
      <c r="O36" s="68">
        <v>17868</v>
      </c>
      <c r="P36" s="68">
        <v>17907</v>
      </c>
      <c r="Q36" s="68">
        <v>18321</v>
      </c>
      <c r="R36" s="42">
        <v>19400</v>
      </c>
      <c r="S36" s="42">
        <v>20930</v>
      </c>
      <c r="T36" s="42">
        <v>21865</v>
      </c>
      <c r="U36" s="42">
        <v>22942</v>
      </c>
      <c r="V36" s="42">
        <v>23831</v>
      </c>
      <c r="W36" s="42">
        <v>4934</v>
      </c>
      <c r="X36" s="42">
        <v>3887</v>
      </c>
      <c r="Y36" s="42">
        <v>12445</v>
      </c>
    </row>
    <row r="37" spans="1:25" x14ac:dyDescent="0.3">
      <c r="A37" s="78" t="s">
        <v>201</v>
      </c>
      <c r="B37" s="42">
        <v>4212</v>
      </c>
      <c r="C37" s="42">
        <v>4651</v>
      </c>
      <c r="D37" s="42">
        <v>4343</v>
      </c>
      <c r="E37" s="42">
        <v>4295</v>
      </c>
      <c r="F37" s="68">
        <v>3892</v>
      </c>
      <c r="G37" s="68">
        <v>4762</v>
      </c>
      <c r="H37" s="68">
        <v>5114</v>
      </c>
      <c r="I37" s="68">
        <v>5492</v>
      </c>
      <c r="J37" s="68">
        <v>5931</v>
      </c>
      <c r="K37" s="68">
        <v>6197</v>
      </c>
      <c r="L37" s="68">
        <v>5754</v>
      </c>
      <c r="M37" s="68">
        <v>6032</v>
      </c>
      <c r="N37" s="68">
        <v>5872</v>
      </c>
      <c r="O37" s="68">
        <v>5791</v>
      </c>
      <c r="P37" s="68">
        <v>5421</v>
      </c>
      <c r="Q37" s="68">
        <v>5153</v>
      </c>
      <c r="R37" s="42">
        <v>5218</v>
      </c>
      <c r="S37" s="42">
        <v>5184</v>
      </c>
      <c r="T37" s="42">
        <v>5042</v>
      </c>
      <c r="U37" s="42">
        <v>4801</v>
      </c>
      <c r="V37" s="42">
        <v>4574</v>
      </c>
      <c r="W37" s="42">
        <v>997</v>
      </c>
      <c r="X37" s="42">
        <v>725</v>
      </c>
      <c r="Y37" s="42">
        <v>1776</v>
      </c>
    </row>
    <row r="38" spans="1:25" x14ac:dyDescent="0.3">
      <c r="A38" s="79" t="s">
        <v>202</v>
      </c>
      <c r="B38" s="42">
        <v>127</v>
      </c>
      <c r="C38" s="42">
        <v>134</v>
      </c>
      <c r="D38" s="42">
        <v>137</v>
      </c>
      <c r="E38" s="42">
        <v>113</v>
      </c>
      <c r="F38" s="68">
        <v>171</v>
      </c>
      <c r="G38" s="68">
        <v>200</v>
      </c>
      <c r="H38" s="68">
        <v>212</v>
      </c>
      <c r="I38" s="68">
        <v>229</v>
      </c>
      <c r="J38" s="68">
        <v>240</v>
      </c>
      <c r="K38" s="68">
        <v>246</v>
      </c>
      <c r="L38" s="68">
        <v>239</v>
      </c>
      <c r="M38" s="68">
        <v>244</v>
      </c>
      <c r="N38" s="68">
        <v>254</v>
      </c>
      <c r="O38" s="68">
        <v>262</v>
      </c>
      <c r="P38" s="68">
        <v>264</v>
      </c>
      <c r="Q38" s="68">
        <v>277</v>
      </c>
      <c r="R38" s="42">
        <v>290</v>
      </c>
      <c r="S38" s="42">
        <v>298</v>
      </c>
      <c r="T38" s="42">
        <v>315</v>
      </c>
      <c r="U38" s="42">
        <v>323</v>
      </c>
      <c r="V38" s="42">
        <v>338</v>
      </c>
      <c r="W38" s="42">
        <v>304</v>
      </c>
      <c r="X38" s="42">
        <v>315</v>
      </c>
      <c r="Y38" s="42">
        <v>341</v>
      </c>
    </row>
    <row r="39" spans="1:25" x14ac:dyDescent="0.3">
      <c r="A39" s="79" t="s">
        <v>203</v>
      </c>
      <c r="B39" s="42">
        <v>4085</v>
      </c>
      <c r="C39" s="42">
        <v>4516</v>
      </c>
      <c r="D39" s="42">
        <v>4206</v>
      </c>
      <c r="E39" s="42">
        <v>4183</v>
      </c>
      <c r="F39" s="68">
        <v>3721</v>
      </c>
      <c r="G39" s="68">
        <v>4562</v>
      </c>
      <c r="H39" s="68">
        <v>4903</v>
      </c>
      <c r="I39" s="68">
        <v>5263</v>
      </c>
      <c r="J39" s="68">
        <v>5691</v>
      </c>
      <c r="K39" s="68">
        <v>5952</v>
      </c>
      <c r="L39" s="68">
        <v>5515</v>
      </c>
      <c r="M39" s="68">
        <v>5788</v>
      </c>
      <c r="N39" s="68">
        <v>5618</v>
      </c>
      <c r="O39" s="68">
        <v>5528</v>
      </c>
      <c r="P39" s="68">
        <v>5157</v>
      </c>
      <c r="Q39" s="68">
        <v>4877</v>
      </c>
      <c r="R39" s="42">
        <v>4928</v>
      </c>
      <c r="S39" s="42">
        <v>4886</v>
      </c>
      <c r="T39" s="42">
        <v>4727</v>
      </c>
      <c r="U39" s="42">
        <v>4478</v>
      </c>
      <c r="V39" s="42">
        <v>4236</v>
      </c>
      <c r="W39" s="42">
        <v>693</v>
      </c>
      <c r="X39" s="42">
        <v>410</v>
      </c>
      <c r="Y39" s="42">
        <v>1435</v>
      </c>
    </row>
    <row r="40" spans="1:25" x14ac:dyDescent="0.3">
      <c r="A40" s="78" t="s">
        <v>204</v>
      </c>
      <c r="B40" s="42">
        <v>4743</v>
      </c>
      <c r="C40" s="42">
        <v>5343</v>
      </c>
      <c r="D40" s="42">
        <v>5122</v>
      </c>
      <c r="E40" s="42">
        <v>5185</v>
      </c>
      <c r="F40" s="68">
        <v>4812</v>
      </c>
      <c r="G40" s="68">
        <v>5822</v>
      </c>
      <c r="H40" s="68">
        <v>6676</v>
      </c>
      <c r="I40" s="68">
        <v>7432</v>
      </c>
      <c r="J40" s="68">
        <v>8582</v>
      </c>
      <c r="K40" s="68">
        <v>9474</v>
      </c>
      <c r="L40" s="68">
        <v>9904</v>
      </c>
      <c r="M40" s="68">
        <v>10858</v>
      </c>
      <c r="N40" s="68">
        <v>11410</v>
      </c>
      <c r="O40" s="68">
        <v>12078</v>
      </c>
      <c r="P40" s="68">
        <v>12485</v>
      </c>
      <c r="Q40" s="68">
        <v>13168</v>
      </c>
      <c r="R40" s="42">
        <v>14182</v>
      </c>
      <c r="S40" s="42">
        <v>15746</v>
      </c>
      <c r="T40" s="42">
        <v>16823</v>
      </c>
      <c r="U40" s="42">
        <v>18141</v>
      </c>
      <c r="V40" s="42">
        <v>19257</v>
      </c>
      <c r="W40" s="42">
        <v>3938</v>
      </c>
      <c r="X40" s="42">
        <v>3162</v>
      </c>
      <c r="Y40" s="42">
        <v>10669</v>
      </c>
    </row>
    <row r="41" spans="1:25" x14ac:dyDescent="0.3">
      <c r="A41" s="79" t="s">
        <v>205</v>
      </c>
      <c r="B41" s="42">
        <v>26</v>
      </c>
      <c r="C41" s="42">
        <v>27</v>
      </c>
      <c r="D41" s="42">
        <v>28</v>
      </c>
      <c r="E41" s="42">
        <v>29</v>
      </c>
      <c r="F41" s="68">
        <v>31</v>
      </c>
      <c r="G41" s="68">
        <v>32</v>
      </c>
      <c r="H41" s="68">
        <v>34</v>
      </c>
      <c r="I41" s="68">
        <v>38</v>
      </c>
      <c r="J41" s="68">
        <v>41</v>
      </c>
      <c r="K41" s="68">
        <v>43</v>
      </c>
      <c r="L41" s="68">
        <v>50</v>
      </c>
      <c r="M41" s="68">
        <v>53</v>
      </c>
      <c r="N41" s="68">
        <v>55</v>
      </c>
      <c r="O41" s="68">
        <v>61</v>
      </c>
      <c r="P41" s="68">
        <v>64</v>
      </c>
      <c r="Q41" s="68">
        <v>68</v>
      </c>
      <c r="R41" s="42">
        <v>78</v>
      </c>
      <c r="S41" s="42">
        <v>91</v>
      </c>
      <c r="T41" s="42">
        <v>101</v>
      </c>
      <c r="U41" s="42">
        <v>105</v>
      </c>
      <c r="V41" s="42">
        <v>113</v>
      </c>
      <c r="W41" s="42">
        <v>37</v>
      </c>
      <c r="X41" s="42">
        <v>43</v>
      </c>
      <c r="Y41" s="42">
        <v>79</v>
      </c>
    </row>
    <row r="42" spans="1:25" x14ac:dyDescent="0.3">
      <c r="A42" s="79" t="s">
        <v>206</v>
      </c>
      <c r="B42" s="42">
        <v>223</v>
      </c>
      <c r="C42" s="42">
        <v>260</v>
      </c>
      <c r="D42" s="42">
        <v>344</v>
      </c>
      <c r="E42" s="42">
        <v>381</v>
      </c>
      <c r="F42" s="68">
        <v>392</v>
      </c>
      <c r="G42" s="68">
        <v>457</v>
      </c>
      <c r="H42" s="68">
        <v>528</v>
      </c>
      <c r="I42" s="68">
        <v>604</v>
      </c>
      <c r="J42" s="68">
        <v>699</v>
      </c>
      <c r="K42" s="68">
        <v>792</v>
      </c>
      <c r="L42" s="68">
        <v>900</v>
      </c>
      <c r="M42" s="68">
        <v>980</v>
      </c>
      <c r="N42" s="68">
        <v>1056</v>
      </c>
      <c r="O42" s="68">
        <v>1136</v>
      </c>
      <c r="P42" s="68">
        <v>1221</v>
      </c>
      <c r="Q42" s="68">
        <v>1288</v>
      </c>
      <c r="R42" s="42">
        <v>1360</v>
      </c>
      <c r="S42" s="42">
        <v>1460</v>
      </c>
      <c r="T42" s="42">
        <v>1502</v>
      </c>
      <c r="U42" s="42">
        <v>1566</v>
      </c>
      <c r="V42" s="42">
        <v>1510</v>
      </c>
      <c r="W42" s="42">
        <v>446</v>
      </c>
      <c r="X42" s="42">
        <v>400</v>
      </c>
      <c r="Y42" s="42">
        <v>653</v>
      </c>
    </row>
    <row r="43" spans="1:25" x14ac:dyDescent="0.3">
      <c r="A43" s="79" t="s">
        <v>207</v>
      </c>
      <c r="B43" s="42">
        <v>4494</v>
      </c>
      <c r="C43" s="42">
        <v>5056</v>
      </c>
      <c r="D43" s="42">
        <v>4749</v>
      </c>
      <c r="E43" s="42">
        <v>4774</v>
      </c>
      <c r="F43" s="68">
        <v>4390</v>
      </c>
      <c r="G43" s="68">
        <v>5333</v>
      </c>
      <c r="H43" s="68">
        <v>6114</v>
      </c>
      <c r="I43" s="68">
        <v>6790</v>
      </c>
      <c r="J43" s="68">
        <v>7842</v>
      </c>
      <c r="K43" s="68">
        <v>8639</v>
      </c>
      <c r="L43" s="68">
        <v>8954</v>
      </c>
      <c r="M43" s="68">
        <v>9825</v>
      </c>
      <c r="N43" s="68">
        <v>10298</v>
      </c>
      <c r="O43" s="68">
        <v>10880</v>
      </c>
      <c r="P43" s="68">
        <v>11200</v>
      </c>
      <c r="Q43" s="68">
        <v>11811</v>
      </c>
      <c r="R43" s="42">
        <v>12743</v>
      </c>
      <c r="S43" s="42">
        <v>14195</v>
      </c>
      <c r="T43" s="42">
        <v>15221</v>
      </c>
      <c r="U43" s="42">
        <v>16470</v>
      </c>
      <c r="V43" s="42">
        <v>17634</v>
      </c>
      <c r="W43" s="42">
        <v>3454</v>
      </c>
      <c r="X43" s="42">
        <v>2718</v>
      </c>
      <c r="Y43" s="42">
        <v>9937</v>
      </c>
    </row>
    <row r="44" spans="1:25" x14ac:dyDescent="0.3">
      <c r="A44" s="77" t="s">
        <v>108</v>
      </c>
      <c r="B44" s="42">
        <v>3649</v>
      </c>
      <c r="C44" s="42">
        <v>4191</v>
      </c>
      <c r="D44" s="42">
        <v>4346</v>
      </c>
      <c r="E44" s="42">
        <v>4711</v>
      </c>
      <c r="F44" s="68">
        <v>4340</v>
      </c>
      <c r="G44" s="68">
        <v>5133</v>
      </c>
      <c r="H44" s="68">
        <v>5706</v>
      </c>
      <c r="I44" s="68">
        <v>6418</v>
      </c>
      <c r="J44" s="68">
        <v>7117</v>
      </c>
      <c r="K44" s="68">
        <v>8189</v>
      </c>
      <c r="L44" s="68">
        <v>8012</v>
      </c>
      <c r="M44" s="68">
        <v>9886</v>
      </c>
      <c r="N44" s="68">
        <v>11561</v>
      </c>
      <c r="O44" s="68">
        <v>12335</v>
      </c>
      <c r="P44" s="68">
        <v>10475</v>
      </c>
      <c r="Q44" s="68">
        <v>10290</v>
      </c>
      <c r="R44" s="42">
        <v>9765</v>
      </c>
      <c r="S44" s="42">
        <v>9632</v>
      </c>
      <c r="T44" s="42">
        <v>11329</v>
      </c>
      <c r="U44" s="42">
        <v>12247</v>
      </c>
      <c r="V44" s="42">
        <v>12515</v>
      </c>
      <c r="W44" s="42">
        <v>3212</v>
      </c>
      <c r="X44" s="42">
        <v>2057</v>
      </c>
      <c r="Y44" s="42">
        <v>7654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19">C35/B35-1</f>
        <v>0.12543636940653768</v>
      </c>
      <c r="D46" s="65">
        <f t="shared" si="19"/>
        <v>-2.6365879450123364E-2</v>
      </c>
      <c r="E46" s="65">
        <f t="shared" si="19"/>
        <v>2.7514300195496277E-2</v>
      </c>
      <c r="F46" s="65">
        <f t="shared" si="19"/>
        <v>-8.0755408357409575E-2</v>
      </c>
      <c r="G46" s="65">
        <f t="shared" si="19"/>
        <v>0.20482943656573394</v>
      </c>
      <c r="H46" s="65">
        <f t="shared" si="19"/>
        <v>0.11318953998854742</v>
      </c>
      <c r="I46" s="65">
        <f t="shared" si="19"/>
        <v>0.10550983081847276</v>
      </c>
      <c r="J46" s="65">
        <f t="shared" si="19"/>
        <v>0.1182918002274842</v>
      </c>
      <c r="K46" s="65">
        <f t="shared" si="19"/>
        <v>0.10309754969949148</v>
      </c>
      <c r="L46" s="65">
        <f t="shared" si="19"/>
        <v>-7.9631181894384007E-3</v>
      </c>
      <c r="M46" s="65">
        <f t="shared" si="19"/>
        <v>0.13122095479509932</v>
      </c>
      <c r="N46" s="65">
        <f t="shared" si="19"/>
        <v>7.7158649536898771E-2</v>
      </c>
      <c r="O46" s="65">
        <f t="shared" si="19"/>
        <v>4.718812842382647E-2</v>
      </c>
      <c r="P46" s="65">
        <f t="shared" si="19"/>
        <v>-6.029202397112865E-2</v>
      </c>
      <c r="Q46" s="65">
        <f t="shared" si="19"/>
        <v>8.0684941159889778E-3</v>
      </c>
      <c r="R46" s="65">
        <f t="shared" si="19"/>
        <v>1.9363181992939849E-2</v>
      </c>
      <c r="S46" s="65">
        <f t="shared" si="19"/>
        <v>4.7899879993142491E-2</v>
      </c>
      <c r="T46" s="65">
        <f t="shared" si="19"/>
        <v>8.6120018323408098E-2</v>
      </c>
      <c r="U46" s="65">
        <f t="shared" si="19"/>
        <v>6.0101223112610791E-2</v>
      </c>
      <c r="V46" s="65">
        <f t="shared" si="19"/>
        <v>3.2879593054647716E-2</v>
      </c>
      <c r="W46" s="65">
        <f t="shared" si="19"/>
        <v>-0.77587630000550267</v>
      </c>
      <c r="X46" s="65">
        <f t="shared" si="19"/>
        <v>-0.27031671986250916</v>
      </c>
      <c r="Y46" s="65">
        <f t="shared" si="19"/>
        <v>2.381393001345895</v>
      </c>
    </row>
    <row r="47" spans="1:25" s="80" customFormat="1" x14ac:dyDescent="0.3">
      <c r="A47" s="73" t="s">
        <v>5</v>
      </c>
      <c r="B47" s="65" t="s">
        <v>3</v>
      </c>
      <c r="C47" s="65">
        <f t="shared" si="19"/>
        <v>0.11602456728084865</v>
      </c>
      <c r="D47" s="65">
        <f t="shared" si="19"/>
        <v>-5.2931759055433236E-2</v>
      </c>
      <c r="E47" s="65">
        <f t="shared" si="19"/>
        <v>1.5847860538826808E-3</v>
      </c>
      <c r="F47" s="65">
        <f t="shared" si="19"/>
        <v>-8.1751054852320704E-2</v>
      </c>
      <c r="G47" s="65">
        <f t="shared" si="19"/>
        <v>0.21585295807007476</v>
      </c>
      <c r="H47" s="65">
        <f t="shared" si="19"/>
        <v>0.11394557823129259</v>
      </c>
      <c r="I47" s="65">
        <f t="shared" si="19"/>
        <v>9.6183206106870145E-2</v>
      </c>
      <c r="J47" s="65">
        <f t="shared" si="19"/>
        <v>0.12294955122253182</v>
      </c>
      <c r="K47" s="65">
        <f t="shared" si="19"/>
        <v>7.9790532625921617E-2</v>
      </c>
      <c r="L47" s="65">
        <f t="shared" si="19"/>
        <v>-8.29557781890089E-4</v>
      </c>
      <c r="M47" s="65">
        <f t="shared" si="19"/>
        <v>7.868182398773782E-2</v>
      </c>
      <c r="N47" s="65">
        <f t="shared" si="19"/>
        <v>2.3149792776790967E-2</v>
      </c>
      <c r="O47" s="65">
        <f t="shared" si="19"/>
        <v>3.3967941670042245E-2</v>
      </c>
      <c r="P47" s="65">
        <f t="shared" si="19"/>
        <v>2.1826729348555229E-3</v>
      </c>
      <c r="Q47" s="65">
        <f t="shared" si="19"/>
        <v>2.311945049422004E-2</v>
      </c>
      <c r="R47" s="65">
        <f t="shared" si="19"/>
        <v>5.8894165165656931E-2</v>
      </c>
      <c r="S47" s="65">
        <f t="shared" si="19"/>
        <v>7.8865979381443241E-2</v>
      </c>
      <c r="T47" s="65">
        <f t="shared" si="19"/>
        <v>4.467271858576205E-2</v>
      </c>
      <c r="U47" s="65">
        <f t="shared" si="19"/>
        <v>4.9256803109993141E-2</v>
      </c>
      <c r="V47" s="65">
        <f t="shared" si="19"/>
        <v>3.874989102955273E-2</v>
      </c>
      <c r="W47" s="65">
        <f t="shared" si="19"/>
        <v>-0.79295875120641179</v>
      </c>
      <c r="X47" s="65">
        <f t="shared" si="19"/>
        <v>-0.21220105391163357</v>
      </c>
      <c r="Y47" s="65">
        <f t="shared" si="19"/>
        <v>2.2016979675842552</v>
      </c>
    </row>
    <row r="48" spans="1:25" x14ac:dyDescent="0.3">
      <c r="A48" s="74" t="s">
        <v>214</v>
      </c>
      <c r="B48" s="65" t="s">
        <v>3</v>
      </c>
      <c r="C48" s="65">
        <f>C37/B37-1</f>
        <v>0.10422602089268751</v>
      </c>
      <c r="D48" s="65">
        <f>D37/C37-1</f>
        <v>-6.6222317781122308E-2</v>
      </c>
      <c r="E48" s="65">
        <f>E37/D37-1</f>
        <v>-1.1052268017499478E-2</v>
      </c>
      <c r="F48" s="65">
        <f>F37/E37-1</f>
        <v>-9.3830034924330619E-2</v>
      </c>
      <c r="G48" s="65">
        <f t="shared" si="19"/>
        <v>0.22353545734840696</v>
      </c>
      <c r="H48" s="65">
        <f t="shared" si="19"/>
        <v>7.3918521629567469E-2</v>
      </c>
      <c r="I48" s="65">
        <f t="shared" si="19"/>
        <v>7.3914743840437946E-2</v>
      </c>
      <c r="J48" s="65">
        <f t="shared" si="19"/>
        <v>7.9934450109249822E-2</v>
      </c>
      <c r="K48" s="65">
        <f t="shared" si="19"/>
        <v>4.4849097959871909E-2</v>
      </c>
      <c r="L48" s="65">
        <f t="shared" si="19"/>
        <v>-7.1486203001452364E-2</v>
      </c>
      <c r="M48" s="65">
        <f t="shared" si="19"/>
        <v>4.8314216197427928E-2</v>
      </c>
      <c r="N48" s="65">
        <f t="shared" si="19"/>
        <v>-2.6525198938992078E-2</v>
      </c>
      <c r="O48" s="65">
        <f t="shared" si="19"/>
        <v>-1.379427792915533E-2</v>
      </c>
      <c r="P48" s="65">
        <f t="shared" si="19"/>
        <v>-6.3892246589535517E-2</v>
      </c>
      <c r="Q48" s="65">
        <f t="shared" si="19"/>
        <v>-4.9437373178380373E-2</v>
      </c>
      <c r="R48" s="65">
        <f t="shared" si="19"/>
        <v>1.2614011255579261E-2</v>
      </c>
      <c r="S48" s="65">
        <f t="shared" si="19"/>
        <v>-6.5159064775776043E-3</v>
      </c>
      <c r="T48" s="65">
        <f t="shared" si="19"/>
        <v>-2.7391975308642014E-2</v>
      </c>
      <c r="U48" s="65">
        <f t="shared" si="19"/>
        <v>-4.7798492661642156E-2</v>
      </c>
      <c r="V48" s="65">
        <f t="shared" si="19"/>
        <v>-4.7281816288273326E-2</v>
      </c>
      <c r="W48" s="65">
        <f t="shared" si="19"/>
        <v>-0.78202885876694361</v>
      </c>
      <c r="X48" s="65">
        <f t="shared" si="19"/>
        <v>-0.27281845536609828</v>
      </c>
      <c r="Y48" s="65">
        <f t="shared" si="19"/>
        <v>1.4496551724137929</v>
      </c>
    </row>
    <row r="49" spans="1:25" x14ac:dyDescent="0.3">
      <c r="A49" s="74" t="s">
        <v>215</v>
      </c>
      <c r="B49" s="65" t="s">
        <v>3</v>
      </c>
      <c r="C49" s="65">
        <f>C40/B40-1</f>
        <v>0.12650221378874127</v>
      </c>
      <c r="D49" s="65">
        <f>D40/C40-1</f>
        <v>-4.1362530413625254E-2</v>
      </c>
      <c r="E49" s="65">
        <f>E40/D40-1</f>
        <v>1.229988285825856E-2</v>
      </c>
      <c r="F49" s="65">
        <f>F40/E40-1</f>
        <v>-7.1938283510125323E-2</v>
      </c>
      <c r="G49" s="65">
        <f t="shared" ref="G49:Y49" si="20">G40/F40-1</f>
        <v>0.20989193682460505</v>
      </c>
      <c r="H49" s="65">
        <f t="shared" si="20"/>
        <v>0.14668498797664031</v>
      </c>
      <c r="I49" s="65">
        <f t="shared" si="20"/>
        <v>0.11324146195326534</v>
      </c>
      <c r="J49" s="65">
        <f t="shared" si="20"/>
        <v>0.15473627556512382</v>
      </c>
      <c r="K49" s="65">
        <f t="shared" si="20"/>
        <v>0.10393847587974836</v>
      </c>
      <c r="L49" s="65">
        <f t="shared" si="20"/>
        <v>4.5387375976356337E-2</v>
      </c>
      <c r="M49" s="65">
        <f t="shared" si="20"/>
        <v>9.6324717285945161E-2</v>
      </c>
      <c r="N49" s="65">
        <f t="shared" si="20"/>
        <v>5.0838091729600299E-2</v>
      </c>
      <c r="O49" s="65">
        <f t="shared" si="20"/>
        <v>5.8545135845749385E-2</v>
      </c>
      <c r="P49" s="65">
        <f t="shared" si="20"/>
        <v>3.3697632058287796E-2</v>
      </c>
      <c r="Q49" s="65">
        <f t="shared" si="20"/>
        <v>5.4705646776131323E-2</v>
      </c>
      <c r="R49" s="65">
        <f t="shared" si="20"/>
        <v>7.700486026731479E-2</v>
      </c>
      <c r="S49" s="65">
        <f t="shared" si="20"/>
        <v>0.1102806374277252</v>
      </c>
      <c r="T49" s="65">
        <f t="shared" si="20"/>
        <v>6.8398323383716431E-2</v>
      </c>
      <c r="U49" s="65">
        <f t="shared" si="20"/>
        <v>7.8345122748618046E-2</v>
      </c>
      <c r="V49" s="65">
        <f t="shared" si="20"/>
        <v>6.1518108152803119E-2</v>
      </c>
      <c r="W49" s="65">
        <f t="shared" si="20"/>
        <v>-0.79550293399802663</v>
      </c>
      <c r="X49" s="65">
        <f t="shared" si="20"/>
        <v>-0.19705434230573893</v>
      </c>
      <c r="Y49" s="65">
        <f t="shared" si="20"/>
        <v>2.3741302972802023</v>
      </c>
    </row>
    <row r="50" spans="1:25" x14ac:dyDescent="0.3">
      <c r="A50" s="73" t="s">
        <v>110</v>
      </c>
      <c r="B50" s="65" t="s">
        <v>3</v>
      </c>
      <c r="C50" s="88">
        <f>C44/B44-1</f>
        <v>0.14853384488901078</v>
      </c>
      <c r="D50" s="88">
        <f>D44/C44-1</f>
        <v>3.6984013361966106E-2</v>
      </c>
      <c r="E50" s="88">
        <f>E44/D44-1</f>
        <v>8.3985273815002204E-2</v>
      </c>
      <c r="F50" s="88">
        <f>F44/E44-1</f>
        <v>-7.8751857355126353E-2</v>
      </c>
      <c r="G50" s="88">
        <f t="shared" ref="G50:Y50" si="21">G44/F44-1</f>
        <v>0.18271889400921659</v>
      </c>
      <c r="H50" s="88">
        <f t="shared" si="21"/>
        <v>0.11163062536528345</v>
      </c>
      <c r="I50" s="88">
        <f t="shared" si="21"/>
        <v>0.12478093235191023</v>
      </c>
      <c r="J50" s="88">
        <f t="shared" si="21"/>
        <v>0.10891243377999382</v>
      </c>
      <c r="K50" s="88">
        <f t="shared" si="21"/>
        <v>0.15062526345370242</v>
      </c>
      <c r="L50" s="88">
        <f t="shared" si="21"/>
        <v>-2.1614360727805648E-2</v>
      </c>
      <c r="M50" s="88">
        <f t="shared" si="21"/>
        <v>0.23389915127309036</v>
      </c>
      <c r="N50" s="88">
        <f t="shared" si="21"/>
        <v>0.16943151932025091</v>
      </c>
      <c r="O50" s="88">
        <f t="shared" si="21"/>
        <v>6.6949225845515103E-2</v>
      </c>
      <c r="P50" s="88">
        <f t="shared" si="21"/>
        <v>-0.15079043372517231</v>
      </c>
      <c r="Q50" s="88">
        <f t="shared" si="21"/>
        <v>-1.7661097852028629E-2</v>
      </c>
      <c r="R50" s="88">
        <f t="shared" si="21"/>
        <v>-5.1020408163265252E-2</v>
      </c>
      <c r="S50" s="88">
        <f t="shared" si="21"/>
        <v>-1.3620071684587787E-2</v>
      </c>
      <c r="T50" s="88">
        <f t="shared" si="21"/>
        <v>0.17618355481727566</v>
      </c>
      <c r="U50" s="88">
        <f t="shared" si="21"/>
        <v>8.1030982434460164E-2</v>
      </c>
      <c r="V50" s="88">
        <f t="shared" si="21"/>
        <v>2.1882910100432751E-2</v>
      </c>
      <c r="W50" s="88">
        <f t="shared" si="21"/>
        <v>-0.74334798242109468</v>
      </c>
      <c r="X50" s="88">
        <f t="shared" si="21"/>
        <v>-0.3595890410958904</v>
      </c>
      <c r="Y50" s="88">
        <f t="shared" si="21"/>
        <v>2.7209528439474964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2">B35/B32</f>
        <v>2.887024880089057E-2</v>
      </c>
      <c r="C52" s="65">
        <f t="shared" si="22"/>
        <v>2.7949251960979415E-2</v>
      </c>
      <c r="D52" s="65">
        <f t="shared" si="22"/>
        <v>2.9910772296097371E-2</v>
      </c>
      <c r="E52" s="65">
        <f t="shared" si="22"/>
        <v>2.9316371388907251E-2</v>
      </c>
      <c r="F52" s="65">
        <f t="shared" si="22"/>
        <v>2.5270331526603101E-2</v>
      </c>
      <c r="G52" s="65">
        <f t="shared" si="22"/>
        <v>2.5896627687988227E-2</v>
      </c>
      <c r="H52" s="65">
        <f t="shared" si="22"/>
        <v>2.5634376085131447E-2</v>
      </c>
      <c r="I52" s="65">
        <f t="shared" si="22"/>
        <v>2.5218619169123293E-2</v>
      </c>
      <c r="J52" s="65">
        <f t="shared" si="22"/>
        <v>2.6719339465316742E-2</v>
      </c>
      <c r="K52" s="65">
        <f t="shared" si="22"/>
        <v>2.8755926541021184E-2</v>
      </c>
      <c r="L52" s="65">
        <f t="shared" si="22"/>
        <v>3.4343917992469587E-2</v>
      </c>
      <c r="M52" s="65">
        <f t="shared" si="22"/>
        <v>3.182470265368291E-2</v>
      </c>
      <c r="N52" s="65">
        <f t="shared" si="22"/>
        <v>3.1088719587122143E-2</v>
      </c>
      <c r="O52" s="65">
        <f t="shared" si="22"/>
        <v>3.0635450012374683E-2</v>
      </c>
      <c r="P52" s="65">
        <f t="shared" si="22"/>
        <v>2.8280783077366107E-2</v>
      </c>
      <c r="Q52" s="65">
        <f t="shared" si="22"/>
        <v>2.6969857218402962E-2</v>
      </c>
      <c r="R52" s="65">
        <f t="shared" si="22"/>
        <v>2.6712303046567243E-2</v>
      </c>
      <c r="S52" s="65">
        <f t="shared" si="22"/>
        <v>2.8325739516640282E-2</v>
      </c>
      <c r="T52" s="65">
        <f t="shared" si="22"/>
        <v>2.8805959398818567E-2</v>
      </c>
      <c r="U52" s="65">
        <f t="shared" si="22"/>
        <v>2.8700083354131087E-2</v>
      </c>
      <c r="V52" s="65">
        <f t="shared" si="22"/>
        <v>3.0792587616035597E-2</v>
      </c>
      <c r="W52" s="65">
        <f t="shared" ref="W52:X52" si="23">W35/W32</f>
        <v>7.1425815706314165E-3</v>
      </c>
      <c r="X52" s="65">
        <f t="shared" si="23"/>
        <v>4.3766801879380635E-3</v>
      </c>
      <c r="Y52" s="65">
        <f t="shared" ref="Y52" si="24">Y35/Y32</f>
        <v>1.3005021093770221E-2</v>
      </c>
    </row>
    <row r="53" spans="1:25" x14ac:dyDescent="0.3">
      <c r="A53" s="75" t="s">
        <v>217</v>
      </c>
      <c r="B53" s="88">
        <f t="shared" ref="B53:V53" si="25">B35/B34</f>
        <v>0.28994042005014836</v>
      </c>
      <c r="C53" s="88">
        <f t="shared" si="25"/>
        <v>0.29061072299276802</v>
      </c>
      <c r="D53" s="88">
        <f t="shared" si="25"/>
        <v>0.29124841838886545</v>
      </c>
      <c r="E53" s="88">
        <f t="shared" si="25"/>
        <v>0.28856399202895605</v>
      </c>
      <c r="F53" s="88">
        <f t="shared" si="25"/>
        <v>0.25677112038422173</v>
      </c>
      <c r="G53" s="88">
        <f t="shared" si="25"/>
        <v>0.25996129608495011</v>
      </c>
      <c r="H53" s="88">
        <f t="shared" si="25"/>
        <v>0.25641927541329579</v>
      </c>
      <c r="I53" s="88">
        <f t="shared" si="25"/>
        <v>0.25592780776966234</v>
      </c>
      <c r="J53" s="88">
        <f t="shared" si="25"/>
        <v>0.25994471818291071</v>
      </c>
      <c r="K53" s="88">
        <f t="shared" si="25"/>
        <v>0.26300705467372132</v>
      </c>
      <c r="L53" s="88">
        <f t="shared" si="25"/>
        <v>0.27848369335027529</v>
      </c>
      <c r="M53" s="88">
        <f t="shared" si="25"/>
        <v>0.26867618579355601</v>
      </c>
      <c r="N53" s="88">
        <f t="shared" si="25"/>
        <v>0.26681591533530069</v>
      </c>
      <c r="O53" s="88">
        <f t="shared" si="25"/>
        <v>0.26176526667937805</v>
      </c>
      <c r="P53" s="88">
        <f t="shared" si="25"/>
        <v>0.23920775389801938</v>
      </c>
      <c r="Q53" s="88">
        <f t="shared" si="25"/>
        <v>0.22975002208285486</v>
      </c>
      <c r="R53" s="88">
        <f t="shared" si="25"/>
        <v>0.23058981657179001</v>
      </c>
      <c r="S53" s="88">
        <f t="shared" si="25"/>
        <v>0.23007317293504773</v>
      </c>
      <c r="T53" s="88">
        <f t="shared" si="25"/>
        <v>0.23467613082024236</v>
      </c>
      <c r="U53" s="88">
        <f t="shared" si="25"/>
        <v>0.23578483268784928</v>
      </c>
      <c r="V53" s="88">
        <f t="shared" si="25"/>
        <v>0.23365218956517267</v>
      </c>
      <c r="W53" s="88">
        <f t="shared" ref="W53:X53" si="26">W35/W34</f>
        <v>6.3434956975431223E-2</v>
      </c>
      <c r="X53" s="88">
        <f t="shared" si="26"/>
        <v>4.0690032858707557E-2</v>
      </c>
      <c r="Y53" s="88">
        <f t="shared" ref="Y53" si="27">Y35/Y34</f>
        <v>0.11103622391761918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1.7692795937797524E-2</v>
      </c>
      <c r="C55" s="88">
        <f t="shared" ref="C55:V55" si="28">C42/C35</f>
        <v>1.8329221008107157E-2</v>
      </c>
      <c r="D55" s="88">
        <f t="shared" si="28"/>
        <v>2.4907682282238795E-2</v>
      </c>
      <c r="E55" s="88">
        <f t="shared" si="28"/>
        <v>2.6848002254950321E-2</v>
      </c>
      <c r="F55" s="88">
        <f t="shared" si="28"/>
        <v>3.0049827520122651E-2</v>
      </c>
      <c r="G55" s="88">
        <f t="shared" si="28"/>
        <v>2.9076795826175478E-2</v>
      </c>
      <c r="H55" s="88">
        <f t="shared" si="28"/>
        <v>3.017832647462277E-2</v>
      </c>
      <c r="I55" s="88">
        <f t="shared" si="28"/>
        <v>3.1227380829283426E-2</v>
      </c>
      <c r="J55" s="88">
        <f t="shared" si="28"/>
        <v>3.2316227461858527E-2</v>
      </c>
      <c r="K55" s="88">
        <f t="shared" si="28"/>
        <v>3.3193629505448449E-2</v>
      </c>
      <c r="L55" s="88">
        <f t="shared" si="28"/>
        <v>3.8022813688212927E-2</v>
      </c>
      <c r="M55" s="88">
        <f t="shared" si="28"/>
        <v>3.6599940244995521E-2</v>
      </c>
      <c r="N55" s="88">
        <f t="shared" si="28"/>
        <v>3.6613272311212815E-2</v>
      </c>
      <c r="O55" s="88">
        <f t="shared" si="28"/>
        <v>3.7612157732675559E-2</v>
      </c>
      <c r="P55" s="88">
        <f t="shared" si="28"/>
        <v>4.3020224085688112E-2</v>
      </c>
      <c r="Q55" s="88">
        <f t="shared" si="28"/>
        <v>4.5017650553982734E-2</v>
      </c>
      <c r="R55" s="88">
        <f t="shared" si="28"/>
        <v>4.663123607063261E-2</v>
      </c>
      <c r="S55" s="88">
        <f t="shared" si="28"/>
        <v>4.7771742686996924E-2</v>
      </c>
      <c r="T55" s="88">
        <f t="shared" si="28"/>
        <v>4.5249141411098391E-2</v>
      </c>
      <c r="U55" s="88">
        <f t="shared" si="28"/>
        <v>4.4502543408451507E-2</v>
      </c>
      <c r="V55" s="88">
        <f t="shared" si="28"/>
        <v>4.1545149397457765E-2</v>
      </c>
      <c r="W55" s="88">
        <f t="shared" ref="W55:X55" si="29">W42/W35</f>
        <v>5.4750797937638103E-2</v>
      </c>
      <c r="X55" s="88">
        <f t="shared" si="29"/>
        <v>6.7294751009421269E-2</v>
      </c>
      <c r="Y55" s="88">
        <f t="shared" ref="Y55" si="30">Y42/Y35</f>
        <v>3.2489178566097815E-2</v>
      </c>
    </row>
    <row r="56" spans="1:25" x14ac:dyDescent="0.3">
      <c r="A56" s="75" t="s">
        <v>219</v>
      </c>
      <c r="B56" s="65">
        <f>B37/B35</f>
        <v>0.33417962551570929</v>
      </c>
      <c r="C56" s="65">
        <f t="shared" ref="C56:V56" si="31">C37/C35</f>
        <v>0.32788156503348609</v>
      </c>
      <c r="D56" s="65">
        <f t="shared" si="31"/>
        <v>0.3144594888132648</v>
      </c>
      <c r="E56" s="65">
        <f t="shared" si="31"/>
        <v>0.30265661334648719</v>
      </c>
      <c r="F56" s="65">
        <f t="shared" si="31"/>
        <v>0.29835185894978922</v>
      </c>
      <c r="G56" s="65">
        <f t="shared" si="31"/>
        <v>0.30298403003117641</v>
      </c>
      <c r="H56" s="65">
        <f t="shared" si="31"/>
        <v>0.29229538180155462</v>
      </c>
      <c r="I56" s="65">
        <f t="shared" si="31"/>
        <v>0.28394168131527248</v>
      </c>
      <c r="J56" s="65">
        <f t="shared" si="31"/>
        <v>0.2742024965325936</v>
      </c>
      <c r="K56" s="65">
        <f t="shared" si="31"/>
        <v>0.25972338642078791</v>
      </c>
      <c r="L56" s="65">
        <f t="shared" si="31"/>
        <v>0.24309252217997465</v>
      </c>
      <c r="M56" s="65">
        <f t="shared" si="31"/>
        <v>0.22527636689572753</v>
      </c>
      <c r="N56" s="65">
        <f t="shared" si="31"/>
        <v>0.20359198391235003</v>
      </c>
      <c r="O56" s="65">
        <f t="shared" si="31"/>
        <v>0.19173592027282058</v>
      </c>
      <c r="P56" s="65">
        <f t="shared" si="31"/>
        <v>0.19100133887675289</v>
      </c>
      <c r="Q56" s="65">
        <f t="shared" si="31"/>
        <v>0.18010555380797597</v>
      </c>
      <c r="R56" s="65">
        <f t="shared" si="31"/>
        <v>0.17891308074747128</v>
      </c>
      <c r="S56" s="65">
        <f t="shared" si="31"/>
        <v>0.16962240691054251</v>
      </c>
      <c r="T56" s="65">
        <f t="shared" si="31"/>
        <v>0.15189492076881364</v>
      </c>
      <c r="U56" s="65">
        <f t="shared" si="31"/>
        <v>0.13643468129244934</v>
      </c>
      <c r="V56" s="65">
        <f t="shared" si="31"/>
        <v>0.12584603532713365</v>
      </c>
      <c r="W56" s="65">
        <f t="shared" ref="W56:X56" si="32">W37/W35</f>
        <v>0.12239135772158115</v>
      </c>
      <c r="X56" s="65">
        <f t="shared" si="32"/>
        <v>0.12197173620457605</v>
      </c>
      <c r="Y56" s="65">
        <f t="shared" ref="Y56" si="33">Y37/Y35</f>
        <v>8.8362605104731581E-2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4">B8-B35</f>
        <v>21555</v>
      </c>
      <c r="C59" s="42">
        <f t="shared" si="34"/>
        <v>23851</v>
      </c>
      <c r="D59" s="42">
        <f t="shared" si="34"/>
        <v>19633</v>
      </c>
      <c r="E59" s="42">
        <f t="shared" si="34"/>
        <v>16587</v>
      </c>
      <c r="F59" s="42">
        <f t="shared" si="34"/>
        <v>15627</v>
      </c>
      <c r="G59" s="42">
        <f t="shared" si="34"/>
        <v>18011</v>
      </c>
      <c r="H59" s="42">
        <f t="shared" si="34"/>
        <v>18491</v>
      </c>
      <c r="I59" s="42">
        <f t="shared" si="34"/>
        <v>16479</v>
      </c>
      <c r="J59" s="42">
        <f t="shared" si="34"/>
        <v>17216</v>
      </c>
      <c r="K59" s="42">
        <f t="shared" si="34"/>
        <v>16451</v>
      </c>
      <c r="L59" s="42">
        <f t="shared" si="34"/>
        <v>15042</v>
      </c>
      <c r="M59" s="42">
        <f t="shared" si="34"/>
        <v>23091</v>
      </c>
      <c r="N59" s="42">
        <f t="shared" si="34"/>
        <v>26662</v>
      </c>
      <c r="O59" s="42">
        <f t="shared" si="34"/>
        <v>33339</v>
      </c>
      <c r="P59" s="42">
        <f t="shared" si="34"/>
        <v>42333</v>
      </c>
      <c r="Q59" s="42">
        <f t="shared" si="34"/>
        <v>46810</v>
      </c>
      <c r="R59" s="42">
        <f t="shared" si="34"/>
        <v>53995</v>
      </c>
      <c r="S59" s="42">
        <f t="shared" si="34"/>
        <v>57688</v>
      </c>
      <c r="T59" s="42">
        <f t="shared" si="34"/>
        <v>58662</v>
      </c>
      <c r="U59" s="42">
        <f t="shared" si="34"/>
        <v>58847</v>
      </c>
      <c r="V59" s="42">
        <f t="shared" si="34"/>
        <v>57286</v>
      </c>
      <c r="W59" s="42">
        <f t="shared" ref="W59:X59" si="35">W8-W35</f>
        <v>30676</v>
      </c>
      <c r="X59" s="42">
        <f t="shared" si="35"/>
        <v>23891</v>
      </c>
      <c r="Y59" s="42">
        <f t="shared" ref="Y59" si="36">Y8-Y35</f>
        <v>30660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7">(C59-B59)/ABS(B59)</f>
        <v>0.10651820923219671</v>
      </c>
      <c r="D61" s="87">
        <f t="shared" si="37"/>
        <v>-0.1768479309043646</v>
      </c>
      <c r="E61" s="87">
        <f t="shared" si="37"/>
        <v>-0.15514694646768196</v>
      </c>
      <c r="F61" s="87">
        <f t="shared" si="37"/>
        <v>-5.7876650388858746E-2</v>
      </c>
      <c r="G61" s="87">
        <f t="shared" si="37"/>
        <v>0.15255647277148526</v>
      </c>
      <c r="H61" s="87">
        <f t="shared" si="37"/>
        <v>2.6650380323135863E-2</v>
      </c>
      <c r="I61" s="87">
        <f t="shared" si="37"/>
        <v>-0.10880969120112487</v>
      </c>
      <c r="J61" s="87">
        <f t="shared" si="37"/>
        <v>4.4723587596334727E-2</v>
      </c>
      <c r="K61" s="87">
        <f t="shared" si="37"/>
        <v>-4.4435408921933088E-2</v>
      </c>
      <c r="L61" s="87">
        <f t="shared" si="37"/>
        <v>-8.5648288857820193E-2</v>
      </c>
      <c r="M61" s="87">
        <f t="shared" si="37"/>
        <v>0.5351017151974472</v>
      </c>
      <c r="N61" s="87">
        <f t="shared" si="37"/>
        <v>0.15464899744489194</v>
      </c>
      <c r="O61" s="87">
        <f t="shared" si="37"/>
        <v>0.25043132548195934</v>
      </c>
      <c r="P61" s="87">
        <f t="shared" si="37"/>
        <v>0.26977413839647257</v>
      </c>
      <c r="Q61" s="87">
        <f t="shared" si="37"/>
        <v>0.1057567382420334</v>
      </c>
      <c r="R61" s="87">
        <f t="shared" si="37"/>
        <v>0.15349284340952787</v>
      </c>
      <c r="S61" s="87">
        <f t="shared" si="37"/>
        <v>6.839522177979443E-2</v>
      </c>
      <c r="T61" s="87">
        <f t="shared" si="37"/>
        <v>1.6883927333240883E-2</v>
      </c>
      <c r="U61" s="87">
        <f t="shared" si="37"/>
        <v>3.1536599502233133E-3</v>
      </c>
      <c r="V61" s="87">
        <f t="shared" si="37"/>
        <v>-2.6526415960031947E-2</v>
      </c>
      <c r="W61" s="87">
        <f t="shared" si="37"/>
        <v>-0.4645113989456412</v>
      </c>
      <c r="X61" s="87">
        <f t="shared" si="37"/>
        <v>-0.22118268353109924</v>
      </c>
      <c r="Y61" s="87">
        <f t="shared" si="37"/>
        <v>0.28332845004394963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691" priority="19" stopIfTrue="1" operator="lessThan">
      <formula>0</formula>
    </cfRule>
  </conditionalFormatting>
  <conditionalFormatting sqref="B50:B52 C52:Y52">
    <cfRule type="cellIs" dxfId="690" priority="18" stopIfTrue="1" operator="lessThan">
      <formula>0</formula>
    </cfRule>
  </conditionalFormatting>
  <conditionalFormatting sqref="B19:Y29 Z34:HI35 Z51:HI53">
    <cfRule type="cellIs" dxfId="689" priority="21" stopIfTrue="1" operator="lessThan">
      <formula>0</formula>
    </cfRule>
  </conditionalFormatting>
  <conditionalFormatting sqref="B48:Y56 A57:U57 B59:Y59">
    <cfRule type="cellIs" dxfId="688" priority="4" stopIfTrue="1" operator="lessThan">
      <formula>0</formula>
    </cfRule>
  </conditionalFormatting>
  <conditionalFormatting sqref="B61:Y61">
    <cfRule type="cellIs" dxfId="687" priority="3" stopIfTrue="1" operator="lessThan">
      <formula>0</formula>
    </cfRule>
  </conditionalFormatting>
  <conditionalFormatting sqref="C19:Y23">
    <cfRule type="cellIs" dxfId="686" priority="2" operator="lessThan">
      <formula>0</formula>
    </cfRule>
  </conditionalFormatting>
  <conditionalFormatting sqref="C46:Y50">
    <cfRule type="cellIs" dxfId="685" priority="1" operator="lessThan">
      <formula>0</formula>
    </cfRule>
  </conditionalFormatting>
  <conditionalFormatting sqref="M34:P34">
    <cfRule type="cellIs" dxfId="684" priority="8" stopIfTrue="1" operator="lessThan">
      <formula>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87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RowHeight="14.4" x14ac:dyDescent="0.3"/>
  <cols>
    <col min="1" max="1" width="26.109375" customWidth="1"/>
    <col min="2" max="19" width="9.109375" style="1"/>
    <col min="21" max="22" width="9.33203125" customWidth="1"/>
  </cols>
  <sheetData>
    <row r="1" spans="1:24" x14ac:dyDescent="0.3">
      <c r="A1" t="s">
        <v>247</v>
      </c>
      <c r="H1" s="86"/>
    </row>
    <row r="2" spans="1:24" x14ac:dyDescent="0.3">
      <c r="A2" t="s">
        <v>196</v>
      </c>
    </row>
    <row r="3" spans="1:24" ht="15" thickBot="1" x14ac:dyDescent="0.35">
      <c r="B3" s="2">
        <v>2000</v>
      </c>
      <c r="C3" s="2">
        <v>2001</v>
      </c>
      <c r="D3" s="2">
        <v>2002</v>
      </c>
      <c r="E3" s="2">
        <v>2003</v>
      </c>
      <c r="F3" s="2">
        <v>2004</v>
      </c>
      <c r="G3" s="2">
        <v>2005</v>
      </c>
      <c r="H3" s="2">
        <v>2006</v>
      </c>
      <c r="I3" s="2">
        <v>2007</v>
      </c>
      <c r="J3" s="2">
        <v>2008</v>
      </c>
      <c r="K3" s="2">
        <v>2009</v>
      </c>
      <c r="L3" s="2">
        <v>2010</v>
      </c>
      <c r="M3" s="2">
        <v>2011</v>
      </c>
      <c r="N3" s="2">
        <v>2012</v>
      </c>
      <c r="O3" s="2">
        <v>2013</v>
      </c>
      <c r="P3" s="2">
        <v>2014</v>
      </c>
      <c r="Q3" s="2">
        <v>2015</v>
      </c>
      <c r="R3" s="2">
        <v>2016</v>
      </c>
      <c r="S3" s="2">
        <v>2017</v>
      </c>
      <c r="T3" s="2">
        <v>2018</v>
      </c>
      <c r="U3" s="2">
        <v>2019</v>
      </c>
      <c r="V3" s="2">
        <v>2020</v>
      </c>
      <c r="W3" s="2">
        <v>2021</v>
      </c>
      <c r="X3" s="2">
        <v>2022</v>
      </c>
    </row>
    <row r="4" spans="1:24" ht="15" thickTop="1" x14ac:dyDescent="0.3">
      <c r="A4" s="4" t="s">
        <v>43</v>
      </c>
      <c r="B4" s="65">
        <f>Australia!C19</f>
        <v>0.16939687267311987</v>
      </c>
      <c r="C4" s="65">
        <f>Australia!D19</f>
        <v>-0.20248328557784145</v>
      </c>
      <c r="D4" s="65">
        <f>Australia!E19</f>
        <v>-9.9401197604790381E-2</v>
      </c>
      <c r="E4" s="65">
        <f>Australia!F19</f>
        <v>0</v>
      </c>
      <c r="F4" s="65">
        <f>Australia!G19</f>
        <v>0.31959219858156018</v>
      </c>
      <c r="G4" s="65">
        <f>Australia!H19</f>
        <v>0.11656029559959702</v>
      </c>
      <c r="H4" s="65">
        <f>Australia!I19</f>
        <v>5.2647412755715939E-2</v>
      </c>
      <c r="I4" s="65">
        <f>Australia!J19</f>
        <v>0.11631894827093459</v>
      </c>
      <c r="J4" s="65">
        <f>Australia!K19</f>
        <v>4.0450588837685597E-2</v>
      </c>
      <c r="K4" s="65">
        <f>Australia!L19</f>
        <v>3.2726377952756014E-2</v>
      </c>
      <c r="L4" s="65">
        <f>Australia!M19</f>
        <v>0.32999761734572308</v>
      </c>
      <c r="M4" s="65">
        <f>Australia!N19</f>
        <v>0.17198136868505909</v>
      </c>
      <c r="N4" s="65">
        <f>Australia!O19</f>
        <v>0.12595536533170293</v>
      </c>
      <c r="O4" s="65">
        <f>Australia!P19</f>
        <v>0.16196035840347545</v>
      </c>
      <c r="P4" s="65">
        <f>Australia!Q19</f>
        <v>1.1216263582194186E-2</v>
      </c>
      <c r="Q4" s="65">
        <f>Australia!R19</f>
        <v>7.8798382437897274E-2</v>
      </c>
      <c r="R4" s="65">
        <f>Australia!S19</f>
        <v>-6.9294205847702739E-2</v>
      </c>
      <c r="S4" s="65">
        <f>Australia!T19</f>
        <v>-3.3716915995397057E-2</v>
      </c>
      <c r="T4" s="65">
        <f>Australia!U19</f>
        <v>7.026318923424979E-3</v>
      </c>
      <c r="U4" s="65">
        <f>Australia!V19</f>
        <v>-5.3334910122989632E-2</v>
      </c>
      <c r="V4" s="65">
        <f>Australia!W19</f>
        <v>-0.81286695815115551</v>
      </c>
      <c r="W4" s="65">
        <f>Australia!X19</f>
        <v>-0.60413885180240323</v>
      </c>
      <c r="X4" s="65">
        <f>Australia!Y19</f>
        <v>6.6020236087689712</v>
      </c>
    </row>
    <row r="5" spans="1:24" x14ac:dyDescent="0.3">
      <c r="A5" s="31" t="s">
        <v>128</v>
      </c>
      <c r="B5" s="65" t="str">
        <f>Denmark!C19</f>
        <v>n.a.</v>
      </c>
      <c r="C5" s="65" t="str">
        <f>Denmark!D19</f>
        <v>n.a.</v>
      </c>
      <c r="D5" s="65" t="str">
        <f>Denmark!E19</f>
        <v>n.a.</v>
      </c>
      <c r="E5" s="65" t="str">
        <f>Denmark!F19</f>
        <v>n.a.</v>
      </c>
      <c r="F5" s="65" t="str">
        <f>Denmark!G19</f>
        <v>n.a.</v>
      </c>
      <c r="G5" s="65" t="str">
        <f>Denmark!H19</f>
        <v>n.a.</v>
      </c>
      <c r="H5" s="65" t="str">
        <f>Denmark!I19</f>
        <v>n.a.</v>
      </c>
      <c r="I5" s="65">
        <f>Denmark!J19</f>
        <v>0.29623824451410652</v>
      </c>
      <c r="J5" s="65">
        <f>Denmark!K19</f>
        <v>0.29262394195888763</v>
      </c>
      <c r="K5" s="65">
        <f>Denmark!L19</f>
        <v>-5.238540692235738E-2</v>
      </c>
      <c r="L5" s="65">
        <f>Denmark!M19</f>
        <v>0.10069101678183623</v>
      </c>
      <c r="M5" s="65">
        <f>Denmark!N19</f>
        <v>7.8026905829596371E-2</v>
      </c>
      <c r="N5" s="65">
        <f>Denmark!O19</f>
        <v>1.6638935108153063E-2</v>
      </c>
      <c r="O5" s="65">
        <f>Denmark!P19</f>
        <v>-1.7184942716857665E-2</v>
      </c>
      <c r="P5" s="65">
        <f>Denmark!Q19</f>
        <v>8.2431307243963303E-2</v>
      </c>
      <c r="Q5" s="65">
        <f>Denmark!R19</f>
        <v>6.4615384615384519E-2</v>
      </c>
      <c r="R5" s="65">
        <f>Denmark!S19</f>
        <v>-6.9364161849710948E-2</v>
      </c>
      <c r="S5" s="65">
        <f>Denmark!T19</f>
        <v>1.1645962732919291E-2</v>
      </c>
      <c r="T5" s="65">
        <f>Denmark!U19</f>
        <v>2.3023791250960102E-3</v>
      </c>
      <c r="U5" s="65">
        <f>Denmark!V19</f>
        <v>-7.3506891271056696E-2</v>
      </c>
      <c r="V5" s="65">
        <f>Denmark!W19</f>
        <v>-0.82479338842975203</v>
      </c>
      <c r="W5" s="65">
        <f>Denmark!X19</f>
        <v>-0.31132075471698117</v>
      </c>
      <c r="X5" s="65">
        <f>Denmark!Y19</f>
        <v>5</v>
      </c>
    </row>
    <row r="6" spans="1:24" x14ac:dyDescent="0.3">
      <c r="A6" s="4" t="s">
        <v>71</v>
      </c>
      <c r="B6" s="63" t="str">
        <f>Ireland!C19</f>
        <v>n.a.</v>
      </c>
      <c r="C6" s="63" t="str">
        <f>Ireland!D19</f>
        <v>n.a.</v>
      </c>
      <c r="D6" s="63" t="str">
        <f>Ireland!E19</f>
        <v>n.a.</v>
      </c>
      <c r="E6" s="63" t="str">
        <f>Ireland!F19</f>
        <v>n.a.</v>
      </c>
      <c r="F6" s="63" t="str">
        <f>Ireland!G19</f>
        <v>n.a.</v>
      </c>
      <c r="G6" s="63" t="str">
        <f>Ireland!H19</f>
        <v>n.a.</v>
      </c>
      <c r="H6" s="63" t="str">
        <f>Ireland!I19</f>
        <v>n.a.</v>
      </c>
      <c r="I6" s="82">
        <f>Ireland!J19</f>
        <v>0.24521615875265779</v>
      </c>
      <c r="J6" s="82">
        <f>Ireland!K19</f>
        <v>0.12635173591348892</v>
      </c>
      <c r="K6" s="82">
        <f>Ireland!L19</f>
        <v>-0.22839818089944419</v>
      </c>
      <c r="L6" s="82">
        <f>Ireland!M19</f>
        <v>-9.5612311722331422E-2</v>
      </c>
      <c r="M6" s="82">
        <f>Ireland!N19</f>
        <v>2.1723388848660097E-3</v>
      </c>
      <c r="N6" s="82">
        <f>Ireland!O19</f>
        <v>-3.2514450867052069E-2</v>
      </c>
      <c r="O6" s="82">
        <f>Ireland!P19</f>
        <v>0.13890963405526513</v>
      </c>
      <c r="P6" s="82">
        <f>Ireland!Q19</f>
        <v>9.8360655737705915E-3</v>
      </c>
      <c r="Q6" s="82">
        <f>Ireland!R19</f>
        <v>7.7922077922077948E-2</v>
      </c>
      <c r="R6" s="82">
        <f>Ireland!S19</f>
        <v>-2.3493975903614461E-2</v>
      </c>
      <c r="S6" s="82">
        <f>Ireland!T19</f>
        <v>7.8346699568167866E-2</v>
      </c>
      <c r="T6" s="82">
        <f>Ireland!U19</f>
        <v>0.1332951945080092</v>
      </c>
      <c r="U6" s="82">
        <f>Ireland!V19</f>
        <v>-4.4422009086319991E-2</v>
      </c>
      <c r="V6" s="82">
        <f>Ireland!W19</f>
        <v>-0.81563655573164295</v>
      </c>
      <c r="W6" s="82">
        <f>Ireland!X19</f>
        <v>-0.25787965616045849</v>
      </c>
      <c r="X6" s="82">
        <f>Ireland!Y19</f>
        <v>4.8880308880308876</v>
      </c>
    </row>
    <row r="7" spans="1:24" x14ac:dyDescent="0.3">
      <c r="A7" s="4" t="s">
        <v>85</v>
      </c>
      <c r="B7" s="65">
        <f>'New Zealand'!C19</f>
        <v>2.0942408376963373E-2</v>
      </c>
      <c r="C7" s="65">
        <f>'New Zealand'!D19</f>
        <v>-0.13717948717948714</v>
      </c>
      <c r="D7" s="65">
        <f>'New Zealand'!E19</f>
        <v>-0.21396731054977713</v>
      </c>
      <c r="E7" s="65">
        <f>'New Zealand'!F19</f>
        <v>-5.1039697542533125E-2</v>
      </c>
      <c r="F7" s="65">
        <f>'New Zealand'!G19</f>
        <v>0.21314741035856577</v>
      </c>
      <c r="G7" s="65">
        <f>'New Zealand'!H19</f>
        <v>1.9704433497536922E-2</v>
      </c>
      <c r="H7" s="65">
        <f>'New Zealand'!I19</f>
        <v>2.5764895330112614E-2</v>
      </c>
      <c r="I7" s="65">
        <f>'New Zealand'!J19</f>
        <v>9.8901098901098994E-2</v>
      </c>
      <c r="J7" s="65">
        <f>'New Zealand'!K19</f>
        <v>9.000000000000008E-2</v>
      </c>
      <c r="K7" s="65">
        <f>'New Zealand'!L19</f>
        <v>-0.12712975098296198</v>
      </c>
      <c r="L7" s="65">
        <f>'New Zealand'!M19</f>
        <v>0.20270270270270263</v>
      </c>
      <c r="M7" s="65">
        <f>'New Zealand'!N19</f>
        <v>7.8651685393258397E-2</v>
      </c>
      <c r="N7" s="65">
        <f>'New Zealand'!O19</f>
        <v>1.8518518518518601E-2</v>
      </c>
      <c r="O7" s="65">
        <f>'New Zealand'!P19</f>
        <v>0.30000000000000004</v>
      </c>
      <c r="P7" s="65">
        <f>'New Zealand'!Q19</f>
        <v>0.11101398601398604</v>
      </c>
      <c r="Q7" s="65">
        <f>'New Zealand'!R19</f>
        <v>0.1188040912667192</v>
      </c>
      <c r="R7" s="65">
        <f>'New Zealand'!S19</f>
        <v>2.7426160337552741E-2</v>
      </c>
      <c r="S7" s="65">
        <f>'New Zealand'!T19</f>
        <v>3.9698836413415428E-2</v>
      </c>
      <c r="T7" s="65">
        <f>'New Zealand'!U19</f>
        <v>2.6991441737985511E-2</v>
      </c>
      <c r="U7" s="65">
        <f>'New Zealand'!V19</f>
        <v>-5.0000000000000044E-2</v>
      </c>
      <c r="V7" s="65">
        <f>'New Zealand'!W19</f>
        <v>-0.77597840755735492</v>
      </c>
      <c r="W7" s="65">
        <f>'New Zealand'!X19</f>
        <v>-0.5993975903614458</v>
      </c>
      <c r="X7" s="65">
        <f>'New Zealand'!Y19</f>
        <v>4.8646616541353387</v>
      </c>
    </row>
    <row r="8" spans="1:24" x14ac:dyDescent="0.3">
      <c r="A8" s="4" t="s">
        <v>26</v>
      </c>
      <c r="B8" s="65">
        <f>UK!C19</f>
        <v>0.16147360703812308</v>
      </c>
      <c r="C8" s="65">
        <f>UK!D19</f>
        <v>-0.11693230235127028</v>
      </c>
      <c r="D8" s="65">
        <f>UK!E19</f>
        <v>-5.0571837026447408E-2</v>
      </c>
      <c r="E8" s="65">
        <f>UK!F19</f>
        <v>1.1010728402032655E-2</v>
      </c>
      <c r="F8" s="65">
        <f>UK!G19</f>
        <v>0.13943963511123525</v>
      </c>
      <c r="G8" s="65">
        <f>UK!H19</f>
        <v>1.9361163303651674E-2</v>
      </c>
      <c r="H8" s="65">
        <f>UK!I19</f>
        <v>-1.4265106587594167E-2</v>
      </c>
      <c r="I8" s="65">
        <f>UK!J19</f>
        <v>9.7723577235772296E-2</v>
      </c>
      <c r="J8" s="65">
        <f>UK!K19</f>
        <v>6.2879573396533939E-2</v>
      </c>
      <c r="K8" s="65">
        <f>UK!L19</f>
        <v>-0.16897777158386174</v>
      </c>
      <c r="L8" s="65">
        <f>UK!M19</f>
        <v>2.2555760523226498E-2</v>
      </c>
      <c r="M8" s="65">
        <f>UK!N19</f>
        <v>2.6978269782697906E-2</v>
      </c>
      <c r="N8" s="65">
        <f>UK!O19</f>
        <v>-1.3094857872884114E-2</v>
      </c>
      <c r="O8" s="65">
        <f>UK!P19</f>
        <v>5.9385113268608514E-2</v>
      </c>
      <c r="P8" s="65">
        <f>UK!Q19</f>
        <v>8.2938750572781439E-2</v>
      </c>
      <c r="Q8" s="65">
        <f>UK!R19</f>
        <v>0.13751763046544419</v>
      </c>
      <c r="R8" s="65">
        <f>UK!S19</f>
        <v>-6.9063856168629867E-2</v>
      </c>
      <c r="S8" s="65">
        <f>UK!T19</f>
        <v>-2.750399573787965E-2</v>
      </c>
      <c r="T8" s="65">
        <f>UK!U19</f>
        <v>5.4235431075806417E-2</v>
      </c>
      <c r="U8" s="65">
        <f>UK!V19</f>
        <v>8.5092562520299175E-3</v>
      </c>
      <c r="V8" s="65">
        <f>UK!W19</f>
        <v>-0.81392502898364039</v>
      </c>
      <c r="W8" s="65">
        <f>UK!X19</f>
        <v>-0.26272066458982346</v>
      </c>
      <c r="X8" s="65">
        <f>UK!Y19</f>
        <v>4.7427230046948354</v>
      </c>
    </row>
    <row r="9" spans="1:24" x14ac:dyDescent="0.3">
      <c r="A9" s="31" t="s">
        <v>141</v>
      </c>
      <c r="B9" s="65">
        <f>Luxembourg!C19</f>
        <v>-0.12962962962962965</v>
      </c>
      <c r="C9" s="65">
        <f>Luxembourg!D19</f>
        <v>-0.23404255319148937</v>
      </c>
      <c r="D9" s="65">
        <f>Luxembourg!E19</f>
        <v>-0.16666666666666663</v>
      </c>
      <c r="E9" s="65">
        <f>Luxembourg!F19</f>
        <v>3.3333333333333437E-2</v>
      </c>
      <c r="F9" s="65">
        <f>Luxembourg!G19</f>
        <v>0.19354838709677424</v>
      </c>
      <c r="G9" s="65">
        <f>Luxembourg!H19</f>
        <v>0.10810810810810811</v>
      </c>
      <c r="H9" s="65">
        <f>Luxembourg!I19</f>
        <v>-2.4390243902439046E-2</v>
      </c>
      <c r="I9" s="65">
        <f>Luxembourg!J19</f>
        <v>0.22500000000000009</v>
      </c>
      <c r="J9" s="65">
        <f>Luxembourg!K19</f>
        <v>0.36734693877551017</v>
      </c>
      <c r="K9" s="65">
        <f>Luxembourg!L19</f>
        <v>7.4626865671641784E-2</v>
      </c>
      <c r="L9" s="65">
        <f>Luxembourg!M19</f>
        <v>-2.777777777777779E-2</v>
      </c>
      <c r="M9" s="65">
        <f>Luxembourg!N19</f>
        <v>2.857142857142847E-2</v>
      </c>
      <c r="N9" s="65">
        <f>Luxembourg!O19</f>
        <v>0</v>
      </c>
      <c r="O9" s="65">
        <f>Luxembourg!P19</f>
        <v>0.13888888888888884</v>
      </c>
      <c r="P9" s="65">
        <f>Luxembourg!Q19</f>
        <v>0</v>
      </c>
      <c r="Q9" s="65">
        <f>Luxembourg!R19</f>
        <v>0.13414634146341453</v>
      </c>
      <c r="R9" s="65">
        <f>Luxembourg!S19</f>
        <v>-0.15053763440860213</v>
      </c>
      <c r="S9" s="65">
        <f>Luxembourg!T19</f>
        <v>-0.12658227848101267</v>
      </c>
      <c r="T9" s="65">
        <f>Luxembourg!U19</f>
        <v>0.23188405797101441</v>
      </c>
      <c r="U9" s="65">
        <f>Luxembourg!V19</f>
        <v>2.3529411764705799E-2</v>
      </c>
      <c r="V9" s="65">
        <f>Luxembourg!W19</f>
        <v>-0.81609195402298851</v>
      </c>
      <c r="W9" s="65">
        <f>Luxembourg!X19</f>
        <v>-0.125</v>
      </c>
      <c r="X9" s="65">
        <f>Luxembourg!Y19</f>
        <v>4.1428571428571432</v>
      </c>
    </row>
    <row r="10" spans="1:24" x14ac:dyDescent="0.3">
      <c r="A10" s="4" t="s">
        <v>121</v>
      </c>
      <c r="B10" s="65">
        <f>Belgium!C19</f>
        <v>3.5598705501618033E-2</v>
      </c>
      <c r="C10" s="65">
        <f>Belgium!D19</f>
        <v>-0.26041666666666663</v>
      </c>
      <c r="D10" s="65">
        <f>Belgium!E19</f>
        <v>-0.23521126760563382</v>
      </c>
      <c r="E10" s="65">
        <f>Belgium!F19</f>
        <v>-2.9465930018416242E-2</v>
      </c>
      <c r="F10" s="65">
        <f>Belgium!G19</f>
        <v>0.22580645161290325</v>
      </c>
      <c r="G10" s="65">
        <f>Belgium!H19</f>
        <v>8.6687306501547878E-2</v>
      </c>
      <c r="H10" s="65">
        <f>Belgium!I19</f>
        <v>-1.4245014245014564E-3</v>
      </c>
      <c r="I10" s="65">
        <f>Belgium!J19</f>
        <v>0.26961483594864477</v>
      </c>
      <c r="J10" s="65">
        <f>Belgium!K19</f>
        <v>0.22921348314606749</v>
      </c>
      <c r="K10" s="65">
        <f>Belgium!L19</f>
        <v>-0.12157221206581348</v>
      </c>
      <c r="L10" s="65">
        <f>Belgium!M19</f>
        <v>5.4110301768990565E-2</v>
      </c>
      <c r="M10" s="65">
        <f>Belgium!N19</f>
        <v>7.4037512339585332E-2</v>
      </c>
      <c r="N10" s="65">
        <f>Belgium!O19</f>
        <v>2.7573529411764053E-3</v>
      </c>
      <c r="O10" s="65">
        <f>Belgium!P19</f>
        <v>9.1659028414299293E-3</v>
      </c>
      <c r="P10" s="65">
        <f>Belgium!Q19</f>
        <v>4.5413260672116262E-2</v>
      </c>
      <c r="Q10" s="65">
        <f>Belgium!R19</f>
        <v>4.2571676802780178E-2</v>
      </c>
      <c r="R10" s="65">
        <f>Belgium!S19</f>
        <v>-0.16583333333333339</v>
      </c>
      <c r="S10" s="65">
        <f>Belgium!T19</f>
        <v>3.096903096903092E-2</v>
      </c>
      <c r="T10" s="65">
        <f>Belgium!U19</f>
        <v>9.7868217054263518E-2</v>
      </c>
      <c r="U10" s="65">
        <f>Belgium!V19</f>
        <v>-2.383053839364524E-2</v>
      </c>
      <c r="V10" s="65">
        <f>Belgium!W19</f>
        <v>-0.80018083182640143</v>
      </c>
      <c r="W10" s="65">
        <f>Belgium!X19</f>
        <v>-0.16289592760180993</v>
      </c>
      <c r="X10" s="65">
        <f>Belgium!Y19</f>
        <v>3.9621621621621621</v>
      </c>
    </row>
    <row r="11" spans="1:24" x14ac:dyDescent="0.3">
      <c r="A11" s="4" t="s">
        <v>27</v>
      </c>
      <c r="B11" s="65">
        <f>France!C19</f>
        <v>6.0454970395761976E-2</v>
      </c>
      <c r="C11" s="65">
        <f>France!D19</f>
        <v>-0.17778430796356159</v>
      </c>
      <c r="D11" s="65">
        <f>France!E19</f>
        <v>-0.10936383130807725</v>
      </c>
      <c r="E11" s="65">
        <f>France!F19</f>
        <v>-5.0160513643659699E-2</v>
      </c>
      <c r="F11" s="65">
        <f>France!G19</f>
        <v>0.15420363329108566</v>
      </c>
      <c r="G11" s="65">
        <f>France!H19</f>
        <v>0.1171303074670571</v>
      </c>
      <c r="H11" s="65">
        <f>France!I19</f>
        <v>-6.913499344692009E-2</v>
      </c>
      <c r="I11" s="65">
        <f>France!J19</f>
        <v>0.24850404787046809</v>
      </c>
      <c r="J11" s="65">
        <f>France!K19</f>
        <v>0.24725119819565822</v>
      </c>
      <c r="K11" s="65">
        <f>France!L19</f>
        <v>-7.1880650994575079E-2</v>
      </c>
      <c r="L11" s="65">
        <f>France!M19</f>
        <v>0.11519727228446186</v>
      </c>
      <c r="M11" s="65">
        <f>France!N19</f>
        <v>0.10788381742738595</v>
      </c>
      <c r="N11" s="65">
        <f>France!O19</f>
        <v>-5.3222945002956434E-3</v>
      </c>
      <c r="O11" s="65">
        <f>France!P19</f>
        <v>8.3432421720174288E-2</v>
      </c>
      <c r="P11" s="65">
        <f>France!Q19</f>
        <v>5.1033473568684817E-2</v>
      </c>
      <c r="Q11" s="65">
        <f>France!R19</f>
        <v>1.8795683954055065E-2</v>
      </c>
      <c r="R11" s="65">
        <f>France!S19</f>
        <v>-7.0550051247010637E-2</v>
      </c>
      <c r="S11" s="65">
        <f>France!T19</f>
        <v>5.697482080499805E-3</v>
      </c>
      <c r="T11" s="65">
        <f>France!U19</f>
        <v>6.5423976608187218E-2</v>
      </c>
      <c r="U11" s="65">
        <f>France!V19</f>
        <v>2.487135506003435E-2</v>
      </c>
      <c r="V11" s="65">
        <f>France!W19</f>
        <v>-0.79313807531380753</v>
      </c>
      <c r="W11" s="65">
        <f>France!X19</f>
        <v>-0.18203883495145634</v>
      </c>
      <c r="X11" s="65">
        <f>France!Y19</f>
        <v>3.7962413452027697</v>
      </c>
    </row>
    <row r="12" spans="1:24" x14ac:dyDescent="0.3">
      <c r="A12" s="4" t="s">
        <v>74</v>
      </c>
      <c r="B12" s="65">
        <f>Switzerland!C19</f>
        <v>1.7985611510791255E-3</v>
      </c>
      <c r="C12" s="65">
        <f>Switzerland!D19</f>
        <v>-0.21484141232794729</v>
      </c>
      <c r="D12" s="65">
        <f>Switzerland!E19</f>
        <v>-0.16768292682926833</v>
      </c>
      <c r="E12" s="65">
        <f>Switzerland!F19</f>
        <v>-9.2490842490842495E-2</v>
      </c>
      <c r="F12" s="65">
        <f>Switzerland!G19</f>
        <v>7.8708375378405693E-2</v>
      </c>
      <c r="G12" s="65">
        <f>Switzerland!H19</f>
        <v>7.2965388213283466E-2</v>
      </c>
      <c r="H12" s="65">
        <f>Switzerland!I19</f>
        <v>3.3129904097646046E-2</v>
      </c>
      <c r="I12" s="65">
        <f>Switzerland!J19</f>
        <v>7.1729957805907185E-2</v>
      </c>
      <c r="J12" s="65">
        <f>Switzerland!K19</f>
        <v>0.23307086614173222</v>
      </c>
      <c r="K12" s="65">
        <f>Switzerland!L19</f>
        <v>1.7241379310344751E-2</v>
      </c>
      <c r="L12" s="65">
        <f>Switzerland!M19</f>
        <v>0.16133082234777141</v>
      </c>
      <c r="M12" s="65">
        <f>Switzerland!N19</f>
        <v>0.2189189189189189</v>
      </c>
      <c r="N12" s="65">
        <f>Switzerland!O19</f>
        <v>2.5720620842571984E-2</v>
      </c>
      <c r="O12" s="65">
        <f>Switzerland!P19</f>
        <v>2.7237354085603016E-2</v>
      </c>
      <c r="P12" s="65">
        <f>Switzerland!Q19</f>
        <v>1.5993265993266004E-2</v>
      </c>
      <c r="Q12" s="65">
        <f>Switzerland!R19</f>
        <v>1.4084507042253502E-2</v>
      </c>
      <c r="R12" s="65">
        <f>Switzerland!S19</f>
        <v>-9.3545751633986929E-2</v>
      </c>
      <c r="S12" s="65">
        <f>Switzerland!T19</f>
        <v>-5.6782334384858024E-2</v>
      </c>
      <c r="T12" s="65">
        <f>Switzerland!U19</f>
        <v>6.6411849020544755E-2</v>
      </c>
      <c r="U12" s="65">
        <f>Switzerland!V19</f>
        <v>6.7204301075269868E-3</v>
      </c>
      <c r="V12" s="65">
        <f>Switzerland!W19</f>
        <v>-0.83311081441922563</v>
      </c>
      <c r="W12" s="65">
        <f>Switzerland!X19</f>
        <v>-8.7999999999999967E-2</v>
      </c>
      <c r="X12" s="65">
        <f>Switzerland!Y19</f>
        <v>3.6461988304093564</v>
      </c>
    </row>
    <row r="13" spans="1:24" x14ac:dyDescent="0.3">
      <c r="A13" s="4" t="s">
        <v>28</v>
      </c>
      <c r="B13" s="65">
        <f>Germany!C19</f>
        <v>-0.13255738764953118</v>
      </c>
      <c r="C13" s="65">
        <f>Germany!D19</f>
        <v>-0.23984345881475955</v>
      </c>
      <c r="D13" s="65">
        <f>Germany!E19</f>
        <v>-5.6631527335131104E-2</v>
      </c>
      <c r="E13" s="65">
        <f>Germany!F19</f>
        <v>5.9771309771310399E-3</v>
      </c>
      <c r="F13" s="65">
        <f>Germany!G19</f>
        <v>0.14285714285714279</v>
      </c>
      <c r="G13" s="65">
        <f>Germany!H19</f>
        <v>7.1880650994575079E-2</v>
      </c>
      <c r="H13" s="65">
        <f>Germany!I19</f>
        <v>-7.1699704765921801E-3</v>
      </c>
      <c r="I13" s="65">
        <f>Germany!J19</f>
        <v>0.12574341546304169</v>
      </c>
      <c r="J13" s="65">
        <f>Germany!K19</f>
        <v>0.2162264150943396</v>
      </c>
      <c r="K13" s="65">
        <f>Germany!L19</f>
        <v>-7.4464784362395231E-2</v>
      </c>
      <c r="L13" s="65">
        <f>Germany!M19</f>
        <v>8.1461615822997047E-2</v>
      </c>
      <c r="M13" s="65">
        <f>Germany!N19</f>
        <v>8.7879727216366943E-2</v>
      </c>
      <c r="N13" s="65">
        <f>Germany!O19</f>
        <v>6.1547228949992983E-2</v>
      </c>
      <c r="O13" s="65">
        <f>Germany!P19</f>
        <v>4.3618306267614981E-2</v>
      </c>
      <c r="P13" s="65">
        <f>Germany!Q19</f>
        <v>2.8677983539094676E-2</v>
      </c>
      <c r="Q13" s="65">
        <f>Germany!R19</f>
        <v>4.0380047505938155E-2</v>
      </c>
      <c r="R13" s="65">
        <f>Germany!S19</f>
        <v>-0.10129776496034604</v>
      </c>
      <c r="S13" s="65">
        <f>Germany!T19</f>
        <v>8.8247091857200921E-3</v>
      </c>
      <c r="T13" s="65">
        <f>Germany!U19</f>
        <v>2.1338634857521521E-2</v>
      </c>
      <c r="U13" s="65">
        <f>Germany!V19</f>
        <v>-1.6869971450817589E-2</v>
      </c>
      <c r="V13" s="65">
        <f>Germany!W19</f>
        <v>-0.81124604012671597</v>
      </c>
      <c r="W13" s="65">
        <f>Germany!X19</f>
        <v>-9.9300699300699291E-2</v>
      </c>
      <c r="X13" s="65">
        <f>Germany!Y19</f>
        <v>3.6304347826086953</v>
      </c>
    </row>
    <row r="14" spans="1:24" x14ac:dyDescent="0.3">
      <c r="A14" s="4" t="s">
        <v>56</v>
      </c>
      <c r="B14" s="65">
        <f>Netherlands!C19</f>
        <v>6.2320916905444168E-2</v>
      </c>
      <c r="C14" s="65">
        <f>Netherlands!D19</f>
        <v>-0.20364126770060686</v>
      </c>
      <c r="D14" s="65">
        <f>Netherlands!E19</f>
        <v>-4.8264182895850993E-2</v>
      </c>
      <c r="E14" s="65">
        <f>Netherlands!F19</f>
        <v>4.4483985765124689E-3</v>
      </c>
      <c r="F14" s="65">
        <f>Netherlands!G19</f>
        <v>0.1860053144375553</v>
      </c>
      <c r="G14" s="65">
        <f>Netherlands!H19</f>
        <v>7.6176250933532419E-2</v>
      </c>
      <c r="H14" s="65">
        <f>Netherlands!I19</f>
        <v>-2.8452463566967401E-2</v>
      </c>
      <c r="I14" s="65">
        <f>Netherlands!J19</f>
        <v>0.18071428571428561</v>
      </c>
      <c r="J14" s="65">
        <f>Netherlands!K19</f>
        <v>0.25166364186327894</v>
      </c>
      <c r="K14" s="65">
        <f>Netherlands!L19</f>
        <v>-0.14209763170613821</v>
      </c>
      <c r="L14" s="65">
        <f>Netherlands!M19</f>
        <v>8.5633802816901472E-2</v>
      </c>
      <c r="M14" s="65">
        <f>Netherlands!N19</f>
        <v>4.9818370524130851E-2</v>
      </c>
      <c r="N14" s="65">
        <f>Netherlands!O19</f>
        <v>4.2511122095897136E-2</v>
      </c>
      <c r="O14" s="65">
        <f>Netherlands!P19</f>
        <v>3.4613560929350307E-2</v>
      </c>
      <c r="P14" s="65">
        <f>Netherlands!Q19</f>
        <v>3.5288725939504939E-2</v>
      </c>
      <c r="Q14" s="65">
        <f>Netherlands!R19</f>
        <v>8.1894643647631771E-2</v>
      </c>
      <c r="R14" s="65">
        <f>Netherlands!S19</f>
        <v>-4.7463175122749557E-2</v>
      </c>
      <c r="S14" s="65">
        <f>Netherlands!T19</f>
        <v>1.589347079037795E-2</v>
      </c>
      <c r="T14" s="65">
        <f>Netherlands!U19</f>
        <v>9.2177589852008524E-2</v>
      </c>
      <c r="U14" s="65">
        <f>Netherlands!V19</f>
        <v>1.7034456058846237E-2</v>
      </c>
      <c r="V14" s="65">
        <f>Netherlands!W19</f>
        <v>-0.81690140845070425</v>
      </c>
      <c r="W14" s="65">
        <f>Netherlands!X19</f>
        <v>-0.18711018711018712</v>
      </c>
      <c r="X14" s="65">
        <f>Netherlands!Y19</f>
        <v>3.6061381074168795</v>
      </c>
    </row>
    <row r="15" spans="1:24" x14ac:dyDescent="0.3">
      <c r="A15" s="31" t="s">
        <v>131</v>
      </c>
      <c r="B15" s="65" t="str">
        <f>Finland!C19</f>
        <v>n.a.</v>
      </c>
      <c r="C15" s="65" t="str">
        <f>Finland!D19</f>
        <v>n.a.</v>
      </c>
      <c r="D15" s="65" t="str">
        <f>Finland!E19</f>
        <v>n.a.</v>
      </c>
      <c r="E15" s="65" t="str">
        <f>Finland!F19</f>
        <v>n.a.</v>
      </c>
      <c r="F15" s="65" t="str">
        <f>Finland!G19</f>
        <v>n.a.</v>
      </c>
      <c r="G15" s="65" t="str">
        <f>Finland!H19</f>
        <v>n.a.</v>
      </c>
      <c r="H15" s="65" t="str">
        <f>Finland!I19</f>
        <v>n.a.</v>
      </c>
      <c r="I15" s="65">
        <f>Finland!J19</f>
        <v>0.14189189189189189</v>
      </c>
      <c r="J15" s="65">
        <f>Finland!K19</f>
        <v>0.24852071005917153</v>
      </c>
      <c r="K15" s="65">
        <f>Finland!L19</f>
        <v>-4.502369668246442E-2</v>
      </c>
      <c r="L15" s="65">
        <f>Finland!M19</f>
        <v>1.2406947890818865E-2</v>
      </c>
      <c r="M15" s="65">
        <f>Finland!N19</f>
        <v>0.13235294117647056</v>
      </c>
      <c r="N15" s="65">
        <f>Finland!O19</f>
        <v>4.5454545454545414E-2</v>
      </c>
      <c r="O15" s="65">
        <f>Finland!P19</f>
        <v>5.1759834368529933E-2</v>
      </c>
      <c r="P15" s="65">
        <f>Finland!Q19</f>
        <v>3.937007874015741E-2</v>
      </c>
      <c r="Q15" s="65">
        <f>Finland!R19</f>
        <v>4.3560606060605966E-2</v>
      </c>
      <c r="R15" s="65">
        <f>Finland!S19</f>
        <v>-2.1778584392014522E-2</v>
      </c>
      <c r="S15" s="65">
        <f>Finland!T19</f>
        <v>-4.8237476808905333E-2</v>
      </c>
      <c r="T15" s="65">
        <f>Finland!U19</f>
        <v>-2.9239766081871399E-2</v>
      </c>
      <c r="U15" s="65">
        <f>Finland!V19</f>
        <v>-1.6064257028112428E-2</v>
      </c>
      <c r="V15" s="65">
        <f>Finland!W19</f>
        <v>-0.75510204081632648</v>
      </c>
      <c r="W15" s="65">
        <f>Finland!X19</f>
        <v>-0.48333333333333328</v>
      </c>
      <c r="X15" s="65">
        <f>Finland!Y19</f>
        <v>3.596774193548387</v>
      </c>
    </row>
    <row r="16" spans="1:24" x14ac:dyDescent="0.3">
      <c r="A16" s="31" t="s">
        <v>153</v>
      </c>
      <c r="B16" s="65" t="str">
        <f>Poland!C19</f>
        <v>n.a.</v>
      </c>
      <c r="C16" s="65" t="str">
        <f>Poland!D19</f>
        <v>n.a.</v>
      </c>
      <c r="D16" s="65" t="str">
        <f>Poland!E19</f>
        <v>n.a.</v>
      </c>
      <c r="E16" s="65" t="str">
        <f>Poland!F19</f>
        <v>n.a.</v>
      </c>
      <c r="F16" s="65" t="str">
        <f>Poland!G19</f>
        <v>n.a.</v>
      </c>
      <c r="G16" s="65" t="str">
        <f>Poland!H19</f>
        <v>n.a.</v>
      </c>
      <c r="H16" s="65" t="str">
        <f>Poland!I19</f>
        <v>n.a.</v>
      </c>
      <c r="I16" s="65">
        <f>Poland!J19</f>
        <v>7.5050709939147975E-2</v>
      </c>
      <c r="J16" s="65">
        <f>Poland!K19</f>
        <v>0.12264150943396235</v>
      </c>
      <c r="K16" s="65">
        <f>Poland!L19</f>
        <v>-0.18487394957983194</v>
      </c>
      <c r="L16" s="65">
        <f>Poland!M19</f>
        <v>2.6804123711340111E-2</v>
      </c>
      <c r="M16" s="65">
        <f>Poland!N19</f>
        <v>1.0040160642570184E-2</v>
      </c>
      <c r="N16" s="65">
        <f>Poland!O19</f>
        <v>0</v>
      </c>
      <c r="O16" s="65">
        <f>Poland!P19</f>
        <v>0.16302186878727642</v>
      </c>
      <c r="P16" s="65">
        <f>Poland!Q19</f>
        <v>0.18461538461538463</v>
      </c>
      <c r="Q16" s="65">
        <f>Poland!R19</f>
        <v>2.8860028860028919E-2</v>
      </c>
      <c r="R16" s="65">
        <f>Poland!S19</f>
        <v>4.3478260869565188E-2</v>
      </c>
      <c r="S16" s="65">
        <f>Poland!T19</f>
        <v>7.3924731182795744E-2</v>
      </c>
      <c r="T16" s="65">
        <f>Poland!U19</f>
        <v>7.0087609511889859E-2</v>
      </c>
      <c r="U16" s="65">
        <f>Poland!V19</f>
        <v>3.7426900584795364E-2</v>
      </c>
      <c r="V16" s="65">
        <f>Poland!W19</f>
        <v>-0.73506200676437428</v>
      </c>
      <c r="W16" s="65">
        <f>Poland!X19</f>
        <v>-0.1404255319148936</v>
      </c>
      <c r="X16" s="65">
        <f>Poland!Y19</f>
        <v>3.5544554455445541</v>
      </c>
    </row>
    <row r="17" spans="1:24" x14ac:dyDescent="0.3">
      <c r="A17" s="4" t="s">
        <v>72</v>
      </c>
      <c r="B17" s="65">
        <f>Norway!C19</f>
        <v>-4.705882352941182E-2</v>
      </c>
      <c r="C17" s="65">
        <f>Norway!D19</f>
        <v>-0.18930041152263377</v>
      </c>
      <c r="D17" s="65">
        <f>Norway!E19</f>
        <v>-7.1065989847715727E-2</v>
      </c>
      <c r="E17" s="65">
        <f>Norway!F19</f>
        <v>-3.0054644808743203E-2</v>
      </c>
      <c r="F17" s="65">
        <f>Norway!G19</f>
        <v>0.18309859154929575</v>
      </c>
      <c r="G17" s="65">
        <f>Norway!H19</f>
        <v>8.8095238095238004E-2</v>
      </c>
      <c r="H17" s="65">
        <f>Norway!I19</f>
        <v>8.97155361050328E-2</v>
      </c>
      <c r="I17" s="65">
        <f>Norway!J19</f>
        <v>0.24698795180722888</v>
      </c>
      <c r="J17" s="65">
        <f>Norway!K19</f>
        <v>0.32045088566827706</v>
      </c>
      <c r="K17" s="65">
        <f>Norway!L19</f>
        <v>-7.0731707317073123E-2</v>
      </c>
      <c r="L17" s="65">
        <f>Norway!M19</f>
        <v>0.23490813648293973</v>
      </c>
      <c r="M17" s="65">
        <f>Norway!N19</f>
        <v>0.2412327311370881</v>
      </c>
      <c r="N17" s="65">
        <f>Norway!O19</f>
        <v>9.2465753424657571E-2</v>
      </c>
      <c r="O17" s="65">
        <f>Norway!P19</f>
        <v>0.12304075235109724</v>
      </c>
      <c r="P17" s="65">
        <f>Norway!Q19</f>
        <v>9.8394975575715193E-2</v>
      </c>
      <c r="Q17" s="65">
        <f>Norway!R19</f>
        <v>-3.1766200762388785E-2</v>
      </c>
      <c r="R17" s="65">
        <f>Norway!S19</f>
        <v>-0.17322834645669294</v>
      </c>
      <c r="S17" s="65">
        <f>Norway!T19</f>
        <v>7.1428571428571175E-3</v>
      </c>
      <c r="T17" s="65">
        <f>Norway!U19</f>
        <v>-2.2852639873916503E-2</v>
      </c>
      <c r="U17" s="65">
        <f>Norway!V19</f>
        <v>-6.3709677419354849E-2</v>
      </c>
      <c r="V17" s="65">
        <f>Norway!W19</f>
        <v>-0.79758828596037901</v>
      </c>
      <c r="W17" s="65">
        <f>Norway!X19</f>
        <v>-0.37446808510638296</v>
      </c>
      <c r="X17" s="65">
        <f>Norway!Y19</f>
        <v>3.4217687074829932</v>
      </c>
    </row>
    <row r="18" spans="1:24" x14ac:dyDescent="0.3">
      <c r="A18" s="4" t="s">
        <v>45</v>
      </c>
      <c r="B18" s="65">
        <f>Canada!C19</f>
        <v>5.9634117367545647E-2</v>
      </c>
      <c r="C18" s="65">
        <f>Canada!D19</f>
        <v>-5.3923766816143526E-2</v>
      </c>
      <c r="D18" s="65">
        <f>Canada!E19</f>
        <v>-4.7754473278824539E-2</v>
      </c>
      <c r="E18" s="65">
        <f>Canada!F19</f>
        <v>0.10552513688402199</v>
      </c>
      <c r="F18" s="65">
        <f>Canada!G19</f>
        <v>0.12415578568212515</v>
      </c>
      <c r="G18" s="65">
        <f>Canada!H19</f>
        <v>0.24461800340442585</v>
      </c>
      <c r="H18" s="65">
        <f>Canada!I19</f>
        <v>0.15776347546259051</v>
      </c>
      <c r="I18" s="65">
        <f>Canada!J19</f>
        <v>0.21492599541380031</v>
      </c>
      <c r="J18" s="65">
        <f>Canada!K19</f>
        <v>0.12153969343399673</v>
      </c>
      <c r="K18" s="65">
        <f>Canada!L19</f>
        <v>-0.11443724820235601</v>
      </c>
      <c r="L18" s="65">
        <f>Canada!M19</f>
        <v>0.32012669162107699</v>
      </c>
      <c r="M18" s="65">
        <f>Canada!N19</f>
        <v>0.13383353690455424</v>
      </c>
      <c r="N18" s="65">
        <f>Canada!O19</f>
        <v>5.1746691289627611E-2</v>
      </c>
      <c r="O18" s="65">
        <f>Canada!P19</f>
        <v>2.1984855690090344E-2</v>
      </c>
      <c r="P18" s="65">
        <f>Canada!Q19</f>
        <v>-6.407044169231868E-2</v>
      </c>
      <c r="Q18" s="65">
        <f>Canada!R19</f>
        <v>-0.17355055836010402</v>
      </c>
      <c r="R18" s="65">
        <f>Canada!S19</f>
        <v>-6.4645997223507612E-2</v>
      </c>
      <c r="S18" s="65">
        <f>Canada!T19</f>
        <v>6.406767921634593E-2</v>
      </c>
      <c r="T18" s="65">
        <f>Canada!U19</f>
        <v>2.5060442625999713E-2</v>
      </c>
      <c r="U18" s="65">
        <f>Canada!V19</f>
        <v>2.4039551866466002E-3</v>
      </c>
      <c r="V18" s="65">
        <f>Canada!W19</f>
        <v>-0.7047511312217194</v>
      </c>
      <c r="W18" s="65">
        <f>Canada!X19</f>
        <v>-0.47095785440613025</v>
      </c>
      <c r="X18" s="65">
        <f>Canada!Y19</f>
        <v>3.2520278099652371</v>
      </c>
    </row>
    <row r="19" spans="1:24" x14ac:dyDescent="0.3">
      <c r="A19" s="31" t="s">
        <v>127</v>
      </c>
      <c r="B19" s="65" t="str">
        <f>'Czech Republic'!C19</f>
        <v>n.a.</v>
      </c>
      <c r="C19" s="65" t="str">
        <f>'Czech Republic'!D19</f>
        <v>n.a.</v>
      </c>
      <c r="D19" s="65" t="str">
        <f>'Czech Republic'!E19</f>
        <v>n.a.</v>
      </c>
      <c r="E19" s="65" t="str">
        <f>'Czech Republic'!F19</f>
        <v>n.a.</v>
      </c>
      <c r="F19" s="65" t="str">
        <f>'Czech Republic'!G19</f>
        <v>n.a.</v>
      </c>
      <c r="G19" s="65" t="str">
        <f>'Czech Republic'!H19</f>
        <v>n.a.</v>
      </c>
      <c r="H19" s="65" t="str">
        <f>'Czech Republic'!I19</f>
        <v>n.a.</v>
      </c>
      <c r="I19" s="65">
        <f>'Czech Republic'!J19</f>
        <v>0.22222222222222232</v>
      </c>
      <c r="J19" s="65">
        <f>'Czech Republic'!K19</f>
        <v>0.22159090909090917</v>
      </c>
      <c r="K19" s="65">
        <f>'Czech Republic'!L19</f>
        <v>0.24651162790697678</v>
      </c>
      <c r="L19" s="65">
        <f>'Czech Republic'!M19</f>
        <v>6.7164179104477695E-2</v>
      </c>
      <c r="M19" s="65">
        <f>'Czech Republic'!N19</f>
        <v>0.17832167832167833</v>
      </c>
      <c r="N19" s="65">
        <f>'Czech Republic'!O19</f>
        <v>1.7804154302670572E-2</v>
      </c>
      <c r="O19" s="65">
        <f>'Czech Republic'!P19</f>
        <v>6.1224489795918435E-2</v>
      </c>
      <c r="P19" s="65">
        <f>'Czech Republic'!Q19</f>
        <v>8.7912087912087822E-2</v>
      </c>
      <c r="Q19" s="65">
        <f>'Czech Republic'!R19</f>
        <v>5.8080808080808177E-2</v>
      </c>
      <c r="R19" s="65">
        <f>'Czech Republic'!S19</f>
        <v>-1.1933174224343701E-2</v>
      </c>
      <c r="S19" s="65">
        <f>'Czech Republic'!T19</f>
        <v>0.14251207729468596</v>
      </c>
      <c r="T19" s="65">
        <f>'Czech Republic'!U19</f>
        <v>4.0169133192389017E-2</v>
      </c>
      <c r="U19" s="65">
        <f>'Czech Republic'!V19</f>
        <v>2.8455284552845628E-2</v>
      </c>
      <c r="V19" s="65">
        <f>'Czech Republic'!W19</f>
        <v>-0.7944664031620553</v>
      </c>
      <c r="W19" s="65">
        <f>'Czech Republic'!X19</f>
        <v>-0.14423076923076927</v>
      </c>
      <c r="X19" s="65">
        <f>'Czech Republic'!Y19</f>
        <v>3.1573033707865168</v>
      </c>
    </row>
    <row r="20" spans="1:24" x14ac:dyDescent="0.3">
      <c r="A20" s="32" t="s">
        <v>124</v>
      </c>
      <c r="B20" s="65" t="str">
        <f>Austria!C19</f>
        <v>n.a.</v>
      </c>
      <c r="C20" s="65" t="str">
        <f>Austria!D19</f>
        <v>n.a.</v>
      </c>
      <c r="D20" s="65" t="str">
        <f>Austria!E19</f>
        <v>n.a.</v>
      </c>
      <c r="E20" s="65" t="str">
        <f>Austria!F19</f>
        <v>n.a.</v>
      </c>
      <c r="F20" s="65" t="str">
        <f>Austria!G19</f>
        <v>n.a.</v>
      </c>
      <c r="G20" s="65" t="str">
        <f>Austria!H19</f>
        <v>n.a.</v>
      </c>
      <c r="H20" s="65" t="str">
        <f>Austria!I19</f>
        <v>n.a.</v>
      </c>
      <c r="I20" s="65">
        <f>Austria!J19</f>
        <v>0.1506493506493507</v>
      </c>
      <c r="J20" s="65">
        <f>Austria!K19</f>
        <v>0.26410835214446959</v>
      </c>
      <c r="K20" s="65">
        <f>Austria!L19</f>
        <v>2.3214285714285632E-2</v>
      </c>
      <c r="L20" s="65">
        <f>Austria!M19</f>
        <v>6.6317626527050644E-2</v>
      </c>
      <c r="M20" s="65">
        <f>Austria!N19</f>
        <v>9.328968903436996E-2</v>
      </c>
      <c r="N20" s="65">
        <f>Austria!O19</f>
        <v>4.4910179640718528E-2</v>
      </c>
      <c r="O20" s="65">
        <f>Austria!P19</f>
        <v>5.5873925501432664E-2</v>
      </c>
      <c r="P20" s="65">
        <f>Austria!Q19</f>
        <v>3.1207598371777445E-2</v>
      </c>
      <c r="Q20" s="65">
        <f>Austria!R19</f>
        <v>7.1052631578947478E-2</v>
      </c>
      <c r="R20" s="65">
        <f>Austria!S19</f>
        <v>-7.7395577395577342E-2</v>
      </c>
      <c r="S20" s="65">
        <f>Austria!T19</f>
        <v>-3.1957390146471365E-2</v>
      </c>
      <c r="T20" s="65">
        <f>Austria!U19</f>
        <v>3.0261348005502064E-2</v>
      </c>
      <c r="U20" s="65">
        <f>Austria!V19</f>
        <v>-2.1361815754339153E-2</v>
      </c>
      <c r="V20" s="65">
        <f>Austria!W19</f>
        <v>-0.80081855388813095</v>
      </c>
      <c r="W20" s="65">
        <f>Austria!X19</f>
        <v>-6.164383561643838E-2</v>
      </c>
      <c r="X20" s="65">
        <f>Austria!Y19</f>
        <v>3.0802919708029197</v>
      </c>
    </row>
    <row r="21" spans="1:24" x14ac:dyDescent="0.3">
      <c r="A21" s="4" t="s">
        <v>51</v>
      </c>
      <c r="B21" s="65">
        <f>Italy!C19</f>
        <v>1.4187643020594942E-2</v>
      </c>
      <c r="C21" s="65">
        <f>Italy!D19</f>
        <v>-0.23014440433213001</v>
      </c>
      <c r="D21" s="65">
        <f>Italy!E19</f>
        <v>-9.7303634232121961E-2</v>
      </c>
      <c r="E21" s="65">
        <f>Italy!F19</f>
        <v>3.2467532467532756E-3</v>
      </c>
      <c r="F21" s="65">
        <f>Italy!G19</f>
        <v>0.15210355987055024</v>
      </c>
      <c r="G21" s="65">
        <f>Italy!H19</f>
        <v>0.17415730337078661</v>
      </c>
      <c r="H21" s="65">
        <f>Italy!I19</f>
        <v>5.2631578947368585E-3</v>
      </c>
      <c r="I21" s="65">
        <f>Italy!J19</f>
        <v>0.18800571156592105</v>
      </c>
      <c r="J21" s="65">
        <f>Italy!K19</f>
        <v>0.28445512820512819</v>
      </c>
      <c r="K21" s="65">
        <f>Italy!L19</f>
        <v>-6.8933250155957526E-2</v>
      </c>
      <c r="L21" s="65">
        <f>Italy!M19</f>
        <v>9.5477386934673447E-2</v>
      </c>
      <c r="M21" s="65">
        <f>Italy!N19</f>
        <v>5.5351681957186649E-2</v>
      </c>
      <c r="N21" s="65">
        <f>Italy!O19</f>
        <v>-7.2442770211532892E-2</v>
      </c>
      <c r="O21" s="65">
        <f>Italy!P19</f>
        <v>1.6869728209934376E-2</v>
      </c>
      <c r="P21" s="65">
        <f>Italy!Q19</f>
        <v>8.602150537634401E-2</v>
      </c>
      <c r="Q21" s="65">
        <f>Italy!R19</f>
        <v>6.5063649222065756E-3</v>
      </c>
      <c r="R21" s="65">
        <f>Italy!S19</f>
        <v>-5.1714446318156249E-2</v>
      </c>
      <c r="S21" s="65">
        <f>Italy!T19</f>
        <v>4.3272080616479025E-2</v>
      </c>
      <c r="T21" s="65">
        <f>Italy!U19</f>
        <v>9.8579545454545503E-2</v>
      </c>
      <c r="U21" s="65">
        <f>Italy!V19</f>
        <v>2.5859839668993523E-3</v>
      </c>
      <c r="V21" s="65">
        <f>Italy!W19</f>
        <v>-0.8129997420686097</v>
      </c>
      <c r="W21" s="65">
        <f>Italy!X19</f>
        <v>5.655172413793097E-2</v>
      </c>
      <c r="X21" s="65">
        <f>Italy!Y19</f>
        <v>3</v>
      </c>
    </row>
    <row r="22" spans="1:24" x14ac:dyDescent="0.3">
      <c r="A22" s="31" t="s">
        <v>143</v>
      </c>
      <c r="B22" s="65" t="str">
        <f>Portugal!C19</f>
        <v>n.a.</v>
      </c>
      <c r="C22" s="65" t="str">
        <f>Portugal!D19</f>
        <v>n.a.</v>
      </c>
      <c r="D22" s="65" t="str">
        <f>Portugal!E19</f>
        <v>n.a.</v>
      </c>
      <c r="E22" s="65" t="str">
        <f>Portugal!F19</f>
        <v>n.a.</v>
      </c>
      <c r="F22" s="65" t="str">
        <f>Portugal!G19</f>
        <v>n.a.</v>
      </c>
      <c r="G22" s="65" t="str">
        <f>Portugal!H19</f>
        <v>n.a.</v>
      </c>
      <c r="H22" s="65" t="str">
        <f>Portugal!I19</f>
        <v>n.a.</v>
      </c>
      <c r="I22" s="65">
        <f>Portugal!J19</f>
        <v>0.12222222222222223</v>
      </c>
      <c r="J22" s="65">
        <f>Portugal!K19</f>
        <v>0.23432343234323438</v>
      </c>
      <c r="K22" s="65">
        <f>Portugal!L19</f>
        <v>-0.12299465240641716</v>
      </c>
      <c r="L22" s="65">
        <f>Portugal!M19</f>
        <v>0.23475609756097571</v>
      </c>
      <c r="M22" s="65">
        <f>Portugal!N19</f>
        <v>0</v>
      </c>
      <c r="N22" s="65">
        <f>Portugal!O19</f>
        <v>-1.2345679012345734E-2</v>
      </c>
      <c r="O22" s="65">
        <f>Portugal!P19</f>
        <v>5.7500000000000107E-2</v>
      </c>
      <c r="P22" s="65">
        <f>Portugal!Q19</f>
        <v>9.456264775413703E-2</v>
      </c>
      <c r="Q22" s="65">
        <f>Portugal!R19</f>
        <v>3.2397408207343492E-2</v>
      </c>
      <c r="R22" s="65">
        <f>Portugal!S19</f>
        <v>0.10041841004184104</v>
      </c>
      <c r="S22" s="65">
        <f>Portugal!T19</f>
        <v>3.6121673003802313E-2</v>
      </c>
      <c r="T22" s="65">
        <f>Portugal!U19</f>
        <v>0.11559633027522942</v>
      </c>
      <c r="U22" s="65">
        <f>Portugal!V19</f>
        <v>3.125E-2</v>
      </c>
      <c r="V22" s="65">
        <f>Portugal!W19</f>
        <v>-0.78309409888357262</v>
      </c>
      <c r="W22" s="65">
        <f>Portugal!X19</f>
        <v>2.9411764705882248E-2</v>
      </c>
      <c r="X22" s="65">
        <f>Portugal!Y19</f>
        <v>2.9428571428571431</v>
      </c>
    </row>
    <row r="23" spans="1:24" x14ac:dyDescent="0.3">
      <c r="A23" s="31" t="s">
        <v>134</v>
      </c>
      <c r="B23" s="65" t="str">
        <f>Hungary!C19</f>
        <v>n.a.</v>
      </c>
      <c r="C23" s="65" t="str">
        <f>Hungary!D19</f>
        <v>n.a.</v>
      </c>
      <c r="D23" s="65" t="str">
        <f>Hungary!E19</f>
        <v>n.a.</v>
      </c>
      <c r="E23" s="65" t="str">
        <f>Hungary!F19</f>
        <v>n.a.</v>
      </c>
      <c r="F23" s="65" t="str">
        <f>Hungary!G19</f>
        <v>n.a.</v>
      </c>
      <c r="G23" s="65" t="str">
        <f>Hungary!H19</f>
        <v>n.a.</v>
      </c>
      <c r="H23" s="65" t="str">
        <f>Hungary!I19</f>
        <v>n.a.</v>
      </c>
      <c r="I23" s="65">
        <f>Hungary!J19</f>
        <v>0.14383561643835607</v>
      </c>
      <c r="J23" s="65">
        <f>Hungary!K19</f>
        <v>0.11377245508982026</v>
      </c>
      <c r="K23" s="65">
        <f>Hungary!L19</f>
        <v>0.12365591397849451</v>
      </c>
      <c r="L23" s="65">
        <f>Hungary!M19</f>
        <v>0.11004784688995217</v>
      </c>
      <c r="M23" s="65">
        <f>Hungary!N19</f>
        <v>0.18103448275862077</v>
      </c>
      <c r="N23" s="65">
        <f>Hungary!O19</f>
        <v>-3.6496350364963459E-2</v>
      </c>
      <c r="O23" s="65">
        <f>Hungary!P19</f>
        <v>6.8181818181818121E-2</v>
      </c>
      <c r="P23" s="65">
        <f>Hungary!Q19</f>
        <v>7.0921985815602939E-2</v>
      </c>
      <c r="Q23" s="65">
        <f>Hungary!R19</f>
        <v>6.9536423841059625E-2</v>
      </c>
      <c r="R23" s="65">
        <f>Hungary!S19</f>
        <v>3.0959752321981782E-3</v>
      </c>
      <c r="S23" s="65">
        <f>Hungary!T19</f>
        <v>8.6419753086419693E-2</v>
      </c>
      <c r="T23" s="65">
        <f>Hungary!U19</f>
        <v>9.9431818181818121E-2</v>
      </c>
      <c r="U23" s="65">
        <f>Hungary!V19</f>
        <v>3.1007751937984551E-2</v>
      </c>
      <c r="V23" s="65">
        <f>Hungary!W19</f>
        <v>-0.75939849624060152</v>
      </c>
      <c r="W23" s="65">
        <f>Hungary!X19</f>
        <v>-0.25</v>
      </c>
      <c r="X23" s="65">
        <f>Hungary!Y19</f>
        <v>2.9305555555555554</v>
      </c>
    </row>
    <row r="24" spans="1:24" x14ac:dyDescent="0.3">
      <c r="A24" s="4" t="s">
        <v>92</v>
      </c>
      <c r="B24" s="65">
        <f>Sweden!C19</f>
        <v>-6.395939086294411E-2</v>
      </c>
      <c r="C24" s="65">
        <f>Sweden!D19</f>
        <v>-0.27657266811279824</v>
      </c>
      <c r="D24" s="65">
        <f>Sweden!E19</f>
        <v>-0.10944527736131937</v>
      </c>
      <c r="E24" s="65">
        <f>Sweden!F19</f>
        <v>0</v>
      </c>
      <c r="F24" s="65">
        <f>Sweden!G19</f>
        <v>0.19023569023569031</v>
      </c>
      <c r="G24" s="65">
        <f>Sweden!H19</f>
        <v>0.15983026874115991</v>
      </c>
      <c r="H24" s="65">
        <f>Sweden!I19</f>
        <v>4.2682926829268331E-2</v>
      </c>
      <c r="I24" s="65">
        <f>Sweden!J19</f>
        <v>0.20116959064327489</v>
      </c>
      <c r="J24" s="65">
        <f>Sweden!K19</f>
        <v>0.32521908471275562</v>
      </c>
      <c r="K24" s="65">
        <f>Sweden!L19</f>
        <v>-0.1638501102130786</v>
      </c>
      <c r="L24" s="65">
        <f>Sweden!M19</f>
        <v>0.16168717047451664</v>
      </c>
      <c r="M24" s="65">
        <f>Sweden!N19</f>
        <v>0.21482602118003036</v>
      </c>
      <c r="N24" s="65">
        <f>Sweden!O19</f>
        <v>9.5890410958904049E-2</v>
      </c>
      <c r="O24" s="65">
        <f>Sweden!P19</f>
        <v>0.11022727272727262</v>
      </c>
      <c r="P24" s="65">
        <f>Sweden!Q19</f>
        <v>0.1095189355168884</v>
      </c>
      <c r="Q24" s="65">
        <f>Sweden!R19</f>
        <v>9.6863468634686978E-3</v>
      </c>
      <c r="R24" s="65">
        <f>Sweden!S19</f>
        <v>-7.2179077204202802E-2</v>
      </c>
      <c r="S24" s="65">
        <f>Sweden!T19</f>
        <v>-8.4687346134908914E-2</v>
      </c>
      <c r="T24" s="65">
        <f>Sweden!U19</f>
        <v>-7.3157611619150131E-2</v>
      </c>
      <c r="U24" s="65">
        <f>Sweden!V19</f>
        <v>-0.14161346488682536</v>
      </c>
      <c r="V24" s="65">
        <f>Sweden!W19</f>
        <v>-0.78498985801217036</v>
      </c>
      <c r="W24" s="65">
        <f>Sweden!X19</f>
        <v>-0.26729559748427678</v>
      </c>
      <c r="X24" s="65">
        <f>Sweden!Y19</f>
        <v>2.8412017167381975</v>
      </c>
    </row>
    <row r="25" spans="1:24" x14ac:dyDescent="0.3">
      <c r="A25" s="4" t="s">
        <v>44</v>
      </c>
      <c r="B25" s="65">
        <f>Brazil!C19</f>
        <v>0.12153796024763763</v>
      </c>
      <c r="C25" s="65">
        <f>Brazil!D19</f>
        <v>-0.21702498547356186</v>
      </c>
      <c r="D25" s="65">
        <f>Brazil!E19</f>
        <v>-0.19220779220779216</v>
      </c>
      <c r="E25" s="65">
        <f>Brazil!F19</f>
        <v>-0.1051906293063849</v>
      </c>
      <c r="F25" s="65">
        <f>Brazil!G19</f>
        <v>0.13809034907597528</v>
      </c>
      <c r="G25" s="65">
        <f>Brazil!H19</f>
        <v>0.15516463689670723</v>
      </c>
      <c r="H25" s="65">
        <f>Brazil!I19</f>
        <v>0.14408434205388509</v>
      </c>
      <c r="I25" s="65">
        <f>Brazil!J19</f>
        <v>0.22013651877133111</v>
      </c>
      <c r="J25" s="65">
        <f>Brazil!K19</f>
        <v>0.2615384615384615</v>
      </c>
      <c r="K25" s="65">
        <f>Brazil!L19</f>
        <v>5.1219512195121997E-2</v>
      </c>
      <c r="L25" s="65">
        <f>Brazil!M19</f>
        <v>0.40455600084370391</v>
      </c>
      <c r="M25" s="65">
        <f>Brazil!N19</f>
        <v>0.30304850578164899</v>
      </c>
      <c r="N25" s="65">
        <f>Brazil!O19</f>
        <v>0.22115938688486803</v>
      </c>
      <c r="O25" s="65">
        <f>Brazil!P19</f>
        <v>0.15779539448848623</v>
      </c>
      <c r="P25" s="65">
        <f>Brazil!Q19</f>
        <v>8.5588522986631999E-2</v>
      </c>
      <c r="Q25" s="65">
        <f>Brazil!R19</f>
        <v>-7.9065925814686855E-2</v>
      </c>
      <c r="R25" s="65">
        <f>Brazil!S19</f>
        <v>-0.24410925397472483</v>
      </c>
      <c r="S25" s="65">
        <f>Brazil!T19</f>
        <v>0.10160716211843379</v>
      </c>
      <c r="T25" s="65">
        <f>Brazil!U19</f>
        <v>8.0583569959855161E-2</v>
      </c>
      <c r="U25" s="65">
        <f>Brazil!V19</f>
        <v>-7.8379847770931543E-2</v>
      </c>
      <c r="V25" s="65">
        <f>Brazil!W19</f>
        <v>-0.74250319535935505</v>
      </c>
      <c r="W25" s="65">
        <f>Brazil!X19</f>
        <v>-0.3535700649102711</v>
      </c>
      <c r="X25" s="65">
        <f>Brazil!Y19</f>
        <v>2.7383343177790902</v>
      </c>
    </row>
    <row r="26" spans="1:24" x14ac:dyDescent="0.3">
      <c r="A26" s="31" t="s">
        <v>145</v>
      </c>
      <c r="B26" s="65" t="str">
        <f>Slovakia!C19</f>
        <v>n.a.</v>
      </c>
      <c r="C26" s="65" t="str">
        <f>Slovakia!D19</f>
        <v>n.a.</v>
      </c>
      <c r="D26" s="65" t="str">
        <f>Slovakia!E19</f>
        <v>n.a.</v>
      </c>
      <c r="E26" s="65" t="str">
        <f>Slovakia!F19</f>
        <v>n.a.</v>
      </c>
      <c r="F26" s="65" t="str">
        <f>Slovakia!G19</f>
        <v>n.a.</v>
      </c>
      <c r="G26" s="65" t="str">
        <f>Slovakia!H19</f>
        <v>n.a.</v>
      </c>
      <c r="H26" s="65" t="str">
        <f>Slovakia!I19</f>
        <v>n.a.</v>
      </c>
      <c r="I26" s="65">
        <f>Slovakia!J19</f>
        <v>8.6206896551724199E-2</v>
      </c>
      <c r="J26" s="65">
        <f>Slovakia!K19</f>
        <v>0.14285714285714279</v>
      </c>
      <c r="K26" s="65">
        <f>Slovakia!L19</f>
        <v>0.31944444444444442</v>
      </c>
      <c r="L26" s="65">
        <f>Slovakia!M19</f>
        <v>0.15789473684210531</v>
      </c>
      <c r="M26" s="65">
        <f>Slovakia!N19</f>
        <v>6.3636363636363713E-2</v>
      </c>
      <c r="N26" s="65">
        <f>Slovakia!O19</f>
        <v>-1.7094017094017144E-2</v>
      </c>
      <c r="O26" s="65">
        <f>Slovakia!P19</f>
        <v>5.2173913043478182E-2</v>
      </c>
      <c r="P26" s="65">
        <f>Slovakia!Q19</f>
        <v>7.4380165289256173E-2</v>
      </c>
      <c r="Q26" s="65">
        <f>Slovakia!R19</f>
        <v>0.13076923076923075</v>
      </c>
      <c r="R26" s="65">
        <f>Slovakia!S19</f>
        <v>3.4013605442176909E-2</v>
      </c>
      <c r="S26" s="65">
        <f>Slovakia!T19</f>
        <v>0</v>
      </c>
      <c r="T26" s="65">
        <f>Slovakia!U19</f>
        <v>2.6315789473684292E-2</v>
      </c>
      <c r="U26" s="65">
        <f>Slovakia!V19</f>
        <v>5.7692307692307709E-2</v>
      </c>
      <c r="V26" s="65">
        <f>Slovakia!W19</f>
        <v>-0.78181818181818186</v>
      </c>
      <c r="W26" s="65">
        <f>Slovakia!X19</f>
        <v>-0.13888888888888884</v>
      </c>
      <c r="X26" s="65">
        <f>Slovakia!Y19</f>
        <v>2.7096774193548385</v>
      </c>
    </row>
    <row r="27" spans="1:24" x14ac:dyDescent="0.3">
      <c r="A27" s="31" t="s">
        <v>142</v>
      </c>
      <c r="B27" s="65" t="str">
        <f>Malta!C19</f>
        <v>n.a.</v>
      </c>
      <c r="C27" s="65" t="str">
        <f>Malta!D19</f>
        <v>n.a.</v>
      </c>
      <c r="D27" s="65" t="str">
        <f>Malta!E19</f>
        <v>n.a.</v>
      </c>
      <c r="E27" s="65" t="str">
        <f>Malta!F19</f>
        <v>n.a.</v>
      </c>
      <c r="F27" s="65" t="str">
        <f>Malta!G19</f>
        <v>n.a.</v>
      </c>
      <c r="G27" s="65" t="str">
        <f>Malta!H19</f>
        <v>n.a.</v>
      </c>
      <c r="H27" s="65" t="str">
        <f>Malta!I19</f>
        <v>n.a.</v>
      </c>
      <c r="I27" s="65">
        <f>Malta!J19</f>
        <v>0.21428571428571419</v>
      </c>
      <c r="J27" s="65">
        <f>Malta!K19</f>
        <v>5.8823529411764719E-2</v>
      </c>
      <c r="K27" s="65">
        <f>Malta!L19</f>
        <v>-5.555555555555558E-2</v>
      </c>
      <c r="L27" s="65">
        <f>Malta!M19</f>
        <v>0.17647058823529416</v>
      </c>
      <c r="M27" s="65">
        <f>Malta!N19</f>
        <v>-5.0000000000000044E-2</v>
      </c>
      <c r="N27" s="65">
        <f>Malta!O19</f>
        <v>0.15789473684210531</v>
      </c>
      <c r="O27" s="65">
        <f>Malta!P19</f>
        <v>-4.5454545454545414E-2</v>
      </c>
      <c r="P27" s="65">
        <f>Malta!Q19</f>
        <v>4.7619047619047672E-2</v>
      </c>
      <c r="Q27" s="65">
        <f>Malta!R19</f>
        <v>-4.5454545454545414E-2</v>
      </c>
      <c r="R27" s="65">
        <f>Malta!S19</f>
        <v>4.7619047619047672E-2</v>
      </c>
      <c r="S27" s="65">
        <f>Malta!T19</f>
        <v>9.0909090909090828E-2</v>
      </c>
      <c r="T27" s="65">
        <f>Malta!U19</f>
        <v>0.125</v>
      </c>
      <c r="U27" s="65">
        <f>Malta!V19</f>
        <v>-3.703703703703709E-2</v>
      </c>
      <c r="V27" s="65">
        <f>Malta!W19</f>
        <v>-0.80769230769230771</v>
      </c>
      <c r="W27" s="65">
        <f>Malta!X19</f>
        <v>0.19999999999999996</v>
      </c>
      <c r="X27" s="65">
        <f>Malta!Y19</f>
        <v>2.6666666666666665</v>
      </c>
    </row>
    <row r="28" spans="1:24" x14ac:dyDescent="0.3">
      <c r="A28" s="4" t="s">
        <v>73</v>
      </c>
      <c r="B28" s="65">
        <f>Spain!C19</f>
        <v>9.4250706880294466E-4</v>
      </c>
      <c r="C28" s="65">
        <f>Spain!D19</f>
        <v>-0.17137476459510359</v>
      </c>
      <c r="D28" s="65">
        <f>Spain!E19</f>
        <v>-2.1590909090909105E-2</v>
      </c>
      <c r="E28" s="65">
        <f>Spain!F19</f>
        <v>8.9430894308943021E-2</v>
      </c>
      <c r="F28" s="65">
        <f>Spain!G19</f>
        <v>0.19083155650319839</v>
      </c>
      <c r="G28" s="65">
        <f>Spain!H19</f>
        <v>0.11727842435093994</v>
      </c>
      <c r="H28" s="65">
        <f>Spain!I19</f>
        <v>0.13782051282051277</v>
      </c>
      <c r="I28" s="65">
        <f>Spain!J19</f>
        <v>0.27394366197183095</v>
      </c>
      <c r="J28" s="65">
        <f>Spain!K19</f>
        <v>0.35544499723604206</v>
      </c>
      <c r="K28" s="65">
        <f>Spain!L19</f>
        <v>-0.10481239804241438</v>
      </c>
      <c r="L28" s="65">
        <f>Spain!M19</f>
        <v>0.12938496583143499</v>
      </c>
      <c r="M28" s="65">
        <f>Spain!N19</f>
        <v>0.11536910044372739</v>
      </c>
      <c r="N28" s="65">
        <f>Spain!O19</f>
        <v>-0.10415913200723326</v>
      </c>
      <c r="O28" s="65">
        <f>Spain!P19</f>
        <v>3.0278562777553475E-2</v>
      </c>
      <c r="P28" s="65">
        <f>Spain!Q19</f>
        <v>8.6598746081504752E-2</v>
      </c>
      <c r="Q28" s="65">
        <f>Spain!R19</f>
        <v>1.8031013342949764E-2</v>
      </c>
      <c r="R28" s="65">
        <f>Spain!S19</f>
        <v>1.5586255756287581E-2</v>
      </c>
      <c r="S28" s="65">
        <f>Spain!T19</f>
        <v>3.836763167073487E-3</v>
      </c>
      <c r="T28" s="65">
        <f>Spain!U19</f>
        <v>9.7289784572619942E-2</v>
      </c>
      <c r="U28" s="65">
        <f>Spain!V19</f>
        <v>4.2115262824572453E-2</v>
      </c>
      <c r="V28" s="65">
        <f>Spain!W19</f>
        <v>-0.76390154968094803</v>
      </c>
      <c r="W28" s="65">
        <f>Spain!X19</f>
        <v>0.10939510939510932</v>
      </c>
      <c r="X28" s="65">
        <f>Spain!Y19</f>
        <v>2.4419953596287702</v>
      </c>
    </row>
    <row r="29" spans="1:24" x14ac:dyDescent="0.3">
      <c r="A29" s="31" t="s">
        <v>130</v>
      </c>
      <c r="B29" s="65" t="str">
        <f>Estonia!C19</f>
        <v>n.a.</v>
      </c>
      <c r="C29" s="65" t="str">
        <f>Estonia!D19</f>
        <v>n.a.</v>
      </c>
      <c r="D29" s="65" t="str">
        <f>Estonia!E19</f>
        <v>n.a.</v>
      </c>
      <c r="E29" s="65" t="str">
        <f>Estonia!F19</f>
        <v>n.a.</v>
      </c>
      <c r="F29" s="65" t="str">
        <f>Estonia!G19</f>
        <v>n.a.</v>
      </c>
      <c r="G29" s="65" t="str">
        <f>Estonia!H19</f>
        <v>n.a.</v>
      </c>
      <c r="H29" s="65" t="str">
        <f>Estonia!I19</f>
        <v>n.a.</v>
      </c>
      <c r="I29" s="65">
        <f>Estonia!J19</f>
        <v>0.42307692307692313</v>
      </c>
      <c r="J29" s="65">
        <f>Estonia!K19</f>
        <v>0.16216216216216206</v>
      </c>
      <c r="K29" s="65">
        <f>Estonia!L19</f>
        <v>0.23255813953488369</v>
      </c>
      <c r="L29" s="65">
        <f>Estonia!M19</f>
        <v>-0.22641509433962259</v>
      </c>
      <c r="M29" s="65">
        <f>Estonia!N19</f>
        <v>0.19512195121951215</v>
      </c>
      <c r="N29" s="65">
        <f>Estonia!O19</f>
        <v>0.12244897959183665</v>
      </c>
      <c r="O29" s="65">
        <f>Estonia!P19</f>
        <v>0.18181818181818188</v>
      </c>
      <c r="P29" s="65">
        <f>Estonia!Q19</f>
        <v>1.538461538461533E-2</v>
      </c>
      <c r="Q29" s="65">
        <f>Estonia!R19</f>
        <v>0.13636363636363646</v>
      </c>
      <c r="R29" s="65">
        <f>Estonia!S19</f>
        <v>6.6666666666666652E-2</v>
      </c>
      <c r="S29" s="65">
        <f>Estonia!T19</f>
        <v>-1.2499999999999956E-2</v>
      </c>
      <c r="T29" s="65">
        <f>Estonia!U19</f>
        <v>1.2658227848101333E-2</v>
      </c>
      <c r="U29" s="65">
        <f>Estonia!V19</f>
        <v>3.7500000000000089E-2</v>
      </c>
      <c r="V29" s="65">
        <f>Estonia!W19</f>
        <v>-0.71084337349397586</v>
      </c>
      <c r="W29" s="65">
        <f>Estonia!X19</f>
        <v>-0.25</v>
      </c>
      <c r="X29" s="65">
        <f>Estonia!Y19</f>
        <v>2.3333333333333335</v>
      </c>
    </row>
    <row r="30" spans="1:24" x14ac:dyDescent="0.3">
      <c r="A30" s="31" t="s">
        <v>138</v>
      </c>
      <c r="B30" s="65" t="str">
        <f>Lithuania!C19</f>
        <v>n.a.</v>
      </c>
      <c r="C30" s="65" t="str">
        <f>Lithuania!D19</f>
        <v>n.a.</v>
      </c>
      <c r="D30" s="65" t="str">
        <f>Lithuania!E19</f>
        <v>n.a.</v>
      </c>
      <c r="E30" s="65" t="str">
        <f>Lithuania!F19</f>
        <v>n.a.</v>
      </c>
      <c r="F30" s="65" t="str">
        <f>Lithuania!G19</f>
        <v>n.a.</v>
      </c>
      <c r="G30" s="65" t="str">
        <f>Lithuania!H19</f>
        <v>n.a.</v>
      </c>
      <c r="H30" s="65" t="str">
        <f>Lithuania!I19</f>
        <v>n.a.</v>
      </c>
      <c r="I30" s="65">
        <f>Lithuania!J19</f>
        <v>0.17500000000000004</v>
      </c>
      <c r="J30" s="65">
        <f>Lithuania!K19</f>
        <v>0.14893617021276606</v>
      </c>
      <c r="K30" s="65">
        <f>Lithuania!L19</f>
        <v>0.14814814814814814</v>
      </c>
      <c r="L30" s="65">
        <f>Lithuania!M19</f>
        <v>-0.27419354838709675</v>
      </c>
      <c r="M30" s="65">
        <f>Lithuania!N19</f>
        <v>-0.31111111111111112</v>
      </c>
      <c r="N30" s="65">
        <f>Lithuania!O19</f>
        <v>6.4516129032258007E-2</v>
      </c>
      <c r="O30" s="65">
        <f>Lithuania!P19</f>
        <v>1.1515151515151514</v>
      </c>
      <c r="P30" s="65">
        <f>Lithuania!Q19</f>
        <v>0.29577464788732399</v>
      </c>
      <c r="Q30" s="65">
        <f>Lithuania!R19</f>
        <v>0.13043478260869557</v>
      </c>
      <c r="R30" s="65">
        <f>Lithuania!S19</f>
        <v>7.6923076923076872E-2</v>
      </c>
      <c r="S30" s="65">
        <f>Lithuania!T19</f>
        <v>0.14285714285714279</v>
      </c>
      <c r="T30" s="65">
        <f>Lithuania!U19</f>
        <v>-2.34375E-2</v>
      </c>
      <c r="U30" s="65">
        <f>Lithuania!V19</f>
        <v>8.8000000000000078E-2</v>
      </c>
      <c r="V30" s="65">
        <f>Lithuania!W19</f>
        <v>-0.72794117647058831</v>
      </c>
      <c r="W30" s="65">
        <f>Lithuania!X19</f>
        <v>-2.7027027027026973E-2</v>
      </c>
      <c r="X30" s="65">
        <f>Lithuania!Y19</f>
        <v>2.1388888888888888</v>
      </c>
    </row>
    <row r="31" spans="1:24" x14ac:dyDescent="0.3">
      <c r="A31" s="31" t="s">
        <v>147</v>
      </c>
      <c r="B31" s="65" t="str">
        <f>Slovenia!C19</f>
        <v>n.a.</v>
      </c>
      <c r="C31" s="65" t="str">
        <f>Slovenia!D19</f>
        <v>n.a.</v>
      </c>
      <c r="D31" s="65" t="str">
        <f>Slovenia!E19</f>
        <v>n.a.</v>
      </c>
      <c r="E31" s="65" t="str">
        <f>Slovenia!F19</f>
        <v>n.a.</v>
      </c>
      <c r="F31" s="65" t="str">
        <f>Slovenia!G19</f>
        <v>n.a.</v>
      </c>
      <c r="G31" s="65" t="str">
        <f>Slovenia!H19</f>
        <v>n.a.</v>
      </c>
      <c r="H31" s="65" t="str">
        <f>Slovenia!I19</f>
        <v>n.a.</v>
      </c>
      <c r="I31" s="65">
        <f>Slovenia!J19</f>
        <v>0.32558139534883712</v>
      </c>
      <c r="J31" s="65">
        <f>Slovenia!K19</f>
        <v>0.31578947368421062</v>
      </c>
      <c r="K31" s="65">
        <f>Slovenia!L19</f>
        <v>-0.12</v>
      </c>
      <c r="L31" s="65">
        <f>Slovenia!M19</f>
        <v>3.0303030303030276E-2</v>
      </c>
      <c r="M31" s="65">
        <f>Slovenia!N19</f>
        <v>2.9411764705882248E-2</v>
      </c>
      <c r="N31" s="65">
        <f>Slovenia!O19</f>
        <v>-2.8571428571428581E-2</v>
      </c>
      <c r="O31" s="65">
        <f>Slovenia!P19</f>
        <v>-5.8823529411764719E-2</v>
      </c>
      <c r="P31" s="65">
        <f>Slovenia!Q19</f>
        <v>0.140625</v>
      </c>
      <c r="Q31" s="65">
        <f>Slovenia!R19</f>
        <v>0.16438356164383561</v>
      </c>
      <c r="R31" s="65">
        <f>Slovenia!S19</f>
        <v>-0.11764705882352944</v>
      </c>
      <c r="S31" s="65">
        <f>Slovenia!T19</f>
        <v>9.3333333333333268E-2</v>
      </c>
      <c r="T31" s="65">
        <f>Slovenia!U19</f>
        <v>6.0975609756097615E-2</v>
      </c>
      <c r="U31" s="65">
        <f>Slovenia!V19</f>
        <v>0</v>
      </c>
      <c r="V31" s="65">
        <f>Slovenia!W19</f>
        <v>-0.71264367816091956</v>
      </c>
      <c r="W31" s="65">
        <f>Slovenia!X19</f>
        <v>-0.31999999999999995</v>
      </c>
      <c r="X31" s="65">
        <f>Slovenia!Y19</f>
        <v>2.1176470588235294</v>
      </c>
    </row>
    <row r="32" spans="1:24" x14ac:dyDescent="0.3">
      <c r="A32" s="31" t="s">
        <v>137</v>
      </c>
      <c r="B32" s="65" t="str">
        <f>Latvia!C19</f>
        <v>n.a.</v>
      </c>
      <c r="C32" s="65" t="str">
        <f>Latvia!D19</f>
        <v>n.a.</v>
      </c>
      <c r="D32" s="65" t="str">
        <f>Latvia!E19</f>
        <v>n.a.</v>
      </c>
      <c r="E32" s="65" t="str">
        <f>Latvia!F19</f>
        <v>n.a.</v>
      </c>
      <c r="F32" s="65" t="str">
        <f>Latvia!G19</f>
        <v>n.a.</v>
      </c>
      <c r="G32" s="65" t="str">
        <f>Latvia!H19</f>
        <v>n.a.</v>
      </c>
      <c r="H32" s="65" t="str">
        <f>Latvia!I19</f>
        <v>n.a.</v>
      </c>
      <c r="I32" s="65">
        <f>Latvia!J19</f>
        <v>0.25</v>
      </c>
      <c r="J32" s="65">
        <f>Latvia!K19</f>
        <v>0.10000000000000009</v>
      </c>
      <c r="K32" s="65">
        <f>Latvia!L19</f>
        <v>9.0909090909090828E-2</v>
      </c>
      <c r="L32" s="65">
        <f>Latvia!M19</f>
        <v>6.25E-2</v>
      </c>
      <c r="M32" s="65">
        <f>Latvia!N19</f>
        <v>0.13725490196078427</v>
      </c>
      <c r="N32" s="65">
        <f>Latvia!O19</f>
        <v>0.18965517241379315</v>
      </c>
      <c r="O32" s="65">
        <f>Latvia!P19</f>
        <v>-1.4492753623188359E-2</v>
      </c>
      <c r="P32" s="65">
        <f>Latvia!Q19</f>
        <v>5.8823529411764719E-2</v>
      </c>
      <c r="Q32" s="65">
        <f>Latvia!R19</f>
        <v>8.3333333333333259E-2</v>
      </c>
      <c r="R32" s="65">
        <f>Latvia!S19</f>
        <v>2.564102564102555E-2</v>
      </c>
      <c r="S32" s="65">
        <f>Latvia!T19</f>
        <v>6.25E-2</v>
      </c>
      <c r="T32" s="65">
        <f>Latvia!U19</f>
        <v>-2.352941176470591E-2</v>
      </c>
      <c r="U32" s="65">
        <f>Latvia!V19</f>
        <v>0</v>
      </c>
      <c r="V32" s="65">
        <f>Latvia!W19</f>
        <v>-0.68674698795180722</v>
      </c>
      <c r="W32" s="65">
        <f>Latvia!X19</f>
        <v>-0.15384615384615385</v>
      </c>
      <c r="X32" s="65">
        <f>Latvia!Y19</f>
        <v>2.0909090909090908</v>
      </c>
    </row>
    <row r="33" spans="1:24" x14ac:dyDescent="0.3">
      <c r="A33" s="4" t="s">
        <v>57</v>
      </c>
      <c r="B33" s="65">
        <f>Singapore!C19</f>
        <v>9.1445427728613637E-2</v>
      </c>
      <c r="C33" s="65">
        <f>Singapore!D19</f>
        <v>-0.19729729729729728</v>
      </c>
      <c r="D33" s="65">
        <f>Singapore!E19</f>
        <v>-4.5454545454545414E-2</v>
      </c>
      <c r="E33" s="65">
        <f>Singapore!F19</f>
        <v>-8.4656084656084651E-2</v>
      </c>
      <c r="F33" s="65">
        <f>Singapore!G19</f>
        <v>0.1348747591522157</v>
      </c>
      <c r="G33" s="65">
        <f>Singapore!H19</f>
        <v>0.10526315789473695</v>
      </c>
      <c r="H33" s="65">
        <f>Singapore!I19</f>
        <v>3.2258064516129004E-2</v>
      </c>
      <c r="I33" s="65">
        <f>Singapore!J19</f>
        <v>0.12351190476190466</v>
      </c>
      <c r="J33" s="65">
        <f>Singapore!K19</f>
        <v>0.10066225165562903</v>
      </c>
      <c r="K33" s="65">
        <f>Singapore!L19</f>
        <v>-0.18892900120336942</v>
      </c>
      <c r="L33" s="65">
        <f>Singapore!M19</f>
        <v>0.35608308605341255</v>
      </c>
      <c r="M33" s="65">
        <f>Singapore!N19</f>
        <v>0.14442013129102849</v>
      </c>
      <c r="N33" s="65">
        <f>Singapore!O19</f>
        <v>4.780114722753348E-2</v>
      </c>
      <c r="O33" s="65">
        <f>Singapore!P19</f>
        <v>9.124087591240837E-3</v>
      </c>
      <c r="P33" s="65">
        <f>Singapore!Q19</f>
        <v>0</v>
      </c>
      <c r="Q33" s="65">
        <f>Singapore!R19</f>
        <v>2.5316455696202445E-2</v>
      </c>
      <c r="R33" s="65">
        <f>Singapore!S19</f>
        <v>-5.2028218694885386E-2</v>
      </c>
      <c r="S33" s="65">
        <f>Singapore!T19</f>
        <v>1.5813953488372112E-2</v>
      </c>
      <c r="T33" s="65">
        <f>Singapore!U19</f>
        <v>0.11446886446886451</v>
      </c>
      <c r="U33" s="65">
        <f>Singapore!V19</f>
        <v>7.0665571076417466E-2</v>
      </c>
      <c r="V33" s="65">
        <f>Singapore!W19</f>
        <v>-0.73138910207214125</v>
      </c>
      <c r="W33" s="65">
        <f>Singapore!X19</f>
        <v>-6.2857142857142834E-2</v>
      </c>
      <c r="X33" s="65">
        <f>Singapore!Y19</f>
        <v>1.8231707317073171</v>
      </c>
    </row>
    <row r="34" spans="1:24" x14ac:dyDescent="0.3">
      <c r="A34" s="4" t="s">
        <v>52</v>
      </c>
      <c r="B34" s="65">
        <f>Japan!C19</f>
        <v>5.9743954480796502E-2</v>
      </c>
      <c r="C34" s="65">
        <f>Japan!D19</f>
        <v>-0.18324832214765097</v>
      </c>
      <c r="D34" s="65">
        <f>Japan!E19</f>
        <v>-0.1094530633710229</v>
      </c>
      <c r="E34" s="65">
        <f>Japan!F19</f>
        <v>-9.3378607809847192E-2</v>
      </c>
      <c r="F34" s="65">
        <f>Japan!G19</f>
        <v>0.20843510828855227</v>
      </c>
      <c r="G34" s="65">
        <f>Japan!H19</f>
        <v>1.1386605578763032E-2</v>
      </c>
      <c r="H34" s="65">
        <f>Japan!I19</f>
        <v>-0.11098527746319364</v>
      </c>
      <c r="I34" s="65">
        <f>Japan!J19</f>
        <v>-2.9299363057324834E-2</v>
      </c>
      <c r="J34" s="65">
        <f>Japan!K19</f>
        <v>-4.7784468117955892E-2</v>
      </c>
      <c r="K34" s="65">
        <f>Japan!L19</f>
        <v>-0.13295500608025945</v>
      </c>
      <c r="L34" s="65">
        <f>Japan!M19</f>
        <v>0.35007012622720901</v>
      </c>
      <c r="M34" s="65">
        <f>Japan!N19</f>
        <v>7.4451139275573119E-2</v>
      </c>
      <c r="N34" s="65">
        <f>Japan!O19</f>
        <v>0.13845558850070905</v>
      </c>
      <c r="O34" s="65">
        <f>Japan!P19</f>
        <v>-5.5542973615672064E-2</v>
      </c>
      <c r="P34" s="65">
        <f>Japan!Q19</f>
        <v>-9.3219830945386994E-2</v>
      </c>
      <c r="Q34" s="65">
        <f>Japan!R19</f>
        <v>-7.6226365198995061E-2</v>
      </c>
      <c r="R34" s="65">
        <f>Japan!S19</f>
        <v>-6.9705861303943295E-2</v>
      </c>
      <c r="S34" s="65">
        <f>Japan!T19</f>
        <v>-2.5001923224863498E-2</v>
      </c>
      <c r="T34" s="65">
        <f>Japan!U19</f>
        <v>-4.9708063752563758E-3</v>
      </c>
      <c r="U34" s="65">
        <f>Japan!V19</f>
        <v>3.0132424074220898E-2</v>
      </c>
      <c r="V34" s="65">
        <f>Japan!W19</f>
        <v>-0.76868601339388809</v>
      </c>
      <c r="W34" s="65">
        <f>Japan!X19</f>
        <v>-0.60765391014975045</v>
      </c>
      <c r="X34" s="65">
        <f>Japan!Y19</f>
        <v>1.6598812553011024</v>
      </c>
    </row>
    <row r="35" spans="1:24" x14ac:dyDescent="0.3">
      <c r="A35" s="31" t="s">
        <v>132</v>
      </c>
      <c r="B35" s="65" t="str">
        <f>Greece!C19</f>
        <v>n.a.</v>
      </c>
      <c r="C35" s="65" t="str">
        <f>Greece!D19</f>
        <v>n.a.</v>
      </c>
      <c r="D35" s="65" t="str">
        <f>Greece!E19</f>
        <v>n.a.</v>
      </c>
      <c r="E35" s="65" t="str">
        <f>Greece!F19</f>
        <v>n.a.</v>
      </c>
      <c r="F35" s="65" t="str">
        <f>Greece!G19</f>
        <v>n.a.</v>
      </c>
      <c r="G35" s="65" t="str">
        <f>Greece!H19</f>
        <v>n.a.</v>
      </c>
      <c r="H35" s="65" t="str">
        <f>Greece!I19</f>
        <v>n.a.</v>
      </c>
      <c r="I35" s="65">
        <f>Greece!J19</f>
        <v>0.19354838709677424</v>
      </c>
      <c r="J35" s="65">
        <f>Greece!K19</f>
        <v>0.18581081081081074</v>
      </c>
      <c r="K35" s="65">
        <f>Greece!L19</f>
        <v>-5.4131054131054124E-2</v>
      </c>
      <c r="L35" s="65">
        <f>Greece!M19</f>
        <v>6.0240963855422436E-3</v>
      </c>
      <c r="M35" s="65">
        <f>Greece!N19</f>
        <v>-4.7904191616766512E-2</v>
      </c>
      <c r="N35" s="65">
        <f>Greece!O19</f>
        <v>-5.9748427672955962E-2</v>
      </c>
      <c r="O35" s="65">
        <f>Greece!P19</f>
        <v>4.013377926421402E-2</v>
      </c>
      <c r="P35" s="65">
        <f>Greece!Q19</f>
        <v>3.5369774919614239E-2</v>
      </c>
      <c r="Q35" s="65">
        <f>Greece!R19</f>
        <v>6.211180124223592E-2</v>
      </c>
      <c r="R35" s="65">
        <f>Greece!S19</f>
        <v>7.0175438596491224E-2</v>
      </c>
      <c r="S35" s="65">
        <f>Greece!T19</f>
        <v>0.1092896174863387</v>
      </c>
      <c r="T35" s="65">
        <f>Greece!U19</f>
        <v>2.2167487684729092E-2</v>
      </c>
      <c r="U35" s="65">
        <f>Greece!V19</f>
        <v>4.8192771084337283E-2</v>
      </c>
      <c r="V35" s="65">
        <f>Greece!W19</f>
        <v>-0.66896551724137931</v>
      </c>
      <c r="W35" s="65">
        <f>Greece!X19</f>
        <v>0.14583333333333326</v>
      </c>
      <c r="X35" s="65">
        <f>Greece!Y19</f>
        <v>1.4484848484848483</v>
      </c>
    </row>
    <row r="36" spans="1:24" x14ac:dyDescent="0.3">
      <c r="A36" s="4" t="s">
        <v>59</v>
      </c>
      <c r="B36" s="65">
        <f>'South Africa'!C19</f>
        <v>6.7137809187279185E-2</v>
      </c>
      <c r="C36" s="65">
        <f>'South Africa'!D19</f>
        <v>-0.11754966887417218</v>
      </c>
      <c r="D36" s="65">
        <f>'South Africa'!E19</f>
        <v>-0.13508442776735463</v>
      </c>
      <c r="E36" s="65">
        <f>'South Africa'!F19</f>
        <v>-0.17136659436008672</v>
      </c>
      <c r="F36" s="65">
        <f>'South Africa'!G19</f>
        <v>0.28010471204188492</v>
      </c>
      <c r="G36" s="65">
        <f>'South Africa'!H19</f>
        <v>0.1165644171779141</v>
      </c>
      <c r="H36" s="65">
        <f>'South Africa'!I19</f>
        <v>2.93040293040292E-2</v>
      </c>
      <c r="I36" s="65">
        <f>'South Africa'!J19</f>
        <v>1.779359430605032E-3</v>
      </c>
      <c r="J36" s="65">
        <f>'South Africa'!K19</f>
        <v>6.5719360568383678E-2</v>
      </c>
      <c r="K36" s="65">
        <f>'South Africa'!L19</f>
        <v>-9.8333333333333384E-2</v>
      </c>
      <c r="L36" s="65">
        <f>'South Africa'!M19</f>
        <v>-1.1090573012939031E-2</v>
      </c>
      <c r="M36" s="65">
        <f>'South Africa'!N19</f>
        <v>8.2242990654205705E-2</v>
      </c>
      <c r="N36" s="65">
        <f>'South Africa'!O19</f>
        <v>0.11053540587219346</v>
      </c>
      <c r="O36" s="65">
        <f>'South Africa'!P19</f>
        <v>6.2208398133748011E-2</v>
      </c>
      <c r="P36" s="65">
        <f>'South Africa'!Q19</f>
        <v>4.0995607613469875E-2</v>
      </c>
      <c r="Q36" s="65">
        <f>'South Africa'!R19</f>
        <v>4.0787623066104173E-2</v>
      </c>
      <c r="R36" s="65">
        <f>'South Africa'!S19</f>
        <v>-6.3513513513513531E-2</v>
      </c>
      <c r="S36" s="65">
        <f>'South Africa'!T19</f>
        <v>4.1847041847041799E-2</v>
      </c>
      <c r="T36" s="65">
        <f>'South Africa'!U19</f>
        <v>0.10249307479224368</v>
      </c>
      <c r="U36" s="65">
        <f>'South Africa'!V19</f>
        <v>1.8844221105527748E-2</v>
      </c>
      <c r="V36" s="65">
        <f>'South Africa'!W19</f>
        <v>-0.5992601726263872</v>
      </c>
      <c r="W36" s="65">
        <f>'South Africa'!X19</f>
        <v>-5.2307692307692277E-2</v>
      </c>
      <c r="X36" s="65">
        <f>'South Africa'!Y19</f>
        <v>1.3863636363636362</v>
      </c>
    </row>
    <row r="37" spans="1:24" ht="15.75" customHeight="1" x14ac:dyDescent="0.3">
      <c r="A37" s="31" t="s">
        <v>173</v>
      </c>
      <c r="B37" s="65" t="str">
        <f>Croatia!C19</f>
        <v>n.a.</v>
      </c>
      <c r="C37" s="65" t="str">
        <f>Croatia!D19</f>
        <v>n.a.</v>
      </c>
      <c r="D37" s="65" t="str">
        <f>Croatia!E19</f>
        <v>n.a.</v>
      </c>
      <c r="E37" s="65" t="str">
        <f>Croatia!F19</f>
        <v>n.a.</v>
      </c>
      <c r="F37" s="65" t="str">
        <f>Croatia!G19</f>
        <v>n.a.</v>
      </c>
      <c r="G37" s="65" t="str">
        <f>Croatia!H19</f>
        <v>n.a.</v>
      </c>
      <c r="H37" s="65" t="str">
        <f>Croatia!I19</f>
        <v>n.a.</v>
      </c>
      <c r="I37" s="65">
        <f>Croatia!J19</f>
        <v>0.19999999999999996</v>
      </c>
      <c r="J37" s="65">
        <f>Croatia!K19</f>
        <v>0.25757575757575757</v>
      </c>
      <c r="K37" s="65">
        <f>Croatia!L19</f>
        <v>-8.4337349397590411E-2</v>
      </c>
      <c r="L37" s="65">
        <f>Croatia!M19</f>
        <v>2.6315789473684292E-2</v>
      </c>
      <c r="M37" s="65">
        <f>Croatia!N19</f>
        <v>3.8461538461538547E-2</v>
      </c>
      <c r="N37" s="65">
        <f>Croatia!O19</f>
        <v>-2.4691358024691357E-2</v>
      </c>
      <c r="O37" s="65">
        <f>Croatia!P19</f>
        <v>0.11392405063291133</v>
      </c>
      <c r="P37" s="65">
        <f>Croatia!Q19</f>
        <v>0.10227272727272729</v>
      </c>
      <c r="Q37" s="65">
        <f>Croatia!R19</f>
        <v>6.1855670103092786E-2</v>
      </c>
      <c r="R37" s="65">
        <f>Croatia!S19</f>
        <v>3.8834951456310662E-2</v>
      </c>
      <c r="S37" s="65">
        <f>Croatia!T19</f>
        <v>8.4112149532710179E-2</v>
      </c>
      <c r="T37" s="65">
        <f>Croatia!U19</f>
        <v>6.0344827586206851E-2</v>
      </c>
      <c r="U37" s="65">
        <f>Croatia!V19</f>
        <v>4.0650406504065151E-2</v>
      </c>
      <c r="V37" s="65">
        <f>Croatia!W19</f>
        <v>-0.6328125</v>
      </c>
      <c r="W37" s="65">
        <f>Croatia!X19</f>
        <v>0.1914893617021276</v>
      </c>
      <c r="X37" s="65">
        <f>Croatia!Y19</f>
        <v>1.1964285714285716</v>
      </c>
    </row>
    <row r="38" spans="1:24" x14ac:dyDescent="0.3">
      <c r="A38" s="31" t="s">
        <v>149</v>
      </c>
      <c r="B38" s="65" t="str">
        <f>Brunei!C19</f>
        <v>n.a.</v>
      </c>
      <c r="C38" s="65" t="str">
        <f>Brunei!D19</f>
        <v>n.a.</v>
      </c>
      <c r="D38" s="65" t="str">
        <f>Brunei!E19</f>
        <v>n.a.</v>
      </c>
      <c r="E38" s="65" t="str">
        <f>Brunei!F19</f>
        <v>n.a.</v>
      </c>
      <c r="F38" s="65" t="str">
        <f>Brunei!G19</f>
        <v>n.a.</v>
      </c>
      <c r="G38" s="65" t="str">
        <f>Brunei!H19</f>
        <v>n.a.</v>
      </c>
      <c r="H38" s="65" t="str">
        <f>Brunei!I19</f>
        <v>n.a.</v>
      </c>
      <c r="I38" s="65">
        <f>Brunei!J19</f>
        <v>0.25</v>
      </c>
      <c r="J38" s="65">
        <f>Brunei!K19</f>
        <v>0.19999999999999996</v>
      </c>
      <c r="K38" s="65">
        <f>Brunei!L19</f>
        <v>-0.16666666666666663</v>
      </c>
      <c r="L38" s="65">
        <f>Brunei!M19</f>
        <v>0</v>
      </c>
      <c r="M38" s="65">
        <f>Brunei!N19</f>
        <v>0.39999999999999991</v>
      </c>
      <c r="N38" s="65">
        <f>Brunei!O19</f>
        <v>0</v>
      </c>
      <c r="O38" s="65">
        <f>Brunei!P19</f>
        <v>0.4285714285714286</v>
      </c>
      <c r="P38" s="65">
        <f>Brunei!Q19</f>
        <v>-9.9999999999999978E-2</v>
      </c>
      <c r="Q38" s="65">
        <f>Brunei!R19</f>
        <v>-0.11111111111111116</v>
      </c>
      <c r="R38" s="65">
        <f>Brunei!S19</f>
        <v>-0.125</v>
      </c>
      <c r="S38" s="65">
        <f>Brunei!T19</f>
        <v>0</v>
      </c>
      <c r="T38" s="65">
        <f>Brunei!U19</f>
        <v>0.14285714285714279</v>
      </c>
      <c r="U38" s="65">
        <f>Brunei!V19</f>
        <v>0</v>
      </c>
      <c r="V38" s="65">
        <f>Brunei!W19</f>
        <v>-0.75</v>
      </c>
      <c r="W38" s="65">
        <f>Brunei!X19</f>
        <v>0</v>
      </c>
      <c r="X38" s="65">
        <f>Brunei!Y19</f>
        <v>1</v>
      </c>
    </row>
    <row r="39" spans="1:24" x14ac:dyDescent="0.3">
      <c r="A39" s="4" t="s">
        <v>60</v>
      </c>
      <c r="B39" s="65">
        <f>'South Korea'!C19</f>
        <v>0.26274509803921564</v>
      </c>
      <c r="C39" s="65">
        <f>'South Korea'!D19</f>
        <v>-1.5182884748102143E-2</v>
      </c>
      <c r="D39" s="65">
        <f>'South Korea'!E19</f>
        <v>1.8570427470217199E-2</v>
      </c>
      <c r="E39" s="65">
        <f>'South Korea'!F19</f>
        <v>1.9263845889232911E-2</v>
      </c>
      <c r="F39" s="65">
        <f>'South Korea'!G19</f>
        <v>4.3199460006750012E-2</v>
      </c>
      <c r="G39" s="65">
        <f>'South Korea'!H19</f>
        <v>0.12034940148819162</v>
      </c>
      <c r="H39" s="65">
        <f>'South Korea'!I19</f>
        <v>9.5293098469535042E-2</v>
      </c>
      <c r="I39" s="65">
        <f>'South Korea'!J19</f>
        <v>0.11732138149222249</v>
      </c>
      <c r="J39" s="65">
        <f>'South Korea'!K19</f>
        <v>5.120339782916461E-2</v>
      </c>
      <c r="K39" s="65">
        <f>'South Korea'!L19</f>
        <v>4.4893378226711578E-2</v>
      </c>
      <c r="L39" s="65">
        <f>'South Korea'!M19</f>
        <v>0.39634801288936616</v>
      </c>
      <c r="M39" s="65">
        <f>'South Korea'!N19</f>
        <v>6.2307692307692397E-2</v>
      </c>
      <c r="N39" s="65">
        <f>'South Korea'!O19</f>
        <v>5.7494569152787944E-2</v>
      </c>
      <c r="O39" s="65">
        <f>'South Korea'!P19</f>
        <v>6.395508079978085E-2</v>
      </c>
      <c r="P39" s="65">
        <f>'South Korea'!Q19</f>
        <v>-7.5942849787618005E-3</v>
      </c>
      <c r="Q39" s="65">
        <f>'South Korea'!R19</f>
        <v>9.5460440985732919E-2</v>
      </c>
      <c r="R39" s="65">
        <f>'South Korea'!S19</f>
        <v>5.197726734548902E-2</v>
      </c>
      <c r="S39" s="65">
        <f>'South Korea'!T19</f>
        <v>0.11738885762521112</v>
      </c>
      <c r="T39" s="65">
        <f>'South Korea'!U19</f>
        <v>-4.049153908138603E-2</v>
      </c>
      <c r="U39" s="65">
        <f>'South Korea'!V19</f>
        <v>-3.0757925677094233E-2</v>
      </c>
      <c r="V39" s="65">
        <f>'South Korea'!W19</f>
        <v>-0.61280190620600017</v>
      </c>
      <c r="W39" s="65">
        <f>'South Korea'!X19</f>
        <v>-0.22713286713286718</v>
      </c>
      <c r="X39" s="65">
        <f>'South Korea'!Y19</f>
        <v>0.98335142960550126</v>
      </c>
    </row>
    <row r="40" spans="1:24" x14ac:dyDescent="0.3">
      <c r="A40" s="31" t="s">
        <v>154</v>
      </c>
      <c r="B40" s="65" t="str">
        <f>Romania!C19</f>
        <v>n.a.</v>
      </c>
      <c r="C40" s="65" t="str">
        <f>Romania!D19</f>
        <v>n.a.</v>
      </c>
      <c r="D40" s="65" t="str">
        <f>Romania!E19</f>
        <v>n.a.</v>
      </c>
      <c r="E40" s="65" t="str">
        <f>Romania!F19</f>
        <v>n.a.</v>
      </c>
      <c r="F40" s="65" t="str">
        <f>Romania!G19</f>
        <v>n.a.</v>
      </c>
      <c r="G40" s="65" t="str">
        <f>Romania!H19</f>
        <v>n.a.</v>
      </c>
      <c r="H40" s="65" t="str">
        <f>Romania!I19</f>
        <v>n.a.</v>
      </c>
      <c r="I40" s="65">
        <f>Romania!J19</f>
        <v>0.12037037037037046</v>
      </c>
      <c r="J40" s="65">
        <f>Romania!K19</f>
        <v>0.11983471074380159</v>
      </c>
      <c r="K40" s="65">
        <f>Romania!L19</f>
        <v>-0.15498154981549817</v>
      </c>
      <c r="L40" s="65">
        <f>Romania!M19</f>
        <v>3.0567685589519611E-2</v>
      </c>
      <c r="M40" s="65">
        <f>Romania!N19</f>
        <v>-1.6949152542372836E-2</v>
      </c>
      <c r="N40" s="65">
        <f>Romania!O19</f>
        <v>1.2931034482758674E-2</v>
      </c>
      <c r="O40" s="65">
        <f>Romania!P19</f>
        <v>0.11489361702127665</v>
      </c>
      <c r="P40" s="65">
        <f>Romania!Q19</f>
        <v>8.3969465648854991E-2</v>
      </c>
      <c r="Q40" s="65">
        <f>Romania!R19</f>
        <v>7.0422535211267512E-3</v>
      </c>
      <c r="R40" s="65">
        <f>Romania!S19</f>
        <v>9.7902097902097918E-2</v>
      </c>
      <c r="S40" s="65">
        <f>Romania!T19</f>
        <v>5.0955414012738842E-2</v>
      </c>
      <c r="T40" s="65">
        <f>Romania!U19</f>
        <v>5.1515151515151514E-2</v>
      </c>
      <c r="U40" s="65">
        <f>Romania!V19</f>
        <v>7.7809798270893404E-2</v>
      </c>
      <c r="V40" s="65">
        <f>Romania!W19</f>
        <v>-0.69518716577540107</v>
      </c>
      <c r="W40" s="65">
        <f>Romania!X19</f>
        <v>0.16666666666666674</v>
      </c>
      <c r="X40" s="65">
        <f>Romania!Y19</f>
        <v>0.96992481203007519</v>
      </c>
    </row>
    <row r="41" spans="1:24" x14ac:dyDescent="0.3">
      <c r="A41" s="31" t="s">
        <v>75</v>
      </c>
      <c r="B41" s="65">
        <f>Chile!C19</f>
        <v>5.8139534883721034E-3</v>
      </c>
      <c r="C41" s="65">
        <f>Chile!D19</f>
        <v>-0.16763005780346818</v>
      </c>
      <c r="D41" s="65">
        <f>Chile!E19</f>
        <v>-0.19270833333333337</v>
      </c>
      <c r="E41" s="65">
        <f>Chile!F19</f>
        <v>-0.13118279569892477</v>
      </c>
      <c r="F41" s="65">
        <f>Chile!G19</f>
        <v>5.4455445544554504E-2</v>
      </c>
      <c r="G41" s="65">
        <f>Chile!H19</f>
        <v>9.3896713615022609E-3</v>
      </c>
      <c r="H41" s="65">
        <f>Chile!I19</f>
        <v>0.10697674418604652</v>
      </c>
      <c r="I41" s="65">
        <f>Chile!J19</f>
        <v>0.14495798319327724</v>
      </c>
      <c r="J41" s="65">
        <f>Chile!K19</f>
        <v>0.14495412844036704</v>
      </c>
      <c r="K41" s="65">
        <f>Chile!L19</f>
        <v>-8.4935897435897467E-2</v>
      </c>
      <c r="L41" s="65">
        <f>Chile!M19</f>
        <v>0.20490367775831864</v>
      </c>
      <c r="M41" s="65">
        <f>Chile!N19</f>
        <v>0.21366279069767447</v>
      </c>
      <c r="N41" s="65">
        <f>Chile!O19</f>
        <v>0.10658682634730532</v>
      </c>
      <c r="O41" s="65">
        <f>Chile!P19</f>
        <v>0.16666666666666674</v>
      </c>
      <c r="P41" s="65">
        <f>Chile!Q19</f>
        <v>0.13358070500927655</v>
      </c>
      <c r="Q41" s="65">
        <f>Chile!R19</f>
        <v>0.16857610474631746</v>
      </c>
      <c r="R41" s="65">
        <f>Chile!S19</f>
        <v>4.4117647058823595E-2</v>
      </c>
      <c r="S41" s="65">
        <f>Chile!T19</f>
        <v>-3.3534540576794059E-2</v>
      </c>
      <c r="T41" s="65">
        <f>Chile!U19</f>
        <v>6.9396252602359487E-2</v>
      </c>
      <c r="U41" s="65">
        <f>Chile!V19</f>
        <v>1.3627514600908608E-2</v>
      </c>
      <c r="V41" s="65">
        <f>Chile!W19</f>
        <v>-0.64020486555697831</v>
      </c>
      <c r="W41" s="65">
        <f>Chile!X19</f>
        <v>0.45551601423487553</v>
      </c>
      <c r="X41" s="65">
        <f>Chile!Y19</f>
        <v>0.96088019559902205</v>
      </c>
    </row>
    <row r="42" spans="1:24" x14ac:dyDescent="0.3">
      <c r="A42" s="31" t="s">
        <v>174</v>
      </c>
      <c r="B42" s="65" t="str">
        <f>Cyprus!C19</f>
        <v>n.a.</v>
      </c>
      <c r="C42" s="65" t="str">
        <f>Cyprus!D19</f>
        <v>n.a.</v>
      </c>
      <c r="D42" s="65" t="str">
        <f>Cyprus!E19</f>
        <v>n.a.</v>
      </c>
      <c r="E42" s="65" t="str">
        <f>Cyprus!F19</f>
        <v>n.a.</v>
      </c>
      <c r="F42" s="65" t="str">
        <f>Cyprus!G19</f>
        <v>n.a.</v>
      </c>
      <c r="G42" s="65" t="str">
        <f>Cyprus!H19</f>
        <v>n.a.</v>
      </c>
      <c r="H42" s="65" t="str">
        <f>Cyprus!I19</f>
        <v>n.a.</v>
      </c>
      <c r="I42" s="65">
        <f>Cyprus!J19</f>
        <v>4.2553191489361764E-2</v>
      </c>
      <c r="J42" s="65">
        <f>Cyprus!K19</f>
        <v>0.1020408163265305</v>
      </c>
      <c r="K42" s="65">
        <f>Cyprus!L19</f>
        <v>-0.11111111111111116</v>
      </c>
      <c r="L42" s="65">
        <f>Cyprus!M19</f>
        <v>0</v>
      </c>
      <c r="M42" s="65">
        <f>Cyprus!N19</f>
        <v>-2.083333333333337E-2</v>
      </c>
      <c r="N42" s="65">
        <f>Cyprus!O19</f>
        <v>-2.1276595744680882E-2</v>
      </c>
      <c r="O42" s="65">
        <f>Cyprus!P19</f>
        <v>-2.1739130434782594E-2</v>
      </c>
      <c r="P42" s="65">
        <f>Cyprus!Q19</f>
        <v>2.2222222222222143E-2</v>
      </c>
      <c r="Q42" s="65">
        <f>Cyprus!R19</f>
        <v>2.1739130434782705E-2</v>
      </c>
      <c r="R42" s="65">
        <f>Cyprus!S19</f>
        <v>8.5106382978723305E-2</v>
      </c>
      <c r="S42" s="65">
        <f>Cyprus!T19</f>
        <v>9.8039215686274606E-2</v>
      </c>
      <c r="T42" s="65">
        <f>Cyprus!U19</f>
        <v>5.3571428571428603E-2</v>
      </c>
      <c r="U42" s="65">
        <f>Cyprus!V19</f>
        <v>1.6949152542372836E-2</v>
      </c>
      <c r="V42" s="65">
        <f>Cyprus!W19</f>
        <v>-0.6166666666666667</v>
      </c>
      <c r="W42" s="65">
        <f>Cyprus!X19</f>
        <v>4.3478260869565188E-2</v>
      </c>
      <c r="X42" s="65">
        <f>Cyprus!Y19</f>
        <v>0.95833333333333326</v>
      </c>
    </row>
    <row r="43" spans="1:24" x14ac:dyDescent="0.3">
      <c r="A43" s="4" t="s">
        <v>86</v>
      </c>
      <c r="B43" s="65">
        <f>Philippines!C19</f>
        <v>0.17454954954954949</v>
      </c>
      <c r="C43" s="65">
        <f>Philippines!D19</f>
        <v>4.0268456375838868E-2</v>
      </c>
      <c r="D43" s="65">
        <f>Philippines!E19</f>
        <v>-5.8064516129032295E-2</v>
      </c>
      <c r="E43" s="65">
        <f>Philippines!F19</f>
        <v>-0.29354207436399216</v>
      </c>
      <c r="F43" s="65">
        <f>Philippines!G19</f>
        <v>0.30747922437673125</v>
      </c>
      <c r="G43" s="65">
        <f>Philippines!H19</f>
        <v>8.4745762711864403E-2</v>
      </c>
      <c r="H43" s="65">
        <f>Philippines!I19</f>
        <v>1.66015625E-2</v>
      </c>
      <c r="I43" s="65">
        <f>Philippines!J19</f>
        <v>7.8770413064361167E-2</v>
      </c>
      <c r="J43" s="65">
        <f>Philippines!K19</f>
        <v>7.4799643811219951E-2</v>
      </c>
      <c r="K43" s="65">
        <f>Philippines!L19</f>
        <v>-1.905550952775481E-2</v>
      </c>
      <c r="L43" s="65">
        <f>Philippines!M19</f>
        <v>-2.4493243243243201E-2</v>
      </c>
      <c r="M43" s="65">
        <f>Philippines!N19</f>
        <v>-8.2251082251082241E-2</v>
      </c>
      <c r="N43" s="65">
        <f>Philippines!O19</f>
        <v>6.1320754716981174E-2</v>
      </c>
      <c r="O43" s="65">
        <f>Philippines!P19</f>
        <v>3.7333333333333441E-2</v>
      </c>
      <c r="P43" s="65">
        <f>Philippines!Q19</f>
        <v>5.2270779777206622E-2</v>
      </c>
      <c r="Q43" s="65">
        <f>Philippines!R19</f>
        <v>3.0944625407166138E-2</v>
      </c>
      <c r="R43" s="65">
        <f>Philippines!S19</f>
        <v>9.08372827804107E-2</v>
      </c>
      <c r="S43" s="65">
        <f>Philippines!T19</f>
        <v>3.3309196234612592E-2</v>
      </c>
      <c r="T43" s="65">
        <f>Philippines!U19</f>
        <v>2.7330063069376243E-2</v>
      </c>
      <c r="U43" s="65">
        <f>Philippines!V19</f>
        <v>4.0927694406549531E-3</v>
      </c>
      <c r="V43" s="65">
        <f>Philippines!W19</f>
        <v>-0.60597826086956519</v>
      </c>
      <c r="W43" s="65">
        <f>Philippines!X19</f>
        <v>1.8965517241379404E-2</v>
      </c>
      <c r="X43" s="65">
        <f>Philippines!Y19</f>
        <v>0.91201353637901872</v>
      </c>
    </row>
    <row r="44" spans="1:24" x14ac:dyDescent="0.3">
      <c r="A44" s="31" t="s">
        <v>156</v>
      </c>
      <c r="B44" s="65" t="str">
        <f>Morocco!C19</f>
        <v>n.a.</v>
      </c>
      <c r="C44" s="65" t="str">
        <f>Morocco!D19</f>
        <v>n.a.</v>
      </c>
      <c r="D44" s="65" t="str">
        <f>Morocco!E19</f>
        <v>n.a.</v>
      </c>
      <c r="E44" s="65" t="str">
        <f>Morocco!F19</f>
        <v>n.a.</v>
      </c>
      <c r="F44" s="65" t="str">
        <f>Morocco!G19</f>
        <v>n.a.</v>
      </c>
      <c r="G44" s="65" t="str">
        <f>Morocco!H19</f>
        <v>n.a.</v>
      </c>
      <c r="H44" s="65" t="str">
        <f>Morocco!I19</f>
        <v>n.a.</v>
      </c>
      <c r="I44" s="65">
        <f>Morocco!J19</f>
        <v>2.19780219780219E-2</v>
      </c>
      <c r="J44" s="65">
        <f>Morocco!K19</f>
        <v>0.19354838709677424</v>
      </c>
      <c r="K44" s="65">
        <f>Morocco!L19</f>
        <v>8.1081081081081141E-2</v>
      </c>
      <c r="L44" s="65">
        <f>Morocco!M19</f>
        <v>0.1166666666666667</v>
      </c>
      <c r="M44" s="65">
        <f>Morocco!N19</f>
        <v>6.7164179104477695E-2</v>
      </c>
      <c r="N44" s="65">
        <f>Morocco!O19</f>
        <v>7.6923076923076872E-2</v>
      </c>
      <c r="O44" s="65">
        <f>Morocco!P19</f>
        <v>0.11038961038961048</v>
      </c>
      <c r="P44" s="65">
        <f>Morocco!Q19</f>
        <v>7.0175438596491224E-2</v>
      </c>
      <c r="Q44" s="65">
        <f>Morocco!R19</f>
        <v>8.7431693989071135E-2</v>
      </c>
      <c r="R44" s="65">
        <f>Morocco!S19</f>
        <v>2.5125628140703515E-2</v>
      </c>
      <c r="S44" s="65">
        <f>Morocco!T19</f>
        <v>-1.4705882352941124E-2</v>
      </c>
      <c r="T44" s="65">
        <f>Morocco!U19</f>
        <v>9.9502487562188602E-3</v>
      </c>
      <c r="U44" s="65">
        <f>Morocco!V19</f>
        <v>9.3596059113300489E-2</v>
      </c>
      <c r="V44" s="65">
        <f>Morocco!W19</f>
        <v>-0.61261261261261257</v>
      </c>
      <c r="W44" s="65">
        <f>Morocco!X19</f>
        <v>0.30232558139534893</v>
      </c>
      <c r="X44" s="65">
        <f>Morocco!Y19</f>
        <v>0.8839285714285714</v>
      </c>
    </row>
    <row r="45" spans="1:24" x14ac:dyDescent="0.3">
      <c r="A45" s="31" t="s">
        <v>84</v>
      </c>
      <c r="B45" s="65">
        <f>Malaysia!C19</f>
        <v>0.1301939058171746</v>
      </c>
      <c r="C45" s="65">
        <f>Malaysia!D19</f>
        <v>-0.20343137254901966</v>
      </c>
      <c r="D45" s="65">
        <f>Malaysia!E19</f>
        <v>-0.12615384615384617</v>
      </c>
      <c r="E45" s="65">
        <f>Malaysia!F19</f>
        <v>-0.10563380281690138</v>
      </c>
      <c r="F45" s="65">
        <f>Malaysia!G19</f>
        <v>0.1968503937007875</v>
      </c>
      <c r="G45" s="65">
        <f>Malaysia!H19</f>
        <v>9.210526315789469E-2</v>
      </c>
      <c r="H45" s="65">
        <f>Malaysia!I19</f>
        <v>1.8072289156626509E-2</v>
      </c>
      <c r="I45" s="65">
        <f>Malaysia!J19</f>
        <v>0.13017751479289941</v>
      </c>
      <c r="J45" s="65">
        <f>Malaysia!K19</f>
        <v>2.6178010471204161E-2</v>
      </c>
      <c r="K45" s="65">
        <f>Malaysia!L19</f>
        <v>-6.3775510204081676E-2</v>
      </c>
      <c r="L45" s="65">
        <f>Malaysia!M19</f>
        <v>0.23160762942779289</v>
      </c>
      <c r="M45" s="65">
        <f>Malaysia!N19</f>
        <v>0.12389380530973448</v>
      </c>
      <c r="N45" s="65">
        <f>Malaysia!O19</f>
        <v>0.11023622047244097</v>
      </c>
      <c r="O45" s="65">
        <f>Malaysia!P19</f>
        <v>0.15780141843971629</v>
      </c>
      <c r="P45" s="65">
        <f>Malaysia!Q19</f>
        <v>8.7289433384379889E-2</v>
      </c>
      <c r="Q45" s="65">
        <f>Malaysia!R19</f>
        <v>2.3943661971830954E-2</v>
      </c>
      <c r="R45" s="65">
        <f>Malaysia!S19</f>
        <v>2.0632737276478741E-2</v>
      </c>
      <c r="S45" s="65">
        <f>Malaysia!T19</f>
        <v>1.6172506738544534E-2</v>
      </c>
      <c r="T45" s="65">
        <f>Malaysia!U19</f>
        <v>3.1830238726790361E-2</v>
      </c>
      <c r="U45" s="65">
        <f>Malaysia!V19</f>
        <v>-5.26992287917738E-2</v>
      </c>
      <c r="V45" s="65">
        <f>Malaysia!W19</f>
        <v>-0.61194029850746268</v>
      </c>
      <c r="W45" s="65">
        <f>Malaysia!X19</f>
        <v>-0.23076923076923073</v>
      </c>
      <c r="X45" s="65">
        <f>Malaysia!Y19</f>
        <v>0.8772727272727272</v>
      </c>
    </row>
    <row r="46" spans="1:24" x14ac:dyDescent="0.3">
      <c r="A46" s="4" t="s">
        <v>41</v>
      </c>
      <c r="B46" s="65">
        <f>Argentina!C19</f>
        <v>6.1087061087061079E-2</v>
      </c>
      <c r="C46" s="65">
        <f>Argentina!D19</f>
        <v>-0.21169537624660018</v>
      </c>
      <c r="D46" s="65">
        <f>Argentina!E19</f>
        <v>-0.50718803910293264</v>
      </c>
      <c r="E46" s="65">
        <f>Argentina!F19</f>
        <v>-7.1178529754959197E-2</v>
      </c>
      <c r="F46" s="65">
        <f>Argentina!G19</f>
        <v>0.14321608040200995</v>
      </c>
      <c r="G46" s="65">
        <f>Argentina!H19</f>
        <v>8.7912087912087822E-2</v>
      </c>
      <c r="H46" s="65">
        <f>Argentina!I19</f>
        <v>0.11010101010101003</v>
      </c>
      <c r="I46" s="65">
        <f>Argentina!J19</f>
        <v>0.16742493175614204</v>
      </c>
      <c r="J46" s="65">
        <f>Argentina!K19</f>
        <v>0.17225253312548716</v>
      </c>
      <c r="K46" s="65">
        <f>Argentina!L19</f>
        <v>1.8617021276595702E-2</v>
      </c>
      <c r="L46" s="65">
        <f>Argentina!M19</f>
        <v>0.30744125326370764</v>
      </c>
      <c r="M46" s="65">
        <f>Argentina!N19</f>
        <v>0.18422366450324512</v>
      </c>
      <c r="N46" s="65">
        <f>Argentina!O19</f>
        <v>0.19519392917369305</v>
      </c>
      <c r="O46" s="65">
        <f>Argentina!P19</f>
        <v>0.14567901234567904</v>
      </c>
      <c r="P46" s="65">
        <f>Argentina!Q19</f>
        <v>-4.0332512315270908E-2</v>
      </c>
      <c r="Q46" s="65">
        <f>Argentina!R19</f>
        <v>9.6567212062880881E-2</v>
      </c>
      <c r="R46" s="65">
        <f>Argentina!S19</f>
        <v>0.10122878876535979</v>
      </c>
      <c r="S46" s="65">
        <f>Argentina!T19</f>
        <v>7.0935175345377299E-2</v>
      </c>
      <c r="T46" s="65">
        <f>Argentina!U19</f>
        <v>-2.3567353014140369E-2</v>
      </c>
      <c r="U46" s="65">
        <f>Argentina!V19</f>
        <v>-0.14126016260162599</v>
      </c>
      <c r="V46" s="65">
        <f>Argentina!W19</f>
        <v>-0.74911242603550288</v>
      </c>
      <c r="W46" s="65">
        <f>Argentina!X19</f>
        <v>0.6214622641509433</v>
      </c>
      <c r="X46" s="65">
        <f>Argentina!Y19</f>
        <v>0.778909090909091</v>
      </c>
    </row>
    <row r="47" spans="1:24" x14ac:dyDescent="0.3">
      <c r="A47" s="4" t="s">
        <v>76</v>
      </c>
      <c r="B47" s="65">
        <f>Bermuda!C19</f>
        <v>0.10000000000000009</v>
      </c>
      <c r="C47" s="65">
        <f>Bermuda!D19</f>
        <v>-3.6363636363636376E-2</v>
      </c>
      <c r="D47" s="65">
        <f>Bermuda!E19</f>
        <v>0.15094339622641506</v>
      </c>
      <c r="E47" s="65">
        <f>Bermuda!F19</f>
        <v>0.45901639344262302</v>
      </c>
      <c r="F47" s="65">
        <f>Bermuda!G19</f>
        <v>0.12359550561797761</v>
      </c>
      <c r="G47" s="65">
        <f>Bermuda!H19</f>
        <v>7.0000000000000062E-2</v>
      </c>
      <c r="H47" s="65">
        <f>Bermuda!I19</f>
        <v>-2.8037383177570097E-2</v>
      </c>
      <c r="I47" s="65">
        <f>Bermuda!J19</f>
        <v>0.34615384615384626</v>
      </c>
      <c r="J47" s="65">
        <f>Bermuda!K19</f>
        <v>0.10000000000000009</v>
      </c>
      <c r="K47" s="65">
        <f>Bermuda!L19</f>
        <v>-8.4415584415584388E-2</v>
      </c>
      <c r="L47" s="65">
        <f>Bermuda!M19</f>
        <v>7.0921985815601829E-3</v>
      </c>
      <c r="M47" s="65">
        <f>Bermuda!N19</f>
        <v>-8.4507042253521125E-2</v>
      </c>
      <c r="N47" s="65">
        <f>Bermuda!O19</f>
        <v>1.538461538461533E-2</v>
      </c>
      <c r="O47" s="65">
        <f>Bermuda!P19</f>
        <v>0.71212121212121215</v>
      </c>
      <c r="P47" s="65">
        <f>Bermuda!Q19</f>
        <v>0.15486725663716805</v>
      </c>
      <c r="Q47" s="65">
        <f>Bermuda!R19</f>
        <v>2.6819923371647514E-2</v>
      </c>
      <c r="R47" s="65">
        <f>Bermuda!S19</f>
        <v>7.4626865671640896E-3</v>
      </c>
      <c r="S47" s="65">
        <f>Bermuda!T19</f>
        <v>0</v>
      </c>
      <c r="T47" s="65">
        <f>Bermuda!U19</f>
        <v>0.10000000000000009</v>
      </c>
      <c r="U47" s="65">
        <f>Bermuda!V19</f>
        <v>2.3569023569023573E-2</v>
      </c>
      <c r="V47" s="65">
        <f>Bermuda!W19</f>
        <v>-0.73684210526315796</v>
      </c>
      <c r="W47" s="65">
        <f>Bermuda!X19</f>
        <v>0.36250000000000004</v>
      </c>
      <c r="X47" s="65">
        <f>Bermuda!Y19</f>
        <v>0.74311926605504586</v>
      </c>
    </row>
    <row r="48" spans="1:24" x14ac:dyDescent="0.3">
      <c r="A48" s="31" t="s">
        <v>171</v>
      </c>
      <c r="B48" s="65" t="str">
        <f>Bulgaria!C19</f>
        <v>n.a.</v>
      </c>
      <c r="C48" s="65" t="str">
        <f>Bulgaria!D19</f>
        <v>n.a.</v>
      </c>
      <c r="D48" s="65" t="str">
        <f>Bulgaria!E19</f>
        <v>n.a.</v>
      </c>
      <c r="E48" s="65" t="str">
        <f>Bulgaria!F19</f>
        <v>n.a.</v>
      </c>
      <c r="F48" s="65" t="str">
        <f>Bulgaria!G19</f>
        <v>n.a.</v>
      </c>
      <c r="G48" s="65" t="str">
        <f>Bulgaria!H19</f>
        <v>n.a.</v>
      </c>
      <c r="H48" s="65" t="str">
        <f>Bulgaria!I19</f>
        <v>n.a.</v>
      </c>
      <c r="I48" s="65">
        <f>Bulgaria!J19</f>
        <v>2.614379084967311E-2</v>
      </c>
      <c r="J48" s="65">
        <f>Bulgaria!K19</f>
        <v>8.9171974522292974E-2</v>
      </c>
      <c r="K48" s="65">
        <f>Bulgaria!L19</f>
        <v>-0.11695906432748537</v>
      </c>
      <c r="L48" s="65">
        <f>Bulgaria!M19</f>
        <v>-7.2847682119205337E-2</v>
      </c>
      <c r="M48" s="65">
        <f>Bulgaria!N19</f>
        <v>-7.1428571428571175E-3</v>
      </c>
      <c r="N48" s="65">
        <f>Bulgaria!O19</f>
        <v>0</v>
      </c>
      <c r="O48" s="65">
        <f>Bulgaria!P19</f>
        <v>7.194244604316502E-3</v>
      </c>
      <c r="P48" s="65">
        <f>Bulgaria!Q19</f>
        <v>3.5714285714285809E-2</v>
      </c>
      <c r="Q48" s="65">
        <f>Bulgaria!R19</f>
        <v>-6.8965517241379448E-3</v>
      </c>
      <c r="R48" s="65">
        <f>Bulgaria!S19</f>
        <v>4.1666666666666741E-2</v>
      </c>
      <c r="S48" s="65">
        <f>Bulgaria!T19</f>
        <v>-1.3333333333333308E-2</v>
      </c>
      <c r="T48" s="65">
        <f>Bulgaria!U19</f>
        <v>-6.7567567567567988E-3</v>
      </c>
      <c r="U48" s="65">
        <f>Bulgaria!V19</f>
        <v>2.7210884353741527E-2</v>
      </c>
      <c r="V48" s="65">
        <f>Bulgaria!W19</f>
        <v>-0.60927152317880795</v>
      </c>
      <c r="W48" s="65">
        <f>Bulgaria!X19</f>
        <v>5.0847457627118731E-2</v>
      </c>
      <c r="X48" s="65">
        <f>Bulgaria!Y19</f>
        <v>0.74193548387096775</v>
      </c>
    </row>
    <row r="49" spans="1:24" x14ac:dyDescent="0.3">
      <c r="A49" s="4" t="s">
        <v>87</v>
      </c>
      <c r="B49" s="65">
        <f>Thailand!C19</f>
        <v>0.1132075471698113</v>
      </c>
      <c r="C49" s="65">
        <f>Thailand!D19</f>
        <v>-9.6479791395045589E-2</v>
      </c>
      <c r="D49" s="65">
        <f>Thailand!E19</f>
        <v>-6.7821067821067782E-2</v>
      </c>
      <c r="E49" s="65">
        <f>Thailand!F19</f>
        <v>-0.11455108359133126</v>
      </c>
      <c r="F49" s="65">
        <f>Thailand!G19</f>
        <v>0.10839160839160833</v>
      </c>
      <c r="G49" s="65">
        <f>Thailand!H19</f>
        <v>1.577287066246047E-2</v>
      </c>
      <c r="H49" s="65">
        <f>Thailand!I19</f>
        <v>-0.13354037267080743</v>
      </c>
      <c r="I49" s="65">
        <f>Thailand!J19</f>
        <v>0.13082437275985659</v>
      </c>
      <c r="J49" s="65">
        <f>Thailand!K19</f>
        <v>5.3882725832012701E-2</v>
      </c>
      <c r="K49" s="65">
        <f>Thailand!L19</f>
        <v>-8.1203007518796944E-2</v>
      </c>
      <c r="L49" s="65">
        <f>Thailand!M19</f>
        <v>8.3469721767594152E-2</v>
      </c>
      <c r="M49" s="65">
        <f>Thailand!N19</f>
        <v>3.4743202416918528E-2</v>
      </c>
      <c r="N49" s="65">
        <f>Thailand!O19</f>
        <v>8.7591240875912302E-2</v>
      </c>
      <c r="O49" s="65">
        <f>Thailand!P19</f>
        <v>7.1140939597315489E-2</v>
      </c>
      <c r="P49" s="65">
        <f>Thailand!Q19</f>
        <v>1.3784461152882121E-2</v>
      </c>
      <c r="Q49" s="65">
        <f>Thailand!R19</f>
        <v>3.7082818294189579E-3</v>
      </c>
      <c r="R49" s="65">
        <f>Thailand!S19</f>
        <v>3.8177339901477758E-2</v>
      </c>
      <c r="S49" s="65">
        <f>Thailand!T19</f>
        <v>5.100830367734277E-2</v>
      </c>
      <c r="T49" s="65">
        <f>Thailand!U19</f>
        <v>5.3047404063205406E-2</v>
      </c>
      <c r="U49" s="65">
        <f>Thailand!V19</f>
        <v>-9.6463022508038732E-3</v>
      </c>
      <c r="V49" s="65">
        <f>Thailand!W19</f>
        <v>-0.58982683982683981</v>
      </c>
      <c r="W49" s="65">
        <f>Thailand!X19</f>
        <v>-3.9577836411609502E-2</v>
      </c>
      <c r="X49" s="65">
        <f>Thailand!Y19</f>
        <v>0.73076923076923084</v>
      </c>
    </row>
    <row r="50" spans="1:24" x14ac:dyDescent="0.3">
      <c r="A50" s="4" t="s">
        <v>77</v>
      </c>
      <c r="B50" s="65">
        <f>Israel!C19</f>
        <v>0.13593882752761255</v>
      </c>
      <c r="C50" s="65">
        <f>Israel!D19</f>
        <v>-0.10620792819745695</v>
      </c>
      <c r="D50" s="65">
        <f>Israel!E19</f>
        <v>-9.7071129707112958E-2</v>
      </c>
      <c r="E50" s="65">
        <f>Israel!F19</f>
        <v>-8.8044485634847125E-2</v>
      </c>
      <c r="F50" s="65">
        <f>Israel!G19</f>
        <v>0.15243902439024382</v>
      </c>
      <c r="G50" s="65">
        <f>Israel!H19</f>
        <v>2.1164021164021163E-2</v>
      </c>
      <c r="H50" s="65">
        <f>Israel!I19</f>
        <v>1.9861830742659681E-2</v>
      </c>
      <c r="I50" s="65">
        <f>Israel!J19</f>
        <v>7.6206604572396364E-2</v>
      </c>
      <c r="J50" s="65">
        <f>Israel!K19</f>
        <v>0.1188040912667192</v>
      </c>
      <c r="K50" s="65">
        <f>Israel!L19</f>
        <v>-7.2433192686357284E-2</v>
      </c>
      <c r="L50" s="65">
        <f>Israel!M19</f>
        <v>5.5344958301743796E-2</v>
      </c>
      <c r="M50" s="65">
        <f>Israel!N19</f>
        <v>2.5862068965517349E-2</v>
      </c>
      <c r="N50" s="65">
        <f>Israel!O19</f>
        <v>3.7815126050420256E-2</v>
      </c>
      <c r="O50" s="65">
        <f>Israel!P19</f>
        <v>0.10121457489878538</v>
      </c>
      <c r="P50" s="65">
        <f>Israel!Q19</f>
        <v>5.4534313725490113E-2</v>
      </c>
      <c r="Q50" s="65">
        <f>Israel!R19</f>
        <v>6.7402672864613544E-2</v>
      </c>
      <c r="R50" s="65">
        <f>Israel!S19</f>
        <v>3.1028851388132717E-2</v>
      </c>
      <c r="S50" s="65">
        <f>Israel!T19</f>
        <v>-4.0654699049630372E-2</v>
      </c>
      <c r="T50" s="65">
        <f>Israel!U19</f>
        <v>7.4848651623555362E-2</v>
      </c>
      <c r="U50" s="65">
        <f>Israel!V19</f>
        <v>2.9185867895545226E-2</v>
      </c>
      <c r="V50" s="65">
        <f>Israel!W19</f>
        <v>-0.74029850746268655</v>
      </c>
      <c r="W50" s="65">
        <f>Israel!X19</f>
        <v>0.96551724137931028</v>
      </c>
      <c r="X50" s="65">
        <f>Israel!Y19</f>
        <v>0.67348927875243669</v>
      </c>
    </row>
    <row r="51" spans="1:24" x14ac:dyDescent="0.3">
      <c r="A51" s="4" t="s">
        <v>50</v>
      </c>
      <c r="B51" s="65">
        <f>India!C19</f>
        <v>0.24417944349801246</v>
      </c>
      <c r="C51" s="65">
        <f>India!D19</f>
        <v>0.1287083523505248</v>
      </c>
      <c r="D51" s="65">
        <f>India!E19</f>
        <v>2.8710068742418215E-2</v>
      </c>
      <c r="E51" s="65">
        <f>India!F19</f>
        <v>0.11713836477987427</v>
      </c>
      <c r="F51" s="65">
        <f>India!G19</f>
        <v>0.15130190007037303</v>
      </c>
      <c r="G51" s="65">
        <f>India!H19</f>
        <v>9.0770171149144208E-2</v>
      </c>
      <c r="H51" s="65">
        <f>India!I19</f>
        <v>0.14121602689829094</v>
      </c>
      <c r="I51" s="65">
        <f>India!J19</f>
        <v>0.28602995335133818</v>
      </c>
      <c r="J51" s="65">
        <f>India!K19</f>
        <v>8.9537991599847322E-2</v>
      </c>
      <c r="K51" s="65">
        <f>India!L19</f>
        <v>-3.5395128789206254E-2</v>
      </c>
      <c r="L51" s="65">
        <f>India!M19</f>
        <v>0.13188010899182556</v>
      </c>
      <c r="M51" s="65">
        <f>India!N19</f>
        <v>3.8838067725886605E-2</v>
      </c>
      <c r="N51" s="65">
        <f>India!O19</f>
        <v>4.0784798393326049E-2</v>
      </c>
      <c r="O51" s="65">
        <f>India!P19</f>
        <v>0.13596556330710996</v>
      </c>
      <c r="P51" s="65">
        <f>India!Q19</f>
        <v>0.14438782176924092</v>
      </c>
      <c r="Q51" s="65">
        <f>India!R19</f>
        <v>0.20541219456496917</v>
      </c>
      <c r="R51" s="65">
        <f>India!S19</f>
        <v>0.13744434972056463</v>
      </c>
      <c r="S51" s="65">
        <f>India!T19</f>
        <v>7.4533644237175123E-2</v>
      </c>
      <c r="T51" s="65">
        <f>India!U19</f>
        <v>4.4950786638766171E-2</v>
      </c>
      <c r="U51" s="65">
        <f>India!V19</f>
        <v>5.2436401394348353E-2</v>
      </c>
      <c r="V51" s="65">
        <f>India!W19</f>
        <v>-0.44474982381959127</v>
      </c>
      <c r="W51" s="65">
        <f>India!X19</f>
        <v>5.4575453737784052E-3</v>
      </c>
      <c r="X51" s="65">
        <f>India!Y19</f>
        <v>0.66978035849532946</v>
      </c>
    </row>
    <row r="52" spans="1:24" x14ac:dyDescent="0.3">
      <c r="A52" s="4" t="s">
        <v>83</v>
      </c>
      <c r="B52" s="65">
        <f>Indonesia!C19</f>
        <v>9.3869731800766187E-2</v>
      </c>
      <c r="C52" s="65">
        <f>Indonesia!D19</f>
        <v>-9.2819614711033283E-2</v>
      </c>
      <c r="D52" s="65">
        <f>Indonesia!E19</f>
        <v>-0.13320463320463316</v>
      </c>
      <c r="E52" s="65">
        <f>Indonesia!F19</f>
        <v>-8.9086859688195963E-2</v>
      </c>
      <c r="F52" s="65">
        <f>Indonesia!G19</f>
        <v>4.8899755501221609E-3</v>
      </c>
      <c r="G52" s="65">
        <f>Indonesia!H19</f>
        <v>7.0559610705596132E-2</v>
      </c>
      <c r="H52" s="65">
        <f>Indonesia!I19</f>
        <v>-1.1363636363636354E-2</v>
      </c>
      <c r="I52" s="65">
        <f>Indonesia!J19</f>
        <v>4.5977011494252817E-2</v>
      </c>
      <c r="J52" s="65">
        <f>Indonesia!K19</f>
        <v>-1.9780219780219821E-2</v>
      </c>
      <c r="K52" s="65">
        <f>Indonesia!L19</f>
        <v>3.1390134529148073E-2</v>
      </c>
      <c r="L52" s="65">
        <f>Indonesia!M19</f>
        <v>8.9130434782608736E-2</v>
      </c>
      <c r="M52" s="65">
        <f>Indonesia!N19</f>
        <v>0.18762475049900207</v>
      </c>
      <c r="N52" s="65">
        <f>Indonesia!O19</f>
        <v>9.0756302521008303E-2</v>
      </c>
      <c r="O52" s="65">
        <f>Indonesia!P19</f>
        <v>0.19106317411402163</v>
      </c>
      <c r="P52" s="65">
        <f>Indonesia!Q19</f>
        <v>9.0556274256144986E-2</v>
      </c>
      <c r="Q52" s="65">
        <f>Indonesia!R19</f>
        <v>9.4899169632265412E-3</v>
      </c>
      <c r="R52" s="65">
        <f>Indonesia!S19</f>
        <v>6.6980023501762576E-2</v>
      </c>
      <c r="S52" s="65">
        <f>Indonesia!T19</f>
        <v>8.9207048458149751E-2</v>
      </c>
      <c r="T52" s="65">
        <f>Indonesia!U19</f>
        <v>3.2355915065722884E-2</v>
      </c>
      <c r="U52" s="65">
        <f>Indonesia!V19</f>
        <v>3.3300685602350555E-2</v>
      </c>
      <c r="V52" s="65">
        <f>Indonesia!W19</f>
        <v>-0.63601895734597158</v>
      </c>
      <c r="W52" s="65">
        <f>Indonesia!X19</f>
        <v>0.14322916666666674</v>
      </c>
      <c r="X52" s="65">
        <f>Indonesia!Y19</f>
        <v>0.6355353075170842</v>
      </c>
    </row>
    <row r="53" spans="1:24" x14ac:dyDescent="0.3">
      <c r="A53" s="31" t="s">
        <v>182</v>
      </c>
      <c r="B53" s="65" t="str">
        <f>Vietnam!C19</f>
        <v>n.a.</v>
      </c>
      <c r="C53" s="65" t="str">
        <f>Vietnam!D19</f>
        <v>n.a.</v>
      </c>
      <c r="D53" s="65" t="str">
        <f>Vietnam!E19</f>
        <v>n.a.</v>
      </c>
      <c r="E53" s="65" t="str">
        <f>Vietnam!F19</f>
        <v>n.a.</v>
      </c>
      <c r="F53" s="65" t="str">
        <f>Vietnam!G19</f>
        <v>n.a.</v>
      </c>
      <c r="G53" s="65" t="str">
        <f>Vietnam!H19</f>
        <v>n.a.</v>
      </c>
      <c r="H53" s="65" t="str">
        <f>Vietnam!I19</f>
        <v>n.a.</v>
      </c>
      <c r="I53" s="65">
        <f>Vietnam!J19</f>
        <v>0.45930232558139528</v>
      </c>
      <c r="J53" s="65">
        <f>Vietnam!K19</f>
        <v>0.33466135458167323</v>
      </c>
      <c r="K53" s="65">
        <f>Vietnam!L19</f>
        <v>0.14328358208955216</v>
      </c>
      <c r="L53" s="65">
        <f>Vietnam!M19</f>
        <v>0.15143603133159278</v>
      </c>
      <c r="M53" s="65">
        <f>Vietnam!N19</f>
        <v>0.15192743764172345</v>
      </c>
      <c r="N53" s="65">
        <f>Vietnam!O19</f>
        <v>0.17125984251968496</v>
      </c>
      <c r="O53" s="65">
        <f>Vietnam!P19</f>
        <v>0.13277310924369745</v>
      </c>
      <c r="P53" s="65">
        <f>Vietnam!Q19</f>
        <v>0.25964391691394662</v>
      </c>
      <c r="Q53" s="65">
        <f>Vietnam!R19</f>
        <v>0.20141342756183755</v>
      </c>
      <c r="R53" s="65">
        <f>Vietnam!S19</f>
        <v>0.16176470588235303</v>
      </c>
      <c r="S53" s="65">
        <f>Vietnam!T19</f>
        <v>0.20759493670886076</v>
      </c>
      <c r="T53" s="65">
        <f>Vietnam!U19</f>
        <v>9.5038434661076199E-2</v>
      </c>
      <c r="U53" s="65">
        <f>Vietnam!V19</f>
        <v>4.7862156987874993E-2</v>
      </c>
      <c r="V53" s="65">
        <f>Vietnam!W19</f>
        <v>-0.3623629719853837</v>
      </c>
      <c r="W53" s="65">
        <f>Vietnam!X19</f>
        <v>-0.22349570200573066</v>
      </c>
      <c r="X53" s="65">
        <f>Vietnam!Y19</f>
        <v>0.51537515375153742</v>
      </c>
    </row>
    <row r="54" spans="1:24" x14ac:dyDescent="0.3">
      <c r="A54" s="31" t="s">
        <v>162</v>
      </c>
      <c r="B54" s="65" t="str">
        <f>Turkey!C19</f>
        <v>n.a.</v>
      </c>
      <c r="C54" s="65" t="str">
        <f>Turkey!D19</f>
        <v>n.a.</v>
      </c>
      <c r="D54" s="65" t="str">
        <f>Turkey!E19</f>
        <v>n.a.</v>
      </c>
      <c r="E54" s="65" t="str">
        <f>Turkey!F19</f>
        <v>n.a.</v>
      </c>
      <c r="F54" s="65" t="str">
        <f>Turkey!G19</f>
        <v>n.a.</v>
      </c>
      <c r="G54" s="65" t="str">
        <f>Turkey!H19</f>
        <v>n.a.</v>
      </c>
      <c r="H54" s="65" t="str">
        <f>Turkey!I19</f>
        <v>n.a.</v>
      </c>
      <c r="I54" s="65">
        <f>Turkey!J19</f>
        <v>7.2268907563025175E-2</v>
      </c>
      <c r="J54" s="65">
        <f>Turkey!K19</f>
        <v>0.14733542319749215</v>
      </c>
      <c r="K54" s="65">
        <f>Turkey!L19</f>
        <v>-4.7814207650273222E-2</v>
      </c>
      <c r="L54" s="65">
        <f>Turkey!M19</f>
        <v>0.14203730272596848</v>
      </c>
      <c r="M54" s="65">
        <f>Turkey!N19</f>
        <v>0.11055276381909551</v>
      </c>
      <c r="N54" s="65">
        <f>Turkey!O19</f>
        <v>9.7285067873303266E-2</v>
      </c>
      <c r="O54" s="65">
        <f>Turkey!P19</f>
        <v>0.10618556701030935</v>
      </c>
      <c r="P54" s="65">
        <f>Turkey!Q19</f>
        <v>5.3122087604846158E-2</v>
      </c>
      <c r="Q54" s="65">
        <f>Turkey!R19</f>
        <v>6.991150442477867E-2</v>
      </c>
      <c r="R54" s="65">
        <f>Turkey!S19</f>
        <v>-4.9627791563275903E-3</v>
      </c>
      <c r="S54" s="65">
        <f>Turkey!T19</f>
        <v>-6.4837905236907689E-2</v>
      </c>
      <c r="T54" s="65">
        <f>Turkey!U19</f>
        <v>-4.8888888888888871E-2</v>
      </c>
      <c r="U54" s="65">
        <f>Turkey!V19</f>
        <v>-7.4766355140186702E-3</v>
      </c>
      <c r="V54" s="65">
        <f>Turkey!W19</f>
        <v>-0.51600753295668556</v>
      </c>
      <c r="W54" s="65">
        <f>Turkey!X19</f>
        <v>0.10311284046692615</v>
      </c>
      <c r="X54" s="65">
        <f>Turkey!Y19</f>
        <v>0.47795414462081132</v>
      </c>
    </row>
    <row r="55" spans="1:24" x14ac:dyDescent="0.3">
      <c r="A55" s="4" t="s">
        <v>49</v>
      </c>
      <c r="B55" s="65">
        <f>'Hong Kong'!C19</f>
        <v>8.6614173228346525E-2</v>
      </c>
      <c r="C55" s="65">
        <f>'Hong Kong'!D19</f>
        <v>-0.10054347826086951</v>
      </c>
      <c r="D55" s="65">
        <f>'Hong Kong'!E19</f>
        <v>-0.12084592145015105</v>
      </c>
      <c r="E55" s="65">
        <f>'Hong Kong'!F19</f>
        <v>-0.12714776632302405</v>
      </c>
      <c r="F55" s="65">
        <f>'Hong Kong'!G19</f>
        <v>9.9737532808398921E-2</v>
      </c>
      <c r="G55" s="65">
        <f>'Hong Kong'!H19</f>
        <v>7.1599045346061985E-2</v>
      </c>
      <c r="H55" s="65">
        <f>'Hong Kong'!I19</f>
        <v>4.4543429844097204E-3</v>
      </c>
      <c r="I55" s="65">
        <f>'Hong Kong'!J19</f>
        <v>4.2128603104212958E-2</v>
      </c>
      <c r="J55" s="65">
        <f>'Hong Kong'!K19</f>
        <v>3.0851063829787195E-2</v>
      </c>
      <c r="K55" s="65">
        <f>'Hong Kong'!L19</f>
        <v>-8.8751289989680071E-2</v>
      </c>
      <c r="L55" s="65">
        <f>'Hong Kong'!M19</f>
        <v>0.22423556058890148</v>
      </c>
      <c r="M55" s="65">
        <f>'Hong Kong'!N19</f>
        <v>2.8677150786309058E-2</v>
      </c>
      <c r="N55" s="65">
        <f>'Hong Kong'!O19</f>
        <v>0.11151079136690645</v>
      </c>
      <c r="O55" s="65">
        <f>'Hong Kong'!P19</f>
        <v>-2.4271844660194164E-3</v>
      </c>
      <c r="P55" s="65">
        <f>'Hong Kong'!Q19</f>
        <v>2.4330900243308973E-2</v>
      </c>
      <c r="Q55" s="65">
        <f>'Hong Kong'!R19</f>
        <v>8.2343626286619065E-2</v>
      </c>
      <c r="R55" s="65">
        <f>'Hong Kong'!S19</f>
        <v>-1.8288222384784225E-2</v>
      </c>
      <c r="S55" s="65">
        <f>'Hong Kong'!T19</f>
        <v>0.10357675111773479</v>
      </c>
      <c r="T55" s="65">
        <f>'Hong Kong'!U19</f>
        <v>0.10668467251856861</v>
      </c>
      <c r="U55" s="65">
        <f>'Hong Kong'!V19</f>
        <v>-5.3081147040878629E-2</v>
      </c>
      <c r="V55" s="65">
        <f>'Hong Kong'!W19</f>
        <v>-0.71198453608247425</v>
      </c>
      <c r="W55" s="65">
        <f>'Hong Kong'!X19</f>
        <v>-0.24832214765100669</v>
      </c>
      <c r="X55" s="65">
        <f>'Hong Kong'!Y19</f>
        <v>0.45833333333333326</v>
      </c>
    </row>
    <row r="56" spans="1:24" x14ac:dyDescent="0.3">
      <c r="A56" s="4" t="s">
        <v>61</v>
      </c>
      <c r="B56" s="65">
        <f>Taiwan!C19</f>
        <v>6.4108790675085014E-2</v>
      </c>
      <c r="C56" s="65">
        <f>Taiwan!D19</f>
        <v>-0.1296211775445002</v>
      </c>
      <c r="D56" s="65">
        <f>Taiwan!E19</f>
        <v>-0.12427897220765605</v>
      </c>
      <c r="E56" s="65">
        <f>Taiwan!F19</f>
        <v>-0.1101796407185629</v>
      </c>
      <c r="F56" s="65">
        <f>Taiwan!G19</f>
        <v>0.1312247644683715</v>
      </c>
      <c r="G56" s="65">
        <f>Taiwan!H19</f>
        <v>6.1867935752528247E-2</v>
      </c>
      <c r="H56" s="65">
        <f>Taiwan!I19</f>
        <v>-9.52380952380949E-3</v>
      </c>
      <c r="I56" s="65">
        <f>Taiwan!J19</f>
        <v>6.5045248868778272E-2</v>
      </c>
      <c r="J56" s="65">
        <f>Taiwan!K19</f>
        <v>-3.7174721189591198E-3</v>
      </c>
      <c r="K56" s="65">
        <f>Taiwan!L19</f>
        <v>-0.10074626865671643</v>
      </c>
      <c r="L56" s="65">
        <f>Taiwan!M19</f>
        <v>0.1902786010669828</v>
      </c>
      <c r="M56" s="65">
        <f>Taiwan!N19</f>
        <v>4.9800796812760062E-4</v>
      </c>
      <c r="N56" s="65">
        <f>Taiwan!O19</f>
        <v>5.4753608760578221E-3</v>
      </c>
      <c r="O56" s="65">
        <f>Taiwan!P19</f>
        <v>0.26980198019801982</v>
      </c>
      <c r="P56" s="65">
        <f>Taiwan!Q19</f>
        <v>4.8732943469785628E-2</v>
      </c>
      <c r="Q56" s="65">
        <f>Taiwan!R19</f>
        <v>4.014869888475836E-2</v>
      </c>
      <c r="R56" s="65">
        <f>Taiwan!S19</f>
        <v>4.6461758398856245E-2</v>
      </c>
      <c r="S56" s="65">
        <f>Taiwan!T19</f>
        <v>2.3224043715847076E-2</v>
      </c>
      <c r="T56" s="65">
        <f>Taiwan!U19</f>
        <v>3.0040053404538636E-3</v>
      </c>
      <c r="U56" s="65">
        <f>Taiwan!V19</f>
        <v>3.6605657237935851E-3</v>
      </c>
      <c r="V56" s="65">
        <f>Taiwan!W19</f>
        <v>-0.57725464190981435</v>
      </c>
      <c r="W56" s="65">
        <f>Taiwan!X19</f>
        <v>-0.19215686274509802</v>
      </c>
      <c r="X56" s="65">
        <f>Taiwan!Y19</f>
        <v>0.42524271844660189</v>
      </c>
    </row>
    <row r="57" spans="1:24" x14ac:dyDescent="0.3">
      <c r="A57" s="31" t="s">
        <v>161</v>
      </c>
      <c r="B57" s="65" t="str">
        <f>Jordan!C19</f>
        <v>n.a.</v>
      </c>
      <c r="C57" s="65" t="str">
        <f>Jordan!D19</f>
        <v>n.a.</v>
      </c>
      <c r="D57" s="65" t="str">
        <f>Jordan!E19</f>
        <v>n.a.</v>
      </c>
      <c r="E57" s="65" t="str">
        <f>Jordan!F19</f>
        <v>n.a.</v>
      </c>
      <c r="F57" s="65" t="str">
        <f>Jordan!G19</f>
        <v>n.a.</v>
      </c>
      <c r="G57" s="65" t="str">
        <f>Jordan!H19</f>
        <v>n.a.</v>
      </c>
      <c r="H57" s="65" t="str">
        <f>Jordan!I19</f>
        <v>n.a.</v>
      </c>
      <c r="I57" s="65">
        <f>Jordan!J19</f>
        <v>6.7796610169491567E-2</v>
      </c>
      <c r="J57" s="65">
        <f>Jordan!K19</f>
        <v>0.11111111111111116</v>
      </c>
      <c r="K57" s="65">
        <f>Jordan!L19</f>
        <v>3.5714285714285809E-2</v>
      </c>
      <c r="L57" s="65">
        <f>Jordan!M19</f>
        <v>8.2758620689655116E-2</v>
      </c>
      <c r="M57" s="65">
        <f>Jordan!N19</f>
        <v>3.1847133757961776E-2</v>
      </c>
      <c r="N57" s="65">
        <f>Jordan!O19</f>
        <v>0.14814814814814814</v>
      </c>
      <c r="O57" s="65">
        <f>Jordan!P19</f>
        <v>0.13978494623655924</v>
      </c>
      <c r="P57" s="65">
        <f>Jordan!Q19</f>
        <v>0.1839622641509433</v>
      </c>
      <c r="Q57" s="65">
        <f>Jordan!R19</f>
        <v>0.15139442231075706</v>
      </c>
      <c r="R57" s="65">
        <f>Jordan!S19</f>
        <v>2.4221453287197159E-2</v>
      </c>
      <c r="S57" s="65">
        <f>Jordan!T19</f>
        <v>-6.7567567567567988E-3</v>
      </c>
      <c r="T57" s="65">
        <f>Jordan!U19</f>
        <v>1.0204081632652962E-2</v>
      </c>
      <c r="U57" s="65">
        <f>Jordan!V19</f>
        <v>-3.3670033670033628E-2</v>
      </c>
      <c r="V57" s="65">
        <f>Jordan!W19</f>
        <v>-0.55749128919860635</v>
      </c>
      <c r="W57" s="65">
        <f>Jordan!X19</f>
        <v>0.1968503937007875</v>
      </c>
      <c r="X57" s="65">
        <f>Jordan!Y19</f>
        <v>0.41447368421052633</v>
      </c>
    </row>
    <row r="58" spans="1:24" x14ac:dyDescent="0.3">
      <c r="A58" s="31" t="s">
        <v>155</v>
      </c>
      <c r="B58" s="65" t="str">
        <f>Nigeria!C19</f>
        <v>n.a.</v>
      </c>
      <c r="C58" s="65" t="str">
        <f>Nigeria!D19</f>
        <v>n.a.</v>
      </c>
      <c r="D58" s="65" t="str">
        <f>Nigeria!E19</f>
        <v>n.a.</v>
      </c>
      <c r="E58" s="65" t="str">
        <f>Nigeria!F19</f>
        <v>n.a.</v>
      </c>
      <c r="F58" s="65" t="str">
        <f>Nigeria!G19</f>
        <v>n.a.</v>
      </c>
      <c r="G58" s="65" t="str">
        <f>Nigeria!H19</f>
        <v>n.a.</v>
      </c>
      <c r="H58" s="65" t="str">
        <f>Nigeria!I19</f>
        <v>n.a.</v>
      </c>
      <c r="I58" s="65">
        <f>Nigeria!J19</f>
        <v>0.17318435754189943</v>
      </c>
      <c r="J58" s="65">
        <f>Nigeria!K19</f>
        <v>0.45238095238095233</v>
      </c>
      <c r="K58" s="65">
        <f>Nigeria!L19</f>
        <v>-5.4098360655737698E-2</v>
      </c>
      <c r="L58" s="65">
        <f>Nigeria!M19</f>
        <v>0.15251299826689779</v>
      </c>
      <c r="M58" s="65">
        <f>Nigeria!N19</f>
        <v>8.4210526315789513E-2</v>
      </c>
      <c r="N58" s="65">
        <f>Nigeria!O19</f>
        <v>0.27045769764216376</v>
      </c>
      <c r="O58" s="65">
        <f>Nigeria!P19</f>
        <v>0.30895196506550215</v>
      </c>
      <c r="P58" s="65">
        <f>Nigeria!Q19</f>
        <v>0.14762301918265219</v>
      </c>
      <c r="Q58" s="65">
        <f>Nigeria!R19</f>
        <v>4.5784883720930258E-2</v>
      </c>
      <c r="R58" s="65">
        <f>Nigeria!S19</f>
        <v>-2.2932592077831826E-2</v>
      </c>
      <c r="S58" s="65">
        <f>Nigeria!T19</f>
        <v>-7.8236130867709308E-3</v>
      </c>
      <c r="T58" s="65">
        <f>Nigeria!U19</f>
        <v>7.1684587813620748E-3</v>
      </c>
      <c r="U58" s="65">
        <f>Nigeria!V19</f>
        <v>-8.8967971530249157E-2</v>
      </c>
      <c r="V58" s="65">
        <f>Nigeria!W19</f>
        <v>-0.53593749999999996</v>
      </c>
      <c r="W58" s="65">
        <f>Nigeria!X19</f>
        <v>0.17508417508417518</v>
      </c>
      <c r="X58" s="65">
        <f>Nigeria!Y19</f>
        <v>0.38825214899713467</v>
      </c>
    </row>
    <row r="59" spans="1:24" x14ac:dyDescent="0.3">
      <c r="A59" s="32" t="s">
        <v>170</v>
      </c>
      <c r="B59" s="65" t="str">
        <f>Bahrain!C19</f>
        <v>n.a.</v>
      </c>
      <c r="C59" s="65" t="str">
        <f>Bahrain!D19</f>
        <v>n.a.</v>
      </c>
      <c r="D59" s="65" t="str">
        <f>Bahrain!E19</f>
        <v>n.a.</v>
      </c>
      <c r="E59" s="65" t="str">
        <f>Bahrain!F19</f>
        <v>n.a.</v>
      </c>
      <c r="F59" s="65" t="str">
        <f>Bahrain!G19</f>
        <v>n.a.</v>
      </c>
      <c r="G59" s="65" t="str">
        <f>Bahrain!H19</f>
        <v>n.a.</v>
      </c>
      <c r="H59" s="65" t="str">
        <f>Bahrain!I19</f>
        <v>n.a.</v>
      </c>
      <c r="I59" s="65">
        <f>Bahrain!J19</f>
        <v>0.27906976744186052</v>
      </c>
      <c r="J59" s="65">
        <f>Bahrain!K19</f>
        <v>0.1454545454545455</v>
      </c>
      <c r="K59" s="65">
        <f>Bahrain!L19</f>
        <v>-6.3492063492063489E-2</v>
      </c>
      <c r="L59" s="65">
        <f>Bahrain!M19</f>
        <v>0.25423728813559321</v>
      </c>
      <c r="M59" s="65">
        <f>Bahrain!N19</f>
        <v>-6.7567567567567544E-2</v>
      </c>
      <c r="N59" s="65">
        <f>Bahrain!O19</f>
        <v>0.24637681159420288</v>
      </c>
      <c r="O59" s="65">
        <f>Bahrain!P19</f>
        <v>3.488372093023262E-2</v>
      </c>
      <c r="P59" s="65">
        <f>Bahrain!Q19</f>
        <v>2.2471910112359605E-2</v>
      </c>
      <c r="Q59" s="65">
        <f>Bahrain!R19</f>
        <v>-2.1978021978022011E-2</v>
      </c>
      <c r="R59" s="65">
        <f>Bahrain!S19</f>
        <v>4.4943820224719211E-2</v>
      </c>
      <c r="S59" s="65">
        <f>Bahrain!T19</f>
        <v>-6.4516129032258118E-2</v>
      </c>
      <c r="T59" s="65">
        <f>Bahrain!U19</f>
        <v>0</v>
      </c>
      <c r="U59" s="65">
        <f>Bahrain!V19</f>
        <v>-8.0459770114942541E-2</v>
      </c>
      <c r="V59" s="65">
        <f>Bahrain!W19</f>
        <v>-0.625</v>
      </c>
      <c r="W59" s="65">
        <f>Bahrain!X19</f>
        <v>0.3666666666666667</v>
      </c>
      <c r="X59" s="65">
        <f>Bahrain!Y19</f>
        <v>0.31707317073170738</v>
      </c>
    </row>
    <row r="60" spans="1:24" x14ac:dyDescent="0.3">
      <c r="A60" s="31" t="s">
        <v>176</v>
      </c>
      <c r="B60" s="65" t="str">
        <f>'El Salvador'!C19</f>
        <v>n.a.</v>
      </c>
      <c r="C60" s="65" t="str">
        <f>'El Salvador'!D19</f>
        <v>n.a.</v>
      </c>
      <c r="D60" s="65" t="str">
        <f>'El Salvador'!E19</f>
        <v>n.a.</v>
      </c>
      <c r="E60" s="65" t="str">
        <f>'El Salvador'!F19</f>
        <v>n.a.</v>
      </c>
      <c r="F60" s="65" t="str">
        <f>'El Salvador'!G19</f>
        <v>n.a.</v>
      </c>
      <c r="G60" s="65" t="str">
        <f>'El Salvador'!H19</f>
        <v>n.a.</v>
      </c>
      <c r="H60" s="65" t="str">
        <f>'El Salvador'!I19</f>
        <v>n.a.</v>
      </c>
      <c r="I60" s="65">
        <f>'El Salvador'!J19</f>
        <v>-4.6852122986822842E-2</v>
      </c>
      <c r="J60" s="65">
        <f>'El Salvador'!K19</f>
        <v>-6.9124423963133674E-2</v>
      </c>
      <c r="K60" s="65">
        <f>'El Salvador'!L19</f>
        <v>-9.9009900990098987E-2</v>
      </c>
      <c r="L60" s="65">
        <f>'El Salvador'!M19</f>
        <v>-8.2417582417582458E-2</v>
      </c>
      <c r="M60" s="65">
        <f>'El Salvador'!N19</f>
        <v>-5.1896207584830378E-2</v>
      </c>
      <c r="N60" s="65">
        <f>'El Salvador'!O19</f>
        <v>-1.4736842105263159E-2</v>
      </c>
      <c r="O60" s="65">
        <f>'El Salvador'!P19</f>
        <v>5.9829059829059839E-2</v>
      </c>
      <c r="P60" s="65">
        <f>'El Salvador'!Q19</f>
        <v>0.14314516129032251</v>
      </c>
      <c r="Q60" s="65">
        <f>'El Salvador'!R19</f>
        <v>0.19223985890652551</v>
      </c>
      <c r="R60" s="65">
        <f>'El Salvador'!S19</f>
        <v>8.2840236686390512E-2</v>
      </c>
      <c r="S60" s="65">
        <f>'El Salvador'!T19</f>
        <v>-5.8743169398907114E-2</v>
      </c>
      <c r="T60" s="65">
        <f>'El Salvador'!U19</f>
        <v>0.12191582002902757</v>
      </c>
      <c r="U60" s="65">
        <f>'El Salvador'!V19</f>
        <v>3.7516170763260082E-2</v>
      </c>
      <c r="V60" s="65">
        <f>'El Salvador'!W19</f>
        <v>-0.66334164588528677</v>
      </c>
      <c r="W60" s="65">
        <f>'El Salvador'!X19</f>
        <v>1.6666666666666665</v>
      </c>
      <c r="X60" s="65">
        <f>'El Salvador'!Y19</f>
        <v>0.30833333333333335</v>
      </c>
    </row>
    <row r="61" spans="1:24" x14ac:dyDescent="0.3">
      <c r="A61" s="4" t="s">
        <v>78</v>
      </c>
      <c r="B61" s="65">
        <f>'Saudi Arabia'!C19</f>
        <v>2.2184300341296925E-2</v>
      </c>
      <c r="C61" s="65">
        <f>'Saudi Arabia'!D19</f>
        <v>-0.11853088480801333</v>
      </c>
      <c r="D61" s="65">
        <f>'Saudi Arabia'!E19</f>
        <v>-0.51325757575757569</v>
      </c>
      <c r="E61" s="65">
        <f>'Saudi Arabia'!F19</f>
        <v>-0.22178988326848248</v>
      </c>
      <c r="F61" s="65">
        <f>'Saudi Arabia'!G19</f>
        <v>-5.0000000000000044E-2</v>
      </c>
      <c r="G61" s="65">
        <f>'Saudi Arabia'!H19</f>
        <v>0.10000000000000009</v>
      </c>
      <c r="H61" s="65">
        <f>'Saudi Arabia'!I19</f>
        <v>0.18181818181818188</v>
      </c>
      <c r="I61" s="65">
        <f>'Saudi Arabia'!J19</f>
        <v>0.39271255060728749</v>
      </c>
      <c r="J61" s="65">
        <f>'Saudi Arabia'!K19</f>
        <v>0.39244186046511631</v>
      </c>
      <c r="K61" s="65">
        <f>'Saudi Arabia'!L19</f>
        <v>0.28810020876826714</v>
      </c>
      <c r="L61" s="65">
        <f>'Saudi Arabia'!M19</f>
        <v>0.38573743922204207</v>
      </c>
      <c r="M61" s="65">
        <f>'Saudi Arabia'!N19</f>
        <v>0.52163742690058479</v>
      </c>
      <c r="N61" s="65">
        <f>'Saudi Arabia'!O19</f>
        <v>0.46272098385857041</v>
      </c>
      <c r="O61" s="65">
        <f>'Saudi Arabia'!P19</f>
        <v>0.22333158171308454</v>
      </c>
      <c r="P61" s="65">
        <f>'Saudi Arabia'!Q19</f>
        <v>0.21563573883161502</v>
      </c>
      <c r="Q61" s="65">
        <f>'Saudi Arabia'!R19</f>
        <v>0.13215547703180208</v>
      </c>
      <c r="R61" s="65">
        <f>'Saudi Arabia'!S19</f>
        <v>-2.6841448189762751E-2</v>
      </c>
      <c r="S61" s="65">
        <f>'Saudi Arabia'!T19</f>
        <v>-0.1372674791533034</v>
      </c>
      <c r="T61" s="65">
        <f>'Saudi Arabia'!U19</f>
        <v>-5.130111524163572E-2</v>
      </c>
      <c r="U61" s="65">
        <f>'Saudi Arabia'!V19</f>
        <v>-0.11951410658307215</v>
      </c>
      <c r="V61" s="65">
        <f>'Saudi Arabia'!W19</f>
        <v>-0.49755229194481532</v>
      </c>
      <c r="W61" s="65">
        <f>'Saudi Arabia'!X19</f>
        <v>-0.19131975199291407</v>
      </c>
      <c r="X61" s="65">
        <f>'Saudi Arabia'!Y19</f>
        <v>0.27820372398685644</v>
      </c>
    </row>
    <row r="62" spans="1:24" x14ac:dyDescent="0.3">
      <c r="A62" s="4" t="s">
        <v>54</v>
      </c>
      <c r="B62" s="65">
        <f>Mexico!C19</f>
        <v>0.11957618567103934</v>
      </c>
      <c r="C62" s="65">
        <f>Mexico!D19</f>
        <v>2.6137899954934651E-2</v>
      </c>
      <c r="D62" s="65">
        <f>Mexico!E19</f>
        <v>5.3930610452349592E-2</v>
      </c>
      <c r="E62" s="65">
        <f>Mexico!F19</f>
        <v>5.2754396199683251E-2</v>
      </c>
      <c r="F62" s="65">
        <f>Mexico!G19</f>
        <v>1.884103863204567E-2</v>
      </c>
      <c r="G62" s="65">
        <f>Mexico!H19</f>
        <v>0.10473970473970473</v>
      </c>
      <c r="H62" s="65">
        <f>Mexico!I19</f>
        <v>4.958503305668871E-2</v>
      </c>
      <c r="I62" s="65">
        <f>Mexico!J19</f>
        <v>-1.4139248140454308E-2</v>
      </c>
      <c r="J62" s="65">
        <f>Mexico!K19</f>
        <v>6.3281674823273626E-2</v>
      </c>
      <c r="K62" s="65">
        <f>Mexico!L19</f>
        <v>-0.19324937671802089</v>
      </c>
      <c r="L62" s="65">
        <f>Mexico!M19</f>
        <v>9.6275752773375523E-2</v>
      </c>
      <c r="M62" s="65">
        <f>Mexico!N19</f>
        <v>4.5753523671846708E-2</v>
      </c>
      <c r="N62" s="65">
        <f>Mexico!O19</f>
        <v>6.9187171689245153E-2</v>
      </c>
      <c r="O62" s="65">
        <f>Mexico!P19</f>
        <v>5.0875945439265546E-2</v>
      </c>
      <c r="P62" s="65">
        <f>Mexico!Q19</f>
        <v>3.6171259842519676E-2</v>
      </c>
      <c r="Q62" s="65">
        <f>Mexico!R19</f>
        <v>3.3483733080028388E-2</v>
      </c>
      <c r="R62" s="65">
        <f>Mexico!S19</f>
        <v>7.1231617647058432E-3</v>
      </c>
      <c r="S62" s="65">
        <f>Mexico!T19</f>
        <v>4.1067761806981018E-3</v>
      </c>
      <c r="T62" s="65">
        <f>Mexico!U19</f>
        <v>3.7775505566916667E-2</v>
      </c>
      <c r="U62" s="65">
        <f>Mexico!V19</f>
        <v>-3.765942306639658E-2</v>
      </c>
      <c r="V62" s="65">
        <f>Mexico!W19</f>
        <v>-0.43859848700301463</v>
      </c>
      <c r="W62" s="65">
        <f>Mexico!X19</f>
        <v>0.42684903748733527</v>
      </c>
      <c r="X62" s="65">
        <f>Mexico!Y19</f>
        <v>0.27430235035148764</v>
      </c>
    </row>
    <row r="63" spans="1:24" x14ac:dyDescent="0.3">
      <c r="A63" s="31" t="s">
        <v>181</v>
      </c>
      <c r="B63" s="65" t="str">
        <f>Panama!C19</f>
        <v>n.a.</v>
      </c>
      <c r="C63" s="65" t="str">
        <f>Panama!D19</f>
        <v>n.a.</v>
      </c>
      <c r="D63" s="65" t="str">
        <f>Panama!E19</f>
        <v>n.a.</v>
      </c>
      <c r="E63" s="65" t="str">
        <f>Panama!F19</f>
        <v>n.a.</v>
      </c>
      <c r="F63" s="65" t="str">
        <f>Panama!G19</f>
        <v>n.a.</v>
      </c>
      <c r="G63" s="65" t="str">
        <f>Panama!H19</f>
        <v>n.a.</v>
      </c>
      <c r="H63" s="65" t="str">
        <f>Panama!I19</f>
        <v>n.a.</v>
      </c>
      <c r="I63" s="65">
        <f>Panama!J19</f>
        <v>0.1117318435754191</v>
      </c>
      <c r="J63" s="65">
        <f>Panama!K19</f>
        <v>0.13065326633165819</v>
      </c>
      <c r="K63" s="65">
        <f>Panama!L19</f>
        <v>-1.1111111111111072E-2</v>
      </c>
      <c r="L63" s="65">
        <f>Panama!M19</f>
        <v>0.14157303370786511</v>
      </c>
      <c r="M63" s="65">
        <f>Panama!N19</f>
        <v>3.937007874015741E-3</v>
      </c>
      <c r="N63" s="65">
        <f>Panama!O19</f>
        <v>0.10392156862745106</v>
      </c>
      <c r="O63" s="65">
        <f>Panama!P19</f>
        <v>0.13321492007104796</v>
      </c>
      <c r="P63" s="65">
        <f>Panama!Q19</f>
        <v>7.9937304075235138E-2</v>
      </c>
      <c r="Q63" s="65">
        <f>Panama!R19</f>
        <v>0.14804063860667638</v>
      </c>
      <c r="R63" s="65">
        <f>Panama!S19</f>
        <v>-8.5967130214917864E-2</v>
      </c>
      <c r="S63" s="65">
        <f>Panama!T19</f>
        <v>-8.4370677731673616E-2</v>
      </c>
      <c r="T63" s="65">
        <f>Panama!U19</f>
        <v>7.4018126888217628E-2</v>
      </c>
      <c r="U63" s="65">
        <f>Panama!V19</f>
        <v>2.9535864978903037E-2</v>
      </c>
      <c r="V63" s="65">
        <f>Panama!W19</f>
        <v>-0.66393442622950816</v>
      </c>
      <c r="W63" s="65">
        <f>Panama!X19</f>
        <v>0.81300813008130079</v>
      </c>
      <c r="X63" s="65">
        <f>Panama!Y19</f>
        <v>0.27354260089686089</v>
      </c>
    </row>
    <row r="64" spans="1:24" x14ac:dyDescent="0.3">
      <c r="A64" s="4" t="s">
        <v>46</v>
      </c>
      <c r="B64" s="65">
        <f>China!C19</f>
        <v>0.2675925925925926</v>
      </c>
      <c r="C64" s="65">
        <f>China!D19</f>
        <v>-8.76552227903582E-3</v>
      </c>
      <c r="D64" s="65">
        <f>China!E19</f>
        <v>-2.2107590272660294E-2</v>
      </c>
      <c r="E64" s="65">
        <f>China!F19</f>
        <v>-0.14581763376036172</v>
      </c>
      <c r="F64" s="65">
        <f>China!G19</f>
        <v>0.15747684164093512</v>
      </c>
      <c r="G64" s="65">
        <f>China!H19</f>
        <v>0.2198932926829269</v>
      </c>
      <c r="H64" s="65">
        <f>China!I19</f>
        <v>0.15338956576069984</v>
      </c>
      <c r="I64" s="65">
        <f>China!J19</f>
        <v>0.18743228602383533</v>
      </c>
      <c r="J64" s="65">
        <f>China!K19</f>
        <v>0.17769160583941601</v>
      </c>
      <c r="K64" s="65">
        <f>China!L19</f>
        <v>9.2775518109626143E-2</v>
      </c>
      <c r="L64" s="65">
        <f>China!M19</f>
        <v>0.4143920595533499</v>
      </c>
      <c r="M64" s="65">
        <f>China!N19</f>
        <v>0.31791979949874682</v>
      </c>
      <c r="N64" s="65">
        <f>China!O19</f>
        <v>0.35723114956736701</v>
      </c>
      <c r="O64" s="65">
        <f>China!P19</f>
        <v>0.28912708420905142</v>
      </c>
      <c r="P64" s="65">
        <f>China!Q19</f>
        <v>0.22721591217868586</v>
      </c>
      <c r="Q64" s="65">
        <f>China!R19</f>
        <v>0.21503852625985309</v>
      </c>
      <c r="R64" s="65">
        <f>China!S19</f>
        <v>0.15019316276696548</v>
      </c>
      <c r="S64" s="65">
        <f>China!T19</f>
        <v>4.4361354922526131E-2</v>
      </c>
      <c r="T64" s="65">
        <f>China!U19</f>
        <v>3.5407627658606167E-2</v>
      </c>
      <c r="U64" s="65">
        <f>China!V19</f>
        <v>-2.5962609154310479E-2</v>
      </c>
      <c r="V64" s="65">
        <f>China!W19</f>
        <v>-0.5136582430806258</v>
      </c>
      <c r="W64" s="65">
        <f>China!X19</f>
        <v>-0.29413584065322285</v>
      </c>
      <c r="X64" s="65">
        <f>China!Y19</f>
        <v>0.22364385242310059</v>
      </c>
    </row>
    <row r="65" spans="1:24" x14ac:dyDescent="0.3">
      <c r="A65" s="31" t="s">
        <v>180</v>
      </c>
      <c r="B65" s="65" t="str">
        <f>Oman!C19</f>
        <v>n.a.</v>
      </c>
      <c r="C65" s="65" t="str">
        <f>Oman!D19</f>
        <v>n.a.</v>
      </c>
      <c r="D65" s="65" t="str">
        <f>Oman!E19</f>
        <v>n.a.</v>
      </c>
      <c r="E65" s="65" t="str">
        <f>Oman!F19</f>
        <v>n.a.</v>
      </c>
      <c r="F65" s="65" t="str">
        <f>Oman!G19</f>
        <v>n.a.</v>
      </c>
      <c r="G65" s="65" t="str">
        <f>Oman!H19</f>
        <v>n.a.</v>
      </c>
      <c r="H65" s="65" t="str">
        <f>Oman!I19</f>
        <v>n.a.</v>
      </c>
      <c r="I65" s="65">
        <f>Oman!J19</f>
        <v>0.125</v>
      </c>
      <c r="J65" s="65">
        <f>Oman!K19</f>
        <v>0.18518518518518512</v>
      </c>
      <c r="K65" s="65">
        <f>Oman!L19</f>
        <v>-3.125E-2</v>
      </c>
      <c r="L65" s="65">
        <f>Oman!M19</f>
        <v>6.4516129032258007E-2</v>
      </c>
      <c r="M65" s="65">
        <f>Oman!N19</f>
        <v>0.1515151515151516</v>
      </c>
      <c r="N65" s="65">
        <f>Oman!O19</f>
        <v>0.39473684210526305</v>
      </c>
      <c r="O65" s="65">
        <f>Oman!P19</f>
        <v>0.45283018867924518</v>
      </c>
      <c r="P65" s="65">
        <f>Oman!Q19</f>
        <v>0.31168831168831179</v>
      </c>
      <c r="Q65" s="65">
        <f>Oman!R19</f>
        <v>0.19801980198019797</v>
      </c>
      <c r="R65" s="65">
        <f>Oman!S19</f>
        <v>8.2644628099173501E-2</v>
      </c>
      <c r="S65" s="65">
        <f>Oman!T19</f>
        <v>9.1603053435114434E-2</v>
      </c>
      <c r="T65" s="65">
        <f>Oman!U19</f>
        <v>7.6923076923076872E-2</v>
      </c>
      <c r="U65" s="65">
        <f>Oman!V19</f>
        <v>-3.2467532467532423E-2</v>
      </c>
      <c r="V65" s="65">
        <f>Oman!W19</f>
        <v>-0.36912751677852351</v>
      </c>
      <c r="W65" s="65">
        <f>Oman!X19</f>
        <v>-0.1063829787234043</v>
      </c>
      <c r="X65" s="65">
        <f>Oman!Y19</f>
        <v>0.21428571428571419</v>
      </c>
    </row>
    <row r="66" spans="1:24" x14ac:dyDescent="0.3">
      <c r="A66" s="31" t="s">
        <v>179</v>
      </c>
      <c r="B66" s="65" t="str">
        <f>Nicaragua!C19</f>
        <v>n.a.</v>
      </c>
      <c r="C66" s="65" t="str">
        <f>Nicaragua!D19</f>
        <v>n.a.</v>
      </c>
      <c r="D66" s="65" t="str">
        <f>Nicaragua!E19</f>
        <v>n.a.</v>
      </c>
      <c r="E66" s="65" t="str">
        <f>Nicaragua!F19</f>
        <v>n.a.</v>
      </c>
      <c r="F66" s="65" t="str">
        <f>Nicaragua!G19</f>
        <v>n.a.</v>
      </c>
      <c r="G66" s="65" t="str">
        <f>Nicaragua!H19</f>
        <v>n.a.</v>
      </c>
      <c r="H66" s="65" t="str">
        <f>Nicaragua!I19</f>
        <v>n.a.</v>
      </c>
      <c r="I66" s="65">
        <f>Nicaragua!J19</f>
        <v>4.8913043478260976E-2</v>
      </c>
      <c r="J66" s="65">
        <f>Nicaragua!K19</f>
        <v>1.0362694300518172E-2</v>
      </c>
      <c r="K66" s="65">
        <f>Nicaragua!L19</f>
        <v>-6.1538461538461542E-2</v>
      </c>
      <c r="L66" s="65">
        <f>Nicaragua!M19</f>
        <v>8.7431693989071135E-2</v>
      </c>
      <c r="M66" s="65">
        <f>Nicaragua!N19</f>
        <v>5.0251256281406143E-3</v>
      </c>
      <c r="N66" s="65">
        <f>Nicaragua!O19</f>
        <v>8.4999999999999964E-2</v>
      </c>
      <c r="O66" s="65">
        <f>Nicaragua!P19</f>
        <v>9.6774193548387011E-2</v>
      </c>
      <c r="P66" s="65">
        <f>Nicaragua!Q19</f>
        <v>6.3025210084033612E-2</v>
      </c>
      <c r="Q66" s="65">
        <f>Nicaragua!R19</f>
        <v>0.12648221343873511</v>
      </c>
      <c r="R66" s="65">
        <f>Nicaragua!S19</f>
        <v>-7.0175438596491446E-3</v>
      </c>
      <c r="S66" s="65">
        <f>Nicaragua!T19</f>
        <v>-1.0600706713780883E-2</v>
      </c>
      <c r="T66" s="65">
        <f>Nicaragua!U19</f>
        <v>-4.6428571428571375E-2</v>
      </c>
      <c r="U66" s="65">
        <f>Nicaragua!V19</f>
        <v>-2.9962546816479363E-2</v>
      </c>
      <c r="V66" s="65">
        <f>Nicaragua!W19</f>
        <v>-0.6640926640926641</v>
      </c>
      <c r="W66" s="65">
        <f>Nicaragua!X19</f>
        <v>0.96551724137931028</v>
      </c>
      <c r="X66" s="65">
        <f>Nicaragua!Y19</f>
        <v>0.19298245614035081</v>
      </c>
    </row>
    <row r="67" spans="1:24" x14ac:dyDescent="0.3">
      <c r="A67" s="31" t="s">
        <v>175</v>
      </c>
      <c r="B67" s="65" t="str">
        <f>'Dominican Republic'!C19</f>
        <v>n.a.</v>
      </c>
      <c r="C67" s="65" t="str">
        <f>'Dominican Republic'!D19</f>
        <v>n.a.</v>
      </c>
      <c r="D67" s="65" t="str">
        <f>'Dominican Republic'!E19</f>
        <v>n.a.</v>
      </c>
      <c r="E67" s="65" t="str">
        <f>'Dominican Republic'!F19</f>
        <v>n.a.</v>
      </c>
      <c r="F67" s="65" t="str">
        <f>'Dominican Republic'!G19</f>
        <v>n.a.</v>
      </c>
      <c r="G67" s="65" t="str">
        <f>'Dominican Republic'!H19</f>
        <v>n.a.</v>
      </c>
      <c r="H67" s="65" t="str">
        <f>'Dominican Republic'!I19</f>
        <v>n.a.</v>
      </c>
      <c r="I67" s="65">
        <f>'Dominican Republic'!J19</f>
        <v>8.4928229665071742E-2</v>
      </c>
      <c r="J67" s="65">
        <f>'Dominican Republic'!K19</f>
        <v>1.3230429988974723E-2</v>
      </c>
      <c r="K67" s="65">
        <f>'Dominican Republic'!L19</f>
        <v>1.5233949945593128E-2</v>
      </c>
      <c r="L67" s="65">
        <f>'Dominican Republic'!M19</f>
        <v>3.8585209003215493E-2</v>
      </c>
      <c r="M67" s="65">
        <f>'Dominican Republic'!N19</f>
        <v>1.7543859649122862E-2</v>
      </c>
      <c r="N67" s="65">
        <f>'Dominican Republic'!O19</f>
        <v>2.1298174442190732E-2</v>
      </c>
      <c r="O67" s="65">
        <f>'Dominican Republic'!P19</f>
        <v>7.8450844091360494E-2</v>
      </c>
      <c r="P67" s="65">
        <f>'Dominican Republic'!Q19</f>
        <v>7.5506445672191447E-2</v>
      </c>
      <c r="Q67" s="65">
        <f>'Dominican Republic'!R19</f>
        <v>0.12071917808219168</v>
      </c>
      <c r="R67" s="65">
        <f>'Dominican Republic'!S19</f>
        <v>6.1115355233002377E-2</v>
      </c>
      <c r="S67" s="65">
        <f>'Dominican Republic'!T19</f>
        <v>0.12023038156947452</v>
      </c>
      <c r="T67" s="65">
        <f>'Dominican Republic'!U19</f>
        <v>6.9408740359897081E-2</v>
      </c>
      <c r="U67" s="65">
        <f>'Dominican Republic'!V19</f>
        <v>3.3052884615384581E-2</v>
      </c>
      <c r="V67" s="65">
        <f>'Dominican Republic'!W19</f>
        <v>-0.5462478184991274</v>
      </c>
      <c r="W67" s="65">
        <f>'Dominican Republic'!X19</f>
        <v>0.95384615384615379</v>
      </c>
      <c r="X67" s="65">
        <f>'Dominican Republic'!Y19</f>
        <v>0.14435695538057747</v>
      </c>
    </row>
    <row r="68" spans="1:24" x14ac:dyDescent="0.3">
      <c r="A68" s="31" t="s">
        <v>172</v>
      </c>
      <c r="B68" s="65" t="str">
        <f>'Costa Rica'!C19</f>
        <v>n.a.</v>
      </c>
      <c r="C68" s="65" t="str">
        <f>'Costa Rica'!D19</f>
        <v>n.a.</v>
      </c>
      <c r="D68" s="65" t="str">
        <f>'Costa Rica'!E19</f>
        <v>n.a.</v>
      </c>
      <c r="E68" s="65" t="str">
        <f>'Costa Rica'!F19</f>
        <v>n.a.</v>
      </c>
      <c r="F68" s="65" t="str">
        <f>'Costa Rica'!G19</f>
        <v>n.a.</v>
      </c>
      <c r="G68" s="65" t="str">
        <f>'Costa Rica'!H19</f>
        <v>n.a.</v>
      </c>
      <c r="H68" s="65" t="str">
        <f>'Costa Rica'!I19</f>
        <v>n.a.</v>
      </c>
      <c r="I68" s="65">
        <f>'Costa Rica'!J19</f>
        <v>0.13261648745519716</v>
      </c>
      <c r="J68" s="65">
        <f>'Costa Rica'!K19</f>
        <v>6.0126582278481111E-2</v>
      </c>
      <c r="K68" s="65">
        <f>'Costa Rica'!L19</f>
        <v>-6.119402985074629E-2</v>
      </c>
      <c r="L68" s="65">
        <f>'Costa Rica'!M19</f>
        <v>0.13354531001589831</v>
      </c>
      <c r="M68" s="65">
        <f>'Costa Rica'!N19</f>
        <v>6.872370266479666E-2</v>
      </c>
      <c r="N68" s="65">
        <f>'Costa Rica'!O19</f>
        <v>4.986876640419946E-2</v>
      </c>
      <c r="O68" s="65">
        <f>'Costa Rica'!P19</f>
        <v>6.3749999999999973E-2</v>
      </c>
      <c r="P68" s="65">
        <f>'Costa Rica'!Q19</f>
        <v>7.1680376028202097E-2</v>
      </c>
      <c r="Q68" s="65">
        <f>'Costa Rica'!R19</f>
        <v>8.7719298245614086E-2</v>
      </c>
      <c r="R68" s="65">
        <f>'Costa Rica'!S19</f>
        <v>9.879032258064524E-2</v>
      </c>
      <c r="S68" s="65">
        <f>'Costa Rica'!T19</f>
        <v>-4.1284403669724745E-2</v>
      </c>
      <c r="T68" s="65">
        <f>'Costa Rica'!U19</f>
        <v>8.5167464114832558E-2</v>
      </c>
      <c r="U68" s="65">
        <f>'Costa Rica'!V19</f>
        <v>3.0864197530864113E-2</v>
      </c>
      <c r="V68" s="65">
        <f>'Costa Rica'!W19</f>
        <v>-0.66210436270316508</v>
      </c>
      <c r="W68" s="65">
        <f>'Costa Rica'!X19</f>
        <v>1.207594936708861</v>
      </c>
      <c r="X68" s="65">
        <f>'Costa Rica'!Y19</f>
        <v>0.1066513761467891</v>
      </c>
    </row>
    <row r="69" spans="1:24" x14ac:dyDescent="0.3">
      <c r="A69" s="4" t="s">
        <v>62</v>
      </c>
      <c r="B69" s="65">
        <f>Venezuela!C19</f>
        <v>1.5371832156211074E-2</v>
      </c>
      <c r="C69" s="65">
        <f>Venezuela!D19</f>
        <v>-4.337152209492634E-2</v>
      </c>
      <c r="D69" s="65">
        <f>Venezuela!E19</f>
        <v>-0.24721984602224123</v>
      </c>
      <c r="E69" s="65">
        <f>Venezuela!F19</f>
        <v>-0.24715909090909094</v>
      </c>
      <c r="F69" s="65">
        <f>Venezuela!G19</f>
        <v>0.10943396226415092</v>
      </c>
      <c r="G69" s="65">
        <f>Venezuela!H19</f>
        <v>4.8979591836734615E-2</v>
      </c>
      <c r="H69" s="65">
        <f>Venezuela!I19</f>
        <v>0.13618677042801552</v>
      </c>
      <c r="I69" s="65">
        <f>Venezuela!J19</f>
        <v>0.25456621004566204</v>
      </c>
      <c r="J69" s="65">
        <f>Venezuela!K19</f>
        <v>0.14103730664240222</v>
      </c>
      <c r="K69" s="65">
        <f>Venezuela!L19</f>
        <v>1.0765550239234534E-2</v>
      </c>
      <c r="L69" s="65">
        <f>Venezuela!M19</f>
        <v>-6.7061143984220584E-3</v>
      </c>
      <c r="M69" s="65">
        <f>Venezuela!N19</f>
        <v>0.18347895154884819</v>
      </c>
      <c r="N69" s="65">
        <f>Venezuela!O19</f>
        <v>0.17181208053691277</v>
      </c>
      <c r="O69" s="65">
        <f>Venezuela!P19</f>
        <v>0.24054982817869419</v>
      </c>
      <c r="P69" s="65">
        <f>Venezuela!Q19</f>
        <v>-0.25230840258541087</v>
      </c>
      <c r="Q69" s="65">
        <f>Venezuela!R19</f>
        <v>-0.20314912009879593</v>
      </c>
      <c r="R69" s="65">
        <f>Venezuela!S19</f>
        <v>-6.2766369624176699E-2</v>
      </c>
      <c r="S69" s="65">
        <f>Venezuela!T19</f>
        <v>-0.1496486151302191</v>
      </c>
      <c r="T69" s="65">
        <f>Venezuela!U19</f>
        <v>-4.9586776859504078E-2</v>
      </c>
      <c r="U69" s="65">
        <f>Venezuela!V19</f>
        <v>-0.25524296675191815</v>
      </c>
      <c r="V69" s="65">
        <f>Venezuela!W19</f>
        <v>-0.66964285714285721</v>
      </c>
      <c r="W69" s="65">
        <f>Venezuela!X19</f>
        <v>0.89397089397089391</v>
      </c>
      <c r="X69" s="65">
        <f>Venezuela!Y19</f>
        <v>9.5499451152579518E-2</v>
      </c>
    </row>
    <row r="70" spans="1:24" x14ac:dyDescent="0.3">
      <c r="A70" s="31" t="s">
        <v>177</v>
      </c>
      <c r="B70" s="65" t="str">
        <f>Guatemala!C19</f>
        <v>n.a.</v>
      </c>
      <c r="C70" s="65" t="str">
        <f>Guatemala!D19</f>
        <v>n.a.</v>
      </c>
      <c r="D70" s="65" t="str">
        <f>Guatemala!E19</f>
        <v>n.a.</v>
      </c>
      <c r="E70" s="65" t="str">
        <f>Guatemala!F19</f>
        <v>n.a.</v>
      </c>
      <c r="F70" s="65" t="str">
        <f>Guatemala!G19</f>
        <v>n.a.</v>
      </c>
      <c r="G70" s="65" t="str">
        <f>Guatemala!H19</f>
        <v>n.a.</v>
      </c>
      <c r="H70" s="65" t="str">
        <f>Guatemala!I19</f>
        <v>n.a.</v>
      </c>
      <c r="I70" s="65">
        <f>Guatemala!J19</f>
        <v>2.2925764192139653E-2</v>
      </c>
      <c r="J70" s="65">
        <f>Guatemala!K19</f>
        <v>-4.5891141942369318E-2</v>
      </c>
      <c r="K70" s="65">
        <f>Guatemala!L19</f>
        <v>-4.8098434004474222E-2</v>
      </c>
      <c r="L70" s="65">
        <f>Guatemala!M19</f>
        <v>-6.9330199764982336E-2</v>
      </c>
      <c r="M70" s="65">
        <f>Guatemala!N19</f>
        <v>2.5252525252525304E-2</v>
      </c>
      <c r="N70" s="65">
        <f>Guatemala!O19</f>
        <v>4.1871921182266014E-2</v>
      </c>
      <c r="O70" s="65">
        <f>Guatemala!P19</f>
        <v>7.2104018912529488E-2</v>
      </c>
      <c r="P70" s="65">
        <f>Guatemala!Q19</f>
        <v>5.1819184123484074E-2</v>
      </c>
      <c r="Q70" s="65">
        <f>Guatemala!R19</f>
        <v>3.98322851153039E-2</v>
      </c>
      <c r="R70" s="65">
        <f>Guatemala!S19</f>
        <v>6.1491935483870996E-2</v>
      </c>
      <c r="S70" s="65">
        <f>Guatemala!T19</f>
        <v>-1.4245014245014231E-2</v>
      </c>
      <c r="T70" s="65">
        <f>Guatemala!U19</f>
        <v>5.0096339113680166E-2</v>
      </c>
      <c r="U70" s="65">
        <f>Guatemala!V19</f>
        <v>-2.1100917431192689E-2</v>
      </c>
      <c r="V70" s="65">
        <f>Guatemala!W19</f>
        <v>-0.65323336457357084</v>
      </c>
      <c r="W70" s="65">
        <f>Guatemala!X19</f>
        <v>1.7405405405405405</v>
      </c>
      <c r="X70" s="65">
        <f>Guatemala!Y19</f>
        <v>5.3254437869822535E-2</v>
      </c>
    </row>
    <row r="71" spans="1:24" x14ac:dyDescent="0.3">
      <c r="A71" s="31" t="s">
        <v>178</v>
      </c>
      <c r="B71" s="65" t="str">
        <f>Honduras!C19</f>
        <v>n.a.</v>
      </c>
      <c r="C71" s="65" t="str">
        <f>Honduras!D19</f>
        <v>n.a.</v>
      </c>
      <c r="D71" s="65" t="str">
        <f>Honduras!E19</f>
        <v>n.a.</v>
      </c>
      <c r="E71" s="65" t="str">
        <f>Honduras!F19</f>
        <v>n.a.</v>
      </c>
      <c r="F71" s="65" t="str">
        <f>Honduras!G19</f>
        <v>n.a.</v>
      </c>
      <c r="G71" s="65" t="str">
        <f>Honduras!H19</f>
        <v>n.a.</v>
      </c>
      <c r="H71" s="65" t="str">
        <f>Honduras!I19</f>
        <v>n.a.</v>
      </c>
      <c r="I71" s="65">
        <f>Honduras!J19</f>
        <v>9.2636579572446642E-2</v>
      </c>
      <c r="J71" s="65">
        <f>Honduras!K19</f>
        <v>5.6521739130434678E-2</v>
      </c>
      <c r="K71" s="65">
        <f>Honduras!L19</f>
        <v>-3.9094650205761305E-2</v>
      </c>
      <c r="L71" s="65">
        <f>Honduras!M19</f>
        <v>8.565310492505418E-3</v>
      </c>
      <c r="M71" s="65">
        <f>Honduras!N19</f>
        <v>7.4309978768577478E-2</v>
      </c>
      <c r="N71" s="65">
        <f>Honduras!O19</f>
        <v>6.1264822134387442E-2</v>
      </c>
      <c r="O71" s="65">
        <f>Honduras!P19</f>
        <v>0.10986964618249528</v>
      </c>
      <c r="P71" s="65">
        <f>Honduras!Q19</f>
        <v>6.8791946308724761E-2</v>
      </c>
      <c r="Q71" s="65">
        <f>Honduras!R19</f>
        <v>0.10047095761381475</v>
      </c>
      <c r="R71" s="65">
        <f>Honduras!S19</f>
        <v>8.9871611982881516E-2</v>
      </c>
      <c r="S71" s="65">
        <f>Honduras!T19</f>
        <v>3.1413612565444948E-2</v>
      </c>
      <c r="T71" s="65">
        <f>Honduras!U19</f>
        <v>1.7766497461928932E-2</v>
      </c>
      <c r="U71" s="65">
        <f>Honduras!V19</f>
        <v>-1.2468827930174342E-3</v>
      </c>
      <c r="V71" s="65">
        <f>Honduras!W19</f>
        <v>-0.60174781523096132</v>
      </c>
      <c r="W71" s="65">
        <f>Honduras!X19</f>
        <v>1.6990595611285269</v>
      </c>
      <c r="X71" s="65">
        <f>Honduras!Y19</f>
        <v>4.6457607433217252E-2</v>
      </c>
    </row>
    <row r="72" spans="1:24" x14ac:dyDescent="0.3">
      <c r="A72" s="31" t="s">
        <v>164</v>
      </c>
      <c r="B72" s="65" t="str">
        <f>Colombia!C19</f>
        <v>n.a.</v>
      </c>
      <c r="C72" s="65" t="str">
        <f>Colombia!D19</f>
        <v>n.a.</v>
      </c>
      <c r="D72" s="65" t="str">
        <f>Colombia!E19</f>
        <v>n.a.</v>
      </c>
      <c r="E72" s="65" t="str">
        <f>Colombia!F19</f>
        <v>n.a.</v>
      </c>
      <c r="F72" s="65" t="str">
        <f>Colombia!G19</f>
        <v>n.a.</v>
      </c>
      <c r="G72" s="65" t="str">
        <f>Colombia!H19</f>
        <v>n.a.</v>
      </c>
      <c r="H72" s="65" t="str">
        <f>Colombia!I19</f>
        <v>n.a.</v>
      </c>
      <c r="I72" s="65">
        <f>Colombia!J19</f>
        <v>0.11513396089790007</v>
      </c>
      <c r="J72" s="65">
        <f>Colombia!K19</f>
        <v>7.9870129870129869E-2</v>
      </c>
      <c r="K72" s="65">
        <f>Colombia!L19</f>
        <v>-6.0132291040293495E-4</v>
      </c>
      <c r="L72" s="65">
        <f>Colombia!M19</f>
        <v>0.17870036101083042</v>
      </c>
      <c r="M72" s="65">
        <f>Colombia!N19</f>
        <v>3.9305768249106698E-2</v>
      </c>
      <c r="N72" s="65">
        <f>Colombia!O19</f>
        <v>0.19646365422396861</v>
      </c>
      <c r="O72" s="65">
        <f>Colombia!P19</f>
        <v>0.24917898193760268</v>
      </c>
      <c r="P72" s="65">
        <f>Colombia!Q19</f>
        <v>0.13900755833059475</v>
      </c>
      <c r="Q72" s="65">
        <f>Colombia!R19</f>
        <v>-3.1448355452971755E-2</v>
      </c>
      <c r="R72" s="65">
        <f>Colombia!S19</f>
        <v>-4.7959487637771803E-2</v>
      </c>
      <c r="S72" s="65">
        <f>Colombia!T19</f>
        <v>-1.2828535669586971E-2</v>
      </c>
      <c r="T72" s="65">
        <f>Colombia!U19</f>
        <v>8.1458003169572191E-2</v>
      </c>
      <c r="U72" s="65">
        <f>Colombia!V19</f>
        <v>-2.1981242672919121E-2</v>
      </c>
      <c r="V72" s="65">
        <f>Colombia!W19</f>
        <v>-0.65477974228348823</v>
      </c>
      <c r="W72" s="65">
        <f>Colombia!X19</f>
        <v>1.9574652777777777</v>
      </c>
      <c r="X72" s="65">
        <f>Colombia!Y19</f>
        <v>-3.4047549163486956E-2</v>
      </c>
    </row>
    <row r="73" spans="1:24" x14ac:dyDescent="0.3">
      <c r="A73" s="31" t="s">
        <v>151</v>
      </c>
      <c r="B73" s="65" t="str">
        <f>Peru!C19</f>
        <v>n.a.</v>
      </c>
      <c r="C73" s="65" t="str">
        <f>Peru!D19</f>
        <v>n.a.</v>
      </c>
      <c r="D73" s="65" t="str">
        <f>Peru!E19</f>
        <v>n.a.</v>
      </c>
      <c r="E73" s="65" t="str">
        <f>Peru!F19</f>
        <v>n.a.</v>
      </c>
      <c r="F73" s="65" t="str">
        <f>Peru!G19</f>
        <v>n.a.</v>
      </c>
      <c r="G73" s="65" t="str">
        <f>Peru!H19</f>
        <v>n.a.</v>
      </c>
      <c r="H73" s="65" t="str">
        <f>Peru!I19</f>
        <v>n.a.</v>
      </c>
      <c r="I73" s="65">
        <f>Peru!J19</f>
        <v>9.6518987341772222E-2</v>
      </c>
      <c r="J73" s="65">
        <f>Peru!K19</f>
        <v>9.9567099567099637E-2</v>
      </c>
      <c r="K73" s="65">
        <f>Peru!L19</f>
        <v>-8.2677165354330673E-2</v>
      </c>
      <c r="L73" s="65">
        <f>Peru!M19</f>
        <v>0.11301859799713876</v>
      </c>
      <c r="M73" s="65">
        <f>Peru!N19</f>
        <v>4.6272493573264795E-2</v>
      </c>
      <c r="N73" s="65">
        <f>Peru!O19</f>
        <v>0.11302211302211296</v>
      </c>
      <c r="O73" s="65">
        <f>Peru!P19</f>
        <v>0.12913907284768222</v>
      </c>
      <c r="P73" s="65">
        <f>Peru!Q19</f>
        <v>0.11241446725317683</v>
      </c>
      <c r="Q73" s="65">
        <f>Peru!R19</f>
        <v>0.10632688927943756</v>
      </c>
      <c r="R73" s="65">
        <f>Peru!S19</f>
        <v>-2.7005559968228732E-2</v>
      </c>
      <c r="S73" s="65">
        <f>Peru!T19</f>
        <v>-2.8571428571428581E-2</v>
      </c>
      <c r="T73" s="65">
        <f>Peru!U19</f>
        <v>3.2773109243697585E-2</v>
      </c>
      <c r="U73" s="65">
        <f>Peru!V19</f>
        <v>3.7428803905614316E-2</v>
      </c>
      <c r="V73" s="65">
        <f>Peru!W19</f>
        <v>-0.65411764705882347</v>
      </c>
      <c r="W73" s="65">
        <f>Peru!X19</f>
        <v>2.0566893424036281</v>
      </c>
      <c r="X73" s="65">
        <f>Peru!Y19</f>
        <v>-0.11795252225519293</v>
      </c>
    </row>
    <row r="74" spans="1:24" x14ac:dyDescent="0.3">
      <c r="A74" s="31" t="s">
        <v>123</v>
      </c>
      <c r="B74" s="65" t="str">
        <f>Russia!C19</f>
        <v>n.a.</v>
      </c>
      <c r="C74" s="65" t="str">
        <f>Russia!D19</f>
        <v>n.a.</v>
      </c>
      <c r="D74" s="65" t="str">
        <f>Russia!E19</f>
        <v>n.a.</v>
      </c>
      <c r="E74" s="65" t="str">
        <f>Russia!F19</f>
        <v>n.a.</v>
      </c>
      <c r="F74" s="65" t="str">
        <f>Russia!G19</f>
        <v>n.a.</v>
      </c>
      <c r="G74" s="65" t="str">
        <f>Russia!H19</f>
        <v>n.a.</v>
      </c>
      <c r="H74" s="65" t="str">
        <f>Russia!I19</f>
        <v>n.a.</v>
      </c>
      <c r="I74" s="65">
        <f>Russia!J19</f>
        <v>0.1992481203007519</v>
      </c>
      <c r="J74" s="65">
        <f>Russia!K19</f>
        <v>0.37304075235109724</v>
      </c>
      <c r="K74" s="65">
        <f>Russia!L19</f>
        <v>-2.168949771689499E-2</v>
      </c>
      <c r="L74" s="65">
        <f>Russia!M19</f>
        <v>0.12602100350058354</v>
      </c>
      <c r="M74" s="65">
        <f>Russia!N19</f>
        <v>0.23316062176165797</v>
      </c>
      <c r="N74" s="65">
        <f>Russia!O19</f>
        <v>0.17058823529411771</v>
      </c>
      <c r="O74" s="65">
        <f>Russia!P19</f>
        <v>0.21895190236898787</v>
      </c>
      <c r="P74" s="65">
        <f>Russia!Q19</f>
        <v>9.4228504122497725E-3</v>
      </c>
      <c r="Q74" s="65">
        <f>Russia!R19</f>
        <v>-0.18261376896149362</v>
      </c>
      <c r="R74" s="65">
        <f>Russia!S19</f>
        <v>-1.3561741613133504E-2</v>
      </c>
      <c r="S74" s="65">
        <f>Russia!T19</f>
        <v>3.3285094066570098E-2</v>
      </c>
      <c r="T74" s="65">
        <f>Russia!U19</f>
        <v>-6.792717086834732E-2</v>
      </c>
      <c r="U74" s="65">
        <f>Russia!V19</f>
        <v>-3.7565740045078844E-2</v>
      </c>
      <c r="V74" s="65">
        <f>Russia!W19</f>
        <v>-0.64402810304449654</v>
      </c>
      <c r="W74" s="65">
        <f>Russia!X19</f>
        <v>0.16008771929824572</v>
      </c>
      <c r="X74" s="65">
        <f>Russia!Y19</f>
        <v>-0.25330812854442342</v>
      </c>
    </row>
    <row r="75" spans="1:24" x14ac:dyDescent="0.3">
      <c r="A75" s="31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</row>
    <row r="76" spans="1:24" x14ac:dyDescent="0.3">
      <c r="T76" s="1"/>
      <c r="U76" s="1"/>
      <c r="V76" s="1"/>
      <c r="W76" s="1"/>
    </row>
    <row r="77" spans="1:24" x14ac:dyDescent="0.3">
      <c r="A77" s="31" t="s">
        <v>48</v>
      </c>
      <c r="B77" s="65">
        <f>Europe!C19</f>
        <v>4.4961921499707014E-2</v>
      </c>
      <c r="C77" s="65">
        <f>Europe!D19</f>
        <v>-0.16563419761737908</v>
      </c>
      <c r="D77" s="65">
        <f>Europe!E19</f>
        <v>-6.9676812470604088E-2</v>
      </c>
      <c r="E77" s="65">
        <f>Europe!F19</f>
        <v>-1.5889065434060434E-3</v>
      </c>
      <c r="F77" s="65">
        <f>Europe!G19</f>
        <v>0.15020978009259256</v>
      </c>
      <c r="G77" s="65">
        <f>Europe!H19</f>
        <v>7.5941008144398081E-2</v>
      </c>
      <c r="H77" s="65">
        <f>Europe!I19</f>
        <v>1.1076689268178619E-2</v>
      </c>
      <c r="I77" s="65">
        <f>Europe!J19</f>
        <v>0.15146697499638684</v>
      </c>
      <c r="J77" s="65">
        <f>Europe!K19</f>
        <v>0.17851135935734908</v>
      </c>
      <c r="K77" s="65">
        <f>Europe!L19</f>
        <v>-0.10999872193584115</v>
      </c>
      <c r="L77" s="65">
        <f>Europe!M19</f>
        <v>7.3428749222153034E-2</v>
      </c>
      <c r="M77" s="65">
        <f>Europe!N19</f>
        <v>8.162764771460429E-2</v>
      </c>
      <c r="N77" s="65">
        <f>Europe!O19</f>
        <v>1.0822287728556423E-2</v>
      </c>
      <c r="O77" s="65">
        <f>Europe!P19</f>
        <v>6.4177339097805763E-2</v>
      </c>
      <c r="P77" s="65">
        <f>Europe!Q19</f>
        <v>6.2970699269877084E-2</v>
      </c>
      <c r="Q77" s="65">
        <f>Europe!R19</f>
        <v>5.6770448358542502E-2</v>
      </c>
      <c r="R77" s="65">
        <f>Europe!S19</f>
        <v>-5.9401549012248811E-2</v>
      </c>
      <c r="S77" s="65">
        <f>Europe!T19</f>
        <v>1.6323273360407953E-4</v>
      </c>
      <c r="T77" s="65">
        <f>Europe!U19</f>
        <v>4.8472209629159435E-2</v>
      </c>
      <c r="U77" s="65">
        <f>Europe!V19</f>
        <v>-3.4591303746278612E-5</v>
      </c>
      <c r="V77" s="65">
        <f>Europe!W19</f>
        <v>-0.78395253908952545</v>
      </c>
      <c r="W77" s="65">
        <f>Europe!X19</f>
        <v>-0.10695700904651351</v>
      </c>
      <c r="X77" s="65">
        <f>Europe!Y19</f>
        <v>2.9941730165844911</v>
      </c>
    </row>
    <row r="78" spans="1:24" x14ac:dyDescent="0.3">
      <c r="A78" s="31" t="s">
        <v>42</v>
      </c>
      <c r="B78" s="65">
        <f>'Asia-Pacific'!C19</f>
        <v>0.11349863871893207</v>
      </c>
      <c r="C78" s="65">
        <f>'Asia-Pacific'!D19</f>
        <v>-0.12072773162267325</v>
      </c>
      <c r="D78" s="65">
        <f>'Asia-Pacific'!E19</f>
        <v>-7.9715345054419351E-2</v>
      </c>
      <c r="E78" s="65">
        <f>'Asia-Pacific'!F19</f>
        <v>-6.842549873286119E-2</v>
      </c>
      <c r="F78" s="65">
        <f>'Asia-Pacific'!G19</f>
        <v>0.17633928571428581</v>
      </c>
      <c r="G78" s="65">
        <f>'Asia-Pacific'!H19</f>
        <v>6.6976992409867098E-2</v>
      </c>
      <c r="H78" s="65">
        <f>'Asia-Pacific'!I19</f>
        <v>-4.6127768360797461E-3</v>
      </c>
      <c r="I78" s="65">
        <f>'Asia-Pacific'!J19</f>
        <v>8.4447670360961347E-2</v>
      </c>
      <c r="J78" s="65">
        <f>'Asia-Pacific'!K19</f>
        <v>3.7713020645626427E-2</v>
      </c>
      <c r="K78" s="65">
        <f>'Asia-Pacific'!L19</f>
        <v>-3.9666592245292898E-2</v>
      </c>
      <c r="L78" s="65">
        <f>'Asia-Pacific'!M19</f>
        <v>0.28815354412068617</v>
      </c>
      <c r="M78" s="65">
        <f>'Asia-Pacific'!N19</f>
        <v>0.11304068823069358</v>
      </c>
      <c r="N78" s="65">
        <f>'Asia-Pacific'!O19</f>
        <v>0.14481839146728159</v>
      </c>
      <c r="O78" s="65">
        <f>'Asia-Pacific'!P19</f>
        <v>0.11288596518837934</v>
      </c>
      <c r="P78" s="65">
        <f>'Asia-Pacific'!Q19</f>
        <v>6.6548822739164182E-2</v>
      </c>
      <c r="Q78" s="65">
        <f>'Asia-Pacific'!R19</f>
        <v>0.10261067872343244</v>
      </c>
      <c r="R78" s="65">
        <f>'Asia-Pacific'!S19</f>
        <v>6.1207311207311266E-2</v>
      </c>
      <c r="S78" s="65">
        <f>'Asia-Pacific'!T19</f>
        <v>4.0861189801699727E-2</v>
      </c>
      <c r="T78" s="65">
        <f>'Asia-Pacific'!U19</f>
        <v>2.3732799163908691E-2</v>
      </c>
      <c r="U78" s="65">
        <f>'Asia-Pacific'!V19</f>
        <v>-4.2962269769024619E-3</v>
      </c>
      <c r="V78" s="65">
        <f>'Asia-Pacific'!W19</f>
        <v>-0.58537679425837319</v>
      </c>
      <c r="W78" s="65">
        <f>'Asia-Pacific'!X19</f>
        <v>-0.23149245273298646</v>
      </c>
      <c r="X78" s="65">
        <f>'Asia-Pacific'!Y19</f>
        <v>0.70132394838277201</v>
      </c>
    </row>
    <row r="79" spans="1:24" x14ac:dyDescent="0.3">
      <c r="A79" s="31" t="s">
        <v>40</v>
      </c>
      <c r="B79" s="65">
        <f>Africa!C19</f>
        <v>9.0221774193548487E-2</v>
      </c>
      <c r="C79" s="65">
        <f>Africa!D19</f>
        <v>1.9417475728155331E-2</v>
      </c>
      <c r="D79" s="65">
        <f>Africa!E19</f>
        <v>-0.10204081632653061</v>
      </c>
      <c r="E79" s="65">
        <f>Africa!F19</f>
        <v>-5.252525252525253E-2</v>
      </c>
      <c r="F79" s="65">
        <f>Africa!G19</f>
        <v>6.4498933901919075E-2</v>
      </c>
      <c r="G79" s="65">
        <f>Africa!H19</f>
        <v>5.9088632949424236E-2</v>
      </c>
      <c r="H79" s="65">
        <f>Africa!I19</f>
        <v>1.7494089834515281E-2</v>
      </c>
      <c r="I79" s="65">
        <f>Africa!J19</f>
        <v>9.2007434944237909E-2</v>
      </c>
      <c r="J79" s="65">
        <f>Africa!K19</f>
        <v>0.18085106382978733</v>
      </c>
      <c r="K79" s="65">
        <f>Africa!L19</f>
        <v>-1.6576576576576629E-2</v>
      </c>
      <c r="L79" s="65">
        <f>Africa!M19</f>
        <v>8.537925980212524E-2</v>
      </c>
      <c r="M79" s="65">
        <f>Africa!N19</f>
        <v>6.9547602970965627E-2</v>
      </c>
      <c r="N79" s="65">
        <f>Africa!O19</f>
        <v>0.1537247474747474</v>
      </c>
      <c r="O79" s="65">
        <f>Africa!P19</f>
        <v>0.13734610123119007</v>
      </c>
      <c r="P79" s="65">
        <f>Africa!Q19</f>
        <v>9.5742121722395934E-2</v>
      </c>
      <c r="Q79" s="65">
        <f>Africa!R19</f>
        <v>4.2371020856202035E-2</v>
      </c>
      <c r="R79" s="65">
        <f>Africa!S19</f>
        <v>2.064026958719456E-2</v>
      </c>
      <c r="S79" s="65">
        <f>Africa!T19</f>
        <v>2.2699133305819075E-3</v>
      </c>
      <c r="T79" s="65">
        <f>Africa!U19</f>
        <v>4.6119003500102895E-2</v>
      </c>
      <c r="U79" s="65">
        <f>Africa!V19</f>
        <v>5.904349537493303E-4</v>
      </c>
      <c r="V79" s="65">
        <f>Africa!W19</f>
        <v>-0.51652242328874909</v>
      </c>
      <c r="W79" s="65">
        <f>Africa!X19</f>
        <v>0.1179820992676972</v>
      </c>
      <c r="X79" s="65">
        <f>Africa!Y19</f>
        <v>0.57168850072780208</v>
      </c>
    </row>
    <row r="80" spans="1:24" x14ac:dyDescent="0.3">
      <c r="A80" s="31" t="s">
        <v>55</v>
      </c>
      <c r="B80" s="65">
        <f>'Middle East'!C19</f>
        <v>9.6528042731781838E-2</v>
      </c>
      <c r="C80" s="65">
        <f>'Middle East'!D19</f>
        <v>-9.2553931802366041E-2</v>
      </c>
      <c r="D80" s="65">
        <f>'Middle East'!E19</f>
        <v>-0.23044478527607359</v>
      </c>
      <c r="E80" s="65">
        <f>'Middle East'!F19</f>
        <v>-8.6198305929247598E-2</v>
      </c>
      <c r="F80" s="65">
        <f>'Middle East'!G19</f>
        <v>0.12268266085059976</v>
      </c>
      <c r="G80" s="65">
        <f>'Middle East'!H19</f>
        <v>6.5080135988343946E-2</v>
      </c>
      <c r="H80" s="65">
        <f>'Middle East'!I19</f>
        <v>5.8367533059735521E-2</v>
      </c>
      <c r="I80" s="65">
        <f>'Middle East'!J19</f>
        <v>0.14476518741921596</v>
      </c>
      <c r="J80" s="65">
        <f>'Middle East'!K19</f>
        <v>0.16146029356417002</v>
      </c>
      <c r="K80" s="65">
        <f>'Middle East'!L19</f>
        <v>3.3376539209332368E-2</v>
      </c>
      <c r="L80" s="65">
        <f>'Middle East'!M19</f>
        <v>0.16933207902163683</v>
      </c>
      <c r="M80" s="65">
        <f>'Middle East'!N19</f>
        <v>0.19147224456958978</v>
      </c>
      <c r="N80" s="65">
        <f>'Middle East'!O19</f>
        <v>0.22304749043439109</v>
      </c>
      <c r="O80" s="65">
        <f>'Middle East'!P19</f>
        <v>0.18365844681634158</v>
      </c>
      <c r="P80" s="65">
        <f>'Middle East'!Q19</f>
        <v>0.16433457711442778</v>
      </c>
      <c r="Q80" s="65">
        <f>'Middle East'!R19</f>
        <v>9.8678061156362684E-2</v>
      </c>
      <c r="R80" s="65">
        <f>'Middle East'!S19</f>
        <v>-1.3855128828390906E-2</v>
      </c>
      <c r="S80" s="65">
        <f>'Middle East'!T19</f>
        <v>-8.8489031303919163E-2</v>
      </c>
      <c r="T80" s="65">
        <f>'Middle East'!U19</f>
        <v>1.0816657652785278E-2</v>
      </c>
      <c r="U80" s="65">
        <f>'Middle East'!V19</f>
        <v>-3.8255751738897836E-2</v>
      </c>
      <c r="V80" s="65">
        <f>'Middle East'!W19</f>
        <v>-0.58386648122392204</v>
      </c>
      <c r="W80" s="65">
        <f>'Middle East'!X19</f>
        <v>0.15808823529411775</v>
      </c>
      <c r="X80" s="65">
        <f>'Middle East'!Y19</f>
        <v>0.45050505050505052</v>
      </c>
    </row>
    <row r="81" spans="1:24" x14ac:dyDescent="0.3">
      <c r="A81" s="31" t="s">
        <v>95</v>
      </c>
      <c r="B81" s="65">
        <f>'Other-Western'!C19</f>
        <v>8.5737395524400073E-2</v>
      </c>
      <c r="C81" s="65">
        <f>'Other-Western'!D19</f>
        <v>-3.00471815247082E-2</v>
      </c>
      <c r="D81" s="65">
        <f>'Other-Western'!E19</f>
        <v>-5.9651817716333877E-2</v>
      </c>
      <c r="E81" s="65">
        <f>'Other-Western'!F19</f>
        <v>-5.5268173155458733E-2</v>
      </c>
      <c r="F81" s="65">
        <f>'Other-Western'!G19</f>
        <v>0.13775216138328528</v>
      </c>
      <c r="G81" s="65">
        <f>'Other-Western'!H19</f>
        <v>5.0151975683890626E-2</v>
      </c>
      <c r="H81" s="65">
        <f>'Other-Western'!I19</f>
        <v>5.4269175108538459E-2</v>
      </c>
      <c r="I81" s="65">
        <f>'Other-Western'!J19</f>
        <v>7.0006863417982235E-2</v>
      </c>
      <c r="J81" s="65">
        <f>'Other-Western'!K19</f>
        <v>4.2762454564893027E-3</v>
      </c>
      <c r="K81" s="65">
        <f>'Other-Western'!L19</f>
        <v>-5.5354481583990145E-3</v>
      </c>
      <c r="L81" s="65">
        <f>'Other-Western'!M19</f>
        <v>-2.8901734104046284E-2</v>
      </c>
      <c r="M81" s="65">
        <f>'Other-Western'!N19</f>
        <v>-2.733686067019403E-2</v>
      </c>
      <c r="N81" s="65">
        <f>'Other-Western'!O19</f>
        <v>5.2130553037170735E-3</v>
      </c>
      <c r="O81" s="65">
        <f>'Other-Western'!P19</f>
        <v>8.3427282976324735E-2</v>
      </c>
      <c r="P81" s="65">
        <f>'Other-Western'!Q19</f>
        <v>6.2434963579604652E-2</v>
      </c>
      <c r="Q81" s="65">
        <f>'Other-Western'!R19</f>
        <v>9.5788442703232057E-2</v>
      </c>
      <c r="R81" s="65">
        <f>'Other-Western'!S19</f>
        <v>5.6846621380050033E-2</v>
      </c>
      <c r="S81" s="65">
        <f>'Other-Western'!T19</f>
        <v>6.3261163734776638E-2</v>
      </c>
      <c r="T81" s="65">
        <f>'Other-Western'!U19</f>
        <v>7.1587655106586157E-2</v>
      </c>
      <c r="U81" s="65">
        <f>'Other-Western'!V19</f>
        <v>4.8248218527315867E-2</v>
      </c>
      <c r="V81" s="65">
        <f>'Other-Western'!W19</f>
        <v>-0.65897181702308449</v>
      </c>
      <c r="W81" s="65">
        <f>'Other-Western'!X19</f>
        <v>0.57765780730897021</v>
      </c>
      <c r="X81" s="65">
        <f>'Other-Western'!Y19</f>
        <v>0.44222163727296659</v>
      </c>
    </row>
    <row r="82" spans="1:24" x14ac:dyDescent="0.3">
      <c r="A82" s="31" t="s">
        <v>53</v>
      </c>
      <c r="B82" s="65">
        <f>'Latin America'!C19</f>
        <v>9.9712952996053206E-2</v>
      </c>
      <c r="C82" s="65">
        <f>'Latin America'!D19</f>
        <v>-5.4063754119220819E-2</v>
      </c>
      <c r="D82" s="65">
        <f>'Latin America'!E19</f>
        <v>-7.1364514348785879E-2</v>
      </c>
      <c r="E82" s="65">
        <f>'Latin America'!F19</f>
        <v>-3.7848679567655918E-2</v>
      </c>
      <c r="F82" s="65">
        <f>'Latin America'!G19</f>
        <v>6.6823656578134605E-2</v>
      </c>
      <c r="G82" s="65">
        <f>'Latin America'!H19</f>
        <v>7.6207707617152121E-2</v>
      </c>
      <c r="H82" s="65">
        <f>'Latin America'!I19</f>
        <v>6.7482599778084129E-2</v>
      </c>
      <c r="I82" s="65">
        <f>'Latin America'!J19</f>
        <v>5.9184830540506495E-2</v>
      </c>
      <c r="J82" s="65">
        <f>'Latin America'!K19</f>
        <v>8.1452404317958749E-2</v>
      </c>
      <c r="K82" s="65">
        <f>'Latin America'!L19</f>
        <v>-8.3264587801792911E-2</v>
      </c>
      <c r="L82" s="65">
        <f>'Latin America'!M19</f>
        <v>0.12442258083868252</v>
      </c>
      <c r="M82" s="65">
        <f>'Latin America'!N19</f>
        <v>0.10217147735154453</v>
      </c>
      <c r="N82" s="65">
        <f>'Latin America'!O19</f>
        <v>0.11598412237389866</v>
      </c>
      <c r="O82" s="65">
        <f>'Latin America'!P19</f>
        <v>0.1208467077296782</v>
      </c>
      <c r="P82" s="65">
        <f>'Latin America'!Q19</f>
        <v>3.8370743034055632E-2</v>
      </c>
      <c r="Q82" s="65">
        <f>'Latin America'!R19</f>
        <v>1.0155973389486261E-2</v>
      </c>
      <c r="R82" s="65">
        <f>'Latin America'!S19</f>
        <v>-4.0879574970484112E-2</v>
      </c>
      <c r="S82" s="65">
        <f>'Latin America'!T19</f>
        <v>1.9291429450684738E-2</v>
      </c>
      <c r="T82" s="65">
        <f>'Latin America'!U19</f>
        <v>4.7796961977545127E-2</v>
      </c>
      <c r="U82" s="65">
        <f>'Latin America'!V19</f>
        <v>-4.1168419536089851E-2</v>
      </c>
      <c r="V82" s="65">
        <f>'Latin America'!W19</f>
        <v>-0.60544307125953201</v>
      </c>
      <c r="W82" s="65">
        <f>'Latin America'!X19</f>
        <v>0.59546817727424184</v>
      </c>
      <c r="X82" s="65">
        <f>'Latin America'!Y19</f>
        <v>0.3761188686000716</v>
      </c>
    </row>
    <row r="83" spans="1:24" x14ac:dyDescent="0.3">
      <c r="A83" s="31" t="s">
        <v>58</v>
      </c>
      <c r="B83" s="65">
        <f>'SC America'!C19</f>
        <v>0.10199097644770072</v>
      </c>
      <c r="C83" s="65">
        <f>'SC America'!D19</f>
        <v>-5.7732036209292681E-2</v>
      </c>
      <c r="D83" s="65">
        <f>'SC America'!E19</f>
        <v>-7.3228095351989153E-2</v>
      </c>
      <c r="E83" s="65">
        <f>'SC America'!F19</f>
        <v>-3.5055271194459947E-2</v>
      </c>
      <c r="F83" s="65">
        <f>'SC America'!G19</f>
        <v>5.5852723544619787E-2</v>
      </c>
      <c r="G83" s="65">
        <f>'SC America'!H19</f>
        <v>8.0550512939587149E-2</v>
      </c>
      <c r="H83" s="65">
        <f>'SC America'!I19</f>
        <v>6.9622973236960428E-2</v>
      </c>
      <c r="I83" s="65">
        <f>'SC America'!J19</f>
        <v>5.7456989443693596E-2</v>
      </c>
      <c r="J83" s="65">
        <f>'SC America'!K19</f>
        <v>9.3955094991364341E-2</v>
      </c>
      <c r="K83" s="65">
        <f>'SC America'!L19</f>
        <v>-9.4821597726555074E-2</v>
      </c>
      <c r="L83" s="65">
        <f>'SC America'!M19</f>
        <v>0.14944012278926988</v>
      </c>
      <c r="M83" s="65">
        <f>'SC America'!N19</f>
        <v>0.11996601013626296</v>
      </c>
      <c r="N83" s="65">
        <f>'SC America'!O19</f>
        <v>0.12922718404509004</v>
      </c>
      <c r="O83" s="65">
        <f>'SC America'!P19</f>
        <v>0.12482902598804979</v>
      </c>
      <c r="P83" s="65">
        <f>'SC America'!Q19</f>
        <v>3.5925333333333365E-2</v>
      </c>
      <c r="Q83" s="65">
        <f>'SC America'!R19</f>
        <v>1.1326427644720027E-3</v>
      </c>
      <c r="R83" s="65">
        <f>'SC America'!S19</f>
        <v>-5.2124902291521003E-2</v>
      </c>
      <c r="S83" s="65">
        <f>'SC America'!T19</f>
        <v>1.3671875E-2</v>
      </c>
      <c r="T83" s="65">
        <f>'SC America'!U19</f>
        <v>4.457289659601793E-2</v>
      </c>
      <c r="U83" s="65">
        <f>'SC America'!V19</f>
        <v>-5.351287096245283E-2</v>
      </c>
      <c r="V83" s="65">
        <f>'SC America'!W19</f>
        <v>-0.59723695892250062</v>
      </c>
      <c r="W83" s="65">
        <f>'SC America'!X19</f>
        <v>0.59768817204301072</v>
      </c>
      <c r="X83" s="65">
        <f>'SC America'!Y19</f>
        <v>0.36763468721607162</v>
      </c>
    </row>
    <row r="84" spans="1:24" x14ac:dyDescent="0.3">
      <c r="A84" s="31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65"/>
      <c r="V84" s="65"/>
      <c r="W84" s="65"/>
    </row>
    <row r="85" spans="1:24" x14ac:dyDescent="0.3">
      <c r="A85" s="16"/>
      <c r="T85" s="1"/>
      <c r="U85" s="65"/>
      <c r="V85" s="65"/>
      <c r="W85" s="65"/>
    </row>
    <row r="86" spans="1:24" x14ac:dyDescent="0.3">
      <c r="A86" s="31" t="s">
        <v>47</v>
      </c>
      <c r="B86" s="65">
        <f>EU!C19</f>
        <v>4.3835244622379088E-2</v>
      </c>
      <c r="C86" s="65">
        <f>EU!D19</f>
        <v>-0.17259312227783918</v>
      </c>
      <c r="D86" s="65">
        <f>EU!E19</f>
        <v>-6.9099622878692646E-2</v>
      </c>
      <c r="E86" s="65">
        <f>EU!F19</f>
        <v>7.0051061315778984E-3</v>
      </c>
      <c r="F86" s="65">
        <f>EU!G19</f>
        <v>0.18744499853329422</v>
      </c>
      <c r="G86" s="65">
        <f>EU!H19</f>
        <v>7.7745623941276154E-2</v>
      </c>
      <c r="H86" s="65">
        <f>EU!I19</f>
        <v>3.9294017485838051E-3</v>
      </c>
      <c r="I86" s="65">
        <f>EU!J19</f>
        <v>0.16823771160181344</v>
      </c>
      <c r="J86" s="65">
        <f>EU!K19</f>
        <v>0.17326967641064295</v>
      </c>
      <c r="K86" s="65">
        <f>EU!L19</f>
        <v>-0.1188158865383242</v>
      </c>
      <c r="L86" s="65">
        <f>EU!M19</f>
        <v>6.2273832028085341E-2</v>
      </c>
      <c r="M86" s="65">
        <f>EU!N19</f>
        <v>6.6097213748220529E-2</v>
      </c>
      <c r="N86" s="65">
        <f>EU!O19</f>
        <v>-8.5845097291115113E-4</v>
      </c>
      <c r="O86" s="65">
        <f>EU!P19</f>
        <v>5.7422434367541797E-2</v>
      </c>
      <c r="P86" s="65">
        <f>EU!Q19</f>
        <v>6.5792443461382133E-2</v>
      </c>
      <c r="Q86" s="65">
        <f>EU!R19</f>
        <v>6.7004087164608928E-2</v>
      </c>
      <c r="R86" s="65">
        <f>EU!S19</f>
        <v>-6.0553736231021116E-2</v>
      </c>
      <c r="S86" s="65">
        <f>EU!T19</f>
        <v>1.58448472556727E-3</v>
      </c>
      <c r="T86" s="65">
        <f>EU!U19</f>
        <v>5.4694256364825167E-2</v>
      </c>
      <c r="U86" s="65">
        <f>EU!V19</f>
        <v>5.7997680092802817E-4</v>
      </c>
      <c r="V86" s="65">
        <f>EU!W19</f>
        <v>-0.85722851831864244</v>
      </c>
      <c r="W86" s="65">
        <f>EU!X19</f>
        <v>-9.9398012039759176E-2</v>
      </c>
      <c r="X86" s="65">
        <f>EU!Y19</f>
        <v>3.2418778175034975</v>
      </c>
    </row>
    <row r="87" spans="1:24" x14ac:dyDescent="0.3">
      <c r="A87" s="31" t="s">
        <v>118</v>
      </c>
      <c r="B87" s="65">
        <f>Overseas!C19</f>
        <v>8.1894322096389027E-2</v>
      </c>
      <c r="C87" s="65">
        <f>Overseas!D19</f>
        <v>-0.12891904539073462</v>
      </c>
      <c r="D87" s="65">
        <f>Overseas!E19</f>
        <v>-9.6322507561690585E-2</v>
      </c>
      <c r="E87" s="65">
        <f>Overseas!F19</f>
        <v>-5.2726121399309878E-2</v>
      </c>
      <c r="F87" s="65">
        <f>Overseas!G19</f>
        <v>0.15077556922825064</v>
      </c>
      <c r="G87" s="65">
        <f>Overseas!H19</f>
        <v>6.7347930719713567E-2</v>
      </c>
      <c r="H87" s="65">
        <f>Overseas!I19</f>
        <v>1.8670724393007099E-2</v>
      </c>
      <c r="I87" s="65">
        <f>Overseas!J19</f>
        <v>0.11872648966908361</v>
      </c>
      <c r="J87" s="65">
        <f>Overseas!K19</f>
        <v>0.10953763985809517</v>
      </c>
      <c r="K87" s="65">
        <f>Overseas!L19</f>
        <v>-5.8975958117758687E-2</v>
      </c>
      <c r="L87" s="65">
        <f>Overseas!M19</f>
        <v>0.16739631659027898</v>
      </c>
      <c r="M87" s="65">
        <f>Overseas!N19</f>
        <v>0.1072508036014137</v>
      </c>
      <c r="N87" s="65">
        <f>Overseas!O19</f>
        <v>9.9895287958115198E-2</v>
      </c>
      <c r="O87" s="65">
        <f>Overseas!P19</f>
        <v>0.10899624445203138</v>
      </c>
      <c r="P87" s="65">
        <f>Overseas!Q19</f>
        <v>6.4212090533956045E-2</v>
      </c>
      <c r="Q87" s="65">
        <f>Overseas!R19</f>
        <v>6.5650468693499553E-2</v>
      </c>
      <c r="R87" s="65">
        <f>Overseas!S19</f>
        <v>-3.9153041408256373E-3</v>
      </c>
      <c r="S87" s="65">
        <f>Overseas!T19</f>
        <v>2.0130394222403813E-2</v>
      </c>
      <c r="T87" s="65">
        <f>Overseas!U19</f>
        <v>3.6075562428395935E-2</v>
      </c>
      <c r="U87" s="65">
        <f>Overseas!V19</f>
        <v>-1.1335406036624418E-2</v>
      </c>
      <c r="V87" s="65">
        <f>Overseas!W19</f>
        <v>-0.65944438593059584</v>
      </c>
      <c r="W87" s="65">
        <f>Overseas!X19</f>
        <v>-1.8659519005611136E-2</v>
      </c>
      <c r="X87" s="65">
        <f>Overseas!Y19</f>
        <v>0.9935168232433893</v>
      </c>
    </row>
  </sheetData>
  <sortState xmlns:xlrd2="http://schemas.microsoft.com/office/spreadsheetml/2017/richdata2" ref="A4:X74">
    <sortCondition descending="1" ref="X4:X74"/>
  </sortState>
  <conditionalFormatting sqref="B75:W76 B84:W85">
    <cfRule type="cellIs" dxfId="763" priority="4" operator="lessThan">
      <formula>0</formula>
    </cfRule>
  </conditionalFormatting>
  <conditionalFormatting sqref="B4:X57 N22:X25 N29:X30 N32:X32 N39:X44 N46:X56">
    <cfRule type="cellIs" dxfId="762" priority="5" operator="lessThan">
      <formula>0</formula>
    </cfRule>
  </conditionalFormatting>
  <conditionalFormatting sqref="B59:X74 B77:X83 B88:R413">
    <cfRule type="cellIs" dxfId="761" priority="9" operator="lessThan">
      <formula>0</formula>
    </cfRule>
  </conditionalFormatting>
  <conditionalFormatting sqref="B86:X87">
    <cfRule type="cellIs" dxfId="760" priority="2" operator="lessThan">
      <formula>0</formula>
    </cfRule>
  </conditionalFormatting>
  <conditionalFormatting sqref="H1">
    <cfRule type="cellIs" dxfId="759" priority="13" operator="lessThan">
      <formula>0</formula>
    </cfRule>
  </conditionalFormatting>
  <conditionalFormatting sqref="N4:X4 N22:X25 N29:X30 N32:X32 N39:X44 N46:X56">
    <cfRule type="expression" dxfId="758" priority="7">
      <formula>"&lt;0"</formula>
    </cfRule>
  </conditionalFormatting>
  <conditionalFormatting sqref="N34:X34 F35:N35 N66:X68">
    <cfRule type="cellIs" dxfId="757" priority="14" operator="lessThan">
      <formula>0</formula>
    </cfRule>
    <cfRule type="expression" dxfId="756" priority="15">
      <formula>"&lt;0"</formula>
    </cfRule>
  </conditionalFormatting>
  <conditionalFormatting sqref="Y4:AO34 X4:X74 B4:W87 Y35:AG35 Y36:AO74 X75:AO87 B88:AO203">
    <cfRule type="cellIs" dxfId="755" priority="1" operator="lessThan">
      <formula>0</formula>
    </cfRule>
  </conditionalFormatting>
  <hyperlinks>
    <hyperlink ref="A46" location="Argentina!A1" display="Argentina" xr:uid="{00000000-0004-0000-0100-000000000000}"/>
    <hyperlink ref="A4" location="Australia!A1" display="Australia" xr:uid="{00000000-0004-0000-0100-000001000000}"/>
    <hyperlink ref="A25" location="Brazil!A1" display="Brazil" xr:uid="{00000000-0004-0000-0100-000002000000}"/>
    <hyperlink ref="A18" location="Canada!A1" display="Canada" xr:uid="{00000000-0004-0000-0100-000003000000}"/>
    <hyperlink ref="A64" location="China!A1" display="China" xr:uid="{00000000-0004-0000-0100-000004000000}"/>
    <hyperlink ref="A11" location="France!A1" display="France" xr:uid="{00000000-0004-0000-0100-000005000000}"/>
    <hyperlink ref="A13" location="Germany!A1" display="Germany" xr:uid="{00000000-0004-0000-0100-000006000000}"/>
    <hyperlink ref="A55" location="'Hong Kong'!A1" display="Hong Kong" xr:uid="{00000000-0004-0000-0100-000007000000}"/>
    <hyperlink ref="A51" location="India!A1" display="India" xr:uid="{00000000-0004-0000-0100-000008000000}"/>
    <hyperlink ref="A21" location="Italy!A1" display="Italy" xr:uid="{00000000-0004-0000-0100-000009000000}"/>
    <hyperlink ref="A34" location="Japan!A1" display="Japan" xr:uid="{00000000-0004-0000-0100-00000A000000}"/>
    <hyperlink ref="A62" location="Mexico!A1" display="Mexico" xr:uid="{00000000-0004-0000-0100-00000B000000}"/>
    <hyperlink ref="A14" location="Netherlands!A1" display="Netherlands" xr:uid="{00000000-0004-0000-0100-00000C000000}"/>
    <hyperlink ref="A33" location="Singapore!A1" display="Singapore" xr:uid="{00000000-0004-0000-0100-00000D000000}"/>
    <hyperlink ref="A36" location="'South Africa'!A1" display="South Africa" xr:uid="{00000000-0004-0000-0100-00000E000000}"/>
    <hyperlink ref="A39" location="'South Korea'!A1" display="South Korea" xr:uid="{00000000-0004-0000-0100-00000F000000}"/>
    <hyperlink ref="A56" location="Taiwan!A1" display="Taiwan" xr:uid="{00000000-0004-0000-0100-000010000000}"/>
    <hyperlink ref="A8" location="UK!A1" display="United Kingdom" xr:uid="{00000000-0004-0000-0100-000011000000}"/>
    <hyperlink ref="A69" location="Venezuela!A1" display="Venezuela" xr:uid="{00000000-0004-0000-0100-000012000000}"/>
    <hyperlink ref="A79" location="Africa!A1" display="Africa" xr:uid="{00000000-0004-0000-0100-000013000000}"/>
    <hyperlink ref="A78" location="'Asia-Pacific'!A1" display="Asia and Pacific" xr:uid="{00000000-0004-0000-0100-000014000000}"/>
    <hyperlink ref="A77" location="Europe!A1" display="Europe" xr:uid="{00000000-0004-0000-0100-000015000000}"/>
    <hyperlink ref="A82" location="'Latin America'!A1" display="Latin America" xr:uid="{00000000-0004-0000-0100-000016000000}"/>
    <hyperlink ref="A80" location="'Middle East'!A1" display="Middle East" xr:uid="{00000000-0004-0000-0100-000017000000}"/>
    <hyperlink ref="A83" location="'SC America'!A1" display="South and Central America" xr:uid="{00000000-0004-0000-0100-000018000000}"/>
    <hyperlink ref="A81" location="'Other-Western'!A1" display="Other Western Hemisphere" xr:uid="{00000000-0004-0000-0100-000019000000}"/>
    <hyperlink ref="A87" location="Overseas!A1" display="Overseas" xr:uid="{00000000-0004-0000-0100-00001A000000}"/>
    <hyperlink ref="A86" location="EU!A1" display="European Union" xr:uid="{00000000-0004-0000-0100-00001B000000}"/>
    <hyperlink ref="A10" location="Belgium!A1" display="Belgium" xr:uid="{00000000-0004-0000-0100-00001C000000}"/>
    <hyperlink ref="A47" location="Bermuda!A1" display="Bermuda" xr:uid="{00000000-0004-0000-0100-00001D000000}"/>
    <hyperlink ref="A52" location="Indonesia!A1" display="Indonesia" xr:uid="{00000000-0004-0000-0100-00001E000000}"/>
    <hyperlink ref="A50" location="Israel!A1" display="Israel" xr:uid="{00000000-0004-0000-0100-00001F000000}"/>
    <hyperlink ref="A7" location="'New Zealand'!A1" display="New Zealand" xr:uid="{00000000-0004-0000-0100-000020000000}"/>
    <hyperlink ref="A17" location="Norway!A1" display="Norway" xr:uid="{00000000-0004-0000-0100-000021000000}"/>
    <hyperlink ref="A43" location="Philippines!A1" display="Philippines" xr:uid="{00000000-0004-0000-0100-000022000000}"/>
    <hyperlink ref="A61" location="'Saudi Arabia'!A1" display="Saudi Arabia" xr:uid="{00000000-0004-0000-0100-000023000000}"/>
    <hyperlink ref="A12" location="Switzerland!A1" display="Switzerland" xr:uid="{00000000-0004-0000-0100-000024000000}"/>
    <hyperlink ref="A24" location="Sweden!A1" display="Sweden" xr:uid="{00000000-0004-0000-0100-000025000000}"/>
    <hyperlink ref="A28" location="Spain!A1" display="Spain" xr:uid="{00000000-0004-0000-0100-000026000000}"/>
    <hyperlink ref="A49" location="Thailand!A1" display="Thailand" xr:uid="{00000000-0004-0000-0100-000027000000}"/>
    <hyperlink ref="A20" location="Austria!A1" display="Austria" xr:uid="{00000000-0004-0000-0100-000028000000}"/>
    <hyperlink ref="A59" location="Bahrain!A1" display="Bahrain" xr:uid="{00000000-0004-0000-0100-000029000000}"/>
    <hyperlink ref="A38" location="Brunei!A1" display="Brunei " xr:uid="{00000000-0004-0000-0100-00002A000000}"/>
    <hyperlink ref="A48" location="Bulgaria!A1" display="Bulgaria" xr:uid="{00000000-0004-0000-0100-00002B000000}"/>
    <hyperlink ref="A41" location="Chile!A1" display="Chile" xr:uid="{00000000-0004-0000-0100-00002C000000}"/>
    <hyperlink ref="A19" location="'Czech Republic'!A1" display="Czech Republic " xr:uid="{00000000-0004-0000-0100-00002D000000}"/>
    <hyperlink ref="A5" location="Denmark!A1" display="Denmark" xr:uid="{00000000-0004-0000-0100-00002E000000}"/>
    <hyperlink ref="A72" location="Colombia!A1" display="Colombia " xr:uid="{00000000-0004-0000-0100-00002F000000}"/>
    <hyperlink ref="A68" location="'Costa Rica'!A1" display="Costa Rica" xr:uid="{00000000-0004-0000-0100-000030000000}"/>
    <hyperlink ref="A37" location="Croatia!A1" display="Croatia" xr:uid="{00000000-0004-0000-0100-000031000000}"/>
    <hyperlink ref="A42" location="Cyprus!A1" display="Cyprus" xr:uid="{00000000-0004-0000-0100-000032000000}"/>
    <hyperlink ref="A67" location="'Dominican Republic'!A1" display="Dominican Republic" xr:uid="{00000000-0004-0000-0100-000033000000}"/>
    <hyperlink ref="A60" location="'El Salvador'!A1" display="El Salvador" xr:uid="{00000000-0004-0000-0100-000034000000}"/>
    <hyperlink ref="A29" location="Estonia!A1" display="Estonia " xr:uid="{00000000-0004-0000-0100-000035000000}"/>
    <hyperlink ref="A15" location="Finland!A1" display="Finland" xr:uid="{00000000-0004-0000-0100-000036000000}"/>
    <hyperlink ref="A35" location="Greece!A1" display="Greece" xr:uid="{00000000-0004-0000-0100-000037000000}"/>
    <hyperlink ref="A70" location="Guatemala!A1" display="Guatemala" xr:uid="{00000000-0004-0000-0100-000038000000}"/>
    <hyperlink ref="A71" location="Honduras!A1" display="Honduras" xr:uid="{00000000-0004-0000-0100-000039000000}"/>
    <hyperlink ref="A23" location="Hungary!A1" display="Hungary" xr:uid="{00000000-0004-0000-0100-00003A000000}"/>
    <hyperlink ref="A57" location="Jordan!A1" display="Jordan " xr:uid="{00000000-0004-0000-0100-00003B000000}"/>
    <hyperlink ref="A45" location="Malaysia!A1" display="Malaysia" xr:uid="{00000000-0004-0000-0100-00003C000000}"/>
    <hyperlink ref="A32" location="Latvia!A1" display="Latvia" xr:uid="{00000000-0004-0000-0100-00003D000000}"/>
    <hyperlink ref="A30" location="Lithuania!A1" display="Lithuania" xr:uid="{00000000-0004-0000-0100-00003E000000}"/>
    <hyperlink ref="A9" location="Luxembourg!A1" display="Luxembourg" xr:uid="{00000000-0004-0000-0100-00003F000000}"/>
    <hyperlink ref="A27" location="Malta!A1" display="Malta" xr:uid="{00000000-0004-0000-0100-000040000000}"/>
    <hyperlink ref="A44" location="Morocco!A1" display="Morocco" xr:uid="{00000000-0004-0000-0100-000041000000}"/>
    <hyperlink ref="A58" location="Nigeria!A1" display="Nigeria" xr:uid="{00000000-0004-0000-0100-000042000000}"/>
    <hyperlink ref="A66" location="Nicaragua!A1" display="Nicaragua" xr:uid="{00000000-0004-0000-0100-000043000000}"/>
    <hyperlink ref="A73" location="Peru!A1" display="Peru" xr:uid="{00000000-0004-0000-0100-000044000000}"/>
    <hyperlink ref="A65" location="Oman!A1" display="Oman" xr:uid="{00000000-0004-0000-0100-000045000000}"/>
    <hyperlink ref="A63" location="Panama!A1" display="Panama" xr:uid="{00000000-0004-0000-0100-000046000000}"/>
    <hyperlink ref="A74" location="Russia!A1" display="Russia" xr:uid="{00000000-0004-0000-0100-000047000000}"/>
    <hyperlink ref="A22" location="Portugal!A1" display="Portugal " xr:uid="{00000000-0004-0000-0100-000048000000}"/>
    <hyperlink ref="A16" location="Poland!A1" display="Poland" xr:uid="{00000000-0004-0000-0100-000049000000}"/>
    <hyperlink ref="A40" location="Romania!A1" display="Romania" xr:uid="{00000000-0004-0000-0100-00004A000000}"/>
    <hyperlink ref="A26" location="Slovakia!A1" display="Slovakia" xr:uid="{00000000-0004-0000-0100-00004B000000}"/>
    <hyperlink ref="A31" location="Slovenia!A1" display="Slovenia " xr:uid="{00000000-0004-0000-0100-00004C000000}"/>
    <hyperlink ref="A54" location="Turkey!A1" display="Turkey" xr:uid="{00000000-0004-0000-0100-00004D000000}"/>
    <hyperlink ref="A53" location="Vietnam!A1" display="Vietnam" xr:uid="{00000000-0004-0000-0100-00004E000000}"/>
    <hyperlink ref="A6" location="Ireland!A1" display="Ireland" xr:uid="{2733A35A-2568-46A9-82D9-E16FD69127A3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30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17474</v>
      </c>
      <c r="C5" s="42">
        <v>18919</v>
      </c>
      <c r="D5" s="42">
        <v>16427</v>
      </c>
      <c r="E5" s="42">
        <v>18832</v>
      </c>
      <c r="F5" s="42">
        <v>19625</v>
      </c>
      <c r="G5" s="42">
        <v>21291</v>
      </c>
      <c r="H5" s="42">
        <v>23820</v>
      </c>
      <c r="I5" s="42">
        <v>27076</v>
      </c>
      <c r="J5" s="42">
        <v>30959</v>
      </c>
      <c r="K5" s="42">
        <v>35653</v>
      </c>
      <c r="L5" s="42">
        <v>33722</v>
      </c>
      <c r="M5" s="42">
        <v>37817</v>
      </c>
      <c r="N5" s="42">
        <v>46392</v>
      </c>
      <c r="O5" s="42">
        <v>51784</v>
      </c>
      <c r="P5" s="42">
        <v>47898</v>
      </c>
      <c r="Q5" s="42">
        <v>49043</v>
      </c>
      <c r="R5" s="42">
        <v>48175</v>
      </c>
      <c r="S5" s="42">
        <v>45183</v>
      </c>
      <c r="T5" s="42">
        <v>47737</v>
      </c>
      <c r="U5" s="42">
        <v>48594</v>
      </c>
      <c r="V5" s="42">
        <v>48027</v>
      </c>
      <c r="W5" s="42">
        <v>38473</v>
      </c>
      <c r="X5" s="42">
        <v>42948</v>
      </c>
      <c r="Y5" s="42">
        <v>52278</v>
      </c>
    </row>
    <row r="6" spans="1:25" x14ac:dyDescent="0.3">
      <c r="A6" s="67" t="s">
        <v>113</v>
      </c>
      <c r="B6" s="42">
        <v>11778</v>
      </c>
      <c r="C6" s="42">
        <v>12523</v>
      </c>
      <c r="D6" s="42">
        <v>10772</v>
      </c>
      <c r="E6" s="42">
        <v>13127</v>
      </c>
      <c r="F6" s="68">
        <v>13074</v>
      </c>
      <c r="G6" s="68">
        <v>13828</v>
      </c>
      <c r="H6" s="68">
        <v>15535</v>
      </c>
      <c r="I6" s="68">
        <v>17627</v>
      </c>
      <c r="J6" s="68">
        <v>19378</v>
      </c>
      <c r="K6" s="68">
        <v>22302</v>
      </c>
      <c r="L6" s="68">
        <v>19556</v>
      </c>
      <c r="M6" s="68">
        <v>21720</v>
      </c>
      <c r="N6" s="68">
        <v>27490</v>
      </c>
      <c r="O6" s="68">
        <v>31170</v>
      </c>
      <c r="P6" s="68">
        <v>26353</v>
      </c>
      <c r="Q6" s="68">
        <v>27009</v>
      </c>
      <c r="R6" s="42">
        <v>25179</v>
      </c>
      <c r="S6" s="42">
        <v>22225</v>
      </c>
      <c r="T6" s="42">
        <v>24680</v>
      </c>
      <c r="U6" s="42">
        <v>25625</v>
      </c>
      <c r="V6" s="42">
        <v>26136</v>
      </c>
      <c r="W6" s="42">
        <v>23417</v>
      </c>
      <c r="X6" s="42">
        <v>26451</v>
      </c>
      <c r="Y6" s="42">
        <v>30728</v>
      </c>
    </row>
    <row r="7" spans="1:25" x14ac:dyDescent="0.3">
      <c r="A7" s="67" t="s">
        <v>114</v>
      </c>
      <c r="B7" s="42">
        <v>5697</v>
      </c>
      <c r="C7" s="42">
        <v>6396</v>
      </c>
      <c r="D7" s="42">
        <v>5655</v>
      </c>
      <c r="E7" s="42">
        <v>5704</v>
      </c>
      <c r="F7" s="68">
        <v>6551</v>
      </c>
      <c r="G7" s="68">
        <v>7462</v>
      </c>
      <c r="H7" s="68">
        <v>8285</v>
      </c>
      <c r="I7" s="68">
        <v>9449</v>
      </c>
      <c r="J7" s="68">
        <v>11582</v>
      </c>
      <c r="K7" s="68">
        <v>13351</v>
      </c>
      <c r="L7" s="68">
        <v>14166</v>
      </c>
      <c r="M7" s="68">
        <v>16096</v>
      </c>
      <c r="N7" s="68">
        <v>18902</v>
      </c>
      <c r="O7" s="68">
        <v>20614</v>
      </c>
      <c r="P7" s="68">
        <v>21544</v>
      </c>
      <c r="Q7" s="42">
        <v>22034</v>
      </c>
      <c r="R7" s="42">
        <v>22996</v>
      </c>
      <c r="S7" s="42">
        <v>22957</v>
      </c>
      <c r="T7" s="42">
        <v>23057</v>
      </c>
      <c r="U7" s="42">
        <v>22969</v>
      </c>
      <c r="V7" s="42">
        <v>21891</v>
      </c>
      <c r="W7" s="42">
        <v>15056</v>
      </c>
      <c r="X7" s="42">
        <v>16497</v>
      </c>
      <c r="Y7" s="42">
        <v>21550</v>
      </c>
    </row>
    <row r="8" spans="1:25" x14ac:dyDescent="0.3">
      <c r="A8" s="69" t="s">
        <v>1</v>
      </c>
      <c r="B8" s="3">
        <f>B9+B17</f>
        <v>2686</v>
      </c>
      <c r="C8" s="3">
        <f t="shared" ref="C8:V8" si="0">C9+C17</f>
        <v>3141</v>
      </c>
      <c r="D8" s="3">
        <f t="shared" si="0"/>
        <v>2505</v>
      </c>
      <c r="E8" s="3">
        <f t="shared" si="0"/>
        <v>2256</v>
      </c>
      <c r="F8" s="3">
        <f t="shared" si="0"/>
        <v>2256</v>
      </c>
      <c r="G8" s="3">
        <f t="shared" si="0"/>
        <v>2977</v>
      </c>
      <c r="H8" s="3">
        <f t="shared" si="0"/>
        <v>3324</v>
      </c>
      <c r="I8" s="3">
        <f t="shared" si="0"/>
        <v>3499</v>
      </c>
      <c r="J8" s="3">
        <f t="shared" si="0"/>
        <v>3906</v>
      </c>
      <c r="K8" s="3">
        <f t="shared" si="0"/>
        <v>4064</v>
      </c>
      <c r="L8" s="3">
        <f t="shared" si="0"/>
        <v>4197</v>
      </c>
      <c r="M8" s="3">
        <f t="shared" si="0"/>
        <v>5582</v>
      </c>
      <c r="N8" s="3">
        <f t="shared" si="0"/>
        <v>6542</v>
      </c>
      <c r="O8" s="3">
        <f t="shared" si="0"/>
        <v>7366</v>
      </c>
      <c r="P8" s="3">
        <f t="shared" si="0"/>
        <v>8559</v>
      </c>
      <c r="Q8" s="3">
        <f t="shared" si="0"/>
        <v>8655</v>
      </c>
      <c r="R8" s="3">
        <f t="shared" si="0"/>
        <v>9337</v>
      </c>
      <c r="S8" s="3">
        <f t="shared" si="0"/>
        <v>8690</v>
      </c>
      <c r="T8" s="3">
        <f t="shared" si="0"/>
        <v>8397</v>
      </c>
      <c r="U8" s="3">
        <f t="shared" si="0"/>
        <v>8456</v>
      </c>
      <c r="V8" s="3">
        <f t="shared" si="0"/>
        <v>8005</v>
      </c>
      <c r="W8" s="3">
        <f t="shared" ref="W8:X8" si="1">W9+W17</f>
        <v>1498</v>
      </c>
      <c r="X8" s="3">
        <f t="shared" si="1"/>
        <v>593</v>
      </c>
      <c r="Y8" s="3">
        <f t="shared" ref="Y8" si="2">Y9+Y17</f>
        <v>4508</v>
      </c>
    </row>
    <row r="9" spans="1:25" x14ac:dyDescent="0.3">
      <c r="A9" s="70" t="s">
        <v>107</v>
      </c>
      <c r="B9" s="42">
        <v>1785</v>
      </c>
      <c r="C9" s="42">
        <v>2042</v>
      </c>
      <c r="D9" s="42">
        <v>1617</v>
      </c>
      <c r="E9" s="42">
        <v>1548</v>
      </c>
      <c r="F9" s="68">
        <v>1499</v>
      </c>
      <c r="G9" s="68">
        <v>1926</v>
      </c>
      <c r="H9" s="68">
        <v>2208</v>
      </c>
      <c r="I9" s="68">
        <v>2398</v>
      </c>
      <c r="J9" s="68">
        <v>2750</v>
      </c>
      <c r="K9" s="68">
        <v>3066</v>
      </c>
      <c r="L9" s="68">
        <v>3423</v>
      </c>
      <c r="M9" s="68">
        <v>4723</v>
      </c>
      <c r="N9" s="68">
        <v>5591</v>
      </c>
      <c r="O9" s="68">
        <v>6299</v>
      </c>
      <c r="P9" s="68">
        <v>7403</v>
      </c>
      <c r="Q9" s="68">
        <v>7585</v>
      </c>
      <c r="R9" s="42">
        <v>8350</v>
      </c>
      <c r="S9" s="42">
        <v>7700</v>
      </c>
      <c r="T9" s="42">
        <v>7367</v>
      </c>
      <c r="U9" s="42">
        <v>7344</v>
      </c>
      <c r="V9" s="42">
        <v>7022</v>
      </c>
      <c r="W9" s="42">
        <v>1207</v>
      </c>
      <c r="X9" s="42">
        <v>422</v>
      </c>
      <c r="Y9" s="42">
        <v>3481</v>
      </c>
    </row>
    <row r="10" spans="1:25" x14ac:dyDescent="0.3">
      <c r="A10" s="71" t="s">
        <v>201</v>
      </c>
      <c r="B10" s="42">
        <v>747</v>
      </c>
      <c r="C10" s="42">
        <v>855</v>
      </c>
      <c r="D10" s="42">
        <v>673</v>
      </c>
      <c r="E10" s="42">
        <v>648</v>
      </c>
      <c r="F10" s="68">
        <v>613</v>
      </c>
      <c r="G10" s="68">
        <v>781</v>
      </c>
      <c r="H10" s="68">
        <v>851</v>
      </c>
      <c r="I10" s="68">
        <v>859</v>
      </c>
      <c r="J10" s="68">
        <v>894</v>
      </c>
      <c r="K10" s="68">
        <v>865</v>
      </c>
      <c r="L10" s="68">
        <v>814</v>
      </c>
      <c r="M10" s="68">
        <v>942</v>
      </c>
      <c r="N10" s="68">
        <v>954</v>
      </c>
      <c r="O10" s="68">
        <v>904</v>
      </c>
      <c r="P10" s="68">
        <v>875</v>
      </c>
      <c r="Q10" s="68">
        <v>736</v>
      </c>
      <c r="R10" s="42">
        <v>744</v>
      </c>
      <c r="S10" s="42">
        <v>616</v>
      </c>
      <c r="T10" s="42">
        <v>555</v>
      </c>
      <c r="U10" s="42">
        <v>527</v>
      </c>
      <c r="V10" s="42">
        <v>522</v>
      </c>
      <c r="W10" s="42">
        <v>96</v>
      </c>
      <c r="X10" s="42">
        <v>59</v>
      </c>
      <c r="Y10" s="42">
        <v>499</v>
      </c>
    </row>
    <row r="11" spans="1:25" x14ac:dyDescent="0.3">
      <c r="A11" s="72" t="s">
        <v>202</v>
      </c>
      <c r="B11" s="42">
        <v>38</v>
      </c>
      <c r="C11" s="42">
        <v>41</v>
      </c>
      <c r="D11" s="42">
        <v>44</v>
      </c>
      <c r="E11" s="42">
        <v>42</v>
      </c>
      <c r="F11" s="68">
        <v>26</v>
      </c>
      <c r="G11" s="68">
        <v>46</v>
      </c>
      <c r="H11" s="68">
        <v>53</v>
      </c>
      <c r="I11" s="68">
        <v>57</v>
      </c>
      <c r="J11" s="68">
        <v>56</v>
      </c>
      <c r="K11" s="68">
        <v>56</v>
      </c>
      <c r="L11" s="68">
        <v>42</v>
      </c>
      <c r="M11" s="68">
        <v>26</v>
      </c>
      <c r="N11" s="68">
        <v>33</v>
      </c>
      <c r="O11" s="68">
        <v>32</v>
      </c>
      <c r="P11" s="68">
        <v>40</v>
      </c>
      <c r="Q11" s="68">
        <v>44</v>
      </c>
      <c r="R11" s="42">
        <v>49</v>
      </c>
      <c r="S11" s="42">
        <v>50</v>
      </c>
      <c r="T11" s="42">
        <v>51</v>
      </c>
      <c r="U11" s="42">
        <v>42</v>
      </c>
      <c r="V11" s="42">
        <v>63</v>
      </c>
      <c r="W11" s="42">
        <v>20</v>
      </c>
      <c r="X11" s="42">
        <v>22</v>
      </c>
      <c r="Y11" s="42">
        <v>51</v>
      </c>
    </row>
    <row r="12" spans="1:25" x14ac:dyDescent="0.3">
      <c r="A12" s="72" t="s">
        <v>203</v>
      </c>
      <c r="B12" s="42">
        <v>710</v>
      </c>
      <c r="C12" s="42">
        <v>814</v>
      </c>
      <c r="D12" s="42">
        <v>628</v>
      </c>
      <c r="E12" s="42">
        <v>606</v>
      </c>
      <c r="F12" s="68">
        <v>588</v>
      </c>
      <c r="G12" s="68">
        <v>735</v>
      </c>
      <c r="H12" s="68">
        <v>799</v>
      </c>
      <c r="I12" s="68">
        <v>802</v>
      </c>
      <c r="J12" s="68">
        <v>838</v>
      </c>
      <c r="K12" s="68">
        <v>809</v>
      </c>
      <c r="L12" s="68">
        <v>772</v>
      </c>
      <c r="M12" s="68">
        <v>916</v>
      </c>
      <c r="N12" s="68">
        <v>921</v>
      </c>
      <c r="O12" s="68">
        <v>871</v>
      </c>
      <c r="P12" s="68">
        <v>835</v>
      </c>
      <c r="Q12" s="68">
        <v>692</v>
      </c>
      <c r="R12" s="42">
        <v>695</v>
      </c>
      <c r="S12" s="42">
        <v>566</v>
      </c>
      <c r="T12" s="42">
        <v>503</v>
      </c>
      <c r="U12" s="42">
        <v>486</v>
      </c>
      <c r="V12" s="42">
        <v>459</v>
      </c>
      <c r="W12" s="42">
        <v>75</v>
      </c>
      <c r="X12" s="42">
        <v>36</v>
      </c>
      <c r="Y12" s="42">
        <v>448</v>
      </c>
    </row>
    <row r="13" spans="1:25" x14ac:dyDescent="0.3">
      <c r="A13" s="71" t="s">
        <v>204</v>
      </c>
      <c r="B13" s="42">
        <v>1038</v>
      </c>
      <c r="C13" s="42">
        <v>1188</v>
      </c>
      <c r="D13" s="42">
        <v>944</v>
      </c>
      <c r="E13" s="42">
        <v>900</v>
      </c>
      <c r="F13" s="68">
        <v>885</v>
      </c>
      <c r="G13" s="68">
        <v>1146</v>
      </c>
      <c r="H13" s="68">
        <v>1357</v>
      </c>
      <c r="I13" s="68">
        <v>1538</v>
      </c>
      <c r="J13" s="68">
        <v>1856</v>
      </c>
      <c r="K13" s="68">
        <v>2201</v>
      </c>
      <c r="L13" s="68">
        <v>2608</v>
      </c>
      <c r="M13" s="68">
        <v>3781</v>
      </c>
      <c r="N13" s="68">
        <v>4638</v>
      </c>
      <c r="O13" s="68">
        <v>5396</v>
      </c>
      <c r="P13" s="68">
        <v>6528</v>
      </c>
      <c r="Q13" s="68">
        <v>6849</v>
      </c>
      <c r="R13" s="42">
        <v>7607</v>
      </c>
      <c r="S13" s="42">
        <v>7084</v>
      </c>
      <c r="T13" s="42">
        <v>6812</v>
      </c>
      <c r="U13" s="42">
        <v>6817</v>
      </c>
      <c r="V13" s="42">
        <v>6500</v>
      </c>
      <c r="W13" s="42">
        <v>1111</v>
      </c>
      <c r="X13" s="42">
        <v>363</v>
      </c>
      <c r="Y13" s="42">
        <v>2982</v>
      </c>
    </row>
    <row r="14" spans="1:25" x14ac:dyDescent="0.3">
      <c r="A14" s="72" t="s">
        <v>205</v>
      </c>
      <c r="B14" s="42">
        <v>11</v>
      </c>
      <c r="C14" s="42">
        <v>11</v>
      </c>
      <c r="D14" s="42">
        <v>12</v>
      </c>
      <c r="E14" s="42">
        <v>12</v>
      </c>
      <c r="F14" s="68">
        <v>13</v>
      </c>
      <c r="G14" s="68">
        <v>13</v>
      </c>
      <c r="H14" s="68">
        <v>14</v>
      </c>
      <c r="I14" s="68">
        <v>15</v>
      </c>
      <c r="J14" s="68">
        <v>17</v>
      </c>
      <c r="K14" s="68">
        <v>18</v>
      </c>
      <c r="L14" s="68">
        <v>19</v>
      </c>
      <c r="M14" s="68">
        <v>19</v>
      </c>
      <c r="N14" s="68">
        <v>18</v>
      </c>
      <c r="O14" s="68">
        <v>20</v>
      </c>
      <c r="P14" s="68">
        <v>23</v>
      </c>
      <c r="Q14" s="68">
        <v>28</v>
      </c>
      <c r="R14" s="42">
        <v>37</v>
      </c>
      <c r="S14" s="42">
        <v>47</v>
      </c>
      <c r="T14" s="42">
        <v>51</v>
      </c>
      <c r="U14" s="42">
        <v>51</v>
      </c>
      <c r="V14" s="42">
        <v>48</v>
      </c>
      <c r="W14" s="42">
        <v>11</v>
      </c>
      <c r="X14" s="42">
        <v>6</v>
      </c>
      <c r="Y14" s="42">
        <v>11</v>
      </c>
    </row>
    <row r="15" spans="1:25" x14ac:dyDescent="0.3">
      <c r="A15" s="72" t="s">
        <v>206</v>
      </c>
      <c r="B15" s="42">
        <v>47</v>
      </c>
      <c r="C15" s="42">
        <v>51</v>
      </c>
      <c r="D15" s="42">
        <v>54</v>
      </c>
      <c r="E15" s="42">
        <v>58</v>
      </c>
      <c r="F15" s="68">
        <v>60</v>
      </c>
      <c r="G15" s="68">
        <v>62</v>
      </c>
      <c r="H15" s="68">
        <v>67</v>
      </c>
      <c r="I15" s="68">
        <v>68</v>
      </c>
      <c r="J15" s="68">
        <v>73</v>
      </c>
      <c r="K15" s="68">
        <v>80</v>
      </c>
      <c r="L15" s="68">
        <v>86</v>
      </c>
      <c r="M15" s="68">
        <v>97</v>
      </c>
      <c r="N15" s="68">
        <v>111</v>
      </c>
      <c r="O15" s="68">
        <v>126</v>
      </c>
      <c r="P15" s="68">
        <v>142</v>
      </c>
      <c r="Q15" s="68">
        <v>158</v>
      </c>
      <c r="R15" s="42">
        <v>172</v>
      </c>
      <c r="S15" s="42">
        <v>187</v>
      </c>
      <c r="T15" s="42">
        <v>202</v>
      </c>
      <c r="U15" s="42">
        <v>212</v>
      </c>
      <c r="V15" s="42">
        <v>218</v>
      </c>
      <c r="W15" s="42">
        <v>176</v>
      </c>
      <c r="X15" s="42">
        <v>154</v>
      </c>
      <c r="Y15" s="42">
        <v>175</v>
      </c>
    </row>
    <row r="16" spans="1:25" x14ac:dyDescent="0.3">
      <c r="A16" s="72" t="s">
        <v>207</v>
      </c>
      <c r="B16" s="42">
        <v>979</v>
      </c>
      <c r="C16" s="42">
        <v>1125</v>
      </c>
      <c r="D16" s="42">
        <v>878</v>
      </c>
      <c r="E16" s="42">
        <v>830</v>
      </c>
      <c r="F16" s="68">
        <v>812</v>
      </c>
      <c r="G16" s="68">
        <v>1070</v>
      </c>
      <c r="H16" s="68">
        <v>1276</v>
      </c>
      <c r="I16" s="68">
        <v>1456</v>
      </c>
      <c r="J16" s="68">
        <v>1766</v>
      </c>
      <c r="K16" s="68">
        <v>2103</v>
      </c>
      <c r="L16" s="68">
        <v>2503</v>
      </c>
      <c r="M16" s="68">
        <v>3665</v>
      </c>
      <c r="N16" s="68">
        <v>4508</v>
      </c>
      <c r="O16" s="68">
        <v>5250</v>
      </c>
      <c r="P16" s="68">
        <v>6364</v>
      </c>
      <c r="Q16" s="68">
        <v>6663</v>
      </c>
      <c r="R16" s="42">
        <v>7398</v>
      </c>
      <c r="S16" s="42">
        <v>6851</v>
      </c>
      <c r="T16" s="42">
        <v>6558</v>
      </c>
      <c r="U16" s="42">
        <v>6554</v>
      </c>
      <c r="V16" s="42">
        <v>6234</v>
      </c>
      <c r="W16" s="42">
        <v>925</v>
      </c>
      <c r="X16" s="42">
        <v>203</v>
      </c>
      <c r="Y16" s="42">
        <v>2797</v>
      </c>
    </row>
    <row r="17" spans="1:25" x14ac:dyDescent="0.3">
      <c r="A17" s="70" t="s">
        <v>108</v>
      </c>
      <c r="B17" s="42">
        <v>901</v>
      </c>
      <c r="C17" s="42">
        <v>1099</v>
      </c>
      <c r="D17" s="42">
        <v>888</v>
      </c>
      <c r="E17" s="42">
        <v>708</v>
      </c>
      <c r="F17" s="68">
        <v>757</v>
      </c>
      <c r="G17" s="68">
        <v>1051</v>
      </c>
      <c r="H17" s="68">
        <v>1116</v>
      </c>
      <c r="I17" s="68">
        <v>1101</v>
      </c>
      <c r="J17" s="68">
        <v>1156</v>
      </c>
      <c r="K17" s="68">
        <v>998</v>
      </c>
      <c r="L17" s="68">
        <v>774</v>
      </c>
      <c r="M17" s="68">
        <v>859</v>
      </c>
      <c r="N17" s="68">
        <v>951</v>
      </c>
      <c r="O17" s="68">
        <v>1067</v>
      </c>
      <c r="P17" s="68">
        <v>1156</v>
      </c>
      <c r="Q17" s="68">
        <v>1070</v>
      </c>
      <c r="R17" s="42">
        <v>987</v>
      </c>
      <c r="S17" s="42">
        <v>990</v>
      </c>
      <c r="T17" s="42">
        <v>1030</v>
      </c>
      <c r="U17" s="42">
        <v>1112</v>
      </c>
      <c r="V17" s="42">
        <v>983</v>
      </c>
      <c r="W17" s="42">
        <v>291</v>
      </c>
      <c r="X17" s="42">
        <v>171</v>
      </c>
      <c r="Y17" s="42">
        <v>1027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0.16939687267311987</v>
      </c>
      <c r="D19" s="89">
        <f t="shared" si="3"/>
        <v>-0.20248328557784145</v>
      </c>
      <c r="E19" s="89">
        <f t="shared" si="3"/>
        <v>-9.9401197604790381E-2</v>
      </c>
      <c r="F19" s="89">
        <f t="shared" si="3"/>
        <v>0</v>
      </c>
      <c r="G19" s="89">
        <f t="shared" si="3"/>
        <v>0.31959219858156018</v>
      </c>
      <c r="H19" s="89">
        <f t="shared" si="3"/>
        <v>0.11656029559959702</v>
      </c>
      <c r="I19" s="89">
        <f t="shared" si="3"/>
        <v>5.2647412755715939E-2</v>
      </c>
      <c r="J19" s="89">
        <f t="shared" si="3"/>
        <v>0.11631894827093459</v>
      </c>
      <c r="K19" s="89">
        <f t="shared" si="3"/>
        <v>4.0450588837685597E-2</v>
      </c>
      <c r="L19" s="89">
        <f t="shared" si="3"/>
        <v>3.2726377952756014E-2</v>
      </c>
      <c r="M19" s="89">
        <f t="shared" si="3"/>
        <v>0.32999761734572308</v>
      </c>
      <c r="N19" s="89">
        <f t="shared" si="3"/>
        <v>0.17198136868505909</v>
      </c>
      <c r="O19" s="89">
        <f t="shared" si="3"/>
        <v>0.12595536533170293</v>
      </c>
      <c r="P19" s="89">
        <f t="shared" si="3"/>
        <v>0.16196035840347545</v>
      </c>
      <c r="Q19" s="89">
        <f t="shared" si="3"/>
        <v>1.1216263582194186E-2</v>
      </c>
      <c r="R19" s="89">
        <f t="shared" si="3"/>
        <v>7.8798382437897274E-2</v>
      </c>
      <c r="S19" s="89">
        <f t="shared" si="3"/>
        <v>-6.9294205847702739E-2</v>
      </c>
      <c r="T19" s="89">
        <f t="shared" si="3"/>
        <v>-3.3716915995397057E-2</v>
      </c>
      <c r="U19" s="89">
        <f t="shared" si="3"/>
        <v>7.026318923424979E-3</v>
      </c>
      <c r="V19" s="89">
        <f t="shared" si="3"/>
        <v>-5.3334910122989632E-2</v>
      </c>
      <c r="W19" s="89">
        <f t="shared" si="3"/>
        <v>-0.81286695815115551</v>
      </c>
      <c r="X19" s="89">
        <f t="shared" si="3"/>
        <v>-0.60413885180240323</v>
      </c>
      <c r="Y19" s="89">
        <f t="shared" si="3"/>
        <v>6.6020236087689712</v>
      </c>
    </row>
    <row r="20" spans="1:25" x14ac:dyDescent="0.3">
      <c r="A20" s="73" t="s">
        <v>4</v>
      </c>
      <c r="B20" s="65" t="s">
        <v>3</v>
      </c>
      <c r="C20" s="89">
        <f t="shared" si="3"/>
        <v>0.1439775910364145</v>
      </c>
      <c r="D20" s="89">
        <f t="shared" si="3"/>
        <v>-0.20812928501469152</v>
      </c>
      <c r="E20" s="89">
        <f t="shared" si="3"/>
        <v>-4.2671614100185495E-2</v>
      </c>
      <c r="F20" s="89">
        <f t="shared" si="3"/>
        <v>-3.1653746770025859E-2</v>
      </c>
      <c r="G20" s="89">
        <f t="shared" si="3"/>
        <v>0.28485657104736495</v>
      </c>
      <c r="H20" s="89">
        <f t="shared" si="3"/>
        <v>0.14641744548286595</v>
      </c>
      <c r="I20" s="89">
        <f t="shared" si="3"/>
        <v>8.6050724637681153E-2</v>
      </c>
      <c r="J20" s="89">
        <f t="shared" si="3"/>
        <v>0.14678899082568808</v>
      </c>
      <c r="K20" s="89">
        <f t="shared" si="3"/>
        <v>0.11490909090909085</v>
      </c>
      <c r="L20" s="89">
        <f t="shared" si="3"/>
        <v>0.11643835616438358</v>
      </c>
      <c r="M20" s="89">
        <f t="shared" si="3"/>
        <v>0.37978381536663752</v>
      </c>
      <c r="N20" s="89">
        <f t="shared" si="3"/>
        <v>0.18378149481261907</v>
      </c>
      <c r="O20" s="89">
        <f t="shared" si="3"/>
        <v>0.12663208728313369</v>
      </c>
      <c r="P20" s="89">
        <f t="shared" si="3"/>
        <v>0.17526591522463875</v>
      </c>
      <c r="Q20" s="89">
        <f t="shared" si="3"/>
        <v>2.4584627853572849E-2</v>
      </c>
      <c r="R20" s="89">
        <f t="shared" si="3"/>
        <v>0.10085695451549115</v>
      </c>
      <c r="S20" s="89">
        <f t="shared" si="3"/>
        <v>-7.7844311377245456E-2</v>
      </c>
      <c r="T20" s="89">
        <f t="shared" si="3"/>
        <v>-4.32467532467532E-2</v>
      </c>
      <c r="U20" s="89">
        <f t="shared" si="3"/>
        <v>-3.1220306773449558E-3</v>
      </c>
      <c r="V20" s="89">
        <f t="shared" si="3"/>
        <v>-4.3845315904139426E-2</v>
      </c>
      <c r="W20" s="89">
        <f t="shared" si="3"/>
        <v>-0.82811164910281976</v>
      </c>
      <c r="X20" s="89">
        <f t="shared" si="3"/>
        <v>-0.6503728251864126</v>
      </c>
      <c r="Y20" s="89">
        <f t="shared" si="3"/>
        <v>7.2488151658767777</v>
      </c>
    </row>
    <row r="21" spans="1:25" x14ac:dyDescent="0.3">
      <c r="A21" s="74" t="s">
        <v>208</v>
      </c>
      <c r="B21" s="65" t="s">
        <v>3</v>
      </c>
      <c r="C21" s="89">
        <f>C10/B10-1</f>
        <v>0.14457831325301207</v>
      </c>
      <c r="D21" s="89">
        <f t="shared" si="3"/>
        <v>-0.21286549707602342</v>
      </c>
      <c r="E21" s="89">
        <f t="shared" si="3"/>
        <v>-3.7147102526002951E-2</v>
      </c>
      <c r="F21" s="89">
        <f t="shared" si="3"/>
        <v>-5.4012345679012363E-2</v>
      </c>
      <c r="G21" s="89">
        <f t="shared" si="3"/>
        <v>0.27406199021207178</v>
      </c>
      <c r="H21" s="89">
        <f t="shared" si="3"/>
        <v>8.9628681177976954E-2</v>
      </c>
      <c r="I21" s="89">
        <f t="shared" si="3"/>
        <v>9.4007050528790437E-3</v>
      </c>
      <c r="J21" s="89">
        <f t="shared" si="3"/>
        <v>4.0745052386495839E-2</v>
      </c>
      <c r="K21" s="89">
        <f t="shared" si="3"/>
        <v>-3.2438478747203625E-2</v>
      </c>
      <c r="L21" s="89">
        <f t="shared" si="3"/>
        <v>-5.8959537572254361E-2</v>
      </c>
      <c r="M21" s="89">
        <f t="shared" si="3"/>
        <v>0.15724815724815722</v>
      </c>
      <c r="N21" s="89">
        <f t="shared" si="3"/>
        <v>1.2738853503184711E-2</v>
      </c>
      <c r="O21" s="89">
        <f t="shared" si="3"/>
        <v>-5.2410901467505266E-2</v>
      </c>
      <c r="P21" s="89">
        <f t="shared" si="3"/>
        <v>-3.2079646017699082E-2</v>
      </c>
      <c r="Q21" s="89">
        <f t="shared" si="3"/>
        <v>-0.15885714285714281</v>
      </c>
      <c r="R21" s="89">
        <f t="shared" si="3"/>
        <v>1.0869565217391353E-2</v>
      </c>
      <c r="S21" s="89">
        <f t="shared" si="3"/>
        <v>-0.17204301075268813</v>
      </c>
      <c r="T21" s="89">
        <f t="shared" si="3"/>
        <v>-9.9025974025974017E-2</v>
      </c>
      <c r="U21" s="89">
        <f t="shared" si="3"/>
        <v>-5.045045045045049E-2</v>
      </c>
      <c r="V21" s="89">
        <f t="shared" si="3"/>
        <v>-9.4876660341556285E-3</v>
      </c>
      <c r="W21" s="89">
        <f t="shared" si="3"/>
        <v>-0.81609195402298851</v>
      </c>
      <c r="X21" s="89">
        <f t="shared" si="3"/>
        <v>-0.38541666666666663</v>
      </c>
      <c r="Y21" s="89">
        <f t="shared" si="3"/>
        <v>7.4576271186440675</v>
      </c>
    </row>
    <row r="22" spans="1:25" x14ac:dyDescent="0.3">
      <c r="A22" s="74" t="s">
        <v>209</v>
      </c>
      <c r="B22" s="65" t="s">
        <v>3</v>
      </c>
      <c r="C22" s="89">
        <f>C13/B13-1</f>
        <v>0.1445086705202312</v>
      </c>
      <c r="D22" s="89">
        <f t="shared" ref="D22:Y22" si="4">D13/C13-1</f>
        <v>-0.20538720538720534</v>
      </c>
      <c r="E22" s="89">
        <f t="shared" si="4"/>
        <v>-4.6610169491525411E-2</v>
      </c>
      <c r="F22" s="89">
        <f t="shared" si="4"/>
        <v>-1.6666666666666718E-2</v>
      </c>
      <c r="G22" s="89">
        <f t="shared" si="4"/>
        <v>0.29491525423728815</v>
      </c>
      <c r="H22" s="89">
        <f t="shared" si="4"/>
        <v>0.18411867364746937</v>
      </c>
      <c r="I22" s="89">
        <f t="shared" si="4"/>
        <v>0.13338246131171694</v>
      </c>
      <c r="J22" s="89">
        <f t="shared" si="4"/>
        <v>0.2067620286085825</v>
      </c>
      <c r="K22" s="89">
        <f t="shared" si="4"/>
        <v>0.18588362068965525</v>
      </c>
      <c r="L22" s="89">
        <f t="shared" si="4"/>
        <v>0.18491594729668326</v>
      </c>
      <c r="M22" s="89">
        <f t="shared" si="4"/>
        <v>0.44976993865030668</v>
      </c>
      <c r="N22" s="89">
        <f t="shared" si="4"/>
        <v>0.22665961385876754</v>
      </c>
      <c r="O22" s="89">
        <f t="shared" si="4"/>
        <v>0.16343251401466152</v>
      </c>
      <c r="P22" s="89">
        <f t="shared" si="4"/>
        <v>0.20978502594514459</v>
      </c>
      <c r="Q22" s="89">
        <f t="shared" si="4"/>
        <v>4.9172794117646967E-2</v>
      </c>
      <c r="R22" s="89">
        <f t="shared" si="4"/>
        <v>0.11067309096218425</v>
      </c>
      <c r="S22" s="89">
        <f t="shared" si="4"/>
        <v>-6.8752464835020399E-2</v>
      </c>
      <c r="T22" s="89">
        <f t="shared" si="4"/>
        <v>-3.8396386222473211E-2</v>
      </c>
      <c r="U22" s="89">
        <f t="shared" si="4"/>
        <v>7.3399882560187812E-4</v>
      </c>
      <c r="V22" s="89">
        <f t="shared" si="4"/>
        <v>-4.6501393574886363E-2</v>
      </c>
      <c r="W22" s="89">
        <f t="shared" si="4"/>
        <v>-0.82907692307692304</v>
      </c>
      <c r="X22" s="89">
        <f t="shared" si="4"/>
        <v>-0.6732673267326732</v>
      </c>
      <c r="Y22" s="89">
        <f t="shared" si="4"/>
        <v>7.2148760330578519</v>
      </c>
    </row>
    <row r="23" spans="1:25" x14ac:dyDescent="0.3">
      <c r="A23" s="73" t="s">
        <v>109</v>
      </c>
      <c r="B23" s="65" t="s">
        <v>3</v>
      </c>
      <c r="C23" s="89">
        <f>C17/B17-1</f>
        <v>0.2197558268590456</v>
      </c>
      <c r="D23" s="89">
        <f t="shared" ref="D23:Y23" si="5">D17/C17-1</f>
        <v>-0.19199272065514106</v>
      </c>
      <c r="E23" s="89">
        <f t="shared" si="5"/>
        <v>-0.20270270270270274</v>
      </c>
      <c r="F23" s="89">
        <f t="shared" si="5"/>
        <v>6.9209039548022488E-2</v>
      </c>
      <c r="G23" s="89">
        <f t="shared" si="5"/>
        <v>0.38837516512549541</v>
      </c>
      <c r="H23" s="89">
        <f t="shared" si="5"/>
        <v>6.1845861084681264E-2</v>
      </c>
      <c r="I23" s="89">
        <f t="shared" si="5"/>
        <v>-1.3440860215053752E-2</v>
      </c>
      <c r="J23" s="89">
        <f t="shared" si="5"/>
        <v>4.9954586739327844E-2</v>
      </c>
      <c r="K23" s="89">
        <f t="shared" si="5"/>
        <v>-0.13667820069204151</v>
      </c>
      <c r="L23" s="89">
        <f t="shared" si="5"/>
        <v>-0.22444889779559118</v>
      </c>
      <c r="M23" s="89">
        <f t="shared" si="5"/>
        <v>0.10981912144702832</v>
      </c>
      <c r="N23" s="89">
        <f t="shared" si="5"/>
        <v>0.1071012805587892</v>
      </c>
      <c r="O23" s="89">
        <f t="shared" si="5"/>
        <v>0.12197686645636163</v>
      </c>
      <c r="P23" s="89">
        <f t="shared" si="5"/>
        <v>8.3411433926897871E-2</v>
      </c>
      <c r="Q23" s="89">
        <f t="shared" si="5"/>
        <v>-7.4394463667820099E-2</v>
      </c>
      <c r="R23" s="89">
        <f t="shared" si="5"/>
        <v>-7.7570093457943967E-2</v>
      </c>
      <c r="S23" s="89">
        <f t="shared" si="5"/>
        <v>3.0395136778116338E-3</v>
      </c>
      <c r="T23" s="89">
        <f t="shared" si="5"/>
        <v>4.0404040404040442E-2</v>
      </c>
      <c r="U23" s="89">
        <f t="shared" si="5"/>
        <v>7.9611650485436947E-2</v>
      </c>
      <c r="V23" s="89">
        <f t="shared" si="5"/>
        <v>-0.11600719424460426</v>
      </c>
      <c r="W23" s="89">
        <f t="shared" si="5"/>
        <v>-0.70396744659206512</v>
      </c>
      <c r="X23" s="89">
        <f t="shared" si="5"/>
        <v>-0.41237113402061853</v>
      </c>
      <c r="Y23" s="89">
        <f t="shared" si="5"/>
        <v>5.0058479532163744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0.15371408950440654</v>
      </c>
      <c r="C25" s="89">
        <f t="shared" si="6"/>
        <v>0.16602357418468205</v>
      </c>
      <c r="D25" s="89">
        <f t="shared" si="6"/>
        <v>0.15249284714190053</v>
      </c>
      <c r="E25" s="89">
        <f t="shared" si="6"/>
        <v>0.11979609175870858</v>
      </c>
      <c r="F25" s="89">
        <f t="shared" si="6"/>
        <v>0.11495541401273886</v>
      </c>
      <c r="G25" s="89">
        <f t="shared" si="6"/>
        <v>0.13982433892254945</v>
      </c>
      <c r="H25" s="89">
        <f t="shared" si="6"/>
        <v>0.13954659949622167</v>
      </c>
      <c r="I25" s="89">
        <f t="shared" si="6"/>
        <v>0.12922883734672774</v>
      </c>
      <c r="J25" s="89">
        <f t="shared" si="6"/>
        <v>0.12616686585484027</v>
      </c>
      <c r="K25" s="89">
        <f t="shared" si="6"/>
        <v>0.11398760272627829</v>
      </c>
      <c r="L25" s="89">
        <f t="shared" si="6"/>
        <v>0.12445881027222584</v>
      </c>
      <c r="M25" s="89">
        <f t="shared" si="6"/>
        <v>0.14760557421265569</v>
      </c>
      <c r="N25" s="89">
        <f t="shared" si="6"/>
        <v>0.14101569236075184</v>
      </c>
      <c r="O25" s="89">
        <f t="shared" si="6"/>
        <v>0.14224470879035997</v>
      </c>
      <c r="P25" s="89">
        <f t="shared" si="6"/>
        <v>0.17869222096956031</v>
      </c>
      <c r="Q25" s="89">
        <f t="shared" si="6"/>
        <v>0.17647778480109291</v>
      </c>
      <c r="R25" s="89">
        <f t="shared" si="6"/>
        <v>0.19381421899325377</v>
      </c>
      <c r="S25" s="89">
        <f t="shared" si="6"/>
        <v>0.19232897328641302</v>
      </c>
      <c r="T25" s="89">
        <f t="shared" si="6"/>
        <v>0.17590129249848127</v>
      </c>
      <c r="U25" s="89">
        <f t="shared" si="6"/>
        <v>0.17401325266493806</v>
      </c>
      <c r="V25" s="89">
        <f t="shared" si="6"/>
        <v>0.16667707747725238</v>
      </c>
      <c r="W25" s="89">
        <f t="shared" ref="W25:X25" si="7">W8/W5</f>
        <v>3.8936396953707798E-2</v>
      </c>
      <c r="X25" s="89">
        <f t="shared" si="7"/>
        <v>1.3807394989289373E-2</v>
      </c>
      <c r="Y25" s="89">
        <f t="shared" ref="Y25" si="8">Y8/Y5</f>
        <v>8.6231301886070616E-2</v>
      </c>
    </row>
    <row r="26" spans="1:25" x14ac:dyDescent="0.3">
      <c r="A26" s="75" t="s">
        <v>211</v>
      </c>
      <c r="B26" s="89">
        <f t="shared" ref="B26:V26" si="9">B8/B7</f>
        <v>0.47147621555204494</v>
      </c>
      <c r="C26" s="89">
        <f t="shared" si="9"/>
        <v>0.49108818011257038</v>
      </c>
      <c r="D26" s="89">
        <f t="shared" si="9"/>
        <v>0.44297082228116713</v>
      </c>
      <c r="E26" s="89">
        <f t="shared" si="9"/>
        <v>0.39551192145862551</v>
      </c>
      <c r="F26" s="89">
        <f t="shared" si="9"/>
        <v>0.34437490459471837</v>
      </c>
      <c r="G26" s="89">
        <f t="shared" si="9"/>
        <v>0.39895470383275261</v>
      </c>
      <c r="H26" s="89">
        <f t="shared" si="9"/>
        <v>0.40120700060350029</v>
      </c>
      <c r="I26" s="89">
        <f t="shared" si="9"/>
        <v>0.37030373584506299</v>
      </c>
      <c r="J26" s="89">
        <f t="shared" si="9"/>
        <v>0.33724745294422381</v>
      </c>
      <c r="K26" s="89">
        <f t="shared" si="9"/>
        <v>0.30439667440641149</v>
      </c>
      <c r="L26" s="89">
        <f t="shared" si="9"/>
        <v>0.29627276577721307</v>
      </c>
      <c r="M26" s="89">
        <f t="shared" si="9"/>
        <v>0.34679423459244535</v>
      </c>
      <c r="N26" s="89">
        <f t="shared" si="9"/>
        <v>0.34610094169929106</v>
      </c>
      <c r="O26" s="89">
        <f t="shared" si="9"/>
        <v>0.35732996992335309</v>
      </c>
      <c r="P26" s="89">
        <f t="shared" si="9"/>
        <v>0.39727998514667656</v>
      </c>
      <c r="Q26" s="89">
        <f t="shared" si="9"/>
        <v>0.39280203322138513</v>
      </c>
      <c r="R26" s="89">
        <f t="shared" si="9"/>
        <v>0.40602713515393979</v>
      </c>
      <c r="S26" s="89">
        <f t="shared" si="9"/>
        <v>0.3785337805462386</v>
      </c>
      <c r="T26" s="89">
        <f t="shared" si="9"/>
        <v>0.36418441254282863</v>
      </c>
      <c r="U26" s="89">
        <f t="shared" si="9"/>
        <v>0.36814837389525013</v>
      </c>
      <c r="V26" s="89">
        <f t="shared" si="9"/>
        <v>0.36567539171348956</v>
      </c>
      <c r="W26" s="89">
        <f t="shared" ref="W26:X26" si="10">W8/W7</f>
        <v>9.9495217853347501E-2</v>
      </c>
      <c r="X26" s="89">
        <f t="shared" si="10"/>
        <v>3.594592956295084E-2</v>
      </c>
      <c r="Y26" s="89">
        <f t="shared" ref="Y26" si="11">Y8/Y7</f>
        <v>0.20918793503480279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1.7498138495904692E-2</v>
      </c>
      <c r="C28" s="89">
        <f t="shared" ref="C28:V28" si="12">C15/C8</f>
        <v>1.6236867239732569E-2</v>
      </c>
      <c r="D28" s="89">
        <f t="shared" si="12"/>
        <v>2.1556886227544911E-2</v>
      </c>
      <c r="E28" s="89">
        <f t="shared" si="12"/>
        <v>2.5709219858156027E-2</v>
      </c>
      <c r="F28" s="89">
        <f t="shared" si="12"/>
        <v>2.6595744680851064E-2</v>
      </c>
      <c r="G28" s="89">
        <f t="shared" si="12"/>
        <v>2.0826335236815586E-2</v>
      </c>
      <c r="H28" s="89">
        <f t="shared" si="12"/>
        <v>2.0156438026474127E-2</v>
      </c>
      <c r="I28" s="89">
        <f t="shared" si="12"/>
        <v>1.9434124035438698E-2</v>
      </c>
      <c r="J28" s="89">
        <f t="shared" si="12"/>
        <v>1.8689196108550948E-2</v>
      </c>
      <c r="K28" s="89">
        <f t="shared" si="12"/>
        <v>1.968503937007874E-2</v>
      </c>
      <c r="L28" s="89">
        <f t="shared" si="12"/>
        <v>2.0490826781034071E-2</v>
      </c>
      <c r="M28" s="89">
        <f t="shared" si="12"/>
        <v>1.737728412755285E-2</v>
      </c>
      <c r="N28" s="89">
        <f t="shared" si="12"/>
        <v>1.6967288291042496E-2</v>
      </c>
      <c r="O28" s="89">
        <f t="shared" si="12"/>
        <v>1.7105620418137388E-2</v>
      </c>
      <c r="P28" s="89">
        <f t="shared" si="12"/>
        <v>1.6590723215328895E-2</v>
      </c>
      <c r="Q28" s="89">
        <f t="shared" si="12"/>
        <v>1.8255343731946851E-2</v>
      </c>
      <c r="R28" s="89">
        <f t="shared" si="12"/>
        <v>1.8421334475741673E-2</v>
      </c>
      <c r="S28" s="89">
        <f t="shared" si="12"/>
        <v>2.1518987341772152E-2</v>
      </c>
      <c r="T28" s="89">
        <f t="shared" si="12"/>
        <v>2.4056210551387399E-2</v>
      </c>
      <c r="U28" s="89">
        <f t="shared" si="12"/>
        <v>2.5070955534531692E-2</v>
      </c>
      <c r="V28" s="89">
        <f t="shared" si="12"/>
        <v>2.7232979387882574E-2</v>
      </c>
      <c r="W28" s="89">
        <f t="shared" ref="W28:X28" si="13">W15/W8</f>
        <v>0.11748998664886515</v>
      </c>
      <c r="X28" s="89">
        <f t="shared" si="13"/>
        <v>0.2596964586846543</v>
      </c>
      <c r="Y28" s="89">
        <f t="shared" ref="Y28" si="14">Y15/Y8</f>
        <v>3.8819875776397512E-2</v>
      </c>
    </row>
    <row r="29" spans="1:25" x14ac:dyDescent="0.3">
      <c r="A29" s="75" t="s">
        <v>213</v>
      </c>
      <c r="B29" s="89">
        <f>B10/B8</f>
        <v>0.27810871183916602</v>
      </c>
      <c r="C29" s="89">
        <f t="shared" ref="C29:V29" si="15">C10/C8</f>
        <v>0.27220630372492838</v>
      </c>
      <c r="D29" s="89">
        <f t="shared" si="15"/>
        <v>0.2686626746506986</v>
      </c>
      <c r="E29" s="89">
        <f t="shared" si="15"/>
        <v>0.28723404255319152</v>
      </c>
      <c r="F29" s="89">
        <f t="shared" si="15"/>
        <v>0.27171985815602839</v>
      </c>
      <c r="G29" s="89">
        <f t="shared" si="15"/>
        <v>0.26234464225730603</v>
      </c>
      <c r="H29" s="89">
        <f t="shared" si="15"/>
        <v>0.25601684717208184</v>
      </c>
      <c r="I29" s="89">
        <f t="shared" si="15"/>
        <v>0.24549871391826236</v>
      </c>
      <c r="J29" s="89">
        <f t="shared" si="15"/>
        <v>0.22887864823348694</v>
      </c>
      <c r="K29" s="89">
        <f t="shared" si="15"/>
        <v>0.21284448818897639</v>
      </c>
      <c r="L29" s="89">
        <f t="shared" si="15"/>
        <v>0.19394805813676436</v>
      </c>
      <c r="M29" s="89">
        <f t="shared" si="15"/>
        <v>0.16875671802221426</v>
      </c>
      <c r="N29" s="89">
        <f t="shared" si="15"/>
        <v>0.14582696423112199</v>
      </c>
      <c r="O29" s="89">
        <f t="shared" si="15"/>
        <v>0.12272603855552539</v>
      </c>
      <c r="P29" s="89">
        <f t="shared" si="15"/>
        <v>0.10223156910854071</v>
      </c>
      <c r="Q29" s="89">
        <f t="shared" si="15"/>
        <v>8.5037550548815719E-2</v>
      </c>
      <c r="R29" s="89">
        <f t="shared" si="15"/>
        <v>7.9682981685766305E-2</v>
      </c>
      <c r="S29" s="89">
        <f t="shared" si="15"/>
        <v>7.0886075949367092E-2</v>
      </c>
      <c r="T29" s="89">
        <f t="shared" si="15"/>
        <v>6.6095033940693104E-2</v>
      </c>
      <c r="U29" s="89">
        <f t="shared" si="15"/>
        <v>6.2322611163670764E-2</v>
      </c>
      <c r="V29" s="89">
        <f t="shared" si="15"/>
        <v>6.5209244222361018E-2</v>
      </c>
      <c r="W29" s="89">
        <f t="shared" ref="W29:X29" si="16">W10/W8</f>
        <v>6.4085447263017362E-2</v>
      </c>
      <c r="X29" s="89">
        <f t="shared" si="16"/>
        <v>9.949409780775717E-2</v>
      </c>
      <c r="Y29" s="89">
        <f t="shared" ref="Y29" si="17">Y10/Y8</f>
        <v>0.11069210292812777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7955</v>
      </c>
      <c r="C32" s="42">
        <v>9298</v>
      </c>
      <c r="D32" s="42">
        <v>9229</v>
      </c>
      <c r="E32" s="42">
        <v>9317</v>
      </c>
      <c r="F32" s="42">
        <v>9351</v>
      </c>
      <c r="G32" s="42">
        <v>11181</v>
      </c>
      <c r="H32" s="42">
        <v>11523</v>
      </c>
      <c r="I32" s="42">
        <v>12788</v>
      </c>
      <c r="J32" s="42">
        <v>13751</v>
      </c>
      <c r="K32" s="42">
        <v>16462</v>
      </c>
      <c r="L32" s="42">
        <v>14265</v>
      </c>
      <c r="M32" s="42">
        <v>14888</v>
      </c>
      <c r="N32" s="42">
        <v>17186</v>
      </c>
      <c r="O32" s="42">
        <v>17200</v>
      </c>
      <c r="P32" s="42">
        <v>16292</v>
      </c>
      <c r="Q32" s="42">
        <v>17732</v>
      </c>
      <c r="R32" s="42">
        <v>18365</v>
      </c>
      <c r="S32" s="42">
        <v>16924</v>
      </c>
      <c r="T32" s="42">
        <v>18351</v>
      </c>
      <c r="U32" s="42">
        <v>18573</v>
      </c>
      <c r="V32" s="42">
        <v>19654</v>
      </c>
      <c r="W32" s="42">
        <v>20541</v>
      </c>
      <c r="X32" s="42">
        <v>18804</v>
      </c>
      <c r="Y32" s="42">
        <v>25177</v>
      </c>
    </row>
    <row r="33" spans="1:25" x14ac:dyDescent="0.3">
      <c r="A33" s="16" t="s">
        <v>116</v>
      </c>
      <c r="B33" s="42">
        <v>5365</v>
      </c>
      <c r="C33" s="42">
        <v>6567</v>
      </c>
      <c r="D33" s="42">
        <v>6570</v>
      </c>
      <c r="E33" s="42">
        <v>6587</v>
      </c>
      <c r="F33" s="68">
        <v>6527</v>
      </c>
      <c r="G33" s="68">
        <v>7678</v>
      </c>
      <c r="H33" s="68">
        <v>7454</v>
      </c>
      <c r="I33" s="68">
        <v>8380</v>
      </c>
      <c r="J33" s="68">
        <v>8797</v>
      </c>
      <c r="K33" s="68">
        <v>10823</v>
      </c>
      <c r="L33" s="68">
        <v>8196</v>
      </c>
      <c r="M33" s="68">
        <v>8815</v>
      </c>
      <c r="N33" s="68">
        <v>10505</v>
      </c>
      <c r="O33" s="68">
        <v>9817</v>
      </c>
      <c r="P33" s="68">
        <v>9499</v>
      </c>
      <c r="Q33" s="68">
        <v>10921</v>
      </c>
      <c r="R33" s="42">
        <v>11050</v>
      </c>
      <c r="S33" s="42">
        <v>9634</v>
      </c>
      <c r="T33" s="42">
        <v>10146</v>
      </c>
      <c r="U33" s="42">
        <v>10235</v>
      </c>
      <c r="V33" s="42">
        <v>10942</v>
      </c>
      <c r="W33" s="42">
        <v>14512</v>
      </c>
      <c r="X33" s="42">
        <v>12559</v>
      </c>
      <c r="Y33" s="42">
        <v>16348</v>
      </c>
    </row>
    <row r="34" spans="1:25" x14ac:dyDescent="0.3">
      <c r="A34" s="16" t="s">
        <v>117</v>
      </c>
      <c r="B34" s="42">
        <v>2590</v>
      </c>
      <c r="C34" s="42">
        <v>2731</v>
      </c>
      <c r="D34" s="42">
        <v>2659</v>
      </c>
      <c r="E34" s="42">
        <v>2729</v>
      </c>
      <c r="F34" s="68">
        <v>2824</v>
      </c>
      <c r="G34" s="68">
        <v>3504</v>
      </c>
      <c r="H34" s="68">
        <v>4069</v>
      </c>
      <c r="I34" s="68">
        <v>4408</v>
      </c>
      <c r="J34" s="68">
        <v>4954</v>
      </c>
      <c r="K34" s="68">
        <v>5638</v>
      </c>
      <c r="L34" s="68">
        <v>6069</v>
      </c>
      <c r="M34" s="68">
        <v>6073</v>
      </c>
      <c r="N34" s="68">
        <v>6682</v>
      </c>
      <c r="O34" s="68">
        <v>7383</v>
      </c>
      <c r="P34" s="68">
        <v>6793</v>
      </c>
      <c r="Q34" s="42">
        <v>6811</v>
      </c>
      <c r="R34" s="42">
        <v>7315</v>
      </c>
      <c r="S34" s="42">
        <v>7290</v>
      </c>
      <c r="T34" s="42">
        <v>8204</v>
      </c>
      <c r="U34" s="42">
        <v>8338</v>
      </c>
      <c r="V34" s="42">
        <v>8712</v>
      </c>
      <c r="W34" s="42">
        <v>6029</v>
      </c>
      <c r="X34" s="42">
        <v>6246</v>
      </c>
      <c r="Y34" s="42">
        <v>8829</v>
      </c>
    </row>
    <row r="35" spans="1:25" x14ac:dyDescent="0.3">
      <c r="A35" s="76" t="s">
        <v>2</v>
      </c>
      <c r="B35" s="3">
        <f>B36+B44</f>
        <v>1228</v>
      </c>
      <c r="C35" s="3">
        <f t="shared" ref="C35:V35" si="18">C36+C44</f>
        <v>1458</v>
      </c>
      <c r="D35" s="3">
        <f t="shared" si="18"/>
        <v>1414</v>
      </c>
      <c r="E35" s="3">
        <f t="shared" si="18"/>
        <v>1461</v>
      </c>
      <c r="F35" s="3">
        <f t="shared" si="18"/>
        <v>1391</v>
      </c>
      <c r="G35" s="3">
        <f t="shared" si="18"/>
        <v>1444</v>
      </c>
      <c r="H35" s="3">
        <f t="shared" si="18"/>
        <v>1528</v>
      </c>
      <c r="I35" s="3">
        <f t="shared" si="18"/>
        <v>1638</v>
      </c>
      <c r="J35" s="3">
        <f t="shared" si="18"/>
        <v>1684</v>
      </c>
      <c r="K35" s="3">
        <f t="shared" si="18"/>
        <v>1761</v>
      </c>
      <c r="L35" s="3">
        <f t="shared" si="18"/>
        <v>2140</v>
      </c>
      <c r="M35" s="3">
        <f t="shared" si="18"/>
        <v>2448</v>
      </c>
      <c r="N35" s="3">
        <f t="shared" si="18"/>
        <v>2481</v>
      </c>
      <c r="O35" s="3">
        <f t="shared" si="18"/>
        <v>2754</v>
      </c>
      <c r="P35" s="3">
        <f t="shared" si="18"/>
        <v>2520</v>
      </c>
      <c r="Q35" s="3">
        <f t="shared" si="18"/>
        <v>2586</v>
      </c>
      <c r="R35" s="3">
        <f t="shared" si="18"/>
        <v>2653</v>
      </c>
      <c r="S35" s="3">
        <f t="shared" si="18"/>
        <v>2673</v>
      </c>
      <c r="T35" s="3">
        <f t="shared" si="18"/>
        <v>3030</v>
      </c>
      <c r="U35" s="3">
        <f t="shared" si="18"/>
        <v>3067</v>
      </c>
      <c r="V35" s="3">
        <f t="shared" si="18"/>
        <v>3362</v>
      </c>
      <c r="W35" s="3">
        <f t="shared" ref="W35:X35" si="19">W36+W44</f>
        <v>922</v>
      </c>
      <c r="X35" s="3">
        <f t="shared" si="19"/>
        <v>213</v>
      </c>
      <c r="Y35" s="3">
        <f t="shared" ref="Y35" si="20">Y36+Y44</f>
        <v>1654</v>
      </c>
    </row>
    <row r="36" spans="1:25" x14ac:dyDescent="0.3">
      <c r="A36" s="77" t="s">
        <v>107</v>
      </c>
      <c r="B36" s="42">
        <v>830</v>
      </c>
      <c r="C36" s="42">
        <v>970</v>
      </c>
      <c r="D36" s="42">
        <v>903</v>
      </c>
      <c r="E36" s="42">
        <v>883</v>
      </c>
      <c r="F36" s="68">
        <v>849</v>
      </c>
      <c r="G36" s="68">
        <v>883</v>
      </c>
      <c r="H36" s="68">
        <v>917</v>
      </c>
      <c r="I36" s="68">
        <v>962</v>
      </c>
      <c r="J36" s="68">
        <v>1031</v>
      </c>
      <c r="K36" s="68">
        <v>1053</v>
      </c>
      <c r="L36" s="68">
        <v>1180</v>
      </c>
      <c r="M36" s="68">
        <v>1267</v>
      </c>
      <c r="N36" s="68">
        <v>1242</v>
      </c>
      <c r="O36" s="68">
        <v>1360</v>
      </c>
      <c r="P36" s="68">
        <v>1415</v>
      </c>
      <c r="Q36" s="68">
        <v>1441</v>
      </c>
      <c r="R36" s="42">
        <v>1532</v>
      </c>
      <c r="S36" s="42">
        <v>1671</v>
      </c>
      <c r="T36" s="42">
        <v>1735</v>
      </c>
      <c r="U36" s="42">
        <v>1810</v>
      </c>
      <c r="V36" s="42">
        <v>1986</v>
      </c>
      <c r="W36" s="42">
        <v>504</v>
      </c>
      <c r="X36" s="42">
        <v>164</v>
      </c>
      <c r="Y36" s="42">
        <v>881</v>
      </c>
    </row>
    <row r="37" spans="1:25" x14ac:dyDescent="0.3">
      <c r="A37" s="78" t="s">
        <v>201</v>
      </c>
      <c r="B37" s="42">
        <v>260</v>
      </c>
      <c r="C37" s="42">
        <v>299</v>
      </c>
      <c r="D37" s="42">
        <v>254</v>
      </c>
      <c r="E37" s="42">
        <v>239</v>
      </c>
      <c r="F37" s="68">
        <v>242</v>
      </c>
      <c r="G37" s="68">
        <v>251</v>
      </c>
      <c r="H37" s="68">
        <v>260</v>
      </c>
      <c r="I37" s="68">
        <v>282</v>
      </c>
      <c r="J37" s="68">
        <v>295</v>
      </c>
      <c r="K37" s="68">
        <v>301</v>
      </c>
      <c r="L37" s="68">
        <v>318</v>
      </c>
      <c r="M37" s="68">
        <v>332</v>
      </c>
      <c r="N37" s="68">
        <v>286</v>
      </c>
      <c r="O37" s="68">
        <v>307</v>
      </c>
      <c r="P37" s="68">
        <v>279</v>
      </c>
      <c r="Q37" s="68">
        <v>253</v>
      </c>
      <c r="R37" s="42">
        <v>264</v>
      </c>
      <c r="S37" s="42">
        <v>269</v>
      </c>
      <c r="T37" s="42">
        <v>234</v>
      </c>
      <c r="U37" s="42">
        <v>224</v>
      </c>
      <c r="V37" s="42">
        <v>242</v>
      </c>
      <c r="W37" s="42">
        <v>68</v>
      </c>
      <c r="X37" s="42">
        <v>24</v>
      </c>
      <c r="Y37" s="42">
        <v>101</v>
      </c>
    </row>
    <row r="38" spans="1:25" x14ac:dyDescent="0.3">
      <c r="A38" s="79" t="s">
        <v>202</v>
      </c>
      <c r="B38" s="42">
        <v>9</v>
      </c>
      <c r="C38" s="42">
        <v>10</v>
      </c>
      <c r="D38" s="42">
        <v>9</v>
      </c>
      <c r="E38" s="42">
        <v>7</v>
      </c>
      <c r="F38" s="68">
        <v>11</v>
      </c>
      <c r="G38" s="68">
        <v>13</v>
      </c>
      <c r="H38" s="68">
        <v>14</v>
      </c>
      <c r="I38" s="68">
        <v>13</v>
      </c>
      <c r="J38" s="68">
        <v>14</v>
      </c>
      <c r="K38" s="68">
        <v>14</v>
      </c>
      <c r="L38" s="68">
        <v>14</v>
      </c>
      <c r="M38" s="68">
        <v>14</v>
      </c>
      <c r="N38" s="68">
        <v>15</v>
      </c>
      <c r="O38" s="68">
        <v>15</v>
      </c>
      <c r="P38" s="68">
        <v>15</v>
      </c>
      <c r="Q38" s="68">
        <v>16</v>
      </c>
      <c r="R38" s="42">
        <v>17</v>
      </c>
      <c r="S38" s="42">
        <v>17</v>
      </c>
      <c r="T38" s="42">
        <v>18</v>
      </c>
      <c r="U38" s="42">
        <v>19</v>
      </c>
      <c r="V38" s="42">
        <v>20</v>
      </c>
      <c r="W38" s="42">
        <v>18</v>
      </c>
      <c r="X38" s="42">
        <v>18</v>
      </c>
      <c r="Y38" s="42">
        <v>20</v>
      </c>
    </row>
    <row r="39" spans="1:25" x14ac:dyDescent="0.3">
      <c r="A39" s="79" t="s">
        <v>203</v>
      </c>
      <c r="B39" s="42">
        <v>251</v>
      </c>
      <c r="C39" s="42">
        <v>290</v>
      </c>
      <c r="D39" s="42">
        <v>245</v>
      </c>
      <c r="E39" s="42">
        <v>231</v>
      </c>
      <c r="F39" s="68">
        <v>230</v>
      </c>
      <c r="G39" s="68">
        <v>237</v>
      </c>
      <c r="H39" s="68">
        <v>246</v>
      </c>
      <c r="I39" s="68">
        <v>269</v>
      </c>
      <c r="J39" s="68">
        <v>281</v>
      </c>
      <c r="K39" s="68">
        <v>287</v>
      </c>
      <c r="L39" s="68">
        <v>305</v>
      </c>
      <c r="M39" s="68">
        <v>318</v>
      </c>
      <c r="N39" s="68">
        <v>271</v>
      </c>
      <c r="O39" s="68">
        <v>291</v>
      </c>
      <c r="P39" s="68">
        <v>264</v>
      </c>
      <c r="Q39" s="68">
        <v>237</v>
      </c>
      <c r="R39" s="42">
        <v>247</v>
      </c>
      <c r="S39" s="42">
        <v>252</v>
      </c>
      <c r="T39" s="42">
        <v>215</v>
      </c>
      <c r="U39" s="42">
        <v>205</v>
      </c>
      <c r="V39" s="42">
        <v>222</v>
      </c>
      <c r="W39" s="42">
        <v>50</v>
      </c>
      <c r="X39" s="42">
        <v>6</v>
      </c>
      <c r="Y39" s="42">
        <v>82</v>
      </c>
    </row>
    <row r="40" spans="1:25" x14ac:dyDescent="0.3">
      <c r="A40" s="78" t="s">
        <v>204</v>
      </c>
      <c r="B40" s="42">
        <v>569</v>
      </c>
      <c r="C40" s="42">
        <v>671</v>
      </c>
      <c r="D40" s="42">
        <v>649</v>
      </c>
      <c r="E40" s="42">
        <v>644</v>
      </c>
      <c r="F40" s="68">
        <v>607</v>
      </c>
      <c r="G40" s="68">
        <v>632</v>
      </c>
      <c r="H40" s="68">
        <v>657</v>
      </c>
      <c r="I40" s="68">
        <v>680</v>
      </c>
      <c r="J40" s="68">
        <v>736</v>
      </c>
      <c r="K40" s="68">
        <v>752</v>
      </c>
      <c r="L40" s="68">
        <v>862</v>
      </c>
      <c r="M40" s="68">
        <v>934</v>
      </c>
      <c r="N40" s="68">
        <v>956</v>
      </c>
      <c r="O40" s="68">
        <v>1053</v>
      </c>
      <c r="P40" s="68">
        <v>1136</v>
      </c>
      <c r="Q40" s="68">
        <v>1188</v>
      </c>
      <c r="R40" s="42">
        <v>1268</v>
      </c>
      <c r="S40" s="42">
        <v>1401</v>
      </c>
      <c r="T40" s="42">
        <v>1501</v>
      </c>
      <c r="U40" s="42">
        <v>1586</v>
      </c>
      <c r="V40" s="42">
        <v>1744</v>
      </c>
      <c r="W40" s="42">
        <v>436</v>
      </c>
      <c r="X40" s="42">
        <v>140</v>
      </c>
      <c r="Y40" s="42">
        <v>779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>
        <v>1</v>
      </c>
      <c r="X41" s="42">
        <v>1</v>
      </c>
      <c r="Y41" s="42">
        <v>1</v>
      </c>
    </row>
    <row r="42" spans="1:25" x14ac:dyDescent="0.3">
      <c r="A42" s="79" t="s">
        <v>206</v>
      </c>
      <c r="B42" s="42">
        <v>92</v>
      </c>
      <c r="C42" s="42">
        <v>117</v>
      </c>
      <c r="D42" s="42">
        <v>186</v>
      </c>
      <c r="E42" s="42">
        <v>202</v>
      </c>
      <c r="F42" s="68">
        <v>172</v>
      </c>
      <c r="G42" s="68">
        <v>176</v>
      </c>
      <c r="H42" s="68">
        <v>183</v>
      </c>
      <c r="I42" s="68">
        <v>193</v>
      </c>
      <c r="J42" s="68">
        <v>212</v>
      </c>
      <c r="K42" s="68">
        <v>233</v>
      </c>
      <c r="L42" s="68">
        <v>243</v>
      </c>
      <c r="M42" s="68">
        <v>250</v>
      </c>
      <c r="N42" s="68">
        <v>264</v>
      </c>
      <c r="O42" s="68">
        <v>271</v>
      </c>
      <c r="P42" s="68">
        <v>282</v>
      </c>
      <c r="Q42" s="68">
        <v>304</v>
      </c>
      <c r="R42" s="42">
        <v>329</v>
      </c>
      <c r="S42" s="42">
        <v>347</v>
      </c>
      <c r="T42" s="42">
        <v>348</v>
      </c>
      <c r="U42" s="42">
        <v>363</v>
      </c>
      <c r="V42" s="42">
        <v>439</v>
      </c>
      <c r="W42" s="42">
        <v>138</v>
      </c>
      <c r="X42" s="42">
        <v>98</v>
      </c>
      <c r="Y42" s="42">
        <v>123</v>
      </c>
    </row>
    <row r="43" spans="1:25" x14ac:dyDescent="0.3">
      <c r="A43" s="79" t="s">
        <v>207</v>
      </c>
      <c r="B43" s="42">
        <v>477</v>
      </c>
      <c r="C43" s="42">
        <v>554</v>
      </c>
      <c r="D43" s="42">
        <v>463</v>
      </c>
      <c r="E43" s="42">
        <v>442</v>
      </c>
      <c r="F43" s="68">
        <v>435</v>
      </c>
      <c r="G43" s="68">
        <v>456</v>
      </c>
      <c r="H43" s="68">
        <v>474</v>
      </c>
      <c r="I43" s="68">
        <v>487</v>
      </c>
      <c r="J43" s="68">
        <v>523</v>
      </c>
      <c r="K43" s="68">
        <v>519</v>
      </c>
      <c r="L43" s="68">
        <v>618</v>
      </c>
      <c r="M43" s="68">
        <v>683</v>
      </c>
      <c r="N43" s="68">
        <v>692</v>
      </c>
      <c r="O43" s="68">
        <v>782</v>
      </c>
      <c r="P43" s="68">
        <v>853</v>
      </c>
      <c r="Q43" s="68">
        <v>883</v>
      </c>
      <c r="R43" s="42">
        <v>938</v>
      </c>
      <c r="S43" s="42">
        <v>1054</v>
      </c>
      <c r="T43" s="42">
        <v>1153</v>
      </c>
      <c r="U43" s="42">
        <v>1221</v>
      </c>
      <c r="V43" s="42">
        <v>1304</v>
      </c>
      <c r="W43" s="42">
        <v>297</v>
      </c>
      <c r="X43" s="42">
        <v>41</v>
      </c>
      <c r="Y43" s="42">
        <v>655</v>
      </c>
    </row>
    <row r="44" spans="1:25" x14ac:dyDescent="0.3">
      <c r="A44" s="77" t="s">
        <v>108</v>
      </c>
      <c r="B44" s="42">
        <v>398</v>
      </c>
      <c r="C44" s="42">
        <v>488</v>
      </c>
      <c r="D44" s="42">
        <v>511</v>
      </c>
      <c r="E44" s="42">
        <v>578</v>
      </c>
      <c r="F44" s="68">
        <v>542</v>
      </c>
      <c r="G44" s="68">
        <v>561</v>
      </c>
      <c r="H44" s="68">
        <v>611</v>
      </c>
      <c r="I44" s="68">
        <v>676</v>
      </c>
      <c r="J44" s="68">
        <v>653</v>
      </c>
      <c r="K44" s="68">
        <v>708</v>
      </c>
      <c r="L44" s="68">
        <v>960</v>
      </c>
      <c r="M44" s="68">
        <v>1181</v>
      </c>
      <c r="N44" s="68">
        <v>1239</v>
      </c>
      <c r="O44" s="68">
        <v>1394</v>
      </c>
      <c r="P44" s="68">
        <v>1105</v>
      </c>
      <c r="Q44" s="68">
        <v>1145</v>
      </c>
      <c r="R44" s="42">
        <v>1121</v>
      </c>
      <c r="S44" s="42">
        <v>1002</v>
      </c>
      <c r="T44" s="42">
        <v>1295</v>
      </c>
      <c r="U44" s="42">
        <v>1257</v>
      </c>
      <c r="V44" s="42">
        <v>1376</v>
      </c>
      <c r="W44" s="42">
        <v>418</v>
      </c>
      <c r="X44" s="42">
        <v>49</v>
      </c>
      <c r="Y44" s="42">
        <v>773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0.18729641693811083</v>
      </c>
      <c r="D46" s="65">
        <f t="shared" si="21"/>
        <v>-3.0178326474622819E-2</v>
      </c>
      <c r="E46" s="65">
        <f t="shared" si="21"/>
        <v>3.3239038189533332E-2</v>
      </c>
      <c r="F46" s="65">
        <f t="shared" si="21"/>
        <v>-4.7912388774811743E-2</v>
      </c>
      <c r="G46" s="65">
        <f t="shared" si="21"/>
        <v>3.8102084831056704E-2</v>
      </c>
      <c r="H46" s="65">
        <f t="shared" si="21"/>
        <v>5.8171745152354681E-2</v>
      </c>
      <c r="I46" s="65">
        <f t="shared" si="21"/>
        <v>7.1989528795811442E-2</v>
      </c>
      <c r="J46" s="65">
        <f t="shared" si="21"/>
        <v>2.8083028083027983E-2</v>
      </c>
      <c r="K46" s="65">
        <f t="shared" si="21"/>
        <v>4.572446555819476E-2</v>
      </c>
      <c r="L46" s="65">
        <f t="shared" si="21"/>
        <v>0.21521862578080642</v>
      </c>
      <c r="M46" s="65">
        <f t="shared" si="21"/>
        <v>0.14392523364485976</v>
      </c>
      <c r="N46" s="65">
        <f t="shared" si="21"/>
        <v>1.3480392156862697E-2</v>
      </c>
      <c r="O46" s="65">
        <f t="shared" si="21"/>
        <v>0.11003627569528418</v>
      </c>
      <c r="P46" s="65">
        <f t="shared" si="21"/>
        <v>-8.496732026143794E-2</v>
      </c>
      <c r="Q46" s="65">
        <f t="shared" si="21"/>
        <v>2.6190476190476097E-2</v>
      </c>
      <c r="R46" s="65">
        <f t="shared" si="21"/>
        <v>2.5908739365815947E-2</v>
      </c>
      <c r="S46" s="65">
        <f t="shared" si="21"/>
        <v>7.5386355069733124E-3</v>
      </c>
      <c r="T46" s="65">
        <f t="shared" si="21"/>
        <v>0.13355780022446684</v>
      </c>
      <c r="U46" s="65">
        <f t="shared" si="21"/>
        <v>1.2211221122112148E-2</v>
      </c>
      <c r="V46" s="65">
        <f t="shared" si="21"/>
        <v>9.6185197261167366E-2</v>
      </c>
      <c r="W46" s="65">
        <f t="shared" si="21"/>
        <v>-0.72575847709696606</v>
      </c>
      <c r="X46" s="65">
        <f t="shared" si="21"/>
        <v>-0.76898047722342733</v>
      </c>
      <c r="Y46" s="65">
        <f t="shared" si="21"/>
        <v>6.765258215962441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0.16867469879518082</v>
      </c>
      <c r="D47" s="65">
        <f t="shared" si="21"/>
        <v>-6.9072164948453585E-2</v>
      </c>
      <c r="E47" s="65">
        <f t="shared" si="21"/>
        <v>-2.2148394241417457E-2</v>
      </c>
      <c r="F47" s="65">
        <f t="shared" si="21"/>
        <v>-3.8505096262740679E-2</v>
      </c>
      <c r="G47" s="65">
        <f t="shared" si="21"/>
        <v>4.0047114252061311E-2</v>
      </c>
      <c r="H47" s="65">
        <f t="shared" si="21"/>
        <v>3.8505096262740679E-2</v>
      </c>
      <c r="I47" s="65">
        <f t="shared" si="21"/>
        <v>4.9073064340239947E-2</v>
      </c>
      <c r="J47" s="65">
        <f t="shared" si="21"/>
        <v>7.1725571725571813E-2</v>
      </c>
      <c r="K47" s="65">
        <f t="shared" si="21"/>
        <v>2.133850630455858E-2</v>
      </c>
      <c r="L47" s="65">
        <f t="shared" si="21"/>
        <v>0.12060778727445398</v>
      </c>
      <c r="M47" s="65">
        <f t="shared" si="21"/>
        <v>7.3728813559321926E-2</v>
      </c>
      <c r="N47" s="65">
        <f t="shared" si="21"/>
        <v>-1.9731649565903675E-2</v>
      </c>
      <c r="O47" s="65">
        <f t="shared" si="21"/>
        <v>9.5008051529790638E-2</v>
      </c>
      <c r="P47" s="65">
        <f t="shared" si="21"/>
        <v>4.0441176470588314E-2</v>
      </c>
      <c r="Q47" s="65">
        <f t="shared" si="21"/>
        <v>1.8374558303887012E-2</v>
      </c>
      <c r="R47" s="65">
        <f t="shared" si="21"/>
        <v>6.3150589868147033E-2</v>
      </c>
      <c r="S47" s="65">
        <f t="shared" si="21"/>
        <v>9.0731070496083532E-2</v>
      </c>
      <c r="T47" s="65">
        <f t="shared" si="21"/>
        <v>3.8300418910831802E-2</v>
      </c>
      <c r="U47" s="65">
        <f t="shared" si="21"/>
        <v>4.3227665706051965E-2</v>
      </c>
      <c r="V47" s="65">
        <f t="shared" si="21"/>
        <v>9.723756906077341E-2</v>
      </c>
      <c r="W47" s="65">
        <f t="shared" si="21"/>
        <v>-0.74622356495468278</v>
      </c>
      <c r="X47" s="65">
        <f t="shared" si="21"/>
        <v>-0.67460317460317465</v>
      </c>
      <c r="Y47" s="65">
        <f t="shared" si="21"/>
        <v>4.3719512195121952</v>
      </c>
    </row>
    <row r="48" spans="1:25" x14ac:dyDescent="0.3">
      <c r="A48" s="74" t="s">
        <v>214</v>
      </c>
      <c r="B48" s="65" t="s">
        <v>3</v>
      </c>
      <c r="C48" s="65">
        <f>C37/B37-1</f>
        <v>0.14999999999999991</v>
      </c>
      <c r="D48" s="65">
        <f>D37/C37-1</f>
        <v>-0.15050167224080269</v>
      </c>
      <c r="E48" s="65">
        <f>E37/D37-1</f>
        <v>-5.9055118110236227E-2</v>
      </c>
      <c r="F48" s="65">
        <f>F37/E37-1</f>
        <v>1.2552301255230214E-2</v>
      </c>
      <c r="G48" s="65">
        <f t="shared" si="21"/>
        <v>3.7190082644628086E-2</v>
      </c>
      <c r="H48" s="65">
        <f t="shared" si="21"/>
        <v>3.5856573705179251E-2</v>
      </c>
      <c r="I48" s="65">
        <f t="shared" si="21"/>
        <v>8.4615384615384537E-2</v>
      </c>
      <c r="J48" s="65">
        <f t="shared" si="21"/>
        <v>4.6099290780141855E-2</v>
      </c>
      <c r="K48" s="65">
        <f t="shared" si="21"/>
        <v>2.0338983050847359E-2</v>
      </c>
      <c r="L48" s="65">
        <f t="shared" si="21"/>
        <v>5.6478405315614655E-2</v>
      </c>
      <c r="M48" s="65">
        <f t="shared" si="21"/>
        <v>4.4025157232704393E-2</v>
      </c>
      <c r="N48" s="65">
        <f t="shared" si="21"/>
        <v>-0.13855421686746983</v>
      </c>
      <c r="O48" s="65">
        <f t="shared" si="21"/>
        <v>7.3426573426573327E-2</v>
      </c>
      <c r="P48" s="65">
        <f t="shared" si="21"/>
        <v>-9.1205211726384405E-2</v>
      </c>
      <c r="Q48" s="65">
        <f t="shared" si="21"/>
        <v>-9.3189964157706084E-2</v>
      </c>
      <c r="R48" s="65">
        <f t="shared" si="21"/>
        <v>4.3478260869565188E-2</v>
      </c>
      <c r="S48" s="65">
        <f t="shared" si="21"/>
        <v>1.8939393939394034E-2</v>
      </c>
      <c r="T48" s="65">
        <f t="shared" si="21"/>
        <v>-0.13011152416356875</v>
      </c>
      <c r="U48" s="65">
        <f t="shared" si="21"/>
        <v>-4.2735042735042694E-2</v>
      </c>
      <c r="V48" s="65">
        <f t="shared" si="21"/>
        <v>8.0357142857142794E-2</v>
      </c>
      <c r="W48" s="65">
        <f t="shared" si="21"/>
        <v>-0.71900826446280997</v>
      </c>
      <c r="X48" s="65">
        <f t="shared" si="21"/>
        <v>-0.64705882352941169</v>
      </c>
      <c r="Y48" s="65">
        <f t="shared" si="21"/>
        <v>3.208333333333333</v>
      </c>
    </row>
    <row r="49" spans="1:25" x14ac:dyDescent="0.3">
      <c r="A49" s="74" t="s">
        <v>215</v>
      </c>
      <c r="B49" s="65" t="s">
        <v>3</v>
      </c>
      <c r="C49" s="65">
        <f>C40/B40-1</f>
        <v>0.17926186291739898</v>
      </c>
      <c r="D49" s="65">
        <f>D40/C40-1</f>
        <v>-3.2786885245901676E-2</v>
      </c>
      <c r="E49" s="65">
        <f>E40/D40-1</f>
        <v>-7.7041602465330872E-3</v>
      </c>
      <c r="F49" s="65">
        <f>F40/E40-1</f>
        <v>-5.7453416149068293E-2</v>
      </c>
      <c r="G49" s="65">
        <f t="shared" ref="G49:Y49" si="22">G40/F40-1</f>
        <v>4.1186161449752845E-2</v>
      </c>
      <c r="H49" s="65">
        <f t="shared" si="22"/>
        <v>3.9556962025316444E-2</v>
      </c>
      <c r="I49" s="65">
        <f t="shared" si="22"/>
        <v>3.5007610350076046E-2</v>
      </c>
      <c r="J49" s="65">
        <f t="shared" si="22"/>
        <v>8.2352941176470518E-2</v>
      </c>
      <c r="K49" s="65">
        <f t="shared" si="22"/>
        <v>2.1739130434782705E-2</v>
      </c>
      <c r="L49" s="65">
        <f t="shared" si="22"/>
        <v>0.14627659574468077</v>
      </c>
      <c r="M49" s="65">
        <f t="shared" si="22"/>
        <v>8.3526682134570818E-2</v>
      </c>
      <c r="N49" s="65">
        <f t="shared" si="22"/>
        <v>2.3554603854389677E-2</v>
      </c>
      <c r="O49" s="65">
        <f t="shared" si="22"/>
        <v>0.10146443514644354</v>
      </c>
      <c r="P49" s="65">
        <f t="shared" si="22"/>
        <v>7.882241215574548E-2</v>
      </c>
      <c r="Q49" s="65">
        <f t="shared" si="22"/>
        <v>4.5774647887323994E-2</v>
      </c>
      <c r="R49" s="65">
        <f t="shared" si="22"/>
        <v>6.7340067340067256E-2</v>
      </c>
      <c r="S49" s="65">
        <f t="shared" si="22"/>
        <v>0.10488958990536279</v>
      </c>
      <c r="T49" s="65">
        <f t="shared" si="22"/>
        <v>7.1377587437544632E-2</v>
      </c>
      <c r="U49" s="65">
        <f t="shared" si="22"/>
        <v>5.6628914057295088E-2</v>
      </c>
      <c r="V49" s="65">
        <f t="shared" si="22"/>
        <v>9.9621689785624135E-2</v>
      </c>
      <c r="W49" s="65">
        <f t="shared" si="22"/>
        <v>-0.75</v>
      </c>
      <c r="X49" s="65">
        <f t="shared" si="22"/>
        <v>-0.67889908256880727</v>
      </c>
      <c r="Y49" s="65">
        <f t="shared" si="22"/>
        <v>4.5642857142857141</v>
      </c>
    </row>
    <row r="50" spans="1:25" x14ac:dyDescent="0.3">
      <c r="A50" s="73" t="s">
        <v>110</v>
      </c>
      <c r="B50" s="65" t="s">
        <v>3</v>
      </c>
      <c r="C50" s="88">
        <f>C44/B44-1</f>
        <v>0.22613065326633164</v>
      </c>
      <c r="D50" s="88">
        <f>D44/C44-1</f>
        <v>4.7131147540983687E-2</v>
      </c>
      <c r="E50" s="88">
        <f>E44/D44-1</f>
        <v>0.13111545988258322</v>
      </c>
      <c r="F50" s="88">
        <f>F44/E44-1</f>
        <v>-6.2283737024221408E-2</v>
      </c>
      <c r="G50" s="88">
        <f t="shared" ref="G50:Y50" si="23">G44/F44-1</f>
        <v>3.5055350553505615E-2</v>
      </c>
      <c r="H50" s="88">
        <f t="shared" si="23"/>
        <v>8.9126559714794995E-2</v>
      </c>
      <c r="I50" s="88">
        <f t="shared" si="23"/>
        <v>0.1063829787234043</v>
      </c>
      <c r="J50" s="88">
        <f t="shared" si="23"/>
        <v>-3.4023668639053262E-2</v>
      </c>
      <c r="K50" s="88">
        <f t="shared" si="23"/>
        <v>8.4226646248085846E-2</v>
      </c>
      <c r="L50" s="88">
        <f t="shared" si="23"/>
        <v>0.35593220338983045</v>
      </c>
      <c r="M50" s="88">
        <f t="shared" si="23"/>
        <v>0.23020833333333335</v>
      </c>
      <c r="N50" s="88">
        <f t="shared" si="23"/>
        <v>4.9110922946655311E-2</v>
      </c>
      <c r="O50" s="88">
        <f t="shared" si="23"/>
        <v>0.12510088781275219</v>
      </c>
      <c r="P50" s="88">
        <f t="shared" si="23"/>
        <v>-0.20731707317073167</v>
      </c>
      <c r="Q50" s="88">
        <f t="shared" si="23"/>
        <v>3.6199095022624528E-2</v>
      </c>
      <c r="R50" s="88">
        <f t="shared" si="23"/>
        <v>-2.0960698689956314E-2</v>
      </c>
      <c r="S50" s="88">
        <f t="shared" si="23"/>
        <v>-0.10615521855486176</v>
      </c>
      <c r="T50" s="88">
        <f t="shared" si="23"/>
        <v>0.29241516966067871</v>
      </c>
      <c r="U50" s="88">
        <f t="shared" si="23"/>
        <v>-2.9343629343629329E-2</v>
      </c>
      <c r="V50" s="88">
        <f t="shared" si="23"/>
        <v>9.4669848846459903E-2</v>
      </c>
      <c r="W50" s="88">
        <f t="shared" si="23"/>
        <v>-0.69622093023255816</v>
      </c>
      <c r="X50" s="88">
        <f t="shared" si="23"/>
        <v>-0.88277511961722488</v>
      </c>
      <c r="Y50" s="88">
        <f t="shared" si="23"/>
        <v>14.775510204081632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0.15436832181018229</v>
      </c>
      <c r="C52" s="65">
        <f t="shared" si="24"/>
        <v>0.15680791568079158</v>
      </c>
      <c r="D52" s="65">
        <f t="shared" si="24"/>
        <v>0.15321269910066096</v>
      </c>
      <c r="E52" s="65">
        <f t="shared" si="24"/>
        <v>0.1568101320167436</v>
      </c>
      <c r="F52" s="65">
        <f t="shared" si="24"/>
        <v>0.1487541439418244</v>
      </c>
      <c r="G52" s="65">
        <f t="shared" si="24"/>
        <v>0.12914766121098292</v>
      </c>
      <c r="H52" s="65">
        <f t="shared" si="24"/>
        <v>0.13260435650438254</v>
      </c>
      <c r="I52" s="65">
        <f t="shared" si="24"/>
        <v>0.12808883328120113</v>
      </c>
      <c r="J52" s="65">
        <f t="shared" si="24"/>
        <v>0.12246382081303178</v>
      </c>
      <c r="K52" s="65">
        <f t="shared" si="24"/>
        <v>0.10697363625318916</v>
      </c>
      <c r="L52" s="65">
        <f t="shared" si="24"/>
        <v>0.15001752541184718</v>
      </c>
      <c r="M52" s="65">
        <f t="shared" si="24"/>
        <v>0.16442772702847933</v>
      </c>
      <c r="N52" s="65">
        <f t="shared" si="24"/>
        <v>0.14436168974746888</v>
      </c>
      <c r="O52" s="65">
        <f t="shared" si="24"/>
        <v>0.16011627906976744</v>
      </c>
      <c r="P52" s="65">
        <f t="shared" si="24"/>
        <v>0.15467714215565923</v>
      </c>
      <c r="Q52" s="65">
        <f t="shared" si="24"/>
        <v>0.14583803293480713</v>
      </c>
      <c r="R52" s="65">
        <f t="shared" si="24"/>
        <v>0.14445956983392322</v>
      </c>
      <c r="S52" s="65">
        <f t="shared" si="24"/>
        <v>0.15794138501536281</v>
      </c>
      <c r="T52" s="65">
        <f t="shared" si="24"/>
        <v>0.16511361778649664</v>
      </c>
      <c r="U52" s="65">
        <f t="shared" si="24"/>
        <v>0.16513218112313574</v>
      </c>
      <c r="V52" s="65">
        <f t="shared" si="24"/>
        <v>0.17105932634578203</v>
      </c>
      <c r="W52" s="65">
        <f t="shared" ref="W52:X52" si="25">W35/W32</f>
        <v>4.4885838079937686E-2</v>
      </c>
      <c r="X52" s="65">
        <f t="shared" si="25"/>
        <v>1.1327377153797065E-2</v>
      </c>
      <c r="Y52" s="65">
        <f t="shared" ref="Y52" si="26">Y35/Y32</f>
        <v>6.5694880247845255E-2</v>
      </c>
    </row>
    <row r="53" spans="1:25" x14ac:dyDescent="0.3">
      <c r="A53" s="75" t="s">
        <v>217</v>
      </c>
      <c r="B53" s="88">
        <f t="shared" ref="B53:V53" si="27">B35/B34</f>
        <v>0.47413127413127415</v>
      </c>
      <c r="C53" s="88">
        <f t="shared" si="27"/>
        <v>0.53387037715122665</v>
      </c>
      <c r="D53" s="88">
        <f t="shared" si="27"/>
        <v>0.53177886423467469</v>
      </c>
      <c r="E53" s="88">
        <f t="shared" si="27"/>
        <v>0.53536093807255403</v>
      </c>
      <c r="F53" s="88">
        <f t="shared" si="27"/>
        <v>0.49256373937677056</v>
      </c>
      <c r="G53" s="88">
        <f t="shared" si="27"/>
        <v>0.41210045662100458</v>
      </c>
      <c r="H53" s="88">
        <f t="shared" si="27"/>
        <v>0.37552224133693785</v>
      </c>
      <c r="I53" s="88">
        <f t="shared" si="27"/>
        <v>0.37159709618874776</v>
      </c>
      <c r="J53" s="88">
        <f t="shared" si="27"/>
        <v>0.33992733144933385</v>
      </c>
      <c r="K53" s="88">
        <f t="shared" si="27"/>
        <v>0.31234480312167434</v>
      </c>
      <c r="L53" s="88">
        <f t="shared" si="27"/>
        <v>0.35261163288844949</v>
      </c>
      <c r="M53" s="88">
        <f t="shared" si="27"/>
        <v>0.40309566935616664</v>
      </c>
      <c r="N53" s="88">
        <f t="shared" si="27"/>
        <v>0.37129601915594135</v>
      </c>
      <c r="O53" s="88">
        <f t="shared" si="27"/>
        <v>0.37301909792767168</v>
      </c>
      <c r="P53" s="88">
        <f t="shared" si="27"/>
        <v>0.37097011629618726</v>
      </c>
      <c r="Q53" s="88">
        <f t="shared" si="27"/>
        <v>0.37967992952576712</v>
      </c>
      <c r="R53" s="88">
        <f t="shared" si="27"/>
        <v>0.3626794258373206</v>
      </c>
      <c r="S53" s="88">
        <f t="shared" si="27"/>
        <v>0.36666666666666664</v>
      </c>
      <c r="T53" s="88">
        <f t="shared" si="27"/>
        <v>0.36933203315455876</v>
      </c>
      <c r="U53" s="88">
        <f t="shared" si="27"/>
        <v>0.36783401295274648</v>
      </c>
      <c r="V53" s="88">
        <f t="shared" si="27"/>
        <v>0.3859044995408632</v>
      </c>
      <c r="W53" s="88">
        <f t="shared" ref="W53:X53" si="28">W35/W34</f>
        <v>0.15292751700116106</v>
      </c>
      <c r="X53" s="88">
        <f t="shared" si="28"/>
        <v>3.4101825168107586E-2</v>
      </c>
      <c r="Y53" s="88">
        <f t="shared" ref="Y53" si="29">Y35/Y34</f>
        <v>0.1873371842790803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7.4918566775244305E-2</v>
      </c>
      <c r="C55" s="88">
        <f t="shared" ref="C55:V55" si="30">C42/C35</f>
        <v>8.0246913580246909E-2</v>
      </c>
      <c r="D55" s="88">
        <f t="shared" si="30"/>
        <v>0.13154172560113153</v>
      </c>
      <c r="E55" s="88">
        <f t="shared" si="30"/>
        <v>0.13826146475017112</v>
      </c>
      <c r="F55" s="88">
        <f t="shared" si="30"/>
        <v>0.12365204888569374</v>
      </c>
      <c r="G55" s="88">
        <f t="shared" si="30"/>
        <v>0.12188365650969529</v>
      </c>
      <c r="H55" s="88">
        <f t="shared" si="30"/>
        <v>0.11976439790575916</v>
      </c>
      <c r="I55" s="88">
        <f t="shared" si="30"/>
        <v>0.11782661782661782</v>
      </c>
      <c r="J55" s="88">
        <f t="shared" si="30"/>
        <v>0.12589073634204276</v>
      </c>
      <c r="K55" s="88">
        <f t="shared" si="30"/>
        <v>0.13231118682566723</v>
      </c>
      <c r="L55" s="88">
        <f t="shared" si="30"/>
        <v>0.11355140186915888</v>
      </c>
      <c r="M55" s="88">
        <f t="shared" si="30"/>
        <v>0.10212418300653595</v>
      </c>
      <c r="N55" s="88">
        <f t="shared" si="30"/>
        <v>0.10640870616686819</v>
      </c>
      <c r="O55" s="88">
        <f t="shared" si="30"/>
        <v>9.8402323892519974E-2</v>
      </c>
      <c r="P55" s="88">
        <f t="shared" si="30"/>
        <v>0.11190476190476191</v>
      </c>
      <c r="Q55" s="88">
        <f t="shared" si="30"/>
        <v>0.11755607115235886</v>
      </c>
      <c r="R55" s="88">
        <f t="shared" si="30"/>
        <v>0.12401055408970976</v>
      </c>
      <c r="S55" s="88">
        <f t="shared" si="30"/>
        <v>0.12981668537224092</v>
      </c>
      <c r="T55" s="88">
        <f t="shared" si="30"/>
        <v>0.11485148514851486</v>
      </c>
      <c r="U55" s="88">
        <f t="shared" si="30"/>
        <v>0.11835670035865667</v>
      </c>
      <c r="V55" s="88">
        <f t="shared" si="30"/>
        <v>0.13057703747769184</v>
      </c>
      <c r="W55" s="88">
        <f t="shared" ref="W55:X55" si="31">W42/W35</f>
        <v>0.14967462039045554</v>
      </c>
      <c r="X55" s="88">
        <f t="shared" si="31"/>
        <v>0.460093896713615</v>
      </c>
      <c r="Y55" s="88">
        <f t="shared" ref="Y55" si="32">Y42/Y35</f>
        <v>7.4365175332527206E-2</v>
      </c>
    </row>
    <row r="56" spans="1:25" x14ac:dyDescent="0.3">
      <c r="A56" s="75" t="s">
        <v>219</v>
      </c>
      <c r="B56" s="65">
        <f>B37/B35</f>
        <v>0.21172638436482086</v>
      </c>
      <c r="C56" s="65">
        <f t="shared" ref="C56:V56" si="33">C37/C35</f>
        <v>0.20507544581618656</v>
      </c>
      <c r="D56" s="65">
        <f t="shared" si="33"/>
        <v>0.17963224893917965</v>
      </c>
      <c r="E56" s="65">
        <f t="shared" si="33"/>
        <v>0.16358658453114305</v>
      </c>
      <c r="F56" s="65">
        <f t="shared" si="33"/>
        <v>0.17397555715312724</v>
      </c>
      <c r="G56" s="65">
        <f t="shared" si="33"/>
        <v>0.17382271468144045</v>
      </c>
      <c r="H56" s="65">
        <f t="shared" si="33"/>
        <v>0.17015706806282724</v>
      </c>
      <c r="I56" s="65">
        <f t="shared" si="33"/>
        <v>0.17216117216117216</v>
      </c>
      <c r="J56" s="65">
        <f t="shared" si="33"/>
        <v>0.17517814726840855</v>
      </c>
      <c r="K56" s="65">
        <f t="shared" si="33"/>
        <v>0.17092561044860874</v>
      </c>
      <c r="L56" s="65">
        <f t="shared" si="33"/>
        <v>0.1485981308411215</v>
      </c>
      <c r="M56" s="65">
        <f t="shared" si="33"/>
        <v>0.13562091503267973</v>
      </c>
      <c r="N56" s="65">
        <f t="shared" si="33"/>
        <v>0.11527609834744054</v>
      </c>
      <c r="O56" s="65">
        <f t="shared" si="33"/>
        <v>0.11147421931735657</v>
      </c>
      <c r="P56" s="65">
        <f t="shared" si="33"/>
        <v>0.11071428571428571</v>
      </c>
      <c r="Q56" s="65">
        <f t="shared" si="33"/>
        <v>9.7834493426140756E-2</v>
      </c>
      <c r="R56" s="65">
        <f t="shared" si="33"/>
        <v>9.9509988692046733E-2</v>
      </c>
      <c r="S56" s="65">
        <f t="shared" si="33"/>
        <v>0.10063598952487841</v>
      </c>
      <c r="T56" s="65">
        <f t="shared" si="33"/>
        <v>7.7227722772277227E-2</v>
      </c>
      <c r="U56" s="65">
        <f t="shared" si="33"/>
        <v>7.3035539615259215E-2</v>
      </c>
      <c r="V56" s="65">
        <f t="shared" si="33"/>
        <v>7.1980963712076143E-2</v>
      </c>
      <c r="W56" s="65">
        <f t="shared" ref="W56:X56" si="34">W37/W35</f>
        <v>7.3752711496746198E-2</v>
      </c>
      <c r="X56" s="65">
        <f t="shared" si="34"/>
        <v>0.11267605633802817</v>
      </c>
      <c r="Y56" s="65">
        <f t="shared" ref="Y56" si="35">Y37/Y35</f>
        <v>6.106408706166868E-2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1458</v>
      </c>
      <c r="C59" s="42">
        <f t="shared" si="36"/>
        <v>1683</v>
      </c>
      <c r="D59" s="42">
        <f t="shared" si="36"/>
        <v>1091</v>
      </c>
      <c r="E59" s="42">
        <f t="shared" si="36"/>
        <v>795</v>
      </c>
      <c r="F59" s="42">
        <f t="shared" si="36"/>
        <v>865</v>
      </c>
      <c r="G59" s="42">
        <f t="shared" si="36"/>
        <v>1533</v>
      </c>
      <c r="H59" s="42">
        <f t="shared" si="36"/>
        <v>1796</v>
      </c>
      <c r="I59" s="42">
        <f t="shared" si="36"/>
        <v>1861</v>
      </c>
      <c r="J59" s="42">
        <f t="shared" si="36"/>
        <v>2222</v>
      </c>
      <c r="K59" s="42">
        <f t="shared" si="36"/>
        <v>2303</v>
      </c>
      <c r="L59" s="42">
        <f t="shared" si="36"/>
        <v>2057</v>
      </c>
      <c r="M59" s="42">
        <f t="shared" si="36"/>
        <v>3134</v>
      </c>
      <c r="N59" s="42">
        <f t="shared" si="36"/>
        <v>4061</v>
      </c>
      <c r="O59" s="42">
        <f t="shared" si="36"/>
        <v>4612</v>
      </c>
      <c r="P59" s="42">
        <f t="shared" si="36"/>
        <v>6039</v>
      </c>
      <c r="Q59" s="42">
        <f t="shared" si="36"/>
        <v>6069</v>
      </c>
      <c r="R59" s="42">
        <f t="shared" si="36"/>
        <v>6684</v>
      </c>
      <c r="S59" s="42">
        <f t="shared" si="36"/>
        <v>6017</v>
      </c>
      <c r="T59" s="42">
        <f t="shared" si="36"/>
        <v>5367</v>
      </c>
      <c r="U59" s="42">
        <f t="shared" si="36"/>
        <v>5389</v>
      </c>
      <c r="V59" s="42">
        <f t="shared" si="36"/>
        <v>4643</v>
      </c>
      <c r="W59" s="42">
        <f t="shared" ref="W59:X59" si="37">W8-W35</f>
        <v>576</v>
      </c>
      <c r="X59" s="42">
        <f t="shared" si="37"/>
        <v>380</v>
      </c>
      <c r="Y59" s="42">
        <f t="shared" ref="Y59" si="38">Y8-Y35</f>
        <v>2854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0.15432098765432098</v>
      </c>
      <c r="D61" s="87">
        <f t="shared" si="39"/>
        <v>-0.35175282234105765</v>
      </c>
      <c r="E61" s="87">
        <f t="shared" si="39"/>
        <v>-0.27131072410632445</v>
      </c>
      <c r="F61" s="87">
        <f t="shared" si="39"/>
        <v>8.8050314465408799E-2</v>
      </c>
      <c r="G61" s="87">
        <f t="shared" si="39"/>
        <v>0.77225433526011555</v>
      </c>
      <c r="H61" s="87">
        <f t="shared" si="39"/>
        <v>0.17155903457273319</v>
      </c>
      <c r="I61" s="87">
        <f t="shared" si="39"/>
        <v>3.6191536748329624E-2</v>
      </c>
      <c r="J61" s="87">
        <f t="shared" si="39"/>
        <v>0.19398173025255239</v>
      </c>
      <c r="K61" s="87">
        <f t="shared" si="39"/>
        <v>3.6453645364536456E-2</v>
      </c>
      <c r="L61" s="87">
        <f t="shared" si="39"/>
        <v>-0.10681719496309162</v>
      </c>
      <c r="M61" s="87">
        <f t="shared" si="39"/>
        <v>0.52357802625182304</v>
      </c>
      <c r="N61" s="87">
        <f t="shared" si="39"/>
        <v>0.295788130185067</v>
      </c>
      <c r="O61" s="87">
        <f t="shared" si="39"/>
        <v>0.13568086678158089</v>
      </c>
      <c r="P61" s="87">
        <f t="shared" si="39"/>
        <v>0.30941023417172592</v>
      </c>
      <c r="Q61" s="87">
        <f t="shared" si="39"/>
        <v>4.9677098857426726E-3</v>
      </c>
      <c r="R61" s="87">
        <f t="shared" si="39"/>
        <v>0.10133465150766188</v>
      </c>
      <c r="S61" s="87">
        <f t="shared" si="39"/>
        <v>-9.9790544584081389E-2</v>
      </c>
      <c r="T61" s="87">
        <f t="shared" si="39"/>
        <v>-0.10802725610769487</v>
      </c>
      <c r="U61" s="87">
        <f t="shared" si="39"/>
        <v>4.0991242779951555E-3</v>
      </c>
      <c r="V61" s="87">
        <f t="shared" si="39"/>
        <v>-0.13843013546112451</v>
      </c>
      <c r="W61" s="87">
        <f t="shared" si="39"/>
        <v>-0.87594227869911701</v>
      </c>
      <c r="X61" s="87">
        <f t="shared" si="39"/>
        <v>-0.34027777777777779</v>
      </c>
      <c r="Y61" s="87">
        <f t="shared" si="39"/>
        <v>6.5105263157894733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683" priority="19" stopIfTrue="1" operator="lessThan">
      <formula>0</formula>
    </cfRule>
  </conditionalFormatting>
  <conditionalFormatting sqref="B50:B52 C52:Y52">
    <cfRule type="cellIs" dxfId="682" priority="18" stopIfTrue="1" operator="lessThan">
      <formula>0</formula>
    </cfRule>
  </conditionalFormatting>
  <conditionalFormatting sqref="B19:Y29 Z34:HI35 Z51:HI53">
    <cfRule type="cellIs" dxfId="681" priority="21" stopIfTrue="1" operator="lessThan">
      <formula>0</formula>
    </cfRule>
  </conditionalFormatting>
  <conditionalFormatting sqref="B48:Y56 A57:U57 B59:Y59">
    <cfRule type="cellIs" dxfId="680" priority="4" stopIfTrue="1" operator="lessThan">
      <formula>0</formula>
    </cfRule>
  </conditionalFormatting>
  <conditionalFormatting sqref="B61:Y61">
    <cfRule type="cellIs" dxfId="679" priority="3" stopIfTrue="1" operator="lessThan">
      <formula>0</formula>
    </cfRule>
  </conditionalFormatting>
  <conditionalFormatting sqref="C19:Y23">
    <cfRule type="cellIs" dxfId="678" priority="2" operator="lessThan">
      <formula>0</formula>
    </cfRule>
  </conditionalFormatting>
  <conditionalFormatting sqref="C46:Y50">
    <cfRule type="cellIs" dxfId="677" priority="1" operator="lessThan">
      <formula>0</formula>
    </cfRule>
  </conditionalFormatting>
  <conditionalFormatting sqref="M34:P34">
    <cfRule type="cellIs" dxfId="676" priority="8" stopIfTrue="1" operator="lessThan">
      <formula>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6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125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4145</v>
      </c>
      <c r="J5" s="42">
        <v>4581</v>
      </c>
      <c r="K5" s="42">
        <v>4305</v>
      </c>
      <c r="L5" s="42">
        <v>3972</v>
      </c>
      <c r="M5" s="42">
        <v>3820</v>
      </c>
      <c r="N5" s="42">
        <v>4480</v>
      </c>
      <c r="O5" s="42">
        <v>5043</v>
      </c>
      <c r="P5" s="42">
        <v>5135</v>
      </c>
      <c r="Q5" s="42">
        <v>5501</v>
      </c>
      <c r="R5" s="42">
        <v>5728</v>
      </c>
      <c r="S5" s="42">
        <v>5437</v>
      </c>
      <c r="T5" s="42">
        <v>5884</v>
      </c>
      <c r="U5" s="42">
        <v>5459</v>
      </c>
      <c r="V5" s="42">
        <v>7517</v>
      </c>
      <c r="W5" s="42">
        <v>4478</v>
      </c>
      <c r="X5" s="42">
        <v>5034</v>
      </c>
      <c r="Y5" s="42">
        <v>6445</v>
      </c>
    </row>
    <row r="6" spans="1:25" x14ac:dyDescent="0.3">
      <c r="A6" s="67" t="s">
        <v>113</v>
      </c>
      <c r="B6" s="42">
        <v>2583</v>
      </c>
      <c r="C6" s="42">
        <v>2607</v>
      </c>
      <c r="D6" s="42">
        <v>2616</v>
      </c>
      <c r="E6" s="42">
        <v>2445</v>
      </c>
      <c r="F6" s="68">
        <v>1783</v>
      </c>
      <c r="G6" s="68">
        <v>1970</v>
      </c>
      <c r="H6" s="68">
        <v>2586</v>
      </c>
      <c r="I6" s="68">
        <v>3010</v>
      </c>
      <c r="J6" s="68">
        <v>3168</v>
      </c>
      <c r="K6" s="68">
        <v>2730</v>
      </c>
      <c r="L6" s="68">
        <v>2578</v>
      </c>
      <c r="M6" s="68">
        <v>2443</v>
      </c>
      <c r="N6" s="68">
        <v>2918</v>
      </c>
      <c r="O6" s="68">
        <v>3440</v>
      </c>
      <c r="P6" s="68">
        <v>3539</v>
      </c>
      <c r="Q6" s="68">
        <v>3835</v>
      </c>
      <c r="R6" s="42">
        <v>4032</v>
      </c>
      <c r="S6" s="42">
        <v>3798</v>
      </c>
      <c r="T6" s="42">
        <v>4290</v>
      </c>
      <c r="U6" s="42">
        <v>3587</v>
      </c>
      <c r="V6" s="42">
        <v>5734</v>
      </c>
      <c r="W6" s="42">
        <v>3432</v>
      </c>
      <c r="X6" s="42">
        <v>3943</v>
      </c>
      <c r="Y6" s="42">
        <v>4815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1135</v>
      </c>
      <c r="J7" s="68">
        <v>1412</v>
      </c>
      <c r="K7" s="68">
        <v>1575</v>
      </c>
      <c r="L7" s="68">
        <v>1393</v>
      </c>
      <c r="M7" s="68">
        <v>1377</v>
      </c>
      <c r="N7" s="68">
        <v>1562</v>
      </c>
      <c r="O7" s="68">
        <v>1603</v>
      </c>
      <c r="P7" s="68">
        <v>1596</v>
      </c>
      <c r="Q7" s="42">
        <v>1666</v>
      </c>
      <c r="R7" s="42">
        <v>1696</v>
      </c>
      <c r="S7" s="42">
        <v>1639</v>
      </c>
      <c r="T7" s="42">
        <v>1594</v>
      </c>
      <c r="U7" s="42">
        <v>1872</v>
      </c>
      <c r="V7" s="42">
        <v>1783</v>
      </c>
      <c r="W7" s="42">
        <v>1045</v>
      </c>
      <c r="X7" s="42">
        <v>1091</v>
      </c>
      <c r="Y7" s="42">
        <v>1630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42" t="s">
        <v>3</v>
      </c>
      <c r="G8" s="42" t="s">
        <v>3</v>
      </c>
      <c r="H8" s="42" t="s">
        <v>3</v>
      </c>
      <c r="I8" s="3">
        <f t="shared" ref="I8:V8" si="0">I9+I17</f>
        <v>385</v>
      </c>
      <c r="J8" s="3">
        <f t="shared" si="0"/>
        <v>443</v>
      </c>
      <c r="K8" s="3">
        <f t="shared" si="0"/>
        <v>560</v>
      </c>
      <c r="L8" s="3">
        <f t="shared" si="0"/>
        <v>573</v>
      </c>
      <c r="M8" s="3">
        <f t="shared" si="0"/>
        <v>611</v>
      </c>
      <c r="N8" s="3">
        <f t="shared" si="0"/>
        <v>668</v>
      </c>
      <c r="O8" s="3">
        <f t="shared" si="0"/>
        <v>698</v>
      </c>
      <c r="P8" s="3">
        <f t="shared" si="0"/>
        <v>737</v>
      </c>
      <c r="Q8" s="3">
        <f t="shared" si="0"/>
        <v>760</v>
      </c>
      <c r="R8" s="3">
        <f t="shared" si="0"/>
        <v>814</v>
      </c>
      <c r="S8" s="3">
        <f t="shared" si="0"/>
        <v>751</v>
      </c>
      <c r="T8" s="3">
        <f t="shared" si="0"/>
        <v>727</v>
      </c>
      <c r="U8" s="3">
        <f t="shared" si="0"/>
        <v>749</v>
      </c>
      <c r="V8" s="3">
        <f t="shared" si="0"/>
        <v>733</v>
      </c>
      <c r="W8" s="3">
        <f t="shared" ref="W8:X8" si="1">W9+W17</f>
        <v>146</v>
      </c>
      <c r="X8" s="3">
        <f t="shared" si="1"/>
        <v>137</v>
      </c>
      <c r="Y8" s="3">
        <f t="shared" ref="Y8" si="2">Y9+Y17</f>
        <v>559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334</v>
      </c>
      <c r="J9" s="68">
        <v>388</v>
      </c>
      <c r="K9" s="68">
        <v>481</v>
      </c>
      <c r="L9" s="68">
        <v>501</v>
      </c>
      <c r="M9" s="68">
        <v>537</v>
      </c>
      <c r="N9" s="68">
        <v>569</v>
      </c>
      <c r="O9" s="68">
        <v>578</v>
      </c>
      <c r="P9" s="68">
        <v>607</v>
      </c>
      <c r="Q9" s="68">
        <v>634</v>
      </c>
      <c r="R9" s="42">
        <v>689</v>
      </c>
      <c r="S9" s="42">
        <v>632</v>
      </c>
      <c r="T9" s="42">
        <v>616</v>
      </c>
      <c r="U9" s="42">
        <v>613</v>
      </c>
      <c r="V9" s="42">
        <v>606</v>
      </c>
      <c r="W9" s="42">
        <v>115</v>
      </c>
      <c r="X9" s="42">
        <v>110</v>
      </c>
      <c r="Y9" s="42">
        <v>450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123</v>
      </c>
      <c r="J10" s="68">
        <v>135</v>
      </c>
      <c r="K10" s="68">
        <v>154</v>
      </c>
      <c r="L10" s="68">
        <v>144</v>
      </c>
      <c r="M10" s="68">
        <v>133</v>
      </c>
      <c r="N10" s="68">
        <v>133</v>
      </c>
      <c r="O10" s="68">
        <v>119</v>
      </c>
      <c r="P10" s="68">
        <v>113</v>
      </c>
      <c r="Q10" s="68">
        <v>115</v>
      </c>
      <c r="R10" s="42">
        <v>126</v>
      </c>
      <c r="S10" s="42">
        <v>117</v>
      </c>
      <c r="T10" s="42">
        <v>114</v>
      </c>
      <c r="U10" s="42">
        <v>117</v>
      </c>
      <c r="V10" s="42">
        <v>111</v>
      </c>
      <c r="W10" s="42">
        <v>20</v>
      </c>
      <c r="X10" s="42">
        <v>23</v>
      </c>
      <c r="Y10" s="42">
        <v>96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6</v>
      </c>
      <c r="J11" s="68">
        <v>6</v>
      </c>
      <c r="K11" s="68">
        <v>6</v>
      </c>
      <c r="L11" s="68">
        <v>7</v>
      </c>
      <c r="M11" s="68">
        <v>6</v>
      </c>
      <c r="N11" s="68">
        <v>7</v>
      </c>
      <c r="O11" s="68">
        <v>7</v>
      </c>
      <c r="P11" s="68">
        <v>8</v>
      </c>
      <c r="Q11" s="68">
        <v>10</v>
      </c>
      <c r="R11" s="42">
        <v>12</v>
      </c>
      <c r="S11" s="42">
        <v>11</v>
      </c>
      <c r="T11" s="42">
        <v>11</v>
      </c>
      <c r="U11" s="42">
        <v>10</v>
      </c>
      <c r="V11" s="42">
        <v>12</v>
      </c>
      <c r="W11" s="42">
        <v>4</v>
      </c>
      <c r="X11" s="42">
        <v>6</v>
      </c>
      <c r="Y11" s="42">
        <v>8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117</v>
      </c>
      <c r="J12" s="68">
        <v>129</v>
      </c>
      <c r="K12" s="68">
        <v>148</v>
      </c>
      <c r="L12" s="68">
        <v>138</v>
      </c>
      <c r="M12" s="68">
        <v>127</v>
      </c>
      <c r="N12" s="68">
        <v>127</v>
      </c>
      <c r="O12" s="68">
        <v>112</v>
      </c>
      <c r="P12" s="68">
        <v>105</v>
      </c>
      <c r="Q12" s="68">
        <v>105</v>
      </c>
      <c r="R12" s="42">
        <v>114</v>
      </c>
      <c r="S12" s="42">
        <v>106</v>
      </c>
      <c r="T12" s="42">
        <v>102</v>
      </c>
      <c r="U12" s="42">
        <v>106</v>
      </c>
      <c r="V12" s="42">
        <v>99</v>
      </c>
      <c r="W12" s="42">
        <v>16</v>
      </c>
      <c r="X12" s="42">
        <v>17</v>
      </c>
      <c r="Y12" s="42">
        <v>87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212</v>
      </c>
      <c r="J13" s="68">
        <v>253</v>
      </c>
      <c r="K13" s="68">
        <v>327</v>
      </c>
      <c r="L13" s="68">
        <v>357</v>
      </c>
      <c r="M13" s="68">
        <v>404</v>
      </c>
      <c r="N13" s="68">
        <v>436</v>
      </c>
      <c r="O13" s="68">
        <v>460</v>
      </c>
      <c r="P13" s="68">
        <v>494</v>
      </c>
      <c r="Q13" s="68">
        <v>519</v>
      </c>
      <c r="R13" s="42">
        <v>563</v>
      </c>
      <c r="S13" s="42">
        <v>515</v>
      </c>
      <c r="T13" s="42">
        <v>503</v>
      </c>
      <c r="U13" s="42">
        <v>497</v>
      </c>
      <c r="V13" s="42">
        <v>495</v>
      </c>
      <c r="W13" s="42">
        <v>95</v>
      </c>
      <c r="X13" s="42">
        <v>87</v>
      </c>
      <c r="Y13" s="42">
        <v>354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2</v>
      </c>
      <c r="V14" s="42">
        <v>2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19</v>
      </c>
      <c r="J15" s="68">
        <v>20</v>
      </c>
      <c r="K15" s="68">
        <v>23</v>
      </c>
      <c r="L15" s="68">
        <v>24</v>
      </c>
      <c r="M15" s="68">
        <v>26</v>
      </c>
      <c r="N15" s="68">
        <v>28</v>
      </c>
      <c r="O15" s="68">
        <v>30</v>
      </c>
      <c r="P15" s="68">
        <v>33</v>
      </c>
      <c r="Q15" s="68">
        <v>36</v>
      </c>
      <c r="R15" s="42">
        <v>38</v>
      </c>
      <c r="S15" s="42">
        <v>39</v>
      </c>
      <c r="T15" s="42">
        <v>41</v>
      </c>
      <c r="U15" s="42">
        <v>43</v>
      </c>
      <c r="V15" s="42">
        <v>43</v>
      </c>
      <c r="W15" s="42">
        <v>32</v>
      </c>
      <c r="X15" s="42">
        <v>30</v>
      </c>
      <c r="Y15" s="42">
        <v>37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191</v>
      </c>
      <c r="J16" s="68">
        <v>231</v>
      </c>
      <c r="K16" s="68">
        <v>303</v>
      </c>
      <c r="L16" s="68">
        <v>332</v>
      </c>
      <c r="M16" s="68">
        <v>377</v>
      </c>
      <c r="N16" s="68">
        <v>407</v>
      </c>
      <c r="O16" s="68">
        <v>429</v>
      </c>
      <c r="P16" s="68">
        <v>460</v>
      </c>
      <c r="Q16" s="68">
        <v>482</v>
      </c>
      <c r="R16" s="42">
        <v>524</v>
      </c>
      <c r="S16" s="42">
        <v>474</v>
      </c>
      <c r="T16" s="42">
        <v>460</v>
      </c>
      <c r="U16" s="42">
        <v>452</v>
      </c>
      <c r="V16" s="42">
        <v>450</v>
      </c>
      <c r="W16" s="42">
        <v>62</v>
      </c>
      <c r="X16" s="42">
        <v>57</v>
      </c>
      <c r="Y16" s="42">
        <v>317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51</v>
      </c>
      <c r="J17" s="68">
        <v>55</v>
      </c>
      <c r="K17" s="68">
        <v>79</v>
      </c>
      <c r="L17" s="68">
        <v>72</v>
      </c>
      <c r="M17" s="68">
        <v>74</v>
      </c>
      <c r="N17" s="68">
        <v>99</v>
      </c>
      <c r="O17" s="68">
        <v>120</v>
      </c>
      <c r="P17" s="68">
        <v>130</v>
      </c>
      <c r="Q17" s="68">
        <v>126</v>
      </c>
      <c r="R17" s="42">
        <v>125</v>
      </c>
      <c r="S17" s="42">
        <v>119</v>
      </c>
      <c r="T17" s="42">
        <v>111</v>
      </c>
      <c r="U17" s="42">
        <v>136</v>
      </c>
      <c r="V17" s="42">
        <v>127</v>
      </c>
      <c r="W17" s="42">
        <v>31</v>
      </c>
      <c r="X17" s="42">
        <v>27</v>
      </c>
      <c r="Y17" s="42">
        <v>109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0.1506493506493507</v>
      </c>
      <c r="K19" s="89">
        <f t="shared" si="3"/>
        <v>0.26410835214446959</v>
      </c>
      <c r="L19" s="89">
        <f t="shared" si="3"/>
        <v>2.3214285714285632E-2</v>
      </c>
      <c r="M19" s="89">
        <f t="shared" si="3"/>
        <v>6.6317626527050644E-2</v>
      </c>
      <c r="N19" s="89">
        <f t="shared" si="3"/>
        <v>9.328968903436996E-2</v>
      </c>
      <c r="O19" s="89">
        <f t="shared" si="3"/>
        <v>4.4910179640718528E-2</v>
      </c>
      <c r="P19" s="89">
        <f t="shared" si="3"/>
        <v>5.5873925501432664E-2</v>
      </c>
      <c r="Q19" s="89">
        <f t="shared" si="3"/>
        <v>3.1207598371777445E-2</v>
      </c>
      <c r="R19" s="89">
        <f t="shared" si="3"/>
        <v>7.1052631578947478E-2</v>
      </c>
      <c r="S19" s="89">
        <f t="shared" si="3"/>
        <v>-7.7395577395577342E-2</v>
      </c>
      <c r="T19" s="89">
        <f t="shared" si="3"/>
        <v>-3.1957390146471365E-2</v>
      </c>
      <c r="U19" s="89">
        <f t="shared" si="3"/>
        <v>3.0261348005502064E-2</v>
      </c>
      <c r="V19" s="89">
        <f t="shared" si="3"/>
        <v>-2.1361815754339153E-2</v>
      </c>
      <c r="W19" s="89">
        <f t="shared" si="3"/>
        <v>-0.80081855388813095</v>
      </c>
      <c r="X19" s="89">
        <f t="shared" si="3"/>
        <v>-6.164383561643838E-2</v>
      </c>
      <c r="Y19" s="89">
        <f t="shared" si="3"/>
        <v>3.0802919708029197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0.16167664670658688</v>
      </c>
      <c r="K20" s="89">
        <f t="shared" si="3"/>
        <v>0.23969072164948457</v>
      </c>
      <c r="L20" s="89">
        <f t="shared" si="3"/>
        <v>4.1580041580041582E-2</v>
      </c>
      <c r="M20" s="89">
        <f t="shared" si="3"/>
        <v>7.1856287425149601E-2</v>
      </c>
      <c r="N20" s="89">
        <f t="shared" si="3"/>
        <v>5.9590316573556734E-2</v>
      </c>
      <c r="O20" s="89">
        <f t="shared" si="3"/>
        <v>1.5817223198594021E-2</v>
      </c>
      <c r="P20" s="89">
        <f t="shared" si="3"/>
        <v>5.0173010380622829E-2</v>
      </c>
      <c r="Q20" s="89">
        <f t="shared" si="3"/>
        <v>4.4481054365733019E-2</v>
      </c>
      <c r="R20" s="89">
        <f t="shared" si="3"/>
        <v>8.6750788643533028E-2</v>
      </c>
      <c r="S20" s="89">
        <f t="shared" si="3"/>
        <v>-8.272859216255446E-2</v>
      </c>
      <c r="T20" s="89">
        <f t="shared" si="3"/>
        <v>-2.5316455696202556E-2</v>
      </c>
      <c r="U20" s="89">
        <f t="shared" si="3"/>
        <v>-4.8701298701299134E-3</v>
      </c>
      <c r="V20" s="89">
        <f t="shared" si="3"/>
        <v>-1.1419249592169667E-2</v>
      </c>
      <c r="W20" s="89">
        <f t="shared" si="3"/>
        <v>-0.81023102310231021</v>
      </c>
      <c r="X20" s="89">
        <f t="shared" si="3"/>
        <v>-4.3478260869565188E-2</v>
      </c>
      <c r="Y20" s="89">
        <f t="shared" si="3"/>
        <v>3.0909090909090908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9.7560975609756184E-2</v>
      </c>
      <c r="K21" s="89">
        <f t="shared" si="3"/>
        <v>0.14074074074074083</v>
      </c>
      <c r="L21" s="89">
        <f t="shared" si="3"/>
        <v>-6.4935064935064957E-2</v>
      </c>
      <c r="M21" s="89">
        <f t="shared" si="3"/>
        <v>-7.638888888888884E-2</v>
      </c>
      <c r="N21" s="89">
        <f t="shared" si="3"/>
        <v>0</v>
      </c>
      <c r="O21" s="89">
        <f t="shared" si="3"/>
        <v>-0.10526315789473684</v>
      </c>
      <c r="P21" s="89">
        <f t="shared" si="3"/>
        <v>-5.0420168067226934E-2</v>
      </c>
      <c r="Q21" s="89">
        <f t="shared" si="3"/>
        <v>1.7699115044247815E-2</v>
      </c>
      <c r="R21" s="89">
        <f t="shared" si="3"/>
        <v>9.565217391304337E-2</v>
      </c>
      <c r="S21" s="89">
        <f t="shared" si="3"/>
        <v>-7.1428571428571397E-2</v>
      </c>
      <c r="T21" s="89">
        <f t="shared" si="3"/>
        <v>-2.5641025641025661E-2</v>
      </c>
      <c r="U21" s="89">
        <f t="shared" si="3"/>
        <v>2.6315789473684292E-2</v>
      </c>
      <c r="V21" s="89">
        <f t="shared" si="3"/>
        <v>-5.1282051282051322E-2</v>
      </c>
      <c r="W21" s="89">
        <f t="shared" si="3"/>
        <v>-0.81981981981981988</v>
      </c>
      <c r="X21" s="89">
        <f t="shared" si="3"/>
        <v>0.14999999999999991</v>
      </c>
      <c r="Y21" s="89">
        <f t="shared" si="3"/>
        <v>3.1739130434782608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0.19339622641509435</v>
      </c>
      <c r="K22" s="89">
        <f t="shared" si="4"/>
        <v>0.29249011857707519</v>
      </c>
      <c r="L22" s="89">
        <f t="shared" si="4"/>
        <v>9.174311926605494E-2</v>
      </c>
      <c r="M22" s="89">
        <f t="shared" si="4"/>
        <v>0.13165266106442575</v>
      </c>
      <c r="N22" s="89">
        <f t="shared" si="4"/>
        <v>7.9207920792079278E-2</v>
      </c>
      <c r="O22" s="89">
        <f t="shared" si="4"/>
        <v>5.504587155963292E-2</v>
      </c>
      <c r="P22" s="89">
        <f t="shared" si="4"/>
        <v>7.3913043478260887E-2</v>
      </c>
      <c r="Q22" s="89">
        <f t="shared" si="4"/>
        <v>5.0607287449392802E-2</v>
      </c>
      <c r="R22" s="89">
        <f t="shared" si="4"/>
        <v>8.4778420038535751E-2</v>
      </c>
      <c r="S22" s="89">
        <f t="shared" si="4"/>
        <v>-8.5257548845470654E-2</v>
      </c>
      <c r="T22" s="89">
        <f t="shared" si="4"/>
        <v>-2.3300970873786353E-2</v>
      </c>
      <c r="U22" s="89">
        <f t="shared" si="4"/>
        <v>-1.1928429423459286E-2</v>
      </c>
      <c r="V22" s="89">
        <f t="shared" si="4"/>
        <v>-4.0241448692153181E-3</v>
      </c>
      <c r="W22" s="89">
        <f t="shared" si="4"/>
        <v>-0.80808080808080807</v>
      </c>
      <c r="X22" s="89">
        <f t="shared" si="4"/>
        <v>-8.4210526315789513E-2</v>
      </c>
      <c r="Y22" s="89">
        <f t="shared" si="4"/>
        <v>3.068965517241379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7.8431372549019551E-2</v>
      </c>
      <c r="K23" s="89">
        <f t="shared" si="5"/>
        <v>0.43636363636363629</v>
      </c>
      <c r="L23" s="89">
        <f t="shared" si="5"/>
        <v>-8.8607594936708889E-2</v>
      </c>
      <c r="M23" s="89">
        <f t="shared" si="5"/>
        <v>2.7777777777777679E-2</v>
      </c>
      <c r="N23" s="89">
        <f t="shared" si="5"/>
        <v>0.33783783783783794</v>
      </c>
      <c r="O23" s="89">
        <f t="shared" si="5"/>
        <v>0.21212121212121215</v>
      </c>
      <c r="P23" s="89">
        <f t="shared" si="5"/>
        <v>8.3333333333333259E-2</v>
      </c>
      <c r="Q23" s="89">
        <f t="shared" si="5"/>
        <v>-3.0769230769230771E-2</v>
      </c>
      <c r="R23" s="89">
        <f t="shared" si="5"/>
        <v>-7.9365079365079083E-3</v>
      </c>
      <c r="S23" s="89">
        <f t="shared" si="5"/>
        <v>-4.8000000000000043E-2</v>
      </c>
      <c r="T23" s="89">
        <f t="shared" si="5"/>
        <v>-6.7226890756302504E-2</v>
      </c>
      <c r="U23" s="89">
        <f t="shared" si="5"/>
        <v>0.22522522522522515</v>
      </c>
      <c r="V23" s="89">
        <f t="shared" si="5"/>
        <v>-6.6176470588235281E-2</v>
      </c>
      <c r="W23" s="89">
        <f t="shared" si="5"/>
        <v>-0.75590551181102361</v>
      </c>
      <c r="X23" s="89">
        <f t="shared" si="5"/>
        <v>-0.12903225806451613</v>
      </c>
      <c r="Y23" s="89">
        <f t="shared" si="5"/>
        <v>3.0370370370370372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U25" si="6">I8/I5</f>
        <v>9.2882991556091671E-2</v>
      </c>
      <c r="J25" s="89">
        <f t="shared" si="6"/>
        <v>9.6703776468020086E-2</v>
      </c>
      <c r="K25" s="89">
        <f t="shared" si="6"/>
        <v>0.13008130081300814</v>
      </c>
      <c r="L25" s="89">
        <f t="shared" si="6"/>
        <v>0.14425981873111782</v>
      </c>
      <c r="M25" s="89">
        <f t="shared" si="6"/>
        <v>0.15994764397905759</v>
      </c>
      <c r="N25" s="89">
        <f t="shared" si="6"/>
        <v>0.14910714285714285</v>
      </c>
      <c r="O25" s="89">
        <f t="shared" si="6"/>
        <v>0.13840967677969462</v>
      </c>
      <c r="P25" s="89">
        <f t="shared" si="6"/>
        <v>0.14352482960077897</v>
      </c>
      <c r="Q25" s="89">
        <f t="shared" si="6"/>
        <v>0.13815669878203962</v>
      </c>
      <c r="R25" s="89">
        <f t="shared" si="6"/>
        <v>0.14210893854748605</v>
      </c>
      <c r="S25" s="89">
        <f t="shared" si="6"/>
        <v>0.13812764392128013</v>
      </c>
      <c r="T25" s="89">
        <f t="shared" si="6"/>
        <v>0.12355540448674371</v>
      </c>
      <c r="U25" s="89">
        <f t="shared" si="6"/>
        <v>0.13720461623007876</v>
      </c>
      <c r="V25" s="89">
        <f>V8/V5</f>
        <v>9.7512305441000396E-2</v>
      </c>
      <c r="W25" s="89">
        <f t="shared" ref="W25:X25" si="7">W8/W5</f>
        <v>3.260384100044663E-2</v>
      </c>
      <c r="X25" s="89">
        <f t="shared" si="7"/>
        <v>2.7214938418752482E-2</v>
      </c>
      <c r="Y25" s="89">
        <f t="shared" ref="Y25" si="8">Y8/Y5</f>
        <v>8.6733902249806052E-2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0.33920704845814981</v>
      </c>
      <c r="J26" s="89">
        <f t="shared" si="9"/>
        <v>0.31373937677053826</v>
      </c>
      <c r="K26" s="89">
        <f t="shared" si="9"/>
        <v>0.35555555555555557</v>
      </c>
      <c r="L26" s="89">
        <f t="shared" si="9"/>
        <v>0.41134242641780328</v>
      </c>
      <c r="M26" s="89">
        <f t="shared" si="9"/>
        <v>0.44371822803195354</v>
      </c>
      <c r="N26" s="89">
        <f t="shared" si="9"/>
        <v>0.42765685019206146</v>
      </c>
      <c r="O26" s="89">
        <f t="shared" si="9"/>
        <v>0.43543356207111666</v>
      </c>
      <c r="P26" s="89">
        <f t="shared" si="9"/>
        <v>0.4617794486215539</v>
      </c>
      <c r="Q26" s="89">
        <f t="shared" si="9"/>
        <v>0.45618247298919568</v>
      </c>
      <c r="R26" s="89">
        <f t="shared" si="9"/>
        <v>0.47995283018867924</v>
      </c>
      <c r="S26" s="89">
        <f t="shared" si="9"/>
        <v>0.45820622330689442</v>
      </c>
      <c r="T26" s="89">
        <f t="shared" si="9"/>
        <v>0.45608531994981177</v>
      </c>
      <c r="U26" s="89">
        <f t="shared" si="9"/>
        <v>0.40010683760683763</v>
      </c>
      <c r="V26" s="89">
        <f t="shared" si="9"/>
        <v>0.41110487941671342</v>
      </c>
      <c r="W26" s="89">
        <f t="shared" ref="W26:X26" si="10">W8/W7</f>
        <v>0.13971291866028709</v>
      </c>
      <c r="X26" s="89">
        <f t="shared" si="10"/>
        <v>0.12557286892758937</v>
      </c>
      <c r="Y26" s="89">
        <f t="shared" ref="Y26" si="11">Y8/Y7</f>
        <v>0.34294478527607364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4.9350649350649353E-2</v>
      </c>
      <c r="J28" s="89">
        <f t="shared" si="12"/>
        <v>4.5146726862302484E-2</v>
      </c>
      <c r="K28" s="89">
        <f t="shared" si="12"/>
        <v>4.1071428571428571E-2</v>
      </c>
      <c r="L28" s="89">
        <f t="shared" si="12"/>
        <v>4.1884816753926704E-2</v>
      </c>
      <c r="M28" s="89">
        <f t="shared" si="12"/>
        <v>4.2553191489361701E-2</v>
      </c>
      <c r="N28" s="89">
        <f t="shared" si="12"/>
        <v>4.1916167664670656E-2</v>
      </c>
      <c r="O28" s="89">
        <f t="shared" si="12"/>
        <v>4.2979942693409739E-2</v>
      </c>
      <c r="P28" s="89">
        <f t="shared" si="12"/>
        <v>4.4776119402985072E-2</v>
      </c>
      <c r="Q28" s="89">
        <f t="shared" si="12"/>
        <v>4.736842105263158E-2</v>
      </c>
      <c r="R28" s="89">
        <f t="shared" si="12"/>
        <v>4.6683046683046681E-2</v>
      </c>
      <c r="S28" s="89">
        <f t="shared" si="12"/>
        <v>5.1930758988015982E-2</v>
      </c>
      <c r="T28" s="89">
        <f t="shared" si="12"/>
        <v>5.6396148555708389E-2</v>
      </c>
      <c r="U28" s="89">
        <f t="shared" si="12"/>
        <v>5.7409879839786383E-2</v>
      </c>
      <c r="V28" s="89">
        <f t="shared" si="12"/>
        <v>5.8663028649386086E-2</v>
      </c>
      <c r="W28" s="89">
        <f t="shared" ref="W28:X28" si="13">W15/W8</f>
        <v>0.21917808219178081</v>
      </c>
      <c r="X28" s="89">
        <f t="shared" si="13"/>
        <v>0.21897810218978103</v>
      </c>
      <c r="Y28" s="89">
        <f t="shared" ref="Y28" si="14">Y15/Y8</f>
        <v>6.6189624329159216E-2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0.31948051948051948</v>
      </c>
      <c r="J29" s="89">
        <f t="shared" si="15"/>
        <v>0.30474040632054178</v>
      </c>
      <c r="K29" s="89">
        <f t="shared" si="15"/>
        <v>0.27500000000000002</v>
      </c>
      <c r="L29" s="89">
        <f t="shared" si="15"/>
        <v>0.2513089005235602</v>
      </c>
      <c r="M29" s="89">
        <f t="shared" si="15"/>
        <v>0.21767594108019639</v>
      </c>
      <c r="N29" s="89">
        <f t="shared" si="15"/>
        <v>0.19910179640718562</v>
      </c>
      <c r="O29" s="89">
        <f t="shared" si="15"/>
        <v>0.17048710601719197</v>
      </c>
      <c r="P29" s="89">
        <f t="shared" si="15"/>
        <v>0.15332428765264586</v>
      </c>
      <c r="Q29" s="89">
        <f t="shared" si="15"/>
        <v>0.15131578947368421</v>
      </c>
      <c r="R29" s="89">
        <f t="shared" si="15"/>
        <v>0.15479115479115479</v>
      </c>
      <c r="S29" s="89">
        <f t="shared" si="15"/>
        <v>0.15579227696404793</v>
      </c>
      <c r="T29" s="89">
        <f t="shared" si="15"/>
        <v>0.15680880330123798</v>
      </c>
      <c r="U29" s="89">
        <f t="shared" si="15"/>
        <v>0.15620827770360482</v>
      </c>
      <c r="V29" s="89">
        <f t="shared" si="15"/>
        <v>0.15143246930422918</v>
      </c>
      <c r="W29" s="89">
        <f t="shared" ref="W29:X29" si="16">W10/W8</f>
        <v>0.13698630136986301</v>
      </c>
      <c r="X29" s="89">
        <f t="shared" si="16"/>
        <v>0.16788321167883211</v>
      </c>
      <c r="Y29" s="89">
        <f t="shared" ref="Y29" si="17">Y10/Y8</f>
        <v>0.17173524150268335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9381</v>
      </c>
      <c r="J32" s="42">
        <v>11735</v>
      </c>
      <c r="K32" s="42">
        <v>9568</v>
      </c>
      <c r="L32" s="42">
        <v>7470</v>
      </c>
      <c r="M32" s="42">
        <v>8160</v>
      </c>
      <c r="N32" s="42">
        <v>10688</v>
      </c>
      <c r="O32" s="42">
        <v>10710</v>
      </c>
      <c r="P32" s="42">
        <v>11068</v>
      </c>
      <c r="Q32" s="42">
        <v>12102</v>
      </c>
      <c r="R32" s="42">
        <v>12525</v>
      </c>
      <c r="S32" s="42">
        <v>12100</v>
      </c>
      <c r="T32" s="42">
        <v>13102</v>
      </c>
      <c r="U32" s="42">
        <v>15196</v>
      </c>
      <c r="V32" s="42">
        <v>14716</v>
      </c>
      <c r="W32" s="42">
        <v>12452</v>
      </c>
      <c r="X32" s="42">
        <v>16124</v>
      </c>
      <c r="Y32" s="42">
        <v>19366</v>
      </c>
    </row>
    <row r="33" spans="1:25" x14ac:dyDescent="0.3">
      <c r="A33" s="16" t="s">
        <v>116</v>
      </c>
      <c r="B33" s="42">
        <v>2921</v>
      </c>
      <c r="C33" s="42">
        <v>3233</v>
      </c>
      <c r="D33" s="42">
        <v>4009</v>
      </c>
      <c r="E33" s="42">
        <v>3867</v>
      </c>
      <c r="F33" s="68">
        <v>4499</v>
      </c>
      <c r="G33" s="68">
        <v>5801</v>
      </c>
      <c r="H33" s="68">
        <v>6111</v>
      </c>
      <c r="I33" s="68">
        <v>8326</v>
      </c>
      <c r="J33" s="68">
        <v>10666</v>
      </c>
      <c r="K33" s="68">
        <v>8463</v>
      </c>
      <c r="L33" s="68">
        <v>6370</v>
      </c>
      <c r="M33" s="68">
        <v>6866</v>
      </c>
      <c r="N33" s="68">
        <v>9518</v>
      </c>
      <c r="O33" s="68">
        <v>9493</v>
      </c>
      <c r="P33" s="68">
        <v>9816</v>
      </c>
      <c r="Q33" s="68">
        <v>10871</v>
      </c>
      <c r="R33" s="42">
        <v>11345</v>
      </c>
      <c r="S33" s="42">
        <v>10898</v>
      </c>
      <c r="T33" s="42">
        <v>11767</v>
      </c>
      <c r="U33" s="42">
        <v>13637</v>
      </c>
      <c r="V33" s="42">
        <v>13214</v>
      </c>
      <c r="W33" s="42">
        <v>11674</v>
      </c>
      <c r="X33" s="42">
        <v>15208</v>
      </c>
      <c r="Y33" s="42">
        <v>17944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1055</v>
      </c>
      <c r="J34" s="68">
        <v>1068</v>
      </c>
      <c r="K34" s="68">
        <v>1105</v>
      </c>
      <c r="L34" s="68">
        <v>1100</v>
      </c>
      <c r="M34" s="68">
        <v>1294</v>
      </c>
      <c r="N34" s="68">
        <v>1170</v>
      </c>
      <c r="O34" s="68">
        <v>1217</v>
      </c>
      <c r="P34" s="68">
        <v>1252</v>
      </c>
      <c r="Q34" s="42">
        <v>1231</v>
      </c>
      <c r="R34" s="42">
        <v>1180</v>
      </c>
      <c r="S34" s="42">
        <v>1202</v>
      </c>
      <c r="T34" s="42">
        <v>1335</v>
      </c>
      <c r="U34" s="42">
        <v>1560</v>
      </c>
      <c r="V34" s="42">
        <v>1503</v>
      </c>
      <c r="W34" s="42">
        <v>778</v>
      </c>
      <c r="X34" s="42">
        <v>916</v>
      </c>
      <c r="Y34" s="42">
        <v>1422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610</v>
      </c>
      <c r="J35" s="3">
        <f t="shared" si="18"/>
        <v>630</v>
      </c>
      <c r="K35" s="3">
        <f t="shared" si="18"/>
        <v>654</v>
      </c>
      <c r="L35" s="3">
        <f t="shared" si="18"/>
        <v>626</v>
      </c>
      <c r="M35" s="3">
        <f t="shared" si="18"/>
        <v>616</v>
      </c>
      <c r="N35" s="3">
        <f t="shared" si="18"/>
        <v>723</v>
      </c>
      <c r="O35" s="3">
        <f t="shared" si="18"/>
        <v>761</v>
      </c>
      <c r="P35" s="3">
        <f t="shared" si="18"/>
        <v>729</v>
      </c>
      <c r="Q35" s="3">
        <f t="shared" si="18"/>
        <v>781</v>
      </c>
      <c r="R35" s="3">
        <f t="shared" si="18"/>
        <v>825</v>
      </c>
      <c r="S35" s="3">
        <f t="shared" si="18"/>
        <v>802</v>
      </c>
      <c r="T35" s="3">
        <f t="shared" si="18"/>
        <v>985</v>
      </c>
      <c r="U35" s="3">
        <f t="shared" si="18"/>
        <v>993</v>
      </c>
      <c r="V35" s="3">
        <f t="shared" si="18"/>
        <v>1027</v>
      </c>
      <c r="W35" s="3">
        <f t="shared" ref="W35:X35" si="19">W36+W44</f>
        <v>185</v>
      </c>
      <c r="X35" s="3">
        <f t="shared" si="19"/>
        <v>340</v>
      </c>
      <c r="Y35" s="3">
        <f t="shared" ref="Y35" si="20">Y36+Y44</f>
        <v>838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473</v>
      </c>
      <c r="J36" s="68">
        <v>466</v>
      </c>
      <c r="K36" s="68">
        <v>453</v>
      </c>
      <c r="L36" s="68">
        <v>463</v>
      </c>
      <c r="M36" s="68">
        <v>462</v>
      </c>
      <c r="N36" s="68">
        <v>499</v>
      </c>
      <c r="O36" s="68">
        <v>517</v>
      </c>
      <c r="P36" s="68">
        <v>506</v>
      </c>
      <c r="Q36" s="68">
        <v>520</v>
      </c>
      <c r="R36" s="42">
        <v>562</v>
      </c>
      <c r="S36" s="42">
        <v>595</v>
      </c>
      <c r="T36" s="42">
        <v>672</v>
      </c>
      <c r="U36" s="42">
        <v>687</v>
      </c>
      <c r="V36" s="42">
        <v>709</v>
      </c>
      <c r="W36" s="42">
        <v>139</v>
      </c>
      <c r="X36" s="42">
        <v>228</v>
      </c>
      <c r="Y36" s="42">
        <v>503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149</v>
      </c>
      <c r="J37" s="68">
        <v>146</v>
      </c>
      <c r="K37" s="68">
        <v>136</v>
      </c>
      <c r="L37" s="68">
        <v>139</v>
      </c>
      <c r="M37" s="68">
        <v>136</v>
      </c>
      <c r="N37" s="68">
        <v>147</v>
      </c>
      <c r="O37" s="68">
        <v>146</v>
      </c>
      <c r="P37" s="68">
        <v>134</v>
      </c>
      <c r="Q37" s="68">
        <v>138</v>
      </c>
      <c r="R37" s="42">
        <v>148</v>
      </c>
      <c r="S37" s="42">
        <v>149</v>
      </c>
      <c r="T37" s="42">
        <v>166</v>
      </c>
      <c r="U37" s="42">
        <v>166</v>
      </c>
      <c r="V37" s="42">
        <v>166</v>
      </c>
      <c r="W37" s="42">
        <v>33</v>
      </c>
      <c r="X37" s="42">
        <v>50</v>
      </c>
      <c r="Y37" s="42">
        <v>105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5</v>
      </c>
      <c r="J38" s="68">
        <v>5</v>
      </c>
      <c r="K38" s="68">
        <v>5</v>
      </c>
      <c r="L38" s="68">
        <v>5</v>
      </c>
      <c r="M38" s="68">
        <v>5</v>
      </c>
      <c r="N38" s="68">
        <v>6</v>
      </c>
      <c r="O38" s="68">
        <v>6</v>
      </c>
      <c r="P38" s="68">
        <v>6</v>
      </c>
      <c r="Q38" s="68">
        <v>6</v>
      </c>
      <c r="R38" s="42">
        <v>6</v>
      </c>
      <c r="S38" s="42">
        <v>6</v>
      </c>
      <c r="T38" s="42">
        <v>7</v>
      </c>
      <c r="U38" s="42">
        <v>7</v>
      </c>
      <c r="V38" s="42">
        <v>7</v>
      </c>
      <c r="W38" s="42">
        <v>7</v>
      </c>
      <c r="X38" s="42">
        <v>7</v>
      </c>
      <c r="Y38" s="42">
        <v>7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144</v>
      </c>
      <c r="J39" s="68">
        <v>141</v>
      </c>
      <c r="K39" s="68">
        <v>130</v>
      </c>
      <c r="L39" s="68">
        <v>133</v>
      </c>
      <c r="M39" s="68">
        <v>131</v>
      </c>
      <c r="N39" s="68">
        <v>141</v>
      </c>
      <c r="O39" s="68">
        <v>140</v>
      </c>
      <c r="P39" s="68">
        <v>128</v>
      </c>
      <c r="Q39" s="68">
        <v>132</v>
      </c>
      <c r="R39" s="42">
        <v>141</v>
      </c>
      <c r="S39" s="42">
        <v>143</v>
      </c>
      <c r="T39" s="42">
        <v>159</v>
      </c>
      <c r="U39" s="42">
        <v>159</v>
      </c>
      <c r="V39" s="42">
        <v>159</v>
      </c>
      <c r="W39" s="42">
        <v>26</v>
      </c>
      <c r="X39" s="42">
        <v>43</v>
      </c>
      <c r="Y39" s="42">
        <v>98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324</v>
      </c>
      <c r="J40" s="68">
        <v>320</v>
      </c>
      <c r="K40" s="68">
        <v>317</v>
      </c>
      <c r="L40" s="68">
        <v>324</v>
      </c>
      <c r="M40" s="68">
        <v>326</v>
      </c>
      <c r="N40" s="68">
        <v>352</v>
      </c>
      <c r="O40" s="68">
        <v>371</v>
      </c>
      <c r="P40" s="68">
        <v>372</v>
      </c>
      <c r="Q40" s="68">
        <v>382</v>
      </c>
      <c r="R40" s="42">
        <v>414</v>
      </c>
      <c r="S40" s="42">
        <v>446</v>
      </c>
      <c r="T40" s="42">
        <v>506</v>
      </c>
      <c r="U40" s="42">
        <v>521</v>
      </c>
      <c r="V40" s="42">
        <v>543</v>
      </c>
      <c r="W40" s="42">
        <v>107</v>
      </c>
      <c r="X40" s="42">
        <v>178</v>
      </c>
      <c r="Y40" s="42">
        <v>398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2</v>
      </c>
      <c r="U41" s="42">
        <v>2</v>
      </c>
      <c r="V41" s="42">
        <v>2</v>
      </c>
      <c r="W41" s="42">
        <v>1</v>
      </c>
      <c r="X41" s="42">
        <v>1</v>
      </c>
      <c r="Y41" s="42">
        <v>2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40</v>
      </c>
      <c r="J42" s="68">
        <v>50</v>
      </c>
      <c r="K42" s="68">
        <v>56</v>
      </c>
      <c r="L42" s="68">
        <v>57</v>
      </c>
      <c r="M42" s="68">
        <v>58</v>
      </c>
      <c r="N42" s="68">
        <v>56</v>
      </c>
      <c r="O42" s="68">
        <v>64</v>
      </c>
      <c r="P42" s="68">
        <v>71</v>
      </c>
      <c r="Q42" s="68">
        <v>76</v>
      </c>
      <c r="R42" s="42">
        <v>83</v>
      </c>
      <c r="S42" s="42">
        <v>87</v>
      </c>
      <c r="T42" s="42">
        <v>88</v>
      </c>
      <c r="U42" s="42">
        <v>91</v>
      </c>
      <c r="V42" s="42">
        <v>92</v>
      </c>
      <c r="W42" s="42">
        <v>33</v>
      </c>
      <c r="X42" s="42">
        <v>24</v>
      </c>
      <c r="Y42" s="42">
        <v>31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283</v>
      </c>
      <c r="J43" s="68">
        <v>269</v>
      </c>
      <c r="K43" s="68">
        <v>261</v>
      </c>
      <c r="L43" s="68">
        <v>267</v>
      </c>
      <c r="M43" s="68">
        <v>267</v>
      </c>
      <c r="N43" s="68">
        <v>296</v>
      </c>
      <c r="O43" s="68">
        <v>306</v>
      </c>
      <c r="P43" s="68">
        <v>300</v>
      </c>
      <c r="Q43" s="68">
        <v>304</v>
      </c>
      <c r="R43" s="42">
        <v>330</v>
      </c>
      <c r="S43" s="42">
        <v>358</v>
      </c>
      <c r="T43" s="42">
        <v>416</v>
      </c>
      <c r="U43" s="42">
        <v>427</v>
      </c>
      <c r="V43" s="42">
        <v>449</v>
      </c>
      <c r="W43" s="42">
        <v>73</v>
      </c>
      <c r="X43" s="42">
        <v>152</v>
      </c>
      <c r="Y43" s="42">
        <v>366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137</v>
      </c>
      <c r="J44" s="68">
        <v>164</v>
      </c>
      <c r="K44" s="68">
        <v>201</v>
      </c>
      <c r="L44" s="68">
        <v>163</v>
      </c>
      <c r="M44" s="68">
        <v>154</v>
      </c>
      <c r="N44" s="68">
        <v>224</v>
      </c>
      <c r="O44" s="68">
        <v>244</v>
      </c>
      <c r="P44" s="68">
        <v>223</v>
      </c>
      <c r="Q44" s="68">
        <v>261</v>
      </c>
      <c r="R44" s="42">
        <v>263</v>
      </c>
      <c r="S44" s="42">
        <v>207</v>
      </c>
      <c r="T44" s="42">
        <v>313</v>
      </c>
      <c r="U44" s="42">
        <v>306</v>
      </c>
      <c r="V44" s="42">
        <v>318</v>
      </c>
      <c r="W44" s="42">
        <v>46</v>
      </c>
      <c r="X44" s="42">
        <v>112</v>
      </c>
      <c r="Y44" s="42">
        <v>335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3.2786885245901676E-2</v>
      </c>
      <c r="K46" s="65">
        <f t="shared" si="21"/>
        <v>3.8095238095238182E-2</v>
      </c>
      <c r="L46" s="65">
        <f t="shared" si="21"/>
        <v>-4.2813455657492394E-2</v>
      </c>
      <c r="M46" s="65">
        <f t="shared" si="21"/>
        <v>-1.5974440894568676E-2</v>
      </c>
      <c r="N46" s="65">
        <f t="shared" si="21"/>
        <v>0.17370129870129869</v>
      </c>
      <c r="O46" s="65">
        <f t="shared" si="21"/>
        <v>5.2558782849239316E-2</v>
      </c>
      <c r="P46" s="65">
        <f t="shared" si="21"/>
        <v>-4.2049934296977676E-2</v>
      </c>
      <c r="Q46" s="65">
        <f t="shared" si="21"/>
        <v>7.1330589849108339E-2</v>
      </c>
      <c r="R46" s="65">
        <f t="shared" si="21"/>
        <v>5.6338028169014009E-2</v>
      </c>
      <c r="S46" s="65">
        <f t="shared" si="21"/>
        <v>-2.7878787878787836E-2</v>
      </c>
      <c r="T46" s="65">
        <f t="shared" si="21"/>
        <v>0.22817955112219446</v>
      </c>
      <c r="U46" s="65">
        <f t="shared" si="21"/>
        <v>8.1218274111674038E-3</v>
      </c>
      <c r="V46" s="65">
        <f t="shared" si="21"/>
        <v>3.4239677744209551E-2</v>
      </c>
      <c r="W46" s="65">
        <f t="shared" si="21"/>
        <v>-0.81986368062317427</v>
      </c>
      <c r="X46" s="65">
        <f t="shared" si="21"/>
        <v>0.83783783783783794</v>
      </c>
      <c r="Y46" s="65">
        <f t="shared" si="21"/>
        <v>1.4647058823529413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-1.4799154334038001E-2</v>
      </c>
      <c r="K47" s="65">
        <f t="shared" si="21"/>
        <v>-2.7896995708154515E-2</v>
      </c>
      <c r="L47" s="65">
        <f t="shared" si="21"/>
        <v>2.207505518763786E-2</v>
      </c>
      <c r="M47" s="65">
        <f t="shared" si="21"/>
        <v>-2.1598272138229069E-3</v>
      </c>
      <c r="N47" s="65">
        <f t="shared" si="21"/>
        <v>8.0086580086579984E-2</v>
      </c>
      <c r="O47" s="65">
        <f t="shared" si="21"/>
        <v>3.607214428857719E-2</v>
      </c>
      <c r="P47" s="65">
        <f t="shared" si="21"/>
        <v>-2.1276595744680882E-2</v>
      </c>
      <c r="Q47" s="65">
        <f t="shared" si="21"/>
        <v>2.7667984189723382E-2</v>
      </c>
      <c r="R47" s="65">
        <f t="shared" si="21"/>
        <v>8.0769230769230704E-2</v>
      </c>
      <c r="S47" s="65">
        <f t="shared" si="21"/>
        <v>5.8718861209964501E-2</v>
      </c>
      <c r="T47" s="65">
        <f t="shared" si="21"/>
        <v>0.12941176470588234</v>
      </c>
      <c r="U47" s="65">
        <f t="shared" si="21"/>
        <v>2.2321428571428603E-2</v>
      </c>
      <c r="V47" s="65">
        <f t="shared" si="21"/>
        <v>3.2023289665211063E-2</v>
      </c>
      <c r="W47" s="65">
        <f t="shared" si="21"/>
        <v>-0.80394922425952042</v>
      </c>
      <c r="X47" s="65">
        <f t="shared" si="21"/>
        <v>0.64028776978417268</v>
      </c>
      <c r="Y47" s="65">
        <f t="shared" si="21"/>
        <v>1.2061403508771931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-2.0134228187919434E-2</v>
      </c>
      <c r="K48" s="65">
        <f t="shared" si="21"/>
        <v>-6.8493150684931559E-2</v>
      </c>
      <c r="L48" s="65">
        <f t="shared" si="21"/>
        <v>2.2058823529411686E-2</v>
      </c>
      <c r="M48" s="65">
        <f t="shared" si="21"/>
        <v>-2.1582733812949617E-2</v>
      </c>
      <c r="N48" s="65">
        <f t="shared" si="21"/>
        <v>8.0882352941176405E-2</v>
      </c>
      <c r="O48" s="65">
        <f t="shared" si="21"/>
        <v>-6.8027210884353817E-3</v>
      </c>
      <c r="P48" s="65">
        <f t="shared" si="21"/>
        <v>-8.2191780821917804E-2</v>
      </c>
      <c r="Q48" s="65">
        <f t="shared" si="21"/>
        <v>2.9850746268656803E-2</v>
      </c>
      <c r="R48" s="65">
        <f t="shared" si="21"/>
        <v>7.2463768115942129E-2</v>
      </c>
      <c r="S48" s="65">
        <f t="shared" si="21"/>
        <v>6.7567567567567988E-3</v>
      </c>
      <c r="T48" s="65">
        <f t="shared" si="21"/>
        <v>0.11409395973154357</v>
      </c>
      <c r="U48" s="65">
        <f t="shared" si="21"/>
        <v>0</v>
      </c>
      <c r="V48" s="65">
        <f t="shared" si="21"/>
        <v>0</v>
      </c>
      <c r="W48" s="65">
        <f t="shared" si="21"/>
        <v>-0.8012048192771084</v>
      </c>
      <c r="X48" s="65">
        <f t="shared" si="21"/>
        <v>0.51515151515151514</v>
      </c>
      <c r="Y48" s="65">
        <f t="shared" si="21"/>
        <v>1.1000000000000001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-1.2345679012345734E-2</v>
      </c>
      <c r="K49" s="65">
        <f t="shared" si="22"/>
        <v>-9.3750000000000222E-3</v>
      </c>
      <c r="L49" s="65">
        <f t="shared" si="22"/>
        <v>2.208201892744488E-2</v>
      </c>
      <c r="M49" s="65">
        <f t="shared" si="22"/>
        <v>6.1728395061728669E-3</v>
      </c>
      <c r="N49" s="65">
        <f t="shared" si="22"/>
        <v>7.9754601226993849E-2</v>
      </c>
      <c r="O49" s="65">
        <f t="shared" si="22"/>
        <v>5.3977272727272707E-2</v>
      </c>
      <c r="P49" s="65">
        <f t="shared" si="22"/>
        <v>2.6954177897573484E-3</v>
      </c>
      <c r="Q49" s="65">
        <f t="shared" si="22"/>
        <v>2.6881720430107503E-2</v>
      </c>
      <c r="R49" s="65">
        <f t="shared" si="22"/>
        <v>8.3769633507853491E-2</v>
      </c>
      <c r="S49" s="65">
        <f t="shared" si="22"/>
        <v>7.7294685990338063E-2</v>
      </c>
      <c r="T49" s="65">
        <f t="shared" si="22"/>
        <v>0.13452914798206272</v>
      </c>
      <c r="U49" s="65">
        <f t="shared" si="22"/>
        <v>2.9644268774703608E-2</v>
      </c>
      <c r="V49" s="65">
        <f t="shared" si="22"/>
        <v>4.2226487523992384E-2</v>
      </c>
      <c r="W49" s="65">
        <f t="shared" si="22"/>
        <v>-0.80294659300184157</v>
      </c>
      <c r="X49" s="65">
        <f t="shared" si="22"/>
        <v>0.66355140186915884</v>
      </c>
      <c r="Y49" s="65">
        <f t="shared" si="22"/>
        <v>1.2359550561797752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0.19708029197080301</v>
      </c>
      <c r="K50" s="88">
        <f t="shared" si="23"/>
        <v>0.22560975609756095</v>
      </c>
      <c r="L50" s="88">
        <f t="shared" si="23"/>
        <v>-0.18905472636815923</v>
      </c>
      <c r="M50" s="88">
        <f t="shared" si="23"/>
        <v>-5.5214723926380382E-2</v>
      </c>
      <c r="N50" s="88">
        <f t="shared" si="23"/>
        <v>0.45454545454545459</v>
      </c>
      <c r="O50" s="88">
        <f t="shared" si="23"/>
        <v>8.9285714285714191E-2</v>
      </c>
      <c r="P50" s="88">
        <f t="shared" si="23"/>
        <v>-8.6065573770491843E-2</v>
      </c>
      <c r="Q50" s="88">
        <f t="shared" si="23"/>
        <v>0.17040358744394624</v>
      </c>
      <c r="R50" s="88">
        <f t="shared" si="23"/>
        <v>7.6628352490422103E-3</v>
      </c>
      <c r="S50" s="88">
        <f t="shared" si="23"/>
        <v>-0.21292775665399244</v>
      </c>
      <c r="T50" s="88">
        <f t="shared" si="23"/>
        <v>0.51207729468599039</v>
      </c>
      <c r="U50" s="88">
        <f t="shared" si="23"/>
        <v>-2.2364217252396124E-2</v>
      </c>
      <c r="V50" s="88">
        <f t="shared" si="23"/>
        <v>3.9215686274509887E-2</v>
      </c>
      <c r="W50" s="88">
        <f t="shared" si="23"/>
        <v>-0.85534591194968557</v>
      </c>
      <c r="X50" s="88">
        <f t="shared" si="23"/>
        <v>1.4347826086956523</v>
      </c>
      <c r="Y50" s="88">
        <f t="shared" si="23"/>
        <v>1.9910714285714284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6.5025050634260742E-2</v>
      </c>
      <c r="J52" s="65">
        <f t="shared" si="24"/>
        <v>5.368555602897316E-2</v>
      </c>
      <c r="K52" s="65">
        <f t="shared" si="24"/>
        <v>6.8352842809364545E-2</v>
      </c>
      <c r="L52" s="65">
        <f t="shared" si="24"/>
        <v>8.3801874163319953E-2</v>
      </c>
      <c r="M52" s="65">
        <f t="shared" si="24"/>
        <v>7.5490196078431368E-2</v>
      </c>
      <c r="N52" s="65">
        <f t="shared" si="24"/>
        <v>6.7645958083832336E-2</v>
      </c>
      <c r="O52" s="65">
        <f t="shared" si="24"/>
        <v>7.1055088702147523E-2</v>
      </c>
      <c r="P52" s="65">
        <f t="shared" si="24"/>
        <v>6.5865558366461865E-2</v>
      </c>
      <c r="Q52" s="65">
        <f t="shared" si="24"/>
        <v>6.4534787638406879E-2</v>
      </c>
      <c r="R52" s="65">
        <f t="shared" si="24"/>
        <v>6.5868263473053898E-2</v>
      </c>
      <c r="S52" s="65">
        <f t="shared" si="24"/>
        <v>6.6280991735537184E-2</v>
      </c>
      <c r="T52" s="65">
        <f t="shared" si="24"/>
        <v>7.5179361929476413E-2</v>
      </c>
      <c r="U52" s="65">
        <f t="shared" si="24"/>
        <v>6.534614372203211E-2</v>
      </c>
      <c r="V52" s="65">
        <f t="shared" si="24"/>
        <v>6.9787985865724378E-2</v>
      </c>
      <c r="W52" s="65">
        <f t="shared" ref="W52:X52" si="25">W35/W32</f>
        <v>1.4857051076132348E-2</v>
      </c>
      <c r="X52" s="65">
        <f t="shared" si="25"/>
        <v>2.1086579012651947E-2</v>
      </c>
      <c r="Y52" s="65">
        <f t="shared" ref="Y52" si="26">Y35/Y32</f>
        <v>4.3271713311990083E-2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0.5781990521327014</v>
      </c>
      <c r="J53" s="88">
        <f t="shared" si="27"/>
        <v>0.5898876404494382</v>
      </c>
      <c r="K53" s="88">
        <f t="shared" si="27"/>
        <v>0.59185520361990951</v>
      </c>
      <c r="L53" s="88">
        <f t="shared" si="27"/>
        <v>0.56909090909090909</v>
      </c>
      <c r="M53" s="88">
        <f t="shared" si="27"/>
        <v>0.47604327666151469</v>
      </c>
      <c r="N53" s="88">
        <f t="shared" si="27"/>
        <v>0.61794871794871797</v>
      </c>
      <c r="O53" s="88">
        <f t="shared" si="27"/>
        <v>0.62530813475760061</v>
      </c>
      <c r="P53" s="88">
        <f t="shared" si="27"/>
        <v>0.58226837060702874</v>
      </c>
      <c r="Q53" s="88">
        <f t="shared" si="27"/>
        <v>0.63444354183590579</v>
      </c>
      <c r="R53" s="88">
        <f t="shared" si="27"/>
        <v>0.69915254237288138</v>
      </c>
      <c r="S53" s="88">
        <f t="shared" si="27"/>
        <v>0.6672212978369384</v>
      </c>
      <c r="T53" s="88">
        <f t="shared" si="27"/>
        <v>0.73782771535580527</v>
      </c>
      <c r="U53" s="88">
        <f t="shared" si="27"/>
        <v>0.6365384615384615</v>
      </c>
      <c r="V53" s="88">
        <f t="shared" si="27"/>
        <v>0.68330006653359943</v>
      </c>
      <c r="W53" s="88">
        <f t="shared" ref="W53:X53" si="28">W35/W34</f>
        <v>0.2377892030848329</v>
      </c>
      <c r="X53" s="88">
        <f t="shared" si="28"/>
        <v>0.37117903930131002</v>
      </c>
      <c r="Y53" s="88">
        <f t="shared" ref="Y53" si="29">Y35/Y34</f>
        <v>0.58931082981715888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6.5573770491803282E-2</v>
      </c>
      <c r="J55" s="88">
        <f t="shared" si="30"/>
        <v>7.9365079365079361E-2</v>
      </c>
      <c r="K55" s="88">
        <f t="shared" si="30"/>
        <v>8.5626911314984705E-2</v>
      </c>
      <c r="L55" s="88">
        <f t="shared" si="30"/>
        <v>9.1054313099041537E-2</v>
      </c>
      <c r="M55" s="88">
        <f t="shared" si="30"/>
        <v>9.4155844155844159E-2</v>
      </c>
      <c r="N55" s="88">
        <f t="shared" si="30"/>
        <v>7.7455048409405258E-2</v>
      </c>
      <c r="O55" s="88">
        <f t="shared" si="30"/>
        <v>8.4099868593955324E-2</v>
      </c>
      <c r="P55" s="88">
        <f t="shared" si="30"/>
        <v>9.7393689986282575E-2</v>
      </c>
      <c r="Q55" s="88">
        <f t="shared" si="30"/>
        <v>9.7311139564660698E-2</v>
      </c>
      <c r="R55" s="88">
        <f t="shared" si="30"/>
        <v>0.1006060606060606</v>
      </c>
      <c r="S55" s="88">
        <f t="shared" si="30"/>
        <v>0.10847880299251871</v>
      </c>
      <c r="T55" s="88">
        <f t="shared" si="30"/>
        <v>8.9340101522842635E-2</v>
      </c>
      <c r="U55" s="88">
        <f t="shared" si="30"/>
        <v>9.1641490433031214E-2</v>
      </c>
      <c r="V55" s="88">
        <f t="shared" si="30"/>
        <v>8.9581304771178191E-2</v>
      </c>
      <c r="W55" s="88">
        <f t="shared" ref="W55:X55" si="31">W42/W35</f>
        <v>0.17837837837837839</v>
      </c>
      <c r="X55" s="88">
        <f t="shared" si="31"/>
        <v>7.0588235294117646E-2</v>
      </c>
      <c r="Y55" s="88">
        <f t="shared" ref="Y55" si="32">Y42/Y35</f>
        <v>3.6992840095465392E-2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0.2442622950819672</v>
      </c>
      <c r="J56" s="65">
        <f t="shared" si="33"/>
        <v>0.23174603174603176</v>
      </c>
      <c r="K56" s="65">
        <f t="shared" si="33"/>
        <v>0.20795107033639143</v>
      </c>
      <c r="L56" s="65">
        <f t="shared" si="33"/>
        <v>0.22204472843450479</v>
      </c>
      <c r="M56" s="65">
        <f t="shared" si="33"/>
        <v>0.22077922077922077</v>
      </c>
      <c r="N56" s="65">
        <f t="shared" si="33"/>
        <v>0.2033195020746888</v>
      </c>
      <c r="O56" s="65">
        <f t="shared" si="33"/>
        <v>0.19185282522996058</v>
      </c>
      <c r="P56" s="65">
        <f t="shared" si="33"/>
        <v>0.18381344307270234</v>
      </c>
      <c r="Q56" s="65">
        <f t="shared" si="33"/>
        <v>0.17669654289372599</v>
      </c>
      <c r="R56" s="65">
        <f t="shared" si="33"/>
        <v>0.17939393939393938</v>
      </c>
      <c r="S56" s="65">
        <f t="shared" si="33"/>
        <v>0.185785536159601</v>
      </c>
      <c r="T56" s="65">
        <f t="shared" si="33"/>
        <v>0.16852791878172588</v>
      </c>
      <c r="U56" s="65">
        <f t="shared" si="33"/>
        <v>0.16717019133937563</v>
      </c>
      <c r="V56" s="65">
        <f t="shared" si="33"/>
        <v>0.16163583252190847</v>
      </c>
      <c r="W56" s="65">
        <f t="shared" ref="W56:X56" si="34">W37/W35</f>
        <v>0.17837837837837839</v>
      </c>
      <c r="X56" s="65">
        <f t="shared" si="34"/>
        <v>0.14705882352941177</v>
      </c>
      <c r="Y56" s="65">
        <f t="shared" ref="Y56" si="35">Y37/Y35</f>
        <v>0.12529832935560858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-225</v>
      </c>
      <c r="J59" s="42">
        <f t="shared" si="36"/>
        <v>-187</v>
      </c>
      <c r="K59" s="42">
        <f t="shared" si="36"/>
        <v>-94</v>
      </c>
      <c r="L59" s="42">
        <f t="shared" si="36"/>
        <v>-53</v>
      </c>
      <c r="M59" s="42">
        <f t="shared" si="36"/>
        <v>-5</v>
      </c>
      <c r="N59" s="42">
        <f t="shared" si="36"/>
        <v>-55</v>
      </c>
      <c r="O59" s="42">
        <f t="shared" si="36"/>
        <v>-63</v>
      </c>
      <c r="P59" s="42">
        <f t="shared" si="36"/>
        <v>8</v>
      </c>
      <c r="Q59" s="42">
        <f t="shared" si="36"/>
        <v>-21</v>
      </c>
      <c r="R59" s="42">
        <f t="shared" si="36"/>
        <v>-11</v>
      </c>
      <c r="S59" s="42">
        <f t="shared" si="36"/>
        <v>-51</v>
      </c>
      <c r="T59" s="42">
        <f t="shared" si="36"/>
        <v>-258</v>
      </c>
      <c r="U59" s="42">
        <f t="shared" si="36"/>
        <v>-244</v>
      </c>
      <c r="V59" s="42">
        <f t="shared" si="36"/>
        <v>-294</v>
      </c>
      <c r="W59" s="42">
        <f t="shared" ref="W59:X59" si="37">W8-W35</f>
        <v>-39</v>
      </c>
      <c r="X59" s="42">
        <f t="shared" si="37"/>
        <v>-203</v>
      </c>
      <c r="Y59" s="42">
        <f t="shared" ref="Y59" si="38">Y8-Y35</f>
        <v>-279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0.16888888888888889</v>
      </c>
      <c r="K61" s="87">
        <f t="shared" si="39"/>
        <v>0.49732620320855614</v>
      </c>
      <c r="L61" s="87">
        <f t="shared" si="39"/>
        <v>0.43617021276595747</v>
      </c>
      <c r="M61" s="87">
        <f t="shared" si="39"/>
        <v>0.90566037735849059</v>
      </c>
      <c r="N61" s="87">
        <f t="shared" si="39"/>
        <v>-10</v>
      </c>
      <c r="O61" s="87">
        <f t="shared" si="39"/>
        <v>-0.14545454545454545</v>
      </c>
      <c r="P61" s="87">
        <f t="shared" si="39"/>
        <v>1.126984126984127</v>
      </c>
      <c r="Q61" s="87">
        <f t="shared" si="39"/>
        <v>-3.625</v>
      </c>
      <c r="R61" s="87">
        <f t="shared" si="39"/>
        <v>0.47619047619047616</v>
      </c>
      <c r="S61" s="87">
        <f t="shared" si="39"/>
        <v>-3.6363636363636362</v>
      </c>
      <c r="T61" s="87">
        <f t="shared" si="39"/>
        <v>-4.0588235294117645</v>
      </c>
      <c r="U61" s="87">
        <f t="shared" si="39"/>
        <v>5.4263565891472867E-2</v>
      </c>
      <c r="V61" s="87">
        <f t="shared" si="39"/>
        <v>-0.20491803278688525</v>
      </c>
      <c r="W61" s="87">
        <f t="shared" si="39"/>
        <v>0.86734693877551017</v>
      </c>
      <c r="X61" s="87">
        <f t="shared" si="39"/>
        <v>-4.2051282051282053</v>
      </c>
      <c r="Y61" s="87">
        <f t="shared" si="39"/>
        <v>-0.37438423645320196</v>
      </c>
    </row>
    <row r="62" spans="1:25" x14ac:dyDescent="0.3">
      <c r="A62" s="35"/>
    </row>
    <row r="63" spans="1:25" x14ac:dyDescent="0.3">
      <c r="A63" s="36"/>
    </row>
  </sheetData>
  <conditionalFormatting sqref="B25:H26">
    <cfRule type="cellIs" dxfId="675" priority="14" stopIfTrue="1" operator="lessThan">
      <formula>0</formula>
    </cfRule>
  </conditionalFormatting>
  <conditionalFormatting sqref="B28:H29">
    <cfRule type="cellIs" dxfId="674" priority="8" stopIfTrue="1" operator="lessThan">
      <formula>0</formula>
    </cfRule>
  </conditionalFormatting>
  <conditionalFormatting sqref="B55:H56">
    <cfRule type="cellIs" dxfId="673" priority="5" stopIfTrue="1" operator="lessThan">
      <formula>0</formula>
    </cfRule>
  </conditionalFormatting>
  <conditionalFormatting sqref="B19:I23">
    <cfRule type="cellIs" dxfId="672" priority="37" stopIfTrue="1" operator="lessThan">
      <formula>0</formula>
    </cfRule>
  </conditionalFormatting>
  <conditionalFormatting sqref="B19:Y29 Z34:HI35 Z51:HI53">
    <cfRule type="cellIs" dxfId="671" priority="39" stopIfTrue="1" operator="lessThan">
      <formula>0</formula>
    </cfRule>
  </conditionalFormatting>
  <conditionalFormatting sqref="B48:Y56 A57:U57">
    <cfRule type="cellIs" dxfId="670" priority="22" stopIfTrue="1" operator="lessThan">
      <formula>0</formula>
    </cfRule>
  </conditionalFormatting>
  <conditionalFormatting sqref="B59:Y59">
    <cfRule type="cellIs" dxfId="669" priority="3" stopIfTrue="1" operator="lessThan">
      <formula>0</formula>
    </cfRule>
  </conditionalFormatting>
  <conditionalFormatting sqref="B61:Y61">
    <cfRule type="cellIs" dxfId="668" priority="1" stopIfTrue="1" operator="lessThan">
      <formula>0</formula>
    </cfRule>
  </conditionalFormatting>
  <conditionalFormatting sqref="C25:H26">
    <cfRule type="cellIs" dxfId="667" priority="13" operator="lessThan">
      <formula>0</formula>
    </cfRule>
  </conditionalFormatting>
  <conditionalFormatting sqref="C28:H29">
    <cfRule type="cellIs" dxfId="666" priority="7" operator="lessThan">
      <formula>0</formula>
    </cfRule>
  </conditionalFormatting>
  <conditionalFormatting sqref="C50:I50 B50:B52 B53:H53">
    <cfRule type="cellIs" dxfId="665" priority="36" stopIfTrue="1" operator="lessThan">
      <formula>0</formula>
    </cfRule>
  </conditionalFormatting>
  <conditionalFormatting sqref="C19:Y23">
    <cfRule type="cellIs" dxfId="664" priority="20" operator="lessThan">
      <formula>0</formula>
    </cfRule>
  </conditionalFormatting>
  <conditionalFormatting sqref="J46:Y50">
    <cfRule type="cellIs" dxfId="663" priority="19" operator="lessThan">
      <formula>0</formula>
    </cfRule>
  </conditionalFormatting>
  <conditionalFormatting sqref="M34:P34">
    <cfRule type="cellIs" dxfId="662" priority="26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7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183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957</v>
      </c>
      <c r="J5" s="42">
        <v>1073</v>
      </c>
      <c r="K5" s="42">
        <v>1378</v>
      </c>
      <c r="L5" s="42">
        <v>1245</v>
      </c>
      <c r="M5" s="42">
        <v>1788</v>
      </c>
      <c r="N5" s="42">
        <v>1751</v>
      </c>
      <c r="O5" s="42">
        <v>1794</v>
      </c>
      <c r="P5" s="42">
        <v>1663</v>
      </c>
      <c r="Q5" s="42">
        <v>1641</v>
      </c>
      <c r="R5" s="42">
        <v>1772</v>
      </c>
      <c r="S5" s="42">
        <v>1439</v>
      </c>
      <c r="T5" s="42">
        <v>1533</v>
      </c>
      <c r="U5" s="42">
        <v>2733</v>
      </c>
      <c r="V5" s="42">
        <v>2125</v>
      </c>
      <c r="W5" s="42">
        <v>1440</v>
      </c>
      <c r="X5" s="42">
        <v>1485</v>
      </c>
      <c r="Y5" s="42">
        <v>1397</v>
      </c>
    </row>
    <row r="6" spans="1:25" x14ac:dyDescent="0.3">
      <c r="A6" s="67" t="s">
        <v>113</v>
      </c>
      <c r="B6" s="42">
        <v>336</v>
      </c>
      <c r="C6" s="42">
        <v>524</v>
      </c>
      <c r="D6" s="42">
        <v>446</v>
      </c>
      <c r="E6" s="42">
        <v>358</v>
      </c>
      <c r="F6" s="68">
        <v>503</v>
      </c>
      <c r="G6" s="68">
        <v>314</v>
      </c>
      <c r="H6" s="68">
        <v>391</v>
      </c>
      <c r="I6" s="68">
        <v>560</v>
      </c>
      <c r="J6" s="68">
        <v>580</v>
      </c>
      <c r="K6" s="68">
        <v>832</v>
      </c>
      <c r="L6" s="68">
        <v>674</v>
      </c>
      <c r="M6" s="68">
        <v>1230</v>
      </c>
      <c r="N6" s="68">
        <v>1210</v>
      </c>
      <c r="O6" s="68">
        <v>1170</v>
      </c>
      <c r="P6" s="68">
        <v>1022</v>
      </c>
      <c r="Q6" s="68">
        <v>1057</v>
      </c>
      <c r="R6" s="42">
        <v>1268</v>
      </c>
      <c r="S6" s="42">
        <v>894</v>
      </c>
      <c r="T6" s="42">
        <v>893</v>
      </c>
      <c r="U6" s="42">
        <v>2037</v>
      </c>
      <c r="V6" s="42">
        <v>1401</v>
      </c>
      <c r="W6" s="42">
        <v>880</v>
      </c>
      <c r="X6" s="42">
        <v>927</v>
      </c>
      <c r="Y6" s="42">
        <v>944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397</v>
      </c>
      <c r="J7" s="68">
        <v>493</v>
      </c>
      <c r="K7" s="68">
        <v>547</v>
      </c>
      <c r="L7" s="68">
        <v>571</v>
      </c>
      <c r="M7" s="68">
        <v>558</v>
      </c>
      <c r="N7" s="68">
        <v>542</v>
      </c>
      <c r="O7" s="68">
        <v>624</v>
      </c>
      <c r="P7" s="68">
        <v>641</v>
      </c>
      <c r="Q7" s="42">
        <v>583</v>
      </c>
      <c r="R7" s="42">
        <v>504</v>
      </c>
      <c r="S7" s="42">
        <v>545</v>
      </c>
      <c r="T7" s="42">
        <v>640</v>
      </c>
      <c r="U7" s="42">
        <v>696</v>
      </c>
      <c r="V7" s="42">
        <v>725</v>
      </c>
      <c r="W7" s="42">
        <v>561</v>
      </c>
      <c r="X7" s="42">
        <v>558</v>
      </c>
      <c r="Y7" s="42">
        <v>453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43</v>
      </c>
      <c r="J8" s="3">
        <f t="shared" si="0"/>
        <v>55</v>
      </c>
      <c r="K8" s="3">
        <f t="shared" si="0"/>
        <v>63</v>
      </c>
      <c r="L8" s="3">
        <f t="shared" si="0"/>
        <v>59</v>
      </c>
      <c r="M8" s="3">
        <f t="shared" si="0"/>
        <v>74</v>
      </c>
      <c r="N8" s="3">
        <f t="shared" si="0"/>
        <v>69</v>
      </c>
      <c r="O8" s="3">
        <f t="shared" si="0"/>
        <v>86</v>
      </c>
      <c r="P8" s="3">
        <f t="shared" si="0"/>
        <v>89</v>
      </c>
      <c r="Q8" s="3">
        <f t="shared" si="0"/>
        <v>91</v>
      </c>
      <c r="R8" s="3">
        <f t="shared" si="0"/>
        <v>89</v>
      </c>
      <c r="S8" s="3">
        <f t="shared" si="0"/>
        <v>93</v>
      </c>
      <c r="T8" s="3">
        <f t="shared" si="0"/>
        <v>87</v>
      </c>
      <c r="U8" s="3">
        <f t="shared" si="0"/>
        <v>87</v>
      </c>
      <c r="V8" s="3">
        <f t="shared" si="0"/>
        <v>80</v>
      </c>
      <c r="W8" s="3">
        <f t="shared" ref="W8:X8" si="1">W9+W17</f>
        <v>30</v>
      </c>
      <c r="X8" s="3">
        <f t="shared" si="1"/>
        <v>41</v>
      </c>
      <c r="Y8" s="3">
        <f t="shared" ref="Y8" si="2">Y9+Y17</f>
        <v>54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31</v>
      </c>
      <c r="J9" s="68">
        <v>37</v>
      </c>
      <c r="K9" s="68">
        <v>42</v>
      </c>
      <c r="L9" s="68">
        <v>38</v>
      </c>
      <c r="M9" s="68">
        <v>46</v>
      </c>
      <c r="N9" s="68">
        <v>46</v>
      </c>
      <c r="O9" s="68">
        <v>54</v>
      </c>
      <c r="P9" s="68">
        <v>56</v>
      </c>
      <c r="Q9" s="68">
        <v>61</v>
      </c>
      <c r="R9" s="42">
        <v>66</v>
      </c>
      <c r="S9" s="42">
        <v>68</v>
      </c>
      <c r="T9" s="42">
        <v>61</v>
      </c>
      <c r="U9" s="42">
        <v>61</v>
      </c>
      <c r="V9" s="42">
        <v>56</v>
      </c>
      <c r="W9" s="42">
        <v>20</v>
      </c>
      <c r="X9" s="42">
        <v>29</v>
      </c>
      <c r="Y9" s="42">
        <v>39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8</v>
      </c>
      <c r="J10" s="68">
        <v>9</v>
      </c>
      <c r="K10" s="68">
        <v>11</v>
      </c>
      <c r="L10" s="68">
        <v>9</v>
      </c>
      <c r="M10" s="68">
        <v>11</v>
      </c>
      <c r="N10" s="68">
        <v>9</v>
      </c>
      <c r="O10" s="68">
        <v>11</v>
      </c>
      <c r="P10" s="68">
        <v>9</v>
      </c>
      <c r="Q10" s="68">
        <v>9</v>
      </c>
      <c r="R10" s="42">
        <v>9</v>
      </c>
      <c r="S10" s="42">
        <v>9</v>
      </c>
      <c r="T10" s="42">
        <v>7</v>
      </c>
      <c r="U10" s="42">
        <v>8</v>
      </c>
      <c r="V10" s="42">
        <v>7</v>
      </c>
      <c r="W10" s="42">
        <v>1</v>
      </c>
      <c r="X10" s="42">
        <v>2</v>
      </c>
      <c r="Y10" s="42">
        <v>3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</v>
      </c>
      <c r="J12" s="68">
        <v>9</v>
      </c>
      <c r="K12" s="68">
        <v>11</v>
      </c>
      <c r="L12" s="68">
        <v>9</v>
      </c>
      <c r="M12" s="68">
        <v>11</v>
      </c>
      <c r="N12" s="68">
        <v>9</v>
      </c>
      <c r="O12" s="68">
        <v>10</v>
      </c>
      <c r="P12" s="68">
        <v>9</v>
      </c>
      <c r="Q12" s="68">
        <v>9</v>
      </c>
      <c r="R12" s="42">
        <v>9</v>
      </c>
      <c r="S12" s="42">
        <v>9</v>
      </c>
      <c r="T12" s="42">
        <v>7</v>
      </c>
      <c r="U12" s="42">
        <v>8</v>
      </c>
      <c r="V12" s="42">
        <v>7</v>
      </c>
      <c r="W12" s="42">
        <v>1</v>
      </c>
      <c r="X12" s="42">
        <v>2</v>
      </c>
      <c r="Y12" s="42">
        <v>3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24</v>
      </c>
      <c r="J13" s="68">
        <v>28</v>
      </c>
      <c r="K13" s="68">
        <v>31</v>
      </c>
      <c r="L13" s="68">
        <v>30</v>
      </c>
      <c r="M13" s="68">
        <v>35</v>
      </c>
      <c r="N13" s="68">
        <v>37</v>
      </c>
      <c r="O13" s="68">
        <v>43</v>
      </c>
      <c r="P13" s="68">
        <v>46</v>
      </c>
      <c r="Q13" s="68">
        <v>52</v>
      </c>
      <c r="R13" s="42">
        <v>57</v>
      </c>
      <c r="S13" s="42">
        <v>59</v>
      </c>
      <c r="T13" s="42">
        <v>54</v>
      </c>
      <c r="U13" s="42">
        <v>54</v>
      </c>
      <c r="V13" s="42">
        <v>49</v>
      </c>
      <c r="W13" s="42">
        <v>19</v>
      </c>
      <c r="X13" s="42">
        <v>26</v>
      </c>
      <c r="Y13" s="42">
        <v>36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3</v>
      </c>
      <c r="R14" s="42">
        <v>3</v>
      </c>
      <c r="S14" s="42">
        <v>4</v>
      </c>
      <c r="T14" s="42">
        <v>4</v>
      </c>
      <c r="U14" s="42">
        <v>3</v>
      </c>
      <c r="V14" s="42">
        <v>3</v>
      </c>
      <c r="W14" s="42">
        <v>1</v>
      </c>
      <c r="X14" s="42" t="s">
        <v>18</v>
      </c>
      <c r="Y14" s="42">
        <v>1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9</v>
      </c>
      <c r="J15" s="68">
        <v>9</v>
      </c>
      <c r="K15" s="68">
        <v>10</v>
      </c>
      <c r="L15" s="68">
        <v>11</v>
      </c>
      <c r="M15" s="68">
        <v>13</v>
      </c>
      <c r="N15" s="68">
        <v>14</v>
      </c>
      <c r="O15" s="68">
        <v>16</v>
      </c>
      <c r="P15" s="68">
        <v>15</v>
      </c>
      <c r="Q15" s="68">
        <v>16</v>
      </c>
      <c r="R15" s="42">
        <v>17</v>
      </c>
      <c r="S15" s="42">
        <v>18</v>
      </c>
      <c r="T15" s="42">
        <v>20</v>
      </c>
      <c r="U15" s="42">
        <v>19</v>
      </c>
      <c r="V15" s="42">
        <v>18</v>
      </c>
      <c r="W15" s="42">
        <v>14</v>
      </c>
      <c r="X15" s="42">
        <v>13</v>
      </c>
      <c r="Y15" s="42">
        <v>15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14</v>
      </c>
      <c r="J16" s="68">
        <v>17</v>
      </c>
      <c r="K16" s="68">
        <v>19</v>
      </c>
      <c r="L16" s="68">
        <v>17</v>
      </c>
      <c r="M16" s="68">
        <v>21</v>
      </c>
      <c r="N16" s="68">
        <v>21</v>
      </c>
      <c r="O16" s="68">
        <v>26</v>
      </c>
      <c r="P16" s="68">
        <v>29</v>
      </c>
      <c r="Q16" s="68">
        <v>33</v>
      </c>
      <c r="R16" s="42">
        <v>37</v>
      </c>
      <c r="S16" s="42">
        <v>37</v>
      </c>
      <c r="T16" s="42">
        <v>30</v>
      </c>
      <c r="U16" s="42">
        <v>31</v>
      </c>
      <c r="V16" s="42">
        <v>28</v>
      </c>
      <c r="W16" s="42">
        <v>4</v>
      </c>
      <c r="X16" s="42">
        <v>13</v>
      </c>
      <c r="Y16" s="42">
        <v>20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12</v>
      </c>
      <c r="J17" s="68">
        <v>18</v>
      </c>
      <c r="K17" s="68">
        <v>21</v>
      </c>
      <c r="L17" s="68">
        <v>21</v>
      </c>
      <c r="M17" s="68">
        <v>28</v>
      </c>
      <c r="N17" s="68">
        <v>23</v>
      </c>
      <c r="O17" s="68">
        <v>32</v>
      </c>
      <c r="P17" s="68">
        <v>33</v>
      </c>
      <c r="Q17" s="68">
        <v>30</v>
      </c>
      <c r="R17" s="42">
        <v>23</v>
      </c>
      <c r="S17" s="42">
        <v>25</v>
      </c>
      <c r="T17" s="42">
        <v>26</v>
      </c>
      <c r="U17" s="42">
        <v>26</v>
      </c>
      <c r="V17" s="42">
        <v>24</v>
      </c>
      <c r="W17" s="42">
        <v>10</v>
      </c>
      <c r="X17" s="42">
        <v>12</v>
      </c>
      <c r="Y17" s="42">
        <v>15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0.27906976744186052</v>
      </c>
      <c r="K19" s="89">
        <f t="shared" si="3"/>
        <v>0.1454545454545455</v>
      </c>
      <c r="L19" s="89">
        <f t="shared" si="3"/>
        <v>-6.3492063492063489E-2</v>
      </c>
      <c r="M19" s="89">
        <f t="shared" si="3"/>
        <v>0.25423728813559321</v>
      </c>
      <c r="N19" s="89">
        <f t="shared" si="3"/>
        <v>-6.7567567567567544E-2</v>
      </c>
      <c r="O19" s="89">
        <f t="shared" si="3"/>
        <v>0.24637681159420288</v>
      </c>
      <c r="P19" s="89">
        <f t="shared" si="3"/>
        <v>3.488372093023262E-2</v>
      </c>
      <c r="Q19" s="89">
        <f t="shared" si="3"/>
        <v>2.2471910112359605E-2</v>
      </c>
      <c r="R19" s="89">
        <f t="shared" si="3"/>
        <v>-2.1978021978022011E-2</v>
      </c>
      <c r="S19" s="89">
        <f t="shared" si="3"/>
        <v>4.4943820224719211E-2</v>
      </c>
      <c r="T19" s="89">
        <f t="shared" si="3"/>
        <v>-6.4516129032258118E-2</v>
      </c>
      <c r="U19" s="89">
        <f t="shared" si="3"/>
        <v>0</v>
      </c>
      <c r="V19" s="89">
        <f t="shared" si="3"/>
        <v>-8.0459770114942541E-2</v>
      </c>
      <c r="W19" s="89">
        <f t="shared" si="3"/>
        <v>-0.625</v>
      </c>
      <c r="X19" s="89">
        <f t="shared" si="3"/>
        <v>0.3666666666666667</v>
      </c>
      <c r="Y19" s="89">
        <f t="shared" si="3"/>
        <v>0.31707317073170738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0.19354838709677424</v>
      </c>
      <c r="K20" s="89">
        <f t="shared" si="3"/>
        <v>0.13513513513513509</v>
      </c>
      <c r="L20" s="89">
        <f t="shared" si="3"/>
        <v>-9.5238095238095233E-2</v>
      </c>
      <c r="M20" s="89">
        <f t="shared" si="3"/>
        <v>0.21052631578947367</v>
      </c>
      <c r="N20" s="89">
        <f t="shared" si="3"/>
        <v>0</v>
      </c>
      <c r="O20" s="89">
        <f t="shared" si="3"/>
        <v>0.17391304347826098</v>
      </c>
      <c r="P20" s="89">
        <f t="shared" si="3"/>
        <v>3.7037037037036979E-2</v>
      </c>
      <c r="Q20" s="89">
        <f t="shared" si="3"/>
        <v>8.9285714285714191E-2</v>
      </c>
      <c r="R20" s="89">
        <f t="shared" si="3"/>
        <v>8.1967213114754189E-2</v>
      </c>
      <c r="S20" s="89">
        <f t="shared" si="3"/>
        <v>3.0303030303030276E-2</v>
      </c>
      <c r="T20" s="89">
        <f t="shared" si="3"/>
        <v>-0.1029411764705882</v>
      </c>
      <c r="U20" s="89">
        <f t="shared" si="3"/>
        <v>0</v>
      </c>
      <c r="V20" s="89">
        <f t="shared" si="3"/>
        <v>-8.1967213114754078E-2</v>
      </c>
      <c r="W20" s="89">
        <f t="shared" si="3"/>
        <v>-0.64285714285714279</v>
      </c>
      <c r="X20" s="89">
        <f t="shared" si="3"/>
        <v>0.44999999999999996</v>
      </c>
      <c r="Y20" s="89">
        <f t="shared" si="3"/>
        <v>0.34482758620689657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0.125</v>
      </c>
      <c r="K21" s="89">
        <f t="shared" si="3"/>
        <v>0.22222222222222232</v>
      </c>
      <c r="L21" s="89">
        <f t="shared" si="3"/>
        <v>-0.18181818181818177</v>
      </c>
      <c r="M21" s="89">
        <f t="shared" si="3"/>
        <v>0.22222222222222232</v>
      </c>
      <c r="N21" s="89">
        <f t="shared" si="3"/>
        <v>-0.18181818181818177</v>
      </c>
      <c r="O21" s="89">
        <f t="shared" si="3"/>
        <v>0.22222222222222232</v>
      </c>
      <c r="P21" s="89">
        <f t="shared" si="3"/>
        <v>-0.18181818181818177</v>
      </c>
      <c r="Q21" s="89">
        <f t="shared" si="3"/>
        <v>0</v>
      </c>
      <c r="R21" s="89">
        <f t="shared" si="3"/>
        <v>0</v>
      </c>
      <c r="S21" s="89">
        <f t="shared" si="3"/>
        <v>0</v>
      </c>
      <c r="T21" s="89">
        <f t="shared" si="3"/>
        <v>-0.22222222222222221</v>
      </c>
      <c r="U21" s="89">
        <f t="shared" si="3"/>
        <v>0.14285714285714279</v>
      </c>
      <c r="V21" s="89">
        <f t="shared" si="3"/>
        <v>-0.125</v>
      </c>
      <c r="W21" s="89">
        <f t="shared" si="3"/>
        <v>-0.85714285714285721</v>
      </c>
      <c r="X21" s="89">
        <f t="shared" si="3"/>
        <v>1</v>
      </c>
      <c r="Y21" s="89">
        <f t="shared" si="3"/>
        <v>0.5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0.16666666666666674</v>
      </c>
      <c r="K22" s="89">
        <f t="shared" si="4"/>
        <v>0.10714285714285721</v>
      </c>
      <c r="L22" s="89">
        <f t="shared" si="4"/>
        <v>-3.2258064516129004E-2</v>
      </c>
      <c r="M22" s="89">
        <f t="shared" si="4"/>
        <v>0.16666666666666674</v>
      </c>
      <c r="N22" s="89">
        <f t="shared" si="4"/>
        <v>5.7142857142857162E-2</v>
      </c>
      <c r="O22" s="89">
        <f t="shared" si="4"/>
        <v>0.16216216216216206</v>
      </c>
      <c r="P22" s="89">
        <f t="shared" si="4"/>
        <v>6.9767441860465018E-2</v>
      </c>
      <c r="Q22" s="89">
        <f t="shared" si="4"/>
        <v>0.13043478260869557</v>
      </c>
      <c r="R22" s="89">
        <f t="shared" si="4"/>
        <v>9.6153846153846256E-2</v>
      </c>
      <c r="S22" s="89">
        <f t="shared" si="4"/>
        <v>3.5087719298245723E-2</v>
      </c>
      <c r="T22" s="89">
        <f t="shared" si="4"/>
        <v>-8.4745762711864403E-2</v>
      </c>
      <c r="U22" s="89">
        <f t="shared" si="4"/>
        <v>0</v>
      </c>
      <c r="V22" s="89">
        <f t="shared" si="4"/>
        <v>-9.259259259259256E-2</v>
      </c>
      <c r="W22" s="89">
        <f t="shared" si="4"/>
        <v>-0.61224489795918369</v>
      </c>
      <c r="X22" s="89">
        <f t="shared" si="4"/>
        <v>0.36842105263157898</v>
      </c>
      <c r="Y22" s="89">
        <f t="shared" si="4"/>
        <v>0.38461538461538458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0.5</v>
      </c>
      <c r="K23" s="89">
        <f t="shared" si="5"/>
        <v>0.16666666666666674</v>
      </c>
      <c r="L23" s="89">
        <f t="shared" si="5"/>
        <v>0</v>
      </c>
      <c r="M23" s="89">
        <f t="shared" si="5"/>
        <v>0.33333333333333326</v>
      </c>
      <c r="N23" s="89">
        <f t="shared" si="5"/>
        <v>-0.1785714285714286</v>
      </c>
      <c r="O23" s="89">
        <f t="shared" si="5"/>
        <v>0.39130434782608692</v>
      </c>
      <c r="P23" s="89">
        <f t="shared" si="5"/>
        <v>3.125E-2</v>
      </c>
      <c r="Q23" s="89">
        <f t="shared" si="5"/>
        <v>-9.0909090909090939E-2</v>
      </c>
      <c r="R23" s="89">
        <f t="shared" si="5"/>
        <v>-0.23333333333333328</v>
      </c>
      <c r="S23" s="89">
        <f t="shared" si="5"/>
        <v>8.6956521739130377E-2</v>
      </c>
      <c r="T23" s="89">
        <f t="shared" si="5"/>
        <v>4.0000000000000036E-2</v>
      </c>
      <c r="U23" s="89">
        <f t="shared" si="5"/>
        <v>0</v>
      </c>
      <c r="V23" s="89">
        <f t="shared" si="5"/>
        <v>-7.6923076923076872E-2</v>
      </c>
      <c r="W23" s="89">
        <f t="shared" si="5"/>
        <v>-0.58333333333333326</v>
      </c>
      <c r="X23" s="89">
        <f t="shared" si="5"/>
        <v>0.19999999999999996</v>
      </c>
      <c r="Y23" s="89">
        <f t="shared" si="5"/>
        <v>0.25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4.4932079414838039E-2</v>
      </c>
      <c r="J25" s="89">
        <f t="shared" si="6"/>
        <v>5.1258154706430567E-2</v>
      </c>
      <c r="K25" s="89">
        <f t="shared" si="6"/>
        <v>4.5718432510885344E-2</v>
      </c>
      <c r="L25" s="89">
        <f t="shared" si="6"/>
        <v>4.7389558232931728E-2</v>
      </c>
      <c r="M25" s="89">
        <f t="shared" si="6"/>
        <v>4.1387024608501119E-2</v>
      </c>
      <c r="N25" s="89">
        <f t="shared" si="6"/>
        <v>3.9406053683609367E-2</v>
      </c>
      <c r="O25" s="89">
        <f t="shared" si="6"/>
        <v>4.7937569676700112E-2</v>
      </c>
      <c r="P25" s="89">
        <f t="shared" si="6"/>
        <v>5.3517739025856888E-2</v>
      </c>
      <c r="Q25" s="89">
        <f t="shared" si="6"/>
        <v>5.5453991468616695E-2</v>
      </c>
      <c r="R25" s="89">
        <f t="shared" si="6"/>
        <v>5.0225733634311515E-2</v>
      </c>
      <c r="S25" s="89">
        <f t="shared" si="6"/>
        <v>6.4628214037526055E-2</v>
      </c>
      <c r="T25" s="89">
        <f t="shared" si="6"/>
        <v>5.6751467710371817E-2</v>
      </c>
      <c r="U25" s="89">
        <f t="shared" si="6"/>
        <v>3.1833150384193196E-2</v>
      </c>
      <c r="V25" s="89">
        <f t="shared" si="6"/>
        <v>3.7647058823529408E-2</v>
      </c>
      <c r="W25" s="89">
        <f t="shared" ref="W25:X25" si="7">W8/W5</f>
        <v>2.0833333333333332E-2</v>
      </c>
      <c r="X25" s="89">
        <f t="shared" si="7"/>
        <v>2.7609427609427608E-2</v>
      </c>
      <c r="Y25" s="89">
        <f t="shared" ref="Y25" si="8">Y8/Y5</f>
        <v>3.865425912670007E-2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0.10831234256926953</v>
      </c>
      <c r="J26" s="89">
        <f t="shared" si="9"/>
        <v>0.11156186612576065</v>
      </c>
      <c r="K26" s="89">
        <f t="shared" si="9"/>
        <v>0.11517367458866545</v>
      </c>
      <c r="L26" s="89">
        <f t="shared" si="9"/>
        <v>0.10332749562171628</v>
      </c>
      <c r="M26" s="89">
        <f t="shared" si="9"/>
        <v>0.13261648745519714</v>
      </c>
      <c r="N26" s="89">
        <f t="shared" si="9"/>
        <v>0.12730627306273062</v>
      </c>
      <c r="O26" s="89">
        <f t="shared" si="9"/>
        <v>0.13782051282051283</v>
      </c>
      <c r="P26" s="89">
        <f t="shared" si="9"/>
        <v>0.13884555382215288</v>
      </c>
      <c r="Q26" s="89">
        <f t="shared" si="9"/>
        <v>0.15608919382504288</v>
      </c>
      <c r="R26" s="89">
        <f t="shared" si="9"/>
        <v>0.1765873015873016</v>
      </c>
      <c r="S26" s="89">
        <f t="shared" si="9"/>
        <v>0.17064220183486239</v>
      </c>
      <c r="T26" s="89">
        <f t="shared" si="9"/>
        <v>0.13593749999999999</v>
      </c>
      <c r="U26" s="89">
        <f t="shared" si="9"/>
        <v>0.125</v>
      </c>
      <c r="V26" s="89">
        <f t="shared" si="9"/>
        <v>0.1103448275862069</v>
      </c>
      <c r="W26" s="89">
        <f t="shared" ref="W26:X26" si="10">W8/W7</f>
        <v>5.3475935828877004E-2</v>
      </c>
      <c r="X26" s="89">
        <f t="shared" si="10"/>
        <v>7.3476702508960573E-2</v>
      </c>
      <c r="Y26" s="89">
        <f t="shared" ref="Y26" si="11">Y8/Y7</f>
        <v>0.11920529801324503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0.20930232558139536</v>
      </c>
      <c r="J28" s="89">
        <f t="shared" si="12"/>
        <v>0.16363636363636364</v>
      </c>
      <c r="K28" s="89">
        <f t="shared" si="12"/>
        <v>0.15873015873015872</v>
      </c>
      <c r="L28" s="89">
        <f t="shared" si="12"/>
        <v>0.1864406779661017</v>
      </c>
      <c r="M28" s="89">
        <f t="shared" si="12"/>
        <v>0.17567567567567569</v>
      </c>
      <c r="N28" s="89">
        <f t="shared" si="12"/>
        <v>0.20289855072463769</v>
      </c>
      <c r="O28" s="89">
        <f t="shared" si="12"/>
        <v>0.18604651162790697</v>
      </c>
      <c r="P28" s="89">
        <f t="shared" si="12"/>
        <v>0.16853932584269662</v>
      </c>
      <c r="Q28" s="89">
        <f t="shared" si="12"/>
        <v>0.17582417582417584</v>
      </c>
      <c r="R28" s="89">
        <f t="shared" si="12"/>
        <v>0.19101123595505617</v>
      </c>
      <c r="S28" s="89">
        <f t="shared" si="12"/>
        <v>0.19354838709677419</v>
      </c>
      <c r="T28" s="89">
        <f t="shared" si="12"/>
        <v>0.22988505747126436</v>
      </c>
      <c r="U28" s="89">
        <f t="shared" si="12"/>
        <v>0.21839080459770116</v>
      </c>
      <c r="V28" s="89">
        <f t="shared" si="12"/>
        <v>0.22500000000000001</v>
      </c>
      <c r="W28" s="89">
        <f t="shared" ref="W28:X28" si="13">W15/W8</f>
        <v>0.46666666666666667</v>
      </c>
      <c r="X28" s="89">
        <f t="shared" si="13"/>
        <v>0.31707317073170732</v>
      </c>
      <c r="Y28" s="89">
        <f t="shared" ref="Y28" si="14">Y15/Y8</f>
        <v>0.27777777777777779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0.18604651162790697</v>
      </c>
      <c r="J29" s="89">
        <f t="shared" si="15"/>
        <v>0.16363636363636364</v>
      </c>
      <c r="K29" s="89">
        <f t="shared" si="15"/>
        <v>0.17460317460317459</v>
      </c>
      <c r="L29" s="89">
        <f t="shared" si="15"/>
        <v>0.15254237288135594</v>
      </c>
      <c r="M29" s="89">
        <f t="shared" si="15"/>
        <v>0.14864864864864866</v>
      </c>
      <c r="N29" s="89">
        <f t="shared" si="15"/>
        <v>0.13043478260869565</v>
      </c>
      <c r="O29" s="89">
        <f t="shared" si="15"/>
        <v>0.12790697674418605</v>
      </c>
      <c r="P29" s="89">
        <f t="shared" si="15"/>
        <v>0.10112359550561797</v>
      </c>
      <c r="Q29" s="89">
        <f t="shared" si="15"/>
        <v>9.8901098901098897E-2</v>
      </c>
      <c r="R29" s="89">
        <f t="shared" si="15"/>
        <v>0.10112359550561797</v>
      </c>
      <c r="S29" s="89">
        <f t="shared" si="15"/>
        <v>9.6774193548387094E-2</v>
      </c>
      <c r="T29" s="89">
        <f t="shared" si="15"/>
        <v>8.0459770114942528E-2</v>
      </c>
      <c r="U29" s="89">
        <f t="shared" si="15"/>
        <v>9.1954022988505746E-2</v>
      </c>
      <c r="V29" s="89">
        <f t="shared" si="15"/>
        <v>8.7499999999999994E-2</v>
      </c>
      <c r="W29" s="89">
        <f t="shared" ref="W29:X29" si="16">W10/W8</f>
        <v>3.3333333333333333E-2</v>
      </c>
      <c r="X29" s="89">
        <f t="shared" si="16"/>
        <v>4.878048780487805E-2</v>
      </c>
      <c r="Y29" s="89">
        <f t="shared" ref="Y29" si="17">Y10/Y8</f>
        <v>5.5555555555555552E-2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2325</v>
      </c>
      <c r="J32" s="42">
        <v>2397</v>
      </c>
      <c r="K32" s="42">
        <v>3017</v>
      </c>
      <c r="L32" s="42">
        <v>2298</v>
      </c>
      <c r="M32" s="42">
        <v>2022</v>
      </c>
      <c r="N32" s="42">
        <v>2228</v>
      </c>
      <c r="O32" s="42">
        <v>1942</v>
      </c>
      <c r="P32" s="42">
        <v>1859</v>
      </c>
      <c r="Q32" s="42">
        <v>2871</v>
      </c>
      <c r="R32" s="42">
        <v>2794</v>
      </c>
      <c r="S32" s="42">
        <v>2241</v>
      </c>
      <c r="T32" s="42">
        <v>2168</v>
      </c>
      <c r="U32" s="42">
        <v>1968</v>
      </c>
      <c r="V32" s="42">
        <v>1991</v>
      </c>
      <c r="W32" s="42">
        <v>1539</v>
      </c>
      <c r="X32" s="42">
        <v>2217</v>
      </c>
      <c r="Y32" s="42">
        <v>2918</v>
      </c>
    </row>
    <row r="33" spans="1:25" x14ac:dyDescent="0.3">
      <c r="A33" s="16" t="s">
        <v>116</v>
      </c>
      <c r="B33" s="42">
        <v>254</v>
      </c>
      <c r="C33" s="42">
        <v>350</v>
      </c>
      <c r="D33" s="42">
        <v>449</v>
      </c>
      <c r="E33" s="42">
        <v>504</v>
      </c>
      <c r="F33" s="68">
        <v>526</v>
      </c>
      <c r="G33" s="68">
        <v>673</v>
      </c>
      <c r="H33" s="68">
        <v>545</v>
      </c>
      <c r="I33" s="68">
        <v>913</v>
      </c>
      <c r="J33" s="68">
        <v>1024</v>
      </c>
      <c r="K33" s="68">
        <v>1695</v>
      </c>
      <c r="L33" s="68">
        <v>1025</v>
      </c>
      <c r="M33" s="68">
        <v>778</v>
      </c>
      <c r="N33" s="68">
        <v>978</v>
      </c>
      <c r="O33" s="68">
        <v>705</v>
      </c>
      <c r="P33" s="68">
        <v>708</v>
      </c>
      <c r="Q33" s="68">
        <v>1725</v>
      </c>
      <c r="R33" s="42">
        <v>1660</v>
      </c>
      <c r="S33" s="42">
        <v>1164</v>
      </c>
      <c r="T33" s="42">
        <v>1077</v>
      </c>
      <c r="U33" s="42">
        <v>1169</v>
      </c>
      <c r="V33" s="42">
        <v>1211</v>
      </c>
      <c r="W33" s="42">
        <v>885</v>
      </c>
      <c r="X33" s="42">
        <v>1514</v>
      </c>
      <c r="Y33" s="42">
        <v>2194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1412</v>
      </c>
      <c r="J34" s="68">
        <v>1373</v>
      </c>
      <c r="K34" s="68">
        <v>1322</v>
      </c>
      <c r="L34" s="68">
        <v>1273</v>
      </c>
      <c r="M34" s="68">
        <v>1244</v>
      </c>
      <c r="N34" s="68">
        <v>1250</v>
      </c>
      <c r="O34" s="68">
        <v>1237</v>
      </c>
      <c r="P34" s="68">
        <v>1151</v>
      </c>
      <c r="Q34" s="42">
        <v>1146</v>
      </c>
      <c r="R34" s="42">
        <v>1135</v>
      </c>
      <c r="S34" s="42">
        <v>1077</v>
      </c>
      <c r="T34" s="42">
        <v>1091</v>
      </c>
      <c r="U34" s="42">
        <v>798</v>
      </c>
      <c r="V34" s="42">
        <v>780</v>
      </c>
      <c r="W34" s="42">
        <v>653</v>
      </c>
      <c r="X34" s="42">
        <v>703</v>
      </c>
      <c r="Y34" s="42">
        <v>724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119</v>
      </c>
      <c r="J35" s="3">
        <f t="shared" si="18"/>
        <v>125</v>
      </c>
      <c r="K35" s="3">
        <f t="shared" si="18"/>
        <v>139</v>
      </c>
      <c r="L35" s="3">
        <f t="shared" si="18"/>
        <v>132</v>
      </c>
      <c r="M35" s="3">
        <f t="shared" si="18"/>
        <v>159</v>
      </c>
      <c r="N35" s="3">
        <f t="shared" si="18"/>
        <v>163</v>
      </c>
      <c r="O35" s="3">
        <f t="shared" si="18"/>
        <v>167</v>
      </c>
      <c r="P35" s="3">
        <f t="shared" si="18"/>
        <v>79</v>
      </c>
      <c r="Q35" s="3">
        <f t="shared" si="18"/>
        <v>60</v>
      </c>
      <c r="R35" s="3">
        <f t="shared" si="18"/>
        <v>38</v>
      </c>
      <c r="S35" s="3">
        <f t="shared" si="18"/>
        <v>45</v>
      </c>
      <c r="T35" s="3">
        <f t="shared" si="18"/>
        <v>43</v>
      </c>
      <c r="U35" s="3">
        <f t="shared" si="18"/>
        <v>41</v>
      </c>
      <c r="V35" s="3">
        <f t="shared" si="18"/>
        <v>40</v>
      </c>
      <c r="W35" s="3">
        <f t="shared" ref="W35:X35" si="19">W36+W44</f>
        <v>18</v>
      </c>
      <c r="X35" s="3">
        <f t="shared" si="19"/>
        <v>32</v>
      </c>
      <c r="Y35" s="3">
        <f t="shared" ref="Y35" si="20">Y36+Y44</f>
        <v>73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37</v>
      </c>
      <c r="J36" s="68">
        <v>34</v>
      </c>
      <c r="K36" s="68">
        <v>36</v>
      </c>
      <c r="L36" s="68">
        <v>42</v>
      </c>
      <c r="M36" s="68">
        <v>57</v>
      </c>
      <c r="N36" s="68">
        <v>51</v>
      </c>
      <c r="O36" s="68">
        <v>29</v>
      </c>
      <c r="P36" s="68">
        <v>21</v>
      </c>
      <c r="Q36" s="68">
        <v>20</v>
      </c>
      <c r="R36" s="42">
        <v>19</v>
      </c>
      <c r="S36" s="42">
        <v>21</v>
      </c>
      <c r="T36" s="42">
        <v>20</v>
      </c>
      <c r="U36" s="42">
        <v>17</v>
      </c>
      <c r="V36" s="42">
        <v>21</v>
      </c>
      <c r="W36" s="42">
        <v>8</v>
      </c>
      <c r="X36" s="42">
        <v>16</v>
      </c>
      <c r="Y36" s="42">
        <v>37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14</v>
      </c>
      <c r="J37" s="68">
        <v>12</v>
      </c>
      <c r="K37" s="68">
        <v>13</v>
      </c>
      <c r="L37" s="68">
        <v>14</v>
      </c>
      <c r="M37" s="68">
        <v>19</v>
      </c>
      <c r="N37" s="68">
        <v>17</v>
      </c>
      <c r="O37" s="68">
        <v>9</v>
      </c>
      <c r="P37" s="68">
        <v>6</v>
      </c>
      <c r="Q37" s="68">
        <v>5</v>
      </c>
      <c r="R37" s="42">
        <v>4</v>
      </c>
      <c r="S37" s="42">
        <v>4</v>
      </c>
      <c r="T37" s="42">
        <v>3</v>
      </c>
      <c r="U37" s="42">
        <v>2</v>
      </c>
      <c r="V37" s="42">
        <v>3</v>
      </c>
      <c r="W37" s="42">
        <v>1</v>
      </c>
      <c r="X37" s="42">
        <v>2</v>
      </c>
      <c r="Y37" s="42">
        <v>5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14</v>
      </c>
      <c r="J39" s="68">
        <v>12</v>
      </c>
      <c r="K39" s="68">
        <v>13</v>
      </c>
      <c r="L39" s="68">
        <v>14</v>
      </c>
      <c r="M39" s="68">
        <v>19</v>
      </c>
      <c r="N39" s="68">
        <v>17</v>
      </c>
      <c r="O39" s="68">
        <v>9</v>
      </c>
      <c r="P39" s="68">
        <v>6</v>
      </c>
      <c r="Q39" s="68">
        <v>5</v>
      </c>
      <c r="R39" s="42">
        <v>4</v>
      </c>
      <c r="S39" s="42">
        <v>4</v>
      </c>
      <c r="T39" s="42">
        <v>3</v>
      </c>
      <c r="U39" s="42">
        <v>2</v>
      </c>
      <c r="V39" s="42">
        <v>3</v>
      </c>
      <c r="W39" s="42">
        <v>1</v>
      </c>
      <c r="X39" s="42">
        <v>2</v>
      </c>
      <c r="Y39" s="42">
        <v>5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23</v>
      </c>
      <c r="J40" s="68">
        <v>22</v>
      </c>
      <c r="K40" s="68">
        <v>24</v>
      </c>
      <c r="L40" s="68">
        <v>28</v>
      </c>
      <c r="M40" s="68">
        <v>39</v>
      </c>
      <c r="N40" s="68">
        <v>34</v>
      </c>
      <c r="O40" s="68">
        <v>19</v>
      </c>
      <c r="P40" s="68">
        <v>15</v>
      </c>
      <c r="Q40" s="68">
        <v>15</v>
      </c>
      <c r="R40" s="42">
        <v>15</v>
      </c>
      <c r="S40" s="42">
        <v>17</v>
      </c>
      <c r="T40" s="42">
        <v>16</v>
      </c>
      <c r="U40" s="42">
        <v>15</v>
      </c>
      <c r="V40" s="42">
        <v>19</v>
      </c>
      <c r="W40" s="42">
        <v>7</v>
      </c>
      <c r="X40" s="42">
        <v>14</v>
      </c>
      <c r="Y40" s="42">
        <v>32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</v>
      </c>
      <c r="J42" s="68">
        <v>1</v>
      </c>
      <c r="K42" s="68">
        <v>1</v>
      </c>
      <c r="L42" s="68">
        <v>1</v>
      </c>
      <c r="M42" s="68">
        <v>1</v>
      </c>
      <c r="N42" s="68" t="s">
        <v>18</v>
      </c>
      <c r="O42" s="68" t="s">
        <v>18</v>
      </c>
      <c r="P42" s="68">
        <v>1</v>
      </c>
      <c r="Q42" s="68">
        <v>2</v>
      </c>
      <c r="R42" s="42">
        <v>3</v>
      </c>
      <c r="S42" s="42">
        <v>3</v>
      </c>
      <c r="T42" s="42">
        <v>3</v>
      </c>
      <c r="U42" s="42">
        <v>4</v>
      </c>
      <c r="V42" s="42">
        <v>4</v>
      </c>
      <c r="W42" s="42">
        <v>3</v>
      </c>
      <c r="X42" s="42">
        <v>3</v>
      </c>
      <c r="Y42" s="42">
        <v>5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23</v>
      </c>
      <c r="J43" s="68">
        <v>21</v>
      </c>
      <c r="K43" s="68">
        <v>22</v>
      </c>
      <c r="L43" s="68">
        <v>27</v>
      </c>
      <c r="M43" s="68">
        <v>38</v>
      </c>
      <c r="N43" s="68">
        <v>34</v>
      </c>
      <c r="O43" s="68">
        <v>19</v>
      </c>
      <c r="P43" s="68">
        <v>14</v>
      </c>
      <c r="Q43" s="68">
        <v>13</v>
      </c>
      <c r="R43" s="42">
        <v>12</v>
      </c>
      <c r="S43" s="42">
        <v>14</v>
      </c>
      <c r="T43" s="42">
        <v>13</v>
      </c>
      <c r="U43" s="42">
        <v>10</v>
      </c>
      <c r="V43" s="42">
        <v>14</v>
      </c>
      <c r="W43" s="42">
        <v>4</v>
      </c>
      <c r="X43" s="42">
        <v>11</v>
      </c>
      <c r="Y43" s="42">
        <v>27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82</v>
      </c>
      <c r="J44" s="68">
        <v>91</v>
      </c>
      <c r="K44" s="68">
        <v>103</v>
      </c>
      <c r="L44" s="68">
        <v>90</v>
      </c>
      <c r="M44" s="68">
        <v>102</v>
      </c>
      <c r="N44" s="68">
        <v>112</v>
      </c>
      <c r="O44" s="68">
        <v>138</v>
      </c>
      <c r="P44" s="68">
        <v>58</v>
      </c>
      <c r="Q44" s="68">
        <v>40</v>
      </c>
      <c r="R44" s="42">
        <v>19</v>
      </c>
      <c r="S44" s="42">
        <v>24</v>
      </c>
      <c r="T44" s="42">
        <v>23</v>
      </c>
      <c r="U44" s="42">
        <v>24</v>
      </c>
      <c r="V44" s="42">
        <v>19</v>
      </c>
      <c r="W44" s="42">
        <v>10</v>
      </c>
      <c r="X44" s="42">
        <v>16</v>
      </c>
      <c r="Y44" s="42">
        <v>36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5.0420168067226934E-2</v>
      </c>
      <c r="K46" s="65">
        <f t="shared" si="21"/>
        <v>0.1120000000000001</v>
      </c>
      <c r="L46" s="65">
        <f t="shared" si="21"/>
        <v>-5.0359712230215847E-2</v>
      </c>
      <c r="M46" s="65">
        <f t="shared" si="21"/>
        <v>0.20454545454545459</v>
      </c>
      <c r="N46" s="65">
        <f t="shared" si="21"/>
        <v>2.515723270440251E-2</v>
      </c>
      <c r="O46" s="65">
        <f t="shared" si="21"/>
        <v>2.4539877300613577E-2</v>
      </c>
      <c r="P46" s="65">
        <f t="shared" si="21"/>
        <v>-0.52694610778443107</v>
      </c>
      <c r="Q46" s="65">
        <f t="shared" si="21"/>
        <v>-0.240506329113924</v>
      </c>
      <c r="R46" s="65">
        <f t="shared" si="21"/>
        <v>-0.3666666666666667</v>
      </c>
      <c r="S46" s="65">
        <f t="shared" si="21"/>
        <v>0.18421052631578938</v>
      </c>
      <c r="T46" s="65">
        <f t="shared" si="21"/>
        <v>-4.4444444444444398E-2</v>
      </c>
      <c r="U46" s="65">
        <f t="shared" si="21"/>
        <v>-4.6511627906976716E-2</v>
      </c>
      <c r="V46" s="65">
        <f t="shared" si="21"/>
        <v>-2.4390243902439046E-2</v>
      </c>
      <c r="W46" s="65">
        <f t="shared" si="21"/>
        <v>-0.55000000000000004</v>
      </c>
      <c r="X46" s="65">
        <f t="shared" si="21"/>
        <v>0.77777777777777768</v>
      </c>
      <c r="Y46" s="65">
        <f t="shared" si="21"/>
        <v>1.28125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-8.108108108108103E-2</v>
      </c>
      <c r="K47" s="65">
        <f t="shared" si="21"/>
        <v>5.8823529411764719E-2</v>
      </c>
      <c r="L47" s="65">
        <f t="shared" si="21"/>
        <v>0.16666666666666674</v>
      </c>
      <c r="M47" s="65">
        <f t="shared" si="21"/>
        <v>0.35714285714285721</v>
      </c>
      <c r="N47" s="65">
        <f t="shared" si="21"/>
        <v>-0.10526315789473684</v>
      </c>
      <c r="O47" s="65">
        <f t="shared" si="21"/>
        <v>-0.43137254901960786</v>
      </c>
      <c r="P47" s="65">
        <f t="shared" si="21"/>
        <v>-0.27586206896551724</v>
      </c>
      <c r="Q47" s="65">
        <f t="shared" si="21"/>
        <v>-4.7619047619047672E-2</v>
      </c>
      <c r="R47" s="65">
        <f t="shared" si="21"/>
        <v>-5.0000000000000044E-2</v>
      </c>
      <c r="S47" s="65">
        <f t="shared" si="21"/>
        <v>0.10526315789473695</v>
      </c>
      <c r="T47" s="65">
        <f t="shared" si="21"/>
        <v>-4.7619047619047672E-2</v>
      </c>
      <c r="U47" s="65">
        <f t="shared" si="21"/>
        <v>-0.15000000000000002</v>
      </c>
      <c r="V47" s="65">
        <f t="shared" si="21"/>
        <v>0.23529411764705888</v>
      </c>
      <c r="W47" s="65">
        <f t="shared" si="21"/>
        <v>-0.61904761904761907</v>
      </c>
      <c r="X47" s="65">
        <f t="shared" si="21"/>
        <v>1</v>
      </c>
      <c r="Y47" s="65">
        <f t="shared" si="21"/>
        <v>1.3125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-0.1428571428571429</v>
      </c>
      <c r="K48" s="65">
        <f t="shared" si="21"/>
        <v>8.3333333333333259E-2</v>
      </c>
      <c r="L48" s="65">
        <f t="shared" si="21"/>
        <v>7.6923076923076872E-2</v>
      </c>
      <c r="M48" s="65">
        <f t="shared" si="21"/>
        <v>0.35714285714285721</v>
      </c>
      <c r="N48" s="65">
        <f t="shared" si="21"/>
        <v>-0.10526315789473684</v>
      </c>
      <c r="O48" s="65">
        <f t="shared" si="21"/>
        <v>-0.47058823529411764</v>
      </c>
      <c r="P48" s="65">
        <f t="shared" si="21"/>
        <v>-0.33333333333333337</v>
      </c>
      <c r="Q48" s="65">
        <f t="shared" si="21"/>
        <v>-0.16666666666666663</v>
      </c>
      <c r="R48" s="65">
        <f t="shared" si="21"/>
        <v>-0.19999999999999996</v>
      </c>
      <c r="S48" s="65">
        <f t="shared" si="21"/>
        <v>0</v>
      </c>
      <c r="T48" s="65">
        <f t="shared" si="21"/>
        <v>-0.25</v>
      </c>
      <c r="U48" s="65">
        <f t="shared" si="21"/>
        <v>-0.33333333333333337</v>
      </c>
      <c r="V48" s="65">
        <f t="shared" si="21"/>
        <v>0.5</v>
      </c>
      <c r="W48" s="65">
        <f t="shared" si="21"/>
        <v>-0.66666666666666674</v>
      </c>
      <c r="X48" s="65">
        <f t="shared" si="21"/>
        <v>1</v>
      </c>
      <c r="Y48" s="65">
        <f t="shared" si="21"/>
        <v>1.5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-4.3478260869565188E-2</v>
      </c>
      <c r="K49" s="65">
        <f t="shared" si="22"/>
        <v>9.0909090909090828E-2</v>
      </c>
      <c r="L49" s="65">
        <f t="shared" si="22"/>
        <v>0.16666666666666674</v>
      </c>
      <c r="M49" s="65">
        <f t="shared" si="22"/>
        <v>0.39285714285714279</v>
      </c>
      <c r="N49" s="65">
        <f t="shared" si="22"/>
        <v>-0.12820512820512819</v>
      </c>
      <c r="O49" s="65">
        <f t="shared" si="22"/>
        <v>-0.44117647058823528</v>
      </c>
      <c r="P49" s="65">
        <f t="shared" si="22"/>
        <v>-0.21052631578947367</v>
      </c>
      <c r="Q49" s="65">
        <f t="shared" si="22"/>
        <v>0</v>
      </c>
      <c r="R49" s="65">
        <f t="shared" si="22"/>
        <v>0</v>
      </c>
      <c r="S49" s="65">
        <f t="shared" si="22"/>
        <v>0.1333333333333333</v>
      </c>
      <c r="T49" s="65">
        <f t="shared" si="22"/>
        <v>-5.8823529411764719E-2</v>
      </c>
      <c r="U49" s="65">
        <f t="shared" si="22"/>
        <v>-6.25E-2</v>
      </c>
      <c r="V49" s="65">
        <f t="shared" si="22"/>
        <v>0.26666666666666661</v>
      </c>
      <c r="W49" s="65">
        <f t="shared" si="22"/>
        <v>-0.63157894736842102</v>
      </c>
      <c r="X49" s="65">
        <f t="shared" si="22"/>
        <v>1</v>
      </c>
      <c r="Y49" s="65">
        <f t="shared" si="22"/>
        <v>1.2857142857142856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0.10975609756097571</v>
      </c>
      <c r="K50" s="88">
        <f t="shared" si="23"/>
        <v>0.13186813186813184</v>
      </c>
      <c r="L50" s="88">
        <f t="shared" si="23"/>
        <v>-0.12621359223300976</v>
      </c>
      <c r="M50" s="88">
        <f t="shared" si="23"/>
        <v>0.1333333333333333</v>
      </c>
      <c r="N50" s="88">
        <f t="shared" si="23"/>
        <v>9.8039215686274606E-2</v>
      </c>
      <c r="O50" s="88">
        <f t="shared" si="23"/>
        <v>0.23214285714285721</v>
      </c>
      <c r="P50" s="88">
        <f t="shared" si="23"/>
        <v>-0.57971014492753625</v>
      </c>
      <c r="Q50" s="88">
        <f t="shared" si="23"/>
        <v>-0.31034482758620685</v>
      </c>
      <c r="R50" s="88">
        <f t="shared" si="23"/>
        <v>-0.52500000000000002</v>
      </c>
      <c r="S50" s="88">
        <f t="shared" si="23"/>
        <v>0.26315789473684204</v>
      </c>
      <c r="T50" s="88">
        <f t="shared" si="23"/>
        <v>-4.166666666666663E-2</v>
      </c>
      <c r="U50" s="88">
        <f t="shared" si="23"/>
        <v>4.3478260869565188E-2</v>
      </c>
      <c r="V50" s="88">
        <f t="shared" si="23"/>
        <v>-0.20833333333333337</v>
      </c>
      <c r="W50" s="88">
        <f t="shared" si="23"/>
        <v>-0.47368421052631582</v>
      </c>
      <c r="X50" s="88">
        <f t="shared" si="23"/>
        <v>0.60000000000000009</v>
      </c>
      <c r="Y50" s="88">
        <f t="shared" si="23"/>
        <v>1.25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5.1182795698924734E-2</v>
      </c>
      <c r="J52" s="65">
        <f t="shared" si="24"/>
        <v>5.214851898206091E-2</v>
      </c>
      <c r="K52" s="65">
        <f t="shared" si="24"/>
        <v>4.6072257209148162E-2</v>
      </c>
      <c r="L52" s="65">
        <f t="shared" si="24"/>
        <v>5.7441253263707574E-2</v>
      </c>
      <c r="M52" s="65">
        <f t="shared" si="24"/>
        <v>7.8635014836795247E-2</v>
      </c>
      <c r="N52" s="65">
        <f t="shared" si="24"/>
        <v>7.3159784560143631E-2</v>
      </c>
      <c r="O52" s="65">
        <f t="shared" si="24"/>
        <v>8.5993820803295568E-2</v>
      </c>
      <c r="P52" s="65">
        <f t="shared" si="24"/>
        <v>4.249596557288865E-2</v>
      </c>
      <c r="Q52" s="65">
        <f t="shared" si="24"/>
        <v>2.0898641588296761E-2</v>
      </c>
      <c r="R52" s="65">
        <f t="shared" si="24"/>
        <v>1.3600572655690766E-2</v>
      </c>
      <c r="S52" s="65">
        <f t="shared" si="24"/>
        <v>2.0080321285140562E-2</v>
      </c>
      <c r="T52" s="65">
        <f t="shared" si="24"/>
        <v>1.9833948339483393E-2</v>
      </c>
      <c r="U52" s="65">
        <f t="shared" si="24"/>
        <v>2.0833333333333332E-2</v>
      </c>
      <c r="V52" s="65">
        <f t="shared" si="24"/>
        <v>2.0090406830738324E-2</v>
      </c>
      <c r="W52" s="65">
        <f t="shared" ref="W52:X52" si="25">W35/W32</f>
        <v>1.1695906432748537E-2</v>
      </c>
      <c r="X52" s="65">
        <f t="shared" si="25"/>
        <v>1.4433919711321606E-2</v>
      </c>
      <c r="Y52" s="65">
        <f t="shared" ref="Y52" si="26">Y35/Y32</f>
        <v>2.5017135023989032E-2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8.4277620396600569E-2</v>
      </c>
      <c r="J53" s="88">
        <f t="shared" si="27"/>
        <v>9.1041514930808448E-2</v>
      </c>
      <c r="K53" s="88">
        <f t="shared" si="27"/>
        <v>0.10514372163388805</v>
      </c>
      <c r="L53" s="88">
        <f t="shared" si="27"/>
        <v>0.10369206598586017</v>
      </c>
      <c r="M53" s="88">
        <f t="shared" si="27"/>
        <v>0.12781350482315113</v>
      </c>
      <c r="N53" s="88">
        <f t="shared" si="27"/>
        <v>0.13039999999999999</v>
      </c>
      <c r="O53" s="88">
        <f t="shared" si="27"/>
        <v>0.13500404203718674</v>
      </c>
      <c r="P53" s="88">
        <f t="shared" si="27"/>
        <v>6.8635968722849702E-2</v>
      </c>
      <c r="Q53" s="88">
        <f t="shared" si="27"/>
        <v>5.2356020942408377E-2</v>
      </c>
      <c r="R53" s="88">
        <f t="shared" si="27"/>
        <v>3.3480176211453744E-2</v>
      </c>
      <c r="S53" s="88">
        <f t="shared" si="27"/>
        <v>4.1782729805013928E-2</v>
      </c>
      <c r="T53" s="88">
        <f t="shared" si="27"/>
        <v>3.9413382218148489E-2</v>
      </c>
      <c r="U53" s="88">
        <f t="shared" si="27"/>
        <v>5.1378446115288218E-2</v>
      </c>
      <c r="V53" s="88">
        <f t="shared" si="27"/>
        <v>5.128205128205128E-2</v>
      </c>
      <c r="W53" s="88">
        <f t="shared" ref="W53:X53" si="28">W35/W34</f>
        <v>2.7565084226646247E-2</v>
      </c>
      <c r="X53" s="88">
        <f t="shared" si="28"/>
        <v>4.5519203413940258E-2</v>
      </c>
      <c r="Y53" s="88">
        <f t="shared" ref="Y53" si="29">Y35/Y34</f>
        <v>0.10082872928176796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8.4033613445378148E-3</v>
      </c>
      <c r="J55" s="88">
        <f t="shared" si="30"/>
        <v>8.0000000000000002E-3</v>
      </c>
      <c r="K55" s="88">
        <f t="shared" si="30"/>
        <v>7.1942446043165471E-3</v>
      </c>
      <c r="L55" s="88">
        <f t="shared" si="30"/>
        <v>7.575757575757576E-3</v>
      </c>
      <c r="M55" s="88">
        <f t="shared" si="30"/>
        <v>6.2893081761006293E-3</v>
      </c>
      <c r="N55" s="88" t="s">
        <v>3</v>
      </c>
      <c r="O55" s="88" t="s">
        <v>3</v>
      </c>
      <c r="P55" s="88">
        <f t="shared" si="30"/>
        <v>1.2658227848101266E-2</v>
      </c>
      <c r="Q55" s="88">
        <f t="shared" si="30"/>
        <v>3.3333333333333333E-2</v>
      </c>
      <c r="R55" s="88">
        <f t="shared" si="30"/>
        <v>7.8947368421052627E-2</v>
      </c>
      <c r="S55" s="88">
        <f t="shared" si="30"/>
        <v>6.6666666666666666E-2</v>
      </c>
      <c r="T55" s="88">
        <f t="shared" si="30"/>
        <v>6.9767441860465115E-2</v>
      </c>
      <c r="U55" s="88">
        <f t="shared" si="30"/>
        <v>9.7560975609756101E-2</v>
      </c>
      <c r="V55" s="88">
        <f t="shared" si="30"/>
        <v>0.1</v>
      </c>
      <c r="W55" s="88">
        <f t="shared" ref="W55:X55" si="31">W42/W35</f>
        <v>0.16666666666666666</v>
      </c>
      <c r="X55" s="88">
        <f t="shared" si="31"/>
        <v>9.375E-2</v>
      </c>
      <c r="Y55" s="88">
        <f t="shared" ref="Y55" si="32">Y42/Y35</f>
        <v>6.8493150684931503E-2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0.11764705882352941</v>
      </c>
      <c r="J56" s="65">
        <f t="shared" si="33"/>
        <v>9.6000000000000002E-2</v>
      </c>
      <c r="K56" s="65">
        <f t="shared" si="33"/>
        <v>9.3525179856115109E-2</v>
      </c>
      <c r="L56" s="65">
        <f t="shared" si="33"/>
        <v>0.10606060606060606</v>
      </c>
      <c r="M56" s="65">
        <f t="shared" si="33"/>
        <v>0.11949685534591195</v>
      </c>
      <c r="N56" s="65">
        <f t="shared" si="33"/>
        <v>0.10429447852760736</v>
      </c>
      <c r="O56" s="65">
        <f t="shared" si="33"/>
        <v>5.3892215568862277E-2</v>
      </c>
      <c r="P56" s="65">
        <f t="shared" si="33"/>
        <v>7.5949367088607597E-2</v>
      </c>
      <c r="Q56" s="65">
        <f t="shared" si="33"/>
        <v>8.3333333333333329E-2</v>
      </c>
      <c r="R56" s="65">
        <f t="shared" si="33"/>
        <v>0.10526315789473684</v>
      </c>
      <c r="S56" s="65">
        <f t="shared" si="33"/>
        <v>8.8888888888888892E-2</v>
      </c>
      <c r="T56" s="65">
        <f t="shared" si="33"/>
        <v>6.9767441860465115E-2</v>
      </c>
      <c r="U56" s="65">
        <f t="shared" si="33"/>
        <v>4.878048780487805E-2</v>
      </c>
      <c r="V56" s="65">
        <f t="shared" si="33"/>
        <v>7.4999999999999997E-2</v>
      </c>
      <c r="W56" s="65">
        <f t="shared" ref="W56:X56" si="34">W37/W35</f>
        <v>5.5555555555555552E-2</v>
      </c>
      <c r="X56" s="65">
        <f t="shared" si="34"/>
        <v>6.25E-2</v>
      </c>
      <c r="Y56" s="65">
        <f t="shared" ref="Y56" si="35">Y37/Y35</f>
        <v>6.8493150684931503E-2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-76</v>
      </c>
      <c r="J59" s="42">
        <f t="shared" si="36"/>
        <v>-70</v>
      </c>
      <c r="K59" s="42">
        <f t="shared" si="36"/>
        <v>-76</v>
      </c>
      <c r="L59" s="42">
        <f t="shared" si="36"/>
        <v>-73</v>
      </c>
      <c r="M59" s="42">
        <f t="shared" si="36"/>
        <v>-85</v>
      </c>
      <c r="N59" s="42">
        <f t="shared" si="36"/>
        <v>-94</v>
      </c>
      <c r="O59" s="42">
        <f t="shared" si="36"/>
        <v>-81</v>
      </c>
      <c r="P59" s="42">
        <f t="shared" si="36"/>
        <v>10</v>
      </c>
      <c r="Q59" s="42">
        <f t="shared" si="36"/>
        <v>31</v>
      </c>
      <c r="R59" s="42">
        <f t="shared" si="36"/>
        <v>51</v>
      </c>
      <c r="S59" s="42">
        <f t="shared" si="36"/>
        <v>48</v>
      </c>
      <c r="T59" s="42">
        <f t="shared" si="36"/>
        <v>44</v>
      </c>
      <c r="U59" s="42">
        <f t="shared" si="36"/>
        <v>46</v>
      </c>
      <c r="V59" s="42">
        <f t="shared" si="36"/>
        <v>40</v>
      </c>
      <c r="W59" s="42">
        <f t="shared" ref="W59:X59" si="37">W8-W35</f>
        <v>12</v>
      </c>
      <c r="X59" s="42">
        <f t="shared" si="37"/>
        <v>9</v>
      </c>
      <c r="Y59" s="42">
        <f t="shared" ref="Y59" si="38">Y8-Y35</f>
        <v>-19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7.8947368421052627E-2</v>
      </c>
      <c r="K61" s="87">
        <f t="shared" si="39"/>
        <v>-8.5714285714285715E-2</v>
      </c>
      <c r="L61" s="87">
        <f t="shared" si="39"/>
        <v>3.9473684210526314E-2</v>
      </c>
      <c r="M61" s="87">
        <f t="shared" si="39"/>
        <v>-0.16438356164383561</v>
      </c>
      <c r="N61" s="87">
        <f t="shared" si="39"/>
        <v>-0.10588235294117647</v>
      </c>
      <c r="O61" s="87">
        <f t="shared" si="39"/>
        <v>0.13829787234042554</v>
      </c>
      <c r="P61" s="87">
        <f t="shared" si="39"/>
        <v>1.1234567901234569</v>
      </c>
      <c r="Q61" s="87">
        <f t="shared" si="39"/>
        <v>2.1</v>
      </c>
      <c r="R61" s="87">
        <f t="shared" si="39"/>
        <v>0.64516129032258063</v>
      </c>
      <c r="S61" s="87">
        <f t="shared" si="39"/>
        <v>-5.8823529411764705E-2</v>
      </c>
      <c r="T61" s="87">
        <f t="shared" si="39"/>
        <v>-8.3333333333333329E-2</v>
      </c>
      <c r="U61" s="87">
        <f t="shared" si="39"/>
        <v>4.5454545454545456E-2</v>
      </c>
      <c r="V61" s="87">
        <f t="shared" si="39"/>
        <v>-0.13043478260869565</v>
      </c>
      <c r="W61" s="87">
        <f t="shared" si="39"/>
        <v>-0.7</v>
      </c>
      <c r="X61" s="87">
        <f t="shared" si="39"/>
        <v>-0.25</v>
      </c>
      <c r="Y61" s="87">
        <f t="shared" si="39"/>
        <v>-3.1111111111111112</v>
      </c>
    </row>
    <row r="62" spans="1:25" x14ac:dyDescent="0.3">
      <c r="A62" s="35"/>
    </row>
    <row r="63" spans="1:25" x14ac:dyDescent="0.3">
      <c r="A63" s="36"/>
    </row>
  </sheetData>
  <conditionalFormatting sqref="B25:H26">
    <cfRule type="cellIs" dxfId="661" priority="8" stopIfTrue="1" operator="lessThan">
      <formula>0</formula>
    </cfRule>
  </conditionalFormatting>
  <conditionalFormatting sqref="B28:H29">
    <cfRule type="cellIs" dxfId="660" priority="2" stopIfTrue="1" operator="lessThan">
      <formula>0</formula>
    </cfRule>
  </conditionalFormatting>
  <conditionalFormatting sqref="B53:H53">
    <cfRule type="cellIs" dxfId="659" priority="21" stopIfTrue="1" operator="lessThan">
      <formula>0</formula>
    </cfRule>
  </conditionalFormatting>
  <conditionalFormatting sqref="B55:H56">
    <cfRule type="cellIs" dxfId="658" priority="17" stopIfTrue="1" operator="lessThan">
      <formula>0</formula>
    </cfRule>
  </conditionalFormatting>
  <conditionalFormatting sqref="B19:I23">
    <cfRule type="cellIs" dxfId="657" priority="41" stopIfTrue="1" operator="lessThan">
      <formula>0</formula>
    </cfRule>
  </conditionalFormatting>
  <conditionalFormatting sqref="B19:Y29 Z34:HI35 Z51:HI53">
    <cfRule type="cellIs" dxfId="656" priority="43" stopIfTrue="1" operator="lessThan">
      <formula>0</formula>
    </cfRule>
  </conditionalFormatting>
  <conditionalFormatting sqref="B48:Y56 A57:U57">
    <cfRule type="cellIs" dxfId="655" priority="26" stopIfTrue="1" operator="lessThan">
      <formula>0</formula>
    </cfRule>
  </conditionalFormatting>
  <conditionalFormatting sqref="B59:Y59">
    <cfRule type="cellIs" dxfId="654" priority="15" stopIfTrue="1" operator="lessThan">
      <formula>0</formula>
    </cfRule>
  </conditionalFormatting>
  <conditionalFormatting sqref="B61:Y61">
    <cfRule type="cellIs" dxfId="653" priority="13" stopIfTrue="1" operator="lessThan">
      <formula>0</formula>
    </cfRule>
  </conditionalFormatting>
  <conditionalFormatting sqref="C25:H26">
    <cfRule type="cellIs" dxfId="652" priority="7" operator="lessThan">
      <formula>0</formula>
    </cfRule>
  </conditionalFormatting>
  <conditionalFormatting sqref="C28:H29">
    <cfRule type="cellIs" dxfId="651" priority="1" operator="lessThan">
      <formula>0</formula>
    </cfRule>
  </conditionalFormatting>
  <conditionalFormatting sqref="C50:I50 B50:B52">
    <cfRule type="cellIs" dxfId="650" priority="40" stopIfTrue="1" operator="lessThan">
      <formula>0</formula>
    </cfRule>
  </conditionalFormatting>
  <conditionalFormatting sqref="C19:Y23">
    <cfRule type="cellIs" dxfId="649" priority="24" operator="lessThan">
      <formula>0</formula>
    </cfRule>
  </conditionalFormatting>
  <conditionalFormatting sqref="J46:Y50">
    <cfRule type="cellIs" dxfId="648" priority="23" operator="lessThan">
      <formula>0</formula>
    </cfRule>
  </conditionalFormatting>
  <conditionalFormatting sqref="M34:P34">
    <cfRule type="cellIs" dxfId="647" priority="30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7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120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15237</v>
      </c>
      <c r="C5" s="42">
        <v>16909</v>
      </c>
      <c r="D5" s="42">
        <v>16173</v>
      </c>
      <c r="E5" s="42">
        <v>15719</v>
      </c>
      <c r="F5" s="42">
        <v>17831</v>
      </c>
      <c r="G5" s="42">
        <v>19712</v>
      </c>
      <c r="H5" s="42">
        <v>21748</v>
      </c>
      <c r="I5" s="42">
        <v>24522</v>
      </c>
      <c r="J5" s="42">
        <v>29108</v>
      </c>
      <c r="K5" s="42">
        <v>33168</v>
      </c>
      <c r="L5" s="42">
        <v>25604</v>
      </c>
      <c r="M5" s="42">
        <v>29508</v>
      </c>
      <c r="N5" s="42">
        <v>35791</v>
      </c>
      <c r="O5" s="42">
        <v>35032</v>
      </c>
      <c r="P5" s="42">
        <v>37305</v>
      </c>
      <c r="Q5" s="42">
        <v>40626</v>
      </c>
      <c r="R5" s="42">
        <v>40421</v>
      </c>
      <c r="S5" s="42">
        <v>38114</v>
      </c>
      <c r="T5" s="42">
        <v>35640</v>
      </c>
      <c r="U5" s="42">
        <v>37355</v>
      </c>
      <c r="V5" s="42">
        <v>40326</v>
      </c>
      <c r="W5" s="42">
        <v>33243</v>
      </c>
      <c r="X5" s="42">
        <v>37766</v>
      </c>
      <c r="Y5" s="42">
        <v>41196</v>
      </c>
    </row>
    <row r="6" spans="1:25" x14ac:dyDescent="0.3">
      <c r="A6" s="67" t="s">
        <v>113</v>
      </c>
      <c r="B6" s="42">
        <v>12387</v>
      </c>
      <c r="C6" s="42">
        <v>13994</v>
      </c>
      <c r="D6" s="42">
        <v>13512</v>
      </c>
      <c r="E6" s="42">
        <v>13298</v>
      </c>
      <c r="F6" s="68">
        <v>15234</v>
      </c>
      <c r="G6" s="68">
        <v>16887</v>
      </c>
      <c r="H6" s="68">
        <v>18725</v>
      </c>
      <c r="I6" s="68">
        <v>21401</v>
      </c>
      <c r="J6" s="68">
        <v>25389</v>
      </c>
      <c r="K6" s="68">
        <v>28995</v>
      </c>
      <c r="L6" s="68">
        <v>21705</v>
      </c>
      <c r="M6" s="68">
        <v>25442</v>
      </c>
      <c r="N6" s="68">
        <v>29996</v>
      </c>
      <c r="O6" s="68">
        <v>29420</v>
      </c>
      <c r="P6" s="68">
        <v>31843</v>
      </c>
      <c r="Q6" s="68">
        <v>34712</v>
      </c>
      <c r="R6" s="42">
        <v>34088</v>
      </c>
      <c r="S6" s="42">
        <v>32097</v>
      </c>
      <c r="T6" s="42">
        <v>29930</v>
      </c>
      <c r="U6" s="42">
        <v>31430</v>
      </c>
      <c r="V6" s="42">
        <v>34728</v>
      </c>
      <c r="W6" s="42">
        <v>27581</v>
      </c>
      <c r="X6" s="42">
        <v>33711</v>
      </c>
      <c r="Y6" s="42">
        <v>35849</v>
      </c>
    </row>
    <row r="7" spans="1:25" x14ac:dyDescent="0.3">
      <c r="A7" s="67" t="s">
        <v>114</v>
      </c>
      <c r="B7" s="42">
        <v>2851</v>
      </c>
      <c r="C7" s="42">
        <v>2915</v>
      </c>
      <c r="D7" s="42">
        <v>2661</v>
      </c>
      <c r="E7" s="42">
        <v>2421</v>
      </c>
      <c r="F7" s="68">
        <v>2597</v>
      </c>
      <c r="G7" s="68">
        <v>2825</v>
      </c>
      <c r="H7" s="68">
        <v>3023</v>
      </c>
      <c r="I7" s="68">
        <v>3122</v>
      </c>
      <c r="J7" s="68">
        <v>3719</v>
      </c>
      <c r="K7" s="68">
        <v>4173</v>
      </c>
      <c r="L7" s="68">
        <v>3900</v>
      </c>
      <c r="M7" s="68">
        <v>4066</v>
      </c>
      <c r="N7" s="68">
        <v>5795</v>
      </c>
      <c r="O7" s="68">
        <v>5613</v>
      </c>
      <c r="P7" s="68">
        <v>5462</v>
      </c>
      <c r="Q7" s="42">
        <v>5914</v>
      </c>
      <c r="R7" s="42">
        <v>6333</v>
      </c>
      <c r="S7" s="42">
        <v>6017</v>
      </c>
      <c r="T7" s="42">
        <v>5710</v>
      </c>
      <c r="U7" s="42">
        <v>5924</v>
      </c>
      <c r="V7" s="42">
        <v>5598</v>
      </c>
      <c r="W7" s="42">
        <v>5663</v>
      </c>
      <c r="X7" s="42">
        <v>4055</v>
      </c>
      <c r="Y7" s="42">
        <v>5347</v>
      </c>
    </row>
    <row r="8" spans="1:25" x14ac:dyDescent="0.3">
      <c r="A8" s="69" t="s">
        <v>1</v>
      </c>
      <c r="B8" s="3">
        <f>B9+B17</f>
        <v>927</v>
      </c>
      <c r="C8" s="3">
        <f t="shared" ref="C8:V8" si="0">C9+C17</f>
        <v>960</v>
      </c>
      <c r="D8" s="3">
        <f t="shared" si="0"/>
        <v>710</v>
      </c>
      <c r="E8" s="3">
        <f t="shared" si="0"/>
        <v>543</v>
      </c>
      <c r="F8" s="3">
        <f t="shared" si="0"/>
        <v>527</v>
      </c>
      <c r="G8" s="3">
        <f t="shared" si="0"/>
        <v>646</v>
      </c>
      <c r="H8" s="3">
        <f t="shared" si="0"/>
        <v>702</v>
      </c>
      <c r="I8" s="3">
        <f t="shared" si="0"/>
        <v>701</v>
      </c>
      <c r="J8" s="3">
        <f t="shared" si="0"/>
        <v>890</v>
      </c>
      <c r="K8" s="3">
        <f t="shared" si="0"/>
        <v>1094</v>
      </c>
      <c r="L8" s="3">
        <f t="shared" si="0"/>
        <v>961</v>
      </c>
      <c r="M8" s="3">
        <f t="shared" si="0"/>
        <v>1013</v>
      </c>
      <c r="N8" s="3">
        <f t="shared" si="0"/>
        <v>1088</v>
      </c>
      <c r="O8" s="3">
        <f t="shared" si="0"/>
        <v>1091</v>
      </c>
      <c r="P8" s="3">
        <f t="shared" si="0"/>
        <v>1101</v>
      </c>
      <c r="Q8" s="3">
        <f t="shared" si="0"/>
        <v>1151</v>
      </c>
      <c r="R8" s="3">
        <f t="shared" si="0"/>
        <v>1200</v>
      </c>
      <c r="S8" s="3">
        <f t="shared" si="0"/>
        <v>1001</v>
      </c>
      <c r="T8" s="3">
        <f t="shared" si="0"/>
        <v>1032</v>
      </c>
      <c r="U8" s="3">
        <f t="shared" si="0"/>
        <v>1133</v>
      </c>
      <c r="V8" s="3">
        <f t="shared" si="0"/>
        <v>1106</v>
      </c>
      <c r="W8" s="3">
        <f t="shared" ref="W8:X8" si="1">W9+W17</f>
        <v>221</v>
      </c>
      <c r="X8" s="3">
        <f t="shared" si="1"/>
        <v>185</v>
      </c>
      <c r="Y8" s="3">
        <f t="shared" ref="Y8" si="2">Y9+Y17</f>
        <v>918</v>
      </c>
    </row>
    <row r="9" spans="1:25" x14ac:dyDescent="0.3">
      <c r="A9" s="70" t="s">
        <v>107</v>
      </c>
      <c r="B9" s="42">
        <v>609</v>
      </c>
      <c r="C9" s="42">
        <v>621</v>
      </c>
      <c r="D9" s="42">
        <v>456</v>
      </c>
      <c r="E9" s="42">
        <v>395</v>
      </c>
      <c r="F9" s="68">
        <v>375</v>
      </c>
      <c r="G9" s="68">
        <v>446</v>
      </c>
      <c r="H9" s="68">
        <v>487</v>
      </c>
      <c r="I9" s="68">
        <v>484</v>
      </c>
      <c r="J9" s="68">
        <v>637</v>
      </c>
      <c r="K9" s="68">
        <v>734</v>
      </c>
      <c r="L9" s="68">
        <v>688</v>
      </c>
      <c r="M9" s="68">
        <v>726</v>
      </c>
      <c r="N9" s="68">
        <v>736</v>
      </c>
      <c r="O9" s="68">
        <v>723</v>
      </c>
      <c r="P9" s="68">
        <v>749</v>
      </c>
      <c r="Q9" s="68">
        <v>783</v>
      </c>
      <c r="R9" s="42">
        <v>857</v>
      </c>
      <c r="S9" s="42">
        <v>740</v>
      </c>
      <c r="T9" s="42">
        <v>743</v>
      </c>
      <c r="U9" s="42">
        <v>803</v>
      </c>
      <c r="V9" s="42">
        <v>813</v>
      </c>
      <c r="W9" s="42">
        <v>153</v>
      </c>
      <c r="X9" s="42">
        <v>129</v>
      </c>
      <c r="Y9" s="42">
        <v>669</v>
      </c>
    </row>
    <row r="10" spans="1:25" x14ac:dyDescent="0.3">
      <c r="A10" s="71" t="s">
        <v>201</v>
      </c>
      <c r="B10" s="42">
        <v>259</v>
      </c>
      <c r="C10" s="42">
        <v>265</v>
      </c>
      <c r="D10" s="42">
        <v>192</v>
      </c>
      <c r="E10" s="42">
        <v>166</v>
      </c>
      <c r="F10" s="68">
        <v>158</v>
      </c>
      <c r="G10" s="68">
        <v>174</v>
      </c>
      <c r="H10" s="68">
        <v>178</v>
      </c>
      <c r="I10" s="68">
        <v>164</v>
      </c>
      <c r="J10" s="68">
        <v>244</v>
      </c>
      <c r="K10" s="68">
        <v>222</v>
      </c>
      <c r="L10" s="68">
        <v>191</v>
      </c>
      <c r="M10" s="68">
        <v>192</v>
      </c>
      <c r="N10" s="68">
        <v>178</v>
      </c>
      <c r="O10" s="68">
        <v>168</v>
      </c>
      <c r="P10" s="68">
        <v>156</v>
      </c>
      <c r="Q10" s="68">
        <v>145</v>
      </c>
      <c r="R10" s="42">
        <v>154</v>
      </c>
      <c r="S10" s="42">
        <v>130</v>
      </c>
      <c r="T10" s="42">
        <v>121</v>
      </c>
      <c r="U10" s="42">
        <v>133</v>
      </c>
      <c r="V10" s="42">
        <v>136</v>
      </c>
      <c r="W10" s="42">
        <v>23</v>
      </c>
      <c r="X10" s="42">
        <v>20</v>
      </c>
      <c r="Y10" s="42">
        <v>119</v>
      </c>
    </row>
    <row r="11" spans="1:25" x14ac:dyDescent="0.3">
      <c r="A11" s="72" t="s">
        <v>202</v>
      </c>
      <c r="B11" s="42">
        <v>8</v>
      </c>
      <c r="C11" s="42">
        <v>9</v>
      </c>
      <c r="D11" s="42">
        <v>9</v>
      </c>
      <c r="E11" s="42">
        <v>9</v>
      </c>
      <c r="F11" s="68">
        <v>8</v>
      </c>
      <c r="G11" s="68">
        <v>9</v>
      </c>
      <c r="H11" s="68">
        <v>9</v>
      </c>
      <c r="I11" s="68">
        <v>6</v>
      </c>
      <c r="J11" s="68">
        <v>63</v>
      </c>
      <c r="K11" s="68">
        <v>4</v>
      </c>
      <c r="L11" s="68">
        <v>5</v>
      </c>
      <c r="M11" s="68">
        <v>6</v>
      </c>
      <c r="N11" s="68">
        <v>5</v>
      </c>
      <c r="O11" s="68">
        <v>5</v>
      </c>
      <c r="P11" s="68">
        <v>6</v>
      </c>
      <c r="Q11" s="68">
        <v>6</v>
      </c>
      <c r="R11" s="42">
        <v>6</v>
      </c>
      <c r="S11" s="42">
        <v>6</v>
      </c>
      <c r="T11" s="42">
        <v>6</v>
      </c>
      <c r="U11" s="42">
        <v>6</v>
      </c>
      <c r="V11" s="42">
        <v>8</v>
      </c>
      <c r="W11" s="42">
        <v>2</v>
      </c>
      <c r="X11" s="42">
        <v>3</v>
      </c>
      <c r="Y11" s="42">
        <v>7</v>
      </c>
    </row>
    <row r="12" spans="1:25" x14ac:dyDescent="0.3">
      <c r="A12" s="72" t="s">
        <v>203</v>
      </c>
      <c r="B12" s="42">
        <v>251</v>
      </c>
      <c r="C12" s="42">
        <v>256</v>
      </c>
      <c r="D12" s="42">
        <v>183</v>
      </c>
      <c r="E12" s="42">
        <v>157</v>
      </c>
      <c r="F12" s="68">
        <v>150</v>
      </c>
      <c r="G12" s="68">
        <v>165</v>
      </c>
      <c r="H12" s="68">
        <v>168</v>
      </c>
      <c r="I12" s="68">
        <v>158</v>
      </c>
      <c r="J12" s="68">
        <v>180</v>
      </c>
      <c r="K12" s="68">
        <v>218</v>
      </c>
      <c r="L12" s="68">
        <v>186</v>
      </c>
      <c r="M12" s="68">
        <v>186</v>
      </c>
      <c r="N12" s="68">
        <v>173</v>
      </c>
      <c r="O12" s="68">
        <v>163</v>
      </c>
      <c r="P12" s="68">
        <v>150</v>
      </c>
      <c r="Q12" s="68">
        <v>139</v>
      </c>
      <c r="R12" s="42">
        <v>148</v>
      </c>
      <c r="S12" s="42">
        <v>123</v>
      </c>
      <c r="T12" s="42">
        <v>115</v>
      </c>
      <c r="U12" s="42">
        <v>128</v>
      </c>
      <c r="V12" s="42">
        <v>128</v>
      </c>
      <c r="W12" s="42">
        <v>21</v>
      </c>
      <c r="X12" s="42">
        <v>17</v>
      </c>
      <c r="Y12" s="42">
        <v>112</v>
      </c>
    </row>
    <row r="13" spans="1:25" x14ac:dyDescent="0.3">
      <c r="A13" s="71" t="s">
        <v>204</v>
      </c>
      <c r="B13" s="42">
        <v>350</v>
      </c>
      <c r="C13" s="42">
        <v>355</v>
      </c>
      <c r="D13" s="42">
        <v>263</v>
      </c>
      <c r="E13" s="42">
        <v>229</v>
      </c>
      <c r="F13" s="68">
        <v>217</v>
      </c>
      <c r="G13" s="68">
        <v>272</v>
      </c>
      <c r="H13" s="68">
        <v>309</v>
      </c>
      <c r="I13" s="68">
        <v>321</v>
      </c>
      <c r="J13" s="68">
        <v>393</v>
      </c>
      <c r="K13" s="68">
        <v>511</v>
      </c>
      <c r="L13" s="68">
        <v>497</v>
      </c>
      <c r="M13" s="68">
        <v>533</v>
      </c>
      <c r="N13" s="68">
        <v>558</v>
      </c>
      <c r="O13" s="68">
        <v>555</v>
      </c>
      <c r="P13" s="68">
        <v>593</v>
      </c>
      <c r="Q13" s="68">
        <v>638</v>
      </c>
      <c r="R13" s="42">
        <v>702</v>
      </c>
      <c r="S13" s="42">
        <v>610</v>
      </c>
      <c r="T13" s="42">
        <v>621</v>
      </c>
      <c r="U13" s="42">
        <v>670</v>
      </c>
      <c r="V13" s="42">
        <v>677</v>
      </c>
      <c r="W13" s="42">
        <v>130</v>
      </c>
      <c r="X13" s="42">
        <v>109</v>
      </c>
      <c r="Y13" s="42">
        <v>550</v>
      </c>
    </row>
    <row r="14" spans="1:25" x14ac:dyDescent="0.3">
      <c r="A14" s="72" t="s">
        <v>205</v>
      </c>
      <c r="B14" s="42">
        <v>3</v>
      </c>
      <c r="C14" s="42">
        <v>3</v>
      </c>
      <c r="D14" s="42">
        <v>3</v>
      </c>
      <c r="E14" s="42">
        <v>3</v>
      </c>
      <c r="F14" s="68">
        <v>3</v>
      </c>
      <c r="G14" s="68">
        <v>3</v>
      </c>
      <c r="H14" s="68">
        <v>2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2</v>
      </c>
      <c r="R14" s="42">
        <v>3</v>
      </c>
      <c r="S14" s="42">
        <v>3</v>
      </c>
      <c r="T14" s="42">
        <v>3</v>
      </c>
      <c r="U14" s="42">
        <v>2</v>
      </c>
      <c r="V14" s="42">
        <v>2</v>
      </c>
      <c r="W14" s="42" t="s">
        <v>18</v>
      </c>
      <c r="X14" s="42" t="s">
        <v>18</v>
      </c>
      <c r="Y14" s="42">
        <v>1</v>
      </c>
    </row>
    <row r="15" spans="1:25" x14ac:dyDescent="0.3">
      <c r="A15" s="72" t="s">
        <v>206</v>
      </c>
      <c r="B15" s="42">
        <v>19</v>
      </c>
      <c r="C15" s="42">
        <v>19</v>
      </c>
      <c r="D15" s="42">
        <v>19</v>
      </c>
      <c r="E15" s="42">
        <v>20</v>
      </c>
      <c r="F15" s="68">
        <v>20</v>
      </c>
      <c r="G15" s="68">
        <v>20</v>
      </c>
      <c r="H15" s="68">
        <v>19</v>
      </c>
      <c r="I15" s="68">
        <v>20</v>
      </c>
      <c r="J15" s="68">
        <v>21</v>
      </c>
      <c r="K15" s="68">
        <v>25</v>
      </c>
      <c r="L15" s="68">
        <v>30</v>
      </c>
      <c r="M15" s="68">
        <v>33</v>
      </c>
      <c r="N15" s="68">
        <v>33</v>
      </c>
      <c r="O15" s="68">
        <v>35</v>
      </c>
      <c r="P15" s="68">
        <v>39</v>
      </c>
      <c r="Q15" s="68">
        <v>43</v>
      </c>
      <c r="R15" s="42">
        <v>46</v>
      </c>
      <c r="S15" s="42">
        <v>47</v>
      </c>
      <c r="T15" s="42">
        <v>50</v>
      </c>
      <c r="U15" s="42">
        <v>51</v>
      </c>
      <c r="V15" s="42">
        <v>51</v>
      </c>
      <c r="W15" s="42">
        <v>39</v>
      </c>
      <c r="X15" s="42">
        <v>41</v>
      </c>
      <c r="Y15" s="42">
        <v>48</v>
      </c>
    </row>
    <row r="16" spans="1:25" x14ac:dyDescent="0.3">
      <c r="A16" s="72" t="s">
        <v>207</v>
      </c>
      <c r="B16" s="42">
        <v>328</v>
      </c>
      <c r="C16" s="42">
        <v>333</v>
      </c>
      <c r="D16" s="42">
        <v>241</v>
      </c>
      <c r="E16" s="42">
        <v>206</v>
      </c>
      <c r="F16" s="68">
        <v>194</v>
      </c>
      <c r="G16" s="68">
        <v>250</v>
      </c>
      <c r="H16" s="68">
        <v>287</v>
      </c>
      <c r="I16" s="68">
        <v>298</v>
      </c>
      <c r="J16" s="68">
        <v>370</v>
      </c>
      <c r="K16" s="68">
        <v>484</v>
      </c>
      <c r="L16" s="68">
        <v>465</v>
      </c>
      <c r="M16" s="68">
        <v>498</v>
      </c>
      <c r="N16" s="68">
        <v>523</v>
      </c>
      <c r="O16" s="68">
        <v>518</v>
      </c>
      <c r="P16" s="68">
        <v>552</v>
      </c>
      <c r="Q16" s="68">
        <v>593</v>
      </c>
      <c r="R16" s="42">
        <v>654</v>
      </c>
      <c r="S16" s="42">
        <v>561</v>
      </c>
      <c r="T16" s="42">
        <v>569</v>
      </c>
      <c r="U16" s="42">
        <v>616</v>
      </c>
      <c r="V16" s="42">
        <v>624</v>
      </c>
      <c r="W16" s="42">
        <v>90</v>
      </c>
      <c r="X16" s="42">
        <v>68</v>
      </c>
      <c r="Y16" s="42">
        <v>502</v>
      </c>
    </row>
    <row r="17" spans="1:25" x14ac:dyDescent="0.3">
      <c r="A17" s="70" t="s">
        <v>108</v>
      </c>
      <c r="B17" s="42">
        <v>318</v>
      </c>
      <c r="C17" s="42">
        <v>339</v>
      </c>
      <c r="D17" s="42">
        <v>254</v>
      </c>
      <c r="E17" s="42">
        <v>148</v>
      </c>
      <c r="F17" s="68">
        <v>152</v>
      </c>
      <c r="G17" s="68">
        <v>200</v>
      </c>
      <c r="H17" s="68">
        <v>215</v>
      </c>
      <c r="I17" s="68">
        <v>217</v>
      </c>
      <c r="J17" s="68">
        <v>253</v>
      </c>
      <c r="K17" s="68">
        <v>360</v>
      </c>
      <c r="L17" s="68">
        <v>273</v>
      </c>
      <c r="M17" s="68">
        <v>287</v>
      </c>
      <c r="N17" s="68">
        <v>352</v>
      </c>
      <c r="O17" s="68">
        <v>368</v>
      </c>
      <c r="P17" s="68">
        <v>352</v>
      </c>
      <c r="Q17" s="68">
        <v>368</v>
      </c>
      <c r="R17" s="42">
        <v>343</v>
      </c>
      <c r="S17" s="42">
        <v>261</v>
      </c>
      <c r="T17" s="42">
        <v>289</v>
      </c>
      <c r="U17" s="42">
        <v>330</v>
      </c>
      <c r="V17" s="42">
        <v>293</v>
      </c>
      <c r="W17" s="42">
        <v>68</v>
      </c>
      <c r="X17" s="42">
        <v>56</v>
      </c>
      <c r="Y17" s="42">
        <v>249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3.5598705501618033E-2</v>
      </c>
      <c r="D19" s="89">
        <f t="shared" si="3"/>
        <v>-0.26041666666666663</v>
      </c>
      <c r="E19" s="89">
        <f t="shared" si="3"/>
        <v>-0.23521126760563382</v>
      </c>
      <c r="F19" s="89">
        <f t="shared" si="3"/>
        <v>-2.9465930018416242E-2</v>
      </c>
      <c r="G19" s="89">
        <f t="shared" si="3"/>
        <v>0.22580645161290325</v>
      </c>
      <c r="H19" s="89">
        <f t="shared" si="3"/>
        <v>8.6687306501547878E-2</v>
      </c>
      <c r="I19" s="89">
        <f t="shared" si="3"/>
        <v>-1.4245014245014564E-3</v>
      </c>
      <c r="J19" s="89">
        <f t="shared" si="3"/>
        <v>0.26961483594864477</v>
      </c>
      <c r="K19" s="89">
        <f t="shared" si="3"/>
        <v>0.22921348314606749</v>
      </c>
      <c r="L19" s="89">
        <f t="shared" si="3"/>
        <v>-0.12157221206581348</v>
      </c>
      <c r="M19" s="89">
        <f t="shared" si="3"/>
        <v>5.4110301768990565E-2</v>
      </c>
      <c r="N19" s="89">
        <f t="shared" si="3"/>
        <v>7.4037512339585332E-2</v>
      </c>
      <c r="O19" s="89">
        <f t="shared" si="3"/>
        <v>2.7573529411764053E-3</v>
      </c>
      <c r="P19" s="89">
        <f t="shared" si="3"/>
        <v>9.1659028414299293E-3</v>
      </c>
      <c r="Q19" s="89">
        <f t="shared" si="3"/>
        <v>4.5413260672116262E-2</v>
      </c>
      <c r="R19" s="89">
        <f t="shared" si="3"/>
        <v>4.2571676802780178E-2</v>
      </c>
      <c r="S19" s="89">
        <f t="shared" si="3"/>
        <v>-0.16583333333333339</v>
      </c>
      <c r="T19" s="89">
        <f t="shared" si="3"/>
        <v>3.096903096903092E-2</v>
      </c>
      <c r="U19" s="89">
        <f t="shared" si="3"/>
        <v>9.7868217054263518E-2</v>
      </c>
      <c r="V19" s="89">
        <f t="shared" si="3"/>
        <v>-2.383053839364524E-2</v>
      </c>
      <c r="W19" s="89">
        <f t="shared" si="3"/>
        <v>-0.80018083182640143</v>
      </c>
      <c r="X19" s="89">
        <f t="shared" si="3"/>
        <v>-0.16289592760180993</v>
      </c>
      <c r="Y19" s="89">
        <f t="shared" si="3"/>
        <v>3.9621621621621621</v>
      </c>
    </row>
    <row r="20" spans="1:25" x14ac:dyDescent="0.3">
      <c r="A20" s="73" t="s">
        <v>4</v>
      </c>
      <c r="B20" s="65" t="s">
        <v>3</v>
      </c>
      <c r="C20" s="89">
        <f t="shared" si="3"/>
        <v>1.9704433497536922E-2</v>
      </c>
      <c r="D20" s="89">
        <f t="shared" si="3"/>
        <v>-0.2657004830917874</v>
      </c>
      <c r="E20" s="89">
        <f t="shared" si="3"/>
        <v>-0.13377192982456143</v>
      </c>
      <c r="F20" s="89">
        <f t="shared" si="3"/>
        <v>-5.0632911392405111E-2</v>
      </c>
      <c r="G20" s="89">
        <f t="shared" si="3"/>
        <v>0.18933333333333335</v>
      </c>
      <c r="H20" s="89">
        <f t="shared" si="3"/>
        <v>9.1928251121076165E-2</v>
      </c>
      <c r="I20" s="89">
        <f t="shared" si="3"/>
        <v>-6.1601642710472637E-3</v>
      </c>
      <c r="J20" s="89">
        <f t="shared" si="3"/>
        <v>0.31611570247933884</v>
      </c>
      <c r="K20" s="89">
        <f t="shared" si="3"/>
        <v>0.15227629513343799</v>
      </c>
      <c r="L20" s="89">
        <f t="shared" si="3"/>
        <v>-6.2670299727520473E-2</v>
      </c>
      <c r="M20" s="89">
        <f t="shared" si="3"/>
        <v>5.5232558139534982E-2</v>
      </c>
      <c r="N20" s="89">
        <f t="shared" si="3"/>
        <v>1.377410468319562E-2</v>
      </c>
      <c r="O20" s="89">
        <f t="shared" si="3"/>
        <v>-1.7663043478260865E-2</v>
      </c>
      <c r="P20" s="89">
        <f t="shared" si="3"/>
        <v>3.5961272475795392E-2</v>
      </c>
      <c r="Q20" s="89">
        <f t="shared" si="3"/>
        <v>4.5393858477970728E-2</v>
      </c>
      <c r="R20" s="89">
        <f t="shared" si="3"/>
        <v>9.4508301404853112E-2</v>
      </c>
      <c r="S20" s="89">
        <f t="shared" si="3"/>
        <v>-0.13652275379229872</v>
      </c>
      <c r="T20" s="89">
        <f t="shared" si="3"/>
        <v>4.0540540540541237E-3</v>
      </c>
      <c r="U20" s="89">
        <f t="shared" si="3"/>
        <v>8.075370121130554E-2</v>
      </c>
      <c r="V20" s="89">
        <f t="shared" si="3"/>
        <v>1.2453300124533051E-2</v>
      </c>
      <c r="W20" s="89">
        <f t="shared" si="3"/>
        <v>-0.81180811808118081</v>
      </c>
      <c r="X20" s="89">
        <f t="shared" si="3"/>
        <v>-0.15686274509803921</v>
      </c>
      <c r="Y20" s="89">
        <f t="shared" si="3"/>
        <v>4.1860465116279073</v>
      </c>
    </row>
    <row r="21" spans="1:25" x14ac:dyDescent="0.3">
      <c r="A21" s="74" t="s">
        <v>208</v>
      </c>
      <c r="B21" s="65" t="s">
        <v>3</v>
      </c>
      <c r="C21" s="89">
        <f>C10/B10-1</f>
        <v>2.316602316602312E-2</v>
      </c>
      <c r="D21" s="89">
        <f t="shared" si="3"/>
        <v>-0.2754716981132076</v>
      </c>
      <c r="E21" s="89">
        <f t="shared" si="3"/>
        <v>-0.13541666666666663</v>
      </c>
      <c r="F21" s="89">
        <f t="shared" si="3"/>
        <v>-4.8192771084337394E-2</v>
      </c>
      <c r="G21" s="89">
        <f t="shared" si="3"/>
        <v>0.10126582278481022</v>
      </c>
      <c r="H21" s="89">
        <f t="shared" si="3"/>
        <v>2.2988505747126409E-2</v>
      </c>
      <c r="I21" s="89">
        <f t="shared" si="3"/>
        <v>-7.8651685393258397E-2</v>
      </c>
      <c r="J21" s="89">
        <f t="shared" si="3"/>
        <v>0.48780487804878048</v>
      </c>
      <c r="K21" s="89">
        <f t="shared" si="3"/>
        <v>-9.0163934426229497E-2</v>
      </c>
      <c r="L21" s="89">
        <f t="shared" si="3"/>
        <v>-0.13963963963963966</v>
      </c>
      <c r="M21" s="89">
        <f t="shared" si="3"/>
        <v>5.2356020942407877E-3</v>
      </c>
      <c r="N21" s="89">
        <f t="shared" si="3"/>
        <v>-7.291666666666663E-2</v>
      </c>
      <c r="O21" s="89">
        <f t="shared" si="3"/>
        <v>-5.6179775280898903E-2</v>
      </c>
      <c r="P21" s="89">
        <f t="shared" si="3"/>
        <v>-7.1428571428571397E-2</v>
      </c>
      <c r="Q21" s="89">
        <f t="shared" si="3"/>
        <v>-7.0512820512820484E-2</v>
      </c>
      <c r="R21" s="89">
        <f t="shared" si="3"/>
        <v>6.2068965517241281E-2</v>
      </c>
      <c r="S21" s="89">
        <f t="shared" si="3"/>
        <v>-0.1558441558441559</v>
      </c>
      <c r="T21" s="89">
        <f t="shared" si="3"/>
        <v>-6.9230769230769207E-2</v>
      </c>
      <c r="U21" s="89">
        <f t="shared" si="3"/>
        <v>9.9173553719008156E-2</v>
      </c>
      <c r="V21" s="89">
        <f t="shared" si="3"/>
        <v>2.2556390977443552E-2</v>
      </c>
      <c r="W21" s="89">
        <f t="shared" si="3"/>
        <v>-0.83088235294117641</v>
      </c>
      <c r="X21" s="89">
        <f t="shared" si="3"/>
        <v>-0.13043478260869568</v>
      </c>
      <c r="Y21" s="89">
        <f t="shared" si="3"/>
        <v>4.95</v>
      </c>
    </row>
    <row r="22" spans="1:25" x14ac:dyDescent="0.3">
      <c r="A22" s="74" t="s">
        <v>209</v>
      </c>
      <c r="B22" s="65" t="s">
        <v>3</v>
      </c>
      <c r="C22" s="89">
        <f>C13/B13-1</f>
        <v>1.4285714285714235E-2</v>
      </c>
      <c r="D22" s="89">
        <f t="shared" ref="D22:Y22" si="4">D13/C13-1</f>
        <v>-0.25915492957746478</v>
      </c>
      <c r="E22" s="89">
        <f t="shared" si="4"/>
        <v>-0.12927756653992395</v>
      </c>
      <c r="F22" s="89">
        <f t="shared" si="4"/>
        <v>-5.2401746724890841E-2</v>
      </c>
      <c r="G22" s="89">
        <f t="shared" si="4"/>
        <v>0.25345622119815658</v>
      </c>
      <c r="H22" s="89">
        <f t="shared" si="4"/>
        <v>0.13602941176470584</v>
      </c>
      <c r="I22" s="89">
        <f t="shared" si="4"/>
        <v>3.8834951456310662E-2</v>
      </c>
      <c r="J22" s="89">
        <f t="shared" si="4"/>
        <v>0.22429906542056077</v>
      </c>
      <c r="K22" s="89">
        <f t="shared" si="4"/>
        <v>0.30025445292620856</v>
      </c>
      <c r="L22" s="89">
        <f t="shared" si="4"/>
        <v>-2.7397260273972601E-2</v>
      </c>
      <c r="M22" s="89">
        <f t="shared" si="4"/>
        <v>7.2434607645875282E-2</v>
      </c>
      <c r="N22" s="89">
        <f t="shared" si="4"/>
        <v>4.6904315196998114E-2</v>
      </c>
      <c r="O22" s="89">
        <f t="shared" si="4"/>
        <v>-5.3763440860215006E-3</v>
      </c>
      <c r="P22" s="89">
        <f t="shared" si="4"/>
        <v>6.8468468468468435E-2</v>
      </c>
      <c r="Q22" s="89">
        <f t="shared" si="4"/>
        <v>7.5885328836424959E-2</v>
      </c>
      <c r="R22" s="89">
        <f t="shared" si="4"/>
        <v>0.10031347962382453</v>
      </c>
      <c r="S22" s="89">
        <f t="shared" si="4"/>
        <v>-0.13105413105413111</v>
      </c>
      <c r="T22" s="89">
        <f t="shared" si="4"/>
        <v>1.8032786885245899E-2</v>
      </c>
      <c r="U22" s="89">
        <f t="shared" si="4"/>
        <v>7.8904991948470116E-2</v>
      </c>
      <c r="V22" s="89">
        <f t="shared" si="4"/>
        <v>1.0447761194029903E-2</v>
      </c>
      <c r="W22" s="89">
        <f t="shared" si="4"/>
        <v>-0.80797636632200887</v>
      </c>
      <c r="X22" s="89">
        <f t="shared" si="4"/>
        <v>-0.16153846153846152</v>
      </c>
      <c r="Y22" s="89">
        <f t="shared" si="4"/>
        <v>4.0458715596330279</v>
      </c>
    </row>
    <row r="23" spans="1:25" x14ac:dyDescent="0.3">
      <c r="A23" s="73" t="s">
        <v>109</v>
      </c>
      <c r="B23" s="65" t="s">
        <v>3</v>
      </c>
      <c r="C23" s="89">
        <f>C17/B17-1</f>
        <v>6.60377358490567E-2</v>
      </c>
      <c r="D23" s="89">
        <f t="shared" ref="D23:Y23" si="5">D17/C17-1</f>
        <v>-0.25073746312684364</v>
      </c>
      <c r="E23" s="89">
        <f t="shared" si="5"/>
        <v>-0.41732283464566933</v>
      </c>
      <c r="F23" s="89">
        <f t="shared" si="5"/>
        <v>2.7027027027026973E-2</v>
      </c>
      <c r="G23" s="89">
        <f t="shared" si="5"/>
        <v>0.31578947368421062</v>
      </c>
      <c r="H23" s="89">
        <f t="shared" si="5"/>
        <v>7.4999999999999956E-2</v>
      </c>
      <c r="I23" s="89">
        <f t="shared" si="5"/>
        <v>9.302325581395321E-3</v>
      </c>
      <c r="J23" s="89">
        <f t="shared" si="5"/>
        <v>0.16589861751152069</v>
      </c>
      <c r="K23" s="89">
        <f t="shared" si="5"/>
        <v>0.42292490118577075</v>
      </c>
      <c r="L23" s="89">
        <f t="shared" si="5"/>
        <v>-0.2416666666666667</v>
      </c>
      <c r="M23" s="89">
        <f t="shared" si="5"/>
        <v>5.1282051282051322E-2</v>
      </c>
      <c r="N23" s="89">
        <f t="shared" si="5"/>
        <v>0.22648083623693371</v>
      </c>
      <c r="O23" s="89">
        <f t="shared" si="5"/>
        <v>4.5454545454545414E-2</v>
      </c>
      <c r="P23" s="89">
        <f t="shared" si="5"/>
        <v>-4.3478260869565188E-2</v>
      </c>
      <c r="Q23" s="89">
        <f t="shared" si="5"/>
        <v>4.5454545454545414E-2</v>
      </c>
      <c r="R23" s="89">
        <f t="shared" si="5"/>
        <v>-6.7934782608695676E-2</v>
      </c>
      <c r="S23" s="89">
        <f t="shared" si="5"/>
        <v>-0.23906705539358597</v>
      </c>
      <c r="T23" s="89">
        <f t="shared" si="5"/>
        <v>0.10727969348659006</v>
      </c>
      <c r="U23" s="89">
        <f t="shared" si="5"/>
        <v>0.1418685121107266</v>
      </c>
      <c r="V23" s="89">
        <f t="shared" si="5"/>
        <v>-0.11212121212121207</v>
      </c>
      <c r="W23" s="89">
        <f t="shared" si="5"/>
        <v>-0.76791808873720135</v>
      </c>
      <c r="X23" s="89">
        <f t="shared" si="5"/>
        <v>-0.17647058823529416</v>
      </c>
      <c r="Y23" s="89">
        <f t="shared" si="5"/>
        <v>3.4464285714285712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6.0838747784997045E-2</v>
      </c>
      <c r="C25" s="89">
        <f t="shared" si="6"/>
        <v>5.6774498787627893E-2</v>
      </c>
      <c r="D25" s="89">
        <f t="shared" si="6"/>
        <v>4.3900327706671613E-2</v>
      </c>
      <c r="E25" s="89">
        <f t="shared" si="6"/>
        <v>3.454418219988549E-2</v>
      </c>
      <c r="F25" s="89">
        <f t="shared" si="6"/>
        <v>2.955526891368964E-2</v>
      </c>
      <c r="G25" s="89">
        <f t="shared" si="6"/>
        <v>3.2771915584415584E-2</v>
      </c>
      <c r="H25" s="89">
        <f t="shared" si="6"/>
        <v>3.2278830237263197E-2</v>
      </c>
      <c r="I25" s="89">
        <f t="shared" si="6"/>
        <v>2.8586575320120707E-2</v>
      </c>
      <c r="J25" s="89">
        <f t="shared" si="6"/>
        <v>3.0575786725298888E-2</v>
      </c>
      <c r="K25" s="89">
        <f t="shared" si="6"/>
        <v>3.2983598649300533E-2</v>
      </c>
      <c r="L25" s="89">
        <f t="shared" si="6"/>
        <v>3.7533197937822213E-2</v>
      </c>
      <c r="M25" s="89">
        <f t="shared" si="6"/>
        <v>3.4329673308933169E-2</v>
      </c>
      <c r="N25" s="89">
        <f t="shared" si="6"/>
        <v>3.0398703584700065E-2</v>
      </c>
      <c r="O25" s="89">
        <f t="shared" si="6"/>
        <v>3.1142955012559946E-2</v>
      </c>
      <c r="P25" s="89">
        <f t="shared" si="6"/>
        <v>2.9513470044229995E-2</v>
      </c>
      <c r="Q25" s="89">
        <f t="shared" si="6"/>
        <v>2.8331610298823414E-2</v>
      </c>
      <c r="R25" s="89">
        <f t="shared" si="6"/>
        <v>2.9687538655649291E-2</v>
      </c>
      <c r="S25" s="89">
        <f t="shared" si="6"/>
        <v>2.6263315317206277E-2</v>
      </c>
      <c r="T25" s="89">
        <f t="shared" si="6"/>
        <v>2.8956228956228958E-2</v>
      </c>
      <c r="U25" s="89">
        <f t="shared" si="6"/>
        <v>3.0330611698567794E-2</v>
      </c>
      <c r="V25" s="89">
        <f t="shared" si="6"/>
        <v>2.7426474234984875E-2</v>
      </c>
      <c r="W25" s="89">
        <f t="shared" ref="W25:X25" si="7">W8/W5</f>
        <v>6.6480161236952143E-3</v>
      </c>
      <c r="X25" s="89">
        <f t="shared" si="7"/>
        <v>4.8985860297622204E-3</v>
      </c>
      <c r="Y25" s="89">
        <f t="shared" ref="Y25" si="8">Y8/Y5</f>
        <v>2.228371686571512E-2</v>
      </c>
    </row>
    <row r="26" spans="1:25" x14ac:dyDescent="0.3">
      <c r="A26" s="75" t="s">
        <v>211</v>
      </c>
      <c r="B26" s="89">
        <f t="shared" ref="B26:V26" si="9">B8/B7</f>
        <v>0.32514907050157837</v>
      </c>
      <c r="C26" s="89">
        <f t="shared" si="9"/>
        <v>0.32933104631217841</v>
      </c>
      <c r="D26" s="89">
        <f t="shared" si="9"/>
        <v>0.26681698609545285</v>
      </c>
      <c r="E26" s="89">
        <f t="shared" si="9"/>
        <v>0.22428748451053285</v>
      </c>
      <c r="F26" s="89">
        <f t="shared" si="9"/>
        <v>0.20292645360030806</v>
      </c>
      <c r="G26" s="89">
        <f t="shared" si="9"/>
        <v>0.22867256637168143</v>
      </c>
      <c r="H26" s="89">
        <f t="shared" si="9"/>
        <v>0.23221964935494541</v>
      </c>
      <c r="I26" s="89">
        <f t="shared" si="9"/>
        <v>0.22453555413196669</v>
      </c>
      <c r="J26" s="89">
        <f t="shared" si="9"/>
        <v>0.23931164291476203</v>
      </c>
      <c r="K26" s="89">
        <f t="shared" si="9"/>
        <v>0.2621615144979631</v>
      </c>
      <c r="L26" s="89">
        <f t="shared" si="9"/>
        <v>0.24641025641025641</v>
      </c>
      <c r="M26" s="89">
        <f t="shared" si="9"/>
        <v>0.24913920314805707</v>
      </c>
      <c r="N26" s="89">
        <f t="shared" si="9"/>
        <v>0.18774805867126834</v>
      </c>
      <c r="O26" s="89">
        <f t="shared" si="9"/>
        <v>0.19437021200783894</v>
      </c>
      <c r="P26" s="89">
        <f t="shared" si="9"/>
        <v>0.20157451482973271</v>
      </c>
      <c r="Q26" s="89">
        <f t="shared" si="9"/>
        <v>0.19462292864389585</v>
      </c>
      <c r="R26" s="89">
        <f t="shared" si="9"/>
        <v>0.18948365703458075</v>
      </c>
      <c r="S26" s="89">
        <f t="shared" si="9"/>
        <v>0.1663619744058501</v>
      </c>
      <c r="T26" s="89">
        <f t="shared" si="9"/>
        <v>0.1807355516637478</v>
      </c>
      <c r="U26" s="89">
        <f t="shared" si="9"/>
        <v>0.19125590817015531</v>
      </c>
      <c r="V26" s="89">
        <f t="shared" si="9"/>
        <v>0.19757056091461236</v>
      </c>
      <c r="W26" s="89">
        <f t="shared" ref="W26:X26" si="10">W8/W7</f>
        <v>3.9025251633409856E-2</v>
      </c>
      <c r="X26" s="89">
        <f t="shared" si="10"/>
        <v>4.562268803945746E-2</v>
      </c>
      <c r="Y26" s="89">
        <f t="shared" ref="Y26" si="11">Y8/Y7</f>
        <v>0.17168505704133158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2.0496224379719527E-2</v>
      </c>
      <c r="C28" s="89">
        <f t="shared" ref="C28:V28" si="12">C15/C8</f>
        <v>1.9791666666666666E-2</v>
      </c>
      <c r="D28" s="89">
        <f t="shared" si="12"/>
        <v>2.6760563380281689E-2</v>
      </c>
      <c r="E28" s="89">
        <f t="shared" si="12"/>
        <v>3.6832412523020261E-2</v>
      </c>
      <c r="F28" s="89">
        <f t="shared" si="12"/>
        <v>3.7950664136622389E-2</v>
      </c>
      <c r="G28" s="89">
        <f t="shared" si="12"/>
        <v>3.0959752321981424E-2</v>
      </c>
      <c r="H28" s="89">
        <f t="shared" si="12"/>
        <v>2.7065527065527065E-2</v>
      </c>
      <c r="I28" s="89">
        <f t="shared" si="12"/>
        <v>2.8530670470756064E-2</v>
      </c>
      <c r="J28" s="89">
        <f t="shared" si="12"/>
        <v>2.359550561797753E-2</v>
      </c>
      <c r="K28" s="89">
        <f t="shared" si="12"/>
        <v>2.2851919561243144E-2</v>
      </c>
      <c r="L28" s="89">
        <f t="shared" si="12"/>
        <v>3.1217481789802288E-2</v>
      </c>
      <c r="M28" s="89">
        <f t="shared" si="12"/>
        <v>3.257650542941757E-2</v>
      </c>
      <c r="N28" s="89">
        <f t="shared" si="12"/>
        <v>3.0330882352941176E-2</v>
      </c>
      <c r="O28" s="89">
        <f t="shared" si="12"/>
        <v>3.2080659945004586E-2</v>
      </c>
      <c r="P28" s="89">
        <f t="shared" si="12"/>
        <v>3.5422343324250684E-2</v>
      </c>
      <c r="Q28" s="89">
        <f t="shared" si="12"/>
        <v>3.7358818418766288E-2</v>
      </c>
      <c r="R28" s="89">
        <f t="shared" si="12"/>
        <v>3.833333333333333E-2</v>
      </c>
      <c r="S28" s="89">
        <f t="shared" si="12"/>
        <v>4.6953046953046952E-2</v>
      </c>
      <c r="T28" s="89">
        <f t="shared" si="12"/>
        <v>4.8449612403100778E-2</v>
      </c>
      <c r="U28" s="89">
        <f t="shared" si="12"/>
        <v>4.5013239187996469E-2</v>
      </c>
      <c r="V28" s="89">
        <f t="shared" si="12"/>
        <v>4.6112115732368897E-2</v>
      </c>
      <c r="W28" s="89">
        <f t="shared" ref="W28:X28" si="13">W15/W8</f>
        <v>0.17647058823529413</v>
      </c>
      <c r="X28" s="89">
        <f t="shared" si="13"/>
        <v>0.22162162162162163</v>
      </c>
      <c r="Y28" s="89">
        <f t="shared" ref="Y28" si="14">Y15/Y8</f>
        <v>5.2287581699346407E-2</v>
      </c>
    </row>
    <row r="29" spans="1:25" x14ac:dyDescent="0.3">
      <c r="A29" s="75" t="s">
        <v>213</v>
      </c>
      <c r="B29" s="89">
        <f>B10/B8</f>
        <v>0.27939590075512405</v>
      </c>
      <c r="C29" s="89">
        <f t="shared" ref="C29:V29" si="15">C10/C8</f>
        <v>0.27604166666666669</v>
      </c>
      <c r="D29" s="89">
        <f t="shared" si="15"/>
        <v>0.27042253521126758</v>
      </c>
      <c r="E29" s="89">
        <f t="shared" si="15"/>
        <v>0.30570902394106814</v>
      </c>
      <c r="F29" s="89">
        <f t="shared" si="15"/>
        <v>0.29981024667931688</v>
      </c>
      <c r="G29" s="89">
        <f t="shared" si="15"/>
        <v>0.26934984520123839</v>
      </c>
      <c r="H29" s="89">
        <f t="shared" si="15"/>
        <v>0.25356125356125359</v>
      </c>
      <c r="I29" s="89">
        <f t="shared" si="15"/>
        <v>0.23395149786019973</v>
      </c>
      <c r="J29" s="89">
        <f t="shared" si="15"/>
        <v>0.27415730337078653</v>
      </c>
      <c r="K29" s="89">
        <f t="shared" si="15"/>
        <v>0.20292504570383912</v>
      </c>
      <c r="L29" s="89">
        <f t="shared" si="15"/>
        <v>0.19875130072840791</v>
      </c>
      <c r="M29" s="89">
        <f t="shared" si="15"/>
        <v>0.1895360315893386</v>
      </c>
      <c r="N29" s="89">
        <f t="shared" si="15"/>
        <v>0.16360294117647059</v>
      </c>
      <c r="O29" s="89">
        <f t="shared" si="15"/>
        <v>0.153987167736022</v>
      </c>
      <c r="P29" s="89">
        <f t="shared" si="15"/>
        <v>0.14168937329700274</v>
      </c>
      <c r="Q29" s="89">
        <f t="shared" si="15"/>
        <v>0.1259774109470026</v>
      </c>
      <c r="R29" s="89">
        <f t="shared" si="15"/>
        <v>0.12833333333333333</v>
      </c>
      <c r="S29" s="89">
        <f t="shared" si="15"/>
        <v>0.12987012987012986</v>
      </c>
      <c r="T29" s="89">
        <f t="shared" si="15"/>
        <v>0.11724806201550388</v>
      </c>
      <c r="U29" s="89">
        <f t="shared" si="15"/>
        <v>0.11738746690203</v>
      </c>
      <c r="V29" s="89">
        <f t="shared" si="15"/>
        <v>0.12296564195298372</v>
      </c>
      <c r="W29" s="89">
        <f t="shared" ref="W29:X29" si="16">W10/W8</f>
        <v>0.10407239819004525</v>
      </c>
      <c r="X29" s="89">
        <f t="shared" si="16"/>
        <v>0.10810810810810811</v>
      </c>
      <c r="Y29" s="89">
        <f t="shared" ref="Y29" si="17">Y10/Y8</f>
        <v>0.12962962962962962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11366</v>
      </c>
      <c r="C32" s="42">
        <v>12187</v>
      </c>
      <c r="D32" s="42">
        <v>12416</v>
      </c>
      <c r="E32" s="42">
        <v>11862</v>
      </c>
      <c r="F32" s="42">
        <v>12551</v>
      </c>
      <c r="G32" s="42">
        <v>15328</v>
      </c>
      <c r="H32" s="42">
        <v>15862</v>
      </c>
      <c r="I32" s="42">
        <v>17603</v>
      </c>
      <c r="J32" s="42">
        <v>18991</v>
      </c>
      <c r="K32" s="42">
        <v>21427</v>
      </c>
      <c r="L32" s="42">
        <v>18117</v>
      </c>
      <c r="M32" s="42">
        <v>20211</v>
      </c>
      <c r="N32" s="42">
        <v>22877</v>
      </c>
      <c r="O32" s="42">
        <v>22470</v>
      </c>
      <c r="P32" s="42">
        <v>24592</v>
      </c>
      <c r="Q32" s="42">
        <v>27174</v>
      </c>
      <c r="R32" s="42">
        <v>25662</v>
      </c>
      <c r="S32" s="42">
        <v>22909</v>
      </c>
      <c r="T32" s="42">
        <v>20383</v>
      </c>
      <c r="U32" s="42">
        <v>22340</v>
      </c>
      <c r="V32" s="42">
        <v>24632</v>
      </c>
      <c r="W32" s="42">
        <v>25160</v>
      </c>
      <c r="X32" s="42">
        <v>26269</v>
      </c>
      <c r="Y32" s="42">
        <v>32231</v>
      </c>
    </row>
    <row r="33" spans="1:25" x14ac:dyDescent="0.3">
      <c r="A33" s="16" t="s">
        <v>116</v>
      </c>
      <c r="B33" s="42">
        <v>9326</v>
      </c>
      <c r="C33" s="42">
        <v>10068</v>
      </c>
      <c r="D33" s="42">
        <v>10292</v>
      </c>
      <c r="E33" s="42">
        <v>9983</v>
      </c>
      <c r="F33" s="68">
        <v>10352</v>
      </c>
      <c r="G33" s="68">
        <v>12709</v>
      </c>
      <c r="H33" s="68">
        <v>13267</v>
      </c>
      <c r="I33" s="68">
        <v>14605</v>
      </c>
      <c r="J33" s="68">
        <v>15474</v>
      </c>
      <c r="K33" s="68">
        <v>17591</v>
      </c>
      <c r="L33" s="68">
        <v>13992</v>
      </c>
      <c r="M33" s="68">
        <v>15775</v>
      </c>
      <c r="N33" s="68">
        <v>17819</v>
      </c>
      <c r="O33" s="68">
        <v>17701</v>
      </c>
      <c r="P33" s="68">
        <v>19316</v>
      </c>
      <c r="Q33" s="68">
        <v>21236</v>
      </c>
      <c r="R33" s="42">
        <v>19663</v>
      </c>
      <c r="S33" s="42">
        <v>17167</v>
      </c>
      <c r="T33" s="42">
        <v>15014</v>
      </c>
      <c r="U33" s="42">
        <v>17261</v>
      </c>
      <c r="V33" s="42">
        <v>20217</v>
      </c>
      <c r="W33" s="42">
        <v>21075</v>
      </c>
      <c r="X33" s="42">
        <v>21536</v>
      </c>
      <c r="Y33" s="42">
        <v>26722</v>
      </c>
    </row>
    <row r="34" spans="1:25" x14ac:dyDescent="0.3">
      <c r="A34" s="16" t="s">
        <v>117</v>
      </c>
      <c r="B34" s="42">
        <v>2040</v>
      </c>
      <c r="C34" s="42">
        <v>2118</v>
      </c>
      <c r="D34" s="42">
        <v>2124</v>
      </c>
      <c r="E34" s="42">
        <v>1880</v>
      </c>
      <c r="F34" s="68">
        <v>2199</v>
      </c>
      <c r="G34" s="68">
        <v>2619</v>
      </c>
      <c r="H34" s="68">
        <v>2595</v>
      </c>
      <c r="I34" s="68">
        <v>2998</v>
      </c>
      <c r="J34" s="68">
        <v>3517</v>
      </c>
      <c r="K34" s="68">
        <v>3836</v>
      </c>
      <c r="L34" s="68">
        <v>4125</v>
      </c>
      <c r="M34" s="68">
        <v>4436</v>
      </c>
      <c r="N34" s="68">
        <v>5058</v>
      </c>
      <c r="O34" s="68">
        <v>4769</v>
      </c>
      <c r="P34" s="68">
        <v>5275</v>
      </c>
      <c r="Q34" s="42">
        <v>5938</v>
      </c>
      <c r="R34" s="42">
        <v>6000</v>
      </c>
      <c r="S34" s="42">
        <v>5742</v>
      </c>
      <c r="T34" s="42">
        <v>5369</v>
      </c>
      <c r="U34" s="42">
        <v>5079</v>
      </c>
      <c r="V34" s="42">
        <v>4415</v>
      </c>
      <c r="W34" s="42">
        <v>4085</v>
      </c>
      <c r="X34" s="42">
        <v>4733</v>
      </c>
      <c r="Y34" s="42">
        <v>5509</v>
      </c>
    </row>
    <row r="35" spans="1:25" x14ac:dyDescent="0.3">
      <c r="A35" s="76" t="s">
        <v>2</v>
      </c>
      <c r="B35" s="3">
        <f>B36+B44</f>
        <v>564</v>
      </c>
      <c r="C35" s="3">
        <f t="shared" ref="C35:V35" si="18">C36+C44</f>
        <v>559</v>
      </c>
      <c r="D35" s="3">
        <f t="shared" si="18"/>
        <v>503</v>
      </c>
      <c r="E35" s="3">
        <f t="shared" si="18"/>
        <v>323</v>
      </c>
      <c r="F35" s="3">
        <f t="shared" si="18"/>
        <v>362</v>
      </c>
      <c r="G35" s="3">
        <f t="shared" si="18"/>
        <v>465</v>
      </c>
      <c r="H35" s="3">
        <f t="shared" si="18"/>
        <v>478</v>
      </c>
      <c r="I35" s="3">
        <f t="shared" si="18"/>
        <v>475</v>
      </c>
      <c r="J35" s="3">
        <f t="shared" si="18"/>
        <v>540</v>
      </c>
      <c r="K35" s="3">
        <f t="shared" si="18"/>
        <v>599</v>
      </c>
      <c r="L35" s="3">
        <f t="shared" si="18"/>
        <v>559</v>
      </c>
      <c r="M35" s="3">
        <f t="shared" si="18"/>
        <v>556</v>
      </c>
      <c r="N35" s="3">
        <f t="shared" si="18"/>
        <v>584</v>
      </c>
      <c r="O35" s="3">
        <f t="shared" si="18"/>
        <v>626</v>
      </c>
      <c r="P35" s="3">
        <f t="shared" si="18"/>
        <v>591</v>
      </c>
      <c r="Q35" s="3">
        <f t="shared" si="18"/>
        <v>570</v>
      </c>
      <c r="R35" s="3">
        <f t="shared" si="18"/>
        <v>531</v>
      </c>
      <c r="S35" s="3">
        <f t="shared" si="18"/>
        <v>466</v>
      </c>
      <c r="T35" s="3">
        <f t="shared" si="18"/>
        <v>494</v>
      </c>
      <c r="U35" s="3">
        <f t="shared" si="18"/>
        <v>564</v>
      </c>
      <c r="V35" s="3">
        <f t="shared" si="18"/>
        <v>595</v>
      </c>
      <c r="W35" s="3">
        <f t="shared" ref="W35:X35" si="19">W36+W44</f>
        <v>127</v>
      </c>
      <c r="X35" s="3">
        <f t="shared" si="19"/>
        <v>239</v>
      </c>
      <c r="Y35" s="3">
        <f t="shared" ref="Y35" si="20">Y36+Y44</f>
        <v>546</v>
      </c>
    </row>
    <row r="36" spans="1:25" x14ac:dyDescent="0.3">
      <c r="A36" s="77" t="s">
        <v>107</v>
      </c>
      <c r="B36" s="42">
        <v>361</v>
      </c>
      <c r="C36" s="42">
        <v>326</v>
      </c>
      <c r="D36" s="42">
        <v>291</v>
      </c>
      <c r="E36" s="42">
        <v>230</v>
      </c>
      <c r="F36" s="68">
        <v>260</v>
      </c>
      <c r="G36" s="68">
        <v>353</v>
      </c>
      <c r="H36" s="68">
        <v>357</v>
      </c>
      <c r="I36" s="68">
        <v>345</v>
      </c>
      <c r="J36" s="68">
        <v>385</v>
      </c>
      <c r="K36" s="68">
        <v>407</v>
      </c>
      <c r="L36" s="68">
        <v>373</v>
      </c>
      <c r="M36" s="68">
        <v>349</v>
      </c>
      <c r="N36" s="68">
        <v>340</v>
      </c>
      <c r="O36" s="68">
        <v>357</v>
      </c>
      <c r="P36" s="68">
        <v>333</v>
      </c>
      <c r="Q36" s="68">
        <v>319</v>
      </c>
      <c r="R36" s="42">
        <v>290</v>
      </c>
      <c r="S36" s="42">
        <v>265</v>
      </c>
      <c r="T36" s="42">
        <v>304</v>
      </c>
      <c r="U36" s="42">
        <v>370</v>
      </c>
      <c r="V36" s="42">
        <v>396</v>
      </c>
      <c r="W36" s="42">
        <v>85</v>
      </c>
      <c r="X36" s="42">
        <v>158</v>
      </c>
      <c r="Y36" s="42">
        <v>333</v>
      </c>
    </row>
    <row r="37" spans="1:25" x14ac:dyDescent="0.3">
      <c r="A37" s="78" t="s">
        <v>201</v>
      </c>
      <c r="B37" s="42">
        <v>162</v>
      </c>
      <c r="C37" s="42">
        <v>147</v>
      </c>
      <c r="D37" s="42">
        <v>131</v>
      </c>
      <c r="E37" s="42">
        <v>101</v>
      </c>
      <c r="F37" s="68">
        <v>117</v>
      </c>
      <c r="G37" s="68">
        <v>155</v>
      </c>
      <c r="H37" s="68">
        <v>148</v>
      </c>
      <c r="I37" s="68">
        <v>137</v>
      </c>
      <c r="J37" s="68">
        <v>150</v>
      </c>
      <c r="K37" s="68">
        <v>154</v>
      </c>
      <c r="L37" s="68">
        <v>130</v>
      </c>
      <c r="M37" s="68">
        <v>116</v>
      </c>
      <c r="N37" s="68">
        <v>109</v>
      </c>
      <c r="O37" s="68">
        <v>113</v>
      </c>
      <c r="P37" s="68">
        <v>99</v>
      </c>
      <c r="Q37" s="68">
        <v>90</v>
      </c>
      <c r="R37" s="42">
        <v>79</v>
      </c>
      <c r="S37" s="42">
        <v>68</v>
      </c>
      <c r="T37" s="42">
        <v>75</v>
      </c>
      <c r="U37" s="42">
        <v>84</v>
      </c>
      <c r="V37" s="42">
        <v>83</v>
      </c>
      <c r="W37" s="42">
        <v>21</v>
      </c>
      <c r="X37" s="42">
        <v>31</v>
      </c>
      <c r="Y37" s="42">
        <v>52</v>
      </c>
    </row>
    <row r="38" spans="1:25" x14ac:dyDescent="0.3">
      <c r="A38" s="79" t="s">
        <v>202</v>
      </c>
      <c r="B38" s="42">
        <v>5</v>
      </c>
      <c r="C38" s="42">
        <v>5</v>
      </c>
      <c r="D38" s="42">
        <v>7</v>
      </c>
      <c r="E38" s="42">
        <v>5</v>
      </c>
      <c r="F38" s="68">
        <v>8</v>
      </c>
      <c r="G38" s="68">
        <v>10</v>
      </c>
      <c r="H38" s="68">
        <v>10</v>
      </c>
      <c r="I38" s="68">
        <v>6</v>
      </c>
      <c r="J38" s="68">
        <v>7</v>
      </c>
      <c r="K38" s="68">
        <v>7</v>
      </c>
      <c r="L38" s="68">
        <v>7</v>
      </c>
      <c r="M38" s="68">
        <v>7</v>
      </c>
      <c r="N38" s="68">
        <v>7</v>
      </c>
      <c r="O38" s="68">
        <v>7</v>
      </c>
      <c r="P38" s="68">
        <v>7</v>
      </c>
      <c r="Q38" s="68">
        <v>8</v>
      </c>
      <c r="R38" s="42">
        <v>8</v>
      </c>
      <c r="S38" s="42">
        <v>8</v>
      </c>
      <c r="T38" s="42">
        <v>9</v>
      </c>
      <c r="U38" s="42">
        <v>9</v>
      </c>
      <c r="V38" s="42">
        <v>9</v>
      </c>
      <c r="W38" s="42">
        <v>8</v>
      </c>
      <c r="X38" s="42">
        <v>9</v>
      </c>
      <c r="Y38" s="42">
        <v>10</v>
      </c>
    </row>
    <row r="39" spans="1:25" x14ac:dyDescent="0.3">
      <c r="A39" s="79" t="s">
        <v>203</v>
      </c>
      <c r="B39" s="42">
        <v>156</v>
      </c>
      <c r="C39" s="42">
        <v>141</v>
      </c>
      <c r="D39" s="42">
        <v>124</v>
      </c>
      <c r="E39" s="42">
        <v>96</v>
      </c>
      <c r="F39" s="68">
        <v>108</v>
      </c>
      <c r="G39" s="68">
        <v>146</v>
      </c>
      <c r="H39" s="68">
        <v>138</v>
      </c>
      <c r="I39" s="68">
        <v>131</v>
      </c>
      <c r="J39" s="68">
        <v>143</v>
      </c>
      <c r="K39" s="68">
        <v>148</v>
      </c>
      <c r="L39" s="68">
        <v>124</v>
      </c>
      <c r="M39" s="68">
        <v>109</v>
      </c>
      <c r="N39" s="68">
        <v>102</v>
      </c>
      <c r="O39" s="68">
        <v>105</v>
      </c>
      <c r="P39" s="68">
        <v>92</v>
      </c>
      <c r="Q39" s="68">
        <v>82</v>
      </c>
      <c r="R39" s="42">
        <v>71</v>
      </c>
      <c r="S39" s="42">
        <v>60</v>
      </c>
      <c r="T39" s="42">
        <v>66</v>
      </c>
      <c r="U39" s="42">
        <v>75</v>
      </c>
      <c r="V39" s="42">
        <v>74</v>
      </c>
      <c r="W39" s="42">
        <v>13</v>
      </c>
      <c r="X39" s="42">
        <v>22</v>
      </c>
      <c r="Y39" s="42">
        <v>43</v>
      </c>
    </row>
    <row r="40" spans="1:25" x14ac:dyDescent="0.3">
      <c r="A40" s="78" t="s">
        <v>204</v>
      </c>
      <c r="B40" s="42">
        <v>199</v>
      </c>
      <c r="C40" s="42">
        <v>179</v>
      </c>
      <c r="D40" s="42">
        <v>161</v>
      </c>
      <c r="E40" s="42">
        <v>129</v>
      </c>
      <c r="F40" s="68">
        <v>143</v>
      </c>
      <c r="G40" s="68">
        <v>198</v>
      </c>
      <c r="H40" s="68">
        <v>209</v>
      </c>
      <c r="I40" s="68">
        <v>208</v>
      </c>
      <c r="J40" s="68">
        <v>235</v>
      </c>
      <c r="K40" s="68">
        <v>252</v>
      </c>
      <c r="L40" s="68">
        <v>243</v>
      </c>
      <c r="M40" s="68">
        <v>233</v>
      </c>
      <c r="N40" s="68">
        <v>230</v>
      </c>
      <c r="O40" s="68">
        <v>244</v>
      </c>
      <c r="P40" s="68">
        <v>233</v>
      </c>
      <c r="Q40" s="68">
        <v>229</v>
      </c>
      <c r="R40" s="42">
        <v>211</v>
      </c>
      <c r="S40" s="42">
        <v>197</v>
      </c>
      <c r="T40" s="42">
        <v>229</v>
      </c>
      <c r="U40" s="42">
        <v>286</v>
      </c>
      <c r="V40" s="42">
        <v>312</v>
      </c>
      <c r="W40" s="42">
        <v>63</v>
      </c>
      <c r="X40" s="42">
        <v>128</v>
      </c>
      <c r="Y40" s="42">
        <v>280</v>
      </c>
    </row>
    <row r="41" spans="1:25" x14ac:dyDescent="0.3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2</v>
      </c>
      <c r="S41" s="42">
        <v>2</v>
      </c>
      <c r="T41" s="42">
        <v>2</v>
      </c>
      <c r="U41" s="42">
        <v>2</v>
      </c>
      <c r="V41" s="42">
        <v>1</v>
      </c>
      <c r="W41" s="42" t="s">
        <v>18</v>
      </c>
      <c r="X41" s="42">
        <v>1</v>
      </c>
      <c r="Y41" s="42">
        <v>1</v>
      </c>
    </row>
    <row r="42" spans="1:25" x14ac:dyDescent="0.3">
      <c r="A42" s="79" t="s">
        <v>206</v>
      </c>
      <c r="B42" s="42">
        <v>11</v>
      </c>
      <c r="C42" s="42">
        <v>10</v>
      </c>
      <c r="D42" s="42">
        <v>11</v>
      </c>
      <c r="E42" s="42">
        <v>12</v>
      </c>
      <c r="F42" s="68">
        <v>10</v>
      </c>
      <c r="G42" s="68">
        <v>10</v>
      </c>
      <c r="H42" s="68">
        <v>14</v>
      </c>
      <c r="I42" s="68">
        <v>16</v>
      </c>
      <c r="J42" s="68">
        <v>16</v>
      </c>
      <c r="K42" s="68">
        <v>20</v>
      </c>
      <c r="L42" s="68">
        <v>25</v>
      </c>
      <c r="M42" s="68">
        <v>28</v>
      </c>
      <c r="N42" s="68">
        <v>30</v>
      </c>
      <c r="O42" s="68">
        <v>30</v>
      </c>
      <c r="P42" s="68">
        <v>34</v>
      </c>
      <c r="Q42" s="68">
        <v>38</v>
      </c>
      <c r="R42" s="42">
        <v>38</v>
      </c>
      <c r="S42" s="42">
        <v>39</v>
      </c>
      <c r="T42" s="42">
        <v>34</v>
      </c>
      <c r="U42" s="42">
        <v>37</v>
      </c>
      <c r="V42" s="42">
        <v>45</v>
      </c>
      <c r="W42" s="42">
        <v>19</v>
      </c>
      <c r="X42" s="42">
        <v>13</v>
      </c>
      <c r="Y42" s="42">
        <v>17</v>
      </c>
    </row>
    <row r="43" spans="1:25" x14ac:dyDescent="0.3">
      <c r="A43" s="79" t="s">
        <v>207</v>
      </c>
      <c r="B43" s="42">
        <v>187</v>
      </c>
      <c r="C43" s="42">
        <v>168</v>
      </c>
      <c r="D43" s="42">
        <v>149</v>
      </c>
      <c r="E43" s="42">
        <v>116</v>
      </c>
      <c r="F43" s="68">
        <v>132</v>
      </c>
      <c r="G43" s="68">
        <v>187</v>
      </c>
      <c r="H43" s="68">
        <v>195</v>
      </c>
      <c r="I43" s="68">
        <v>191</v>
      </c>
      <c r="J43" s="68">
        <v>219</v>
      </c>
      <c r="K43" s="68">
        <v>231</v>
      </c>
      <c r="L43" s="68">
        <v>217</v>
      </c>
      <c r="M43" s="68">
        <v>205</v>
      </c>
      <c r="N43" s="68">
        <v>199</v>
      </c>
      <c r="O43" s="68">
        <v>213</v>
      </c>
      <c r="P43" s="68">
        <v>198</v>
      </c>
      <c r="Q43" s="68">
        <v>190</v>
      </c>
      <c r="R43" s="42">
        <v>171</v>
      </c>
      <c r="S43" s="42">
        <v>157</v>
      </c>
      <c r="T43" s="42">
        <v>193</v>
      </c>
      <c r="U43" s="42">
        <v>247</v>
      </c>
      <c r="V43" s="42">
        <v>266</v>
      </c>
      <c r="W43" s="42">
        <v>44</v>
      </c>
      <c r="X43" s="42">
        <v>114</v>
      </c>
      <c r="Y43" s="42">
        <v>262</v>
      </c>
    </row>
    <row r="44" spans="1:25" x14ac:dyDescent="0.3">
      <c r="A44" s="77" t="s">
        <v>108</v>
      </c>
      <c r="B44" s="42">
        <v>203</v>
      </c>
      <c r="C44" s="42">
        <v>233</v>
      </c>
      <c r="D44" s="42">
        <v>212</v>
      </c>
      <c r="E44" s="42">
        <v>93</v>
      </c>
      <c r="F44" s="68">
        <v>102</v>
      </c>
      <c r="G44" s="68">
        <v>112</v>
      </c>
      <c r="H44" s="68">
        <v>121</v>
      </c>
      <c r="I44" s="68">
        <v>130</v>
      </c>
      <c r="J44" s="68">
        <v>155</v>
      </c>
      <c r="K44" s="68">
        <v>192</v>
      </c>
      <c r="L44" s="68">
        <v>186</v>
      </c>
      <c r="M44" s="68">
        <v>207</v>
      </c>
      <c r="N44" s="68">
        <v>244</v>
      </c>
      <c r="O44" s="68">
        <v>269</v>
      </c>
      <c r="P44" s="68">
        <v>258</v>
      </c>
      <c r="Q44" s="68">
        <v>251</v>
      </c>
      <c r="R44" s="42">
        <v>241</v>
      </c>
      <c r="S44" s="42">
        <v>201</v>
      </c>
      <c r="T44" s="42">
        <v>190</v>
      </c>
      <c r="U44" s="42">
        <v>194</v>
      </c>
      <c r="V44" s="42">
        <v>199</v>
      </c>
      <c r="W44" s="42">
        <v>42</v>
      </c>
      <c r="X44" s="42">
        <v>81</v>
      </c>
      <c r="Y44" s="42">
        <v>213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-8.8652482269503396E-3</v>
      </c>
      <c r="D46" s="65">
        <f t="shared" si="21"/>
        <v>-0.10017889087656529</v>
      </c>
      <c r="E46" s="65">
        <f t="shared" si="21"/>
        <v>-0.35785288270377735</v>
      </c>
      <c r="F46" s="65">
        <f t="shared" si="21"/>
        <v>0.12074303405572762</v>
      </c>
      <c r="G46" s="65">
        <f t="shared" si="21"/>
        <v>0.28453038674033149</v>
      </c>
      <c r="H46" s="65">
        <f t="shared" si="21"/>
        <v>2.7956989247311936E-2</v>
      </c>
      <c r="I46" s="65">
        <f t="shared" si="21"/>
        <v>-6.2761506276151069E-3</v>
      </c>
      <c r="J46" s="65">
        <f t="shared" si="21"/>
        <v>0.13684210526315788</v>
      </c>
      <c r="K46" s="65">
        <f t="shared" si="21"/>
        <v>0.10925925925925917</v>
      </c>
      <c r="L46" s="65">
        <f t="shared" si="21"/>
        <v>-6.6777963272120155E-2</v>
      </c>
      <c r="M46" s="65">
        <f t="shared" si="21"/>
        <v>-5.3667262969588903E-3</v>
      </c>
      <c r="N46" s="65">
        <f t="shared" si="21"/>
        <v>5.0359712230215736E-2</v>
      </c>
      <c r="O46" s="65">
        <f t="shared" si="21"/>
        <v>7.1917808219178037E-2</v>
      </c>
      <c r="P46" s="65">
        <f t="shared" si="21"/>
        <v>-5.591054313099042E-2</v>
      </c>
      <c r="Q46" s="65">
        <f t="shared" si="21"/>
        <v>-3.5532994923857864E-2</v>
      </c>
      <c r="R46" s="65">
        <f t="shared" si="21"/>
        <v>-6.8421052631578938E-2</v>
      </c>
      <c r="S46" s="65">
        <f t="shared" si="21"/>
        <v>-0.12241054613935964</v>
      </c>
      <c r="T46" s="65">
        <f t="shared" si="21"/>
        <v>6.0085836909871349E-2</v>
      </c>
      <c r="U46" s="65">
        <f t="shared" si="21"/>
        <v>0.14170040485829949</v>
      </c>
      <c r="V46" s="65">
        <f t="shared" si="21"/>
        <v>5.4964539007092306E-2</v>
      </c>
      <c r="W46" s="65">
        <f t="shared" si="21"/>
        <v>-0.78655462184873948</v>
      </c>
      <c r="X46" s="65">
        <f t="shared" si="21"/>
        <v>0.88188976377952755</v>
      </c>
      <c r="Y46" s="65">
        <f t="shared" si="21"/>
        <v>1.2845188284518829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-9.695290858725758E-2</v>
      </c>
      <c r="D47" s="65">
        <f t="shared" si="21"/>
        <v>-0.1073619631901841</v>
      </c>
      <c r="E47" s="65">
        <f t="shared" si="21"/>
        <v>-0.2096219931271478</v>
      </c>
      <c r="F47" s="65">
        <f t="shared" si="21"/>
        <v>0.13043478260869557</v>
      </c>
      <c r="G47" s="65">
        <f t="shared" si="21"/>
        <v>0.35769230769230775</v>
      </c>
      <c r="H47" s="65">
        <f t="shared" si="21"/>
        <v>1.1331444759206777E-2</v>
      </c>
      <c r="I47" s="65">
        <f t="shared" si="21"/>
        <v>-3.3613445378151252E-2</v>
      </c>
      <c r="J47" s="65">
        <f t="shared" si="21"/>
        <v>0.11594202898550732</v>
      </c>
      <c r="K47" s="65">
        <f t="shared" si="21"/>
        <v>5.7142857142857162E-2</v>
      </c>
      <c r="L47" s="65">
        <f t="shared" si="21"/>
        <v>-8.3538083538083563E-2</v>
      </c>
      <c r="M47" s="65">
        <f t="shared" si="21"/>
        <v>-6.4343163538874037E-2</v>
      </c>
      <c r="N47" s="65">
        <f t="shared" si="21"/>
        <v>-2.5787965616045794E-2</v>
      </c>
      <c r="O47" s="65">
        <f t="shared" si="21"/>
        <v>5.0000000000000044E-2</v>
      </c>
      <c r="P47" s="65">
        <f t="shared" si="21"/>
        <v>-6.7226890756302504E-2</v>
      </c>
      <c r="Q47" s="65">
        <f t="shared" si="21"/>
        <v>-4.2042042042042094E-2</v>
      </c>
      <c r="R47" s="65">
        <f t="shared" si="21"/>
        <v>-9.0909090909090939E-2</v>
      </c>
      <c r="S47" s="65">
        <f t="shared" si="21"/>
        <v>-8.6206896551724088E-2</v>
      </c>
      <c r="T47" s="65">
        <f t="shared" si="21"/>
        <v>0.14716981132075468</v>
      </c>
      <c r="U47" s="65">
        <f t="shared" si="21"/>
        <v>0.21710526315789469</v>
      </c>
      <c r="V47" s="65">
        <f t="shared" si="21"/>
        <v>7.0270270270270219E-2</v>
      </c>
      <c r="W47" s="65">
        <f t="shared" si="21"/>
        <v>-0.78535353535353536</v>
      </c>
      <c r="X47" s="65">
        <f t="shared" si="21"/>
        <v>0.85882352941176476</v>
      </c>
      <c r="Y47" s="65">
        <f t="shared" si="21"/>
        <v>1.1075949367088609</v>
      </c>
    </row>
    <row r="48" spans="1:25" x14ac:dyDescent="0.3">
      <c r="A48" s="74" t="s">
        <v>214</v>
      </c>
      <c r="B48" s="65" t="s">
        <v>3</v>
      </c>
      <c r="C48" s="65">
        <f>C37/B37-1</f>
        <v>-9.259259259259256E-2</v>
      </c>
      <c r="D48" s="65">
        <f>D37/C37-1</f>
        <v>-0.108843537414966</v>
      </c>
      <c r="E48" s="65">
        <f>E37/D37-1</f>
        <v>-0.22900763358778631</v>
      </c>
      <c r="F48" s="65">
        <f>F37/E37-1</f>
        <v>0.15841584158415833</v>
      </c>
      <c r="G48" s="65">
        <f t="shared" si="21"/>
        <v>0.32478632478632474</v>
      </c>
      <c r="H48" s="65">
        <f t="shared" si="21"/>
        <v>-4.5161290322580649E-2</v>
      </c>
      <c r="I48" s="65">
        <f t="shared" si="21"/>
        <v>-7.4324324324324342E-2</v>
      </c>
      <c r="J48" s="65">
        <f t="shared" si="21"/>
        <v>9.4890510948905105E-2</v>
      </c>
      <c r="K48" s="65">
        <f t="shared" si="21"/>
        <v>2.6666666666666616E-2</v>
      </c>
      <c r="L48" s="65">
        <f t="shared" si="21"/>
        <v>-0.1558441558441559</v>
      </c>
      <c r="M48" s="65">
        <f t="shared" si="21"/>
        <v>-0.10769230769230764</v>
      </c>
      <c r="N48" s="65">
        <f t="shared" si="21"/>
        <v>-6.0344827586206851E-2</v>
      </c>
      <c r="O48" s="65">
        <f t="shared" si="21"/>
        <v>3.669724770642202E-2</v>
      </c>
      <c r="P48" s="65">
        <f t="shared" si="21"/>
        <v>-0.12389380530973448</v>
      </c>
      <c r="Q48" s="65">
        <f t="shared" si="21"/>
        <v>-9.0909090909090939E-2</v>
      </c>
      <c r="R48" s="65">
        <f t="shared" si="21"/>
        <v>-0.12222222222222223</v>
      </c>
      <c r="S48" s="65">
        <f t="shared" si="21"/>
        <v>-0.13924050632911389</v>
      </c>
      <c r="T48" s="65">
        <f t="shared" si="21"/>
        <v>0.10294117647058831</v>
      </c>
      <c r="U48" s="65">
        <f t="shared" si="21"/>
        <v>0.12000000000000011</v>
      </c>
      <c r="V48" s="65">
        <f t="shared" si="21"/>
        <v>-1.1904761904761862E-2</v>
      </c>
      <c r="W48" s="65">
        <f t="shared" si="21"/>
        <v>-0.74698795180722888</v>
      </c>
      <c r="X48" s="65">
        <f t="shared" si="21"/>
        <v>0.47619047619047628</v>
      </c>
      <c r="Y48" s="65">
        <f t="shared" si="21"/>
        <v>0.67741935483870974</v>
      </c>
    </row>
    <row r="49" spans="1:25" x14ac:dyDescent="0.3">
      <c r="A49" s="74" t="s">
        <v>215</v>
      </c>
      <c r="B49" s="65" t="s">
        <v>3</v>
      </c>
      <c r="C49" s="65">
        <f>C40/B40-1</f>
        <v>-0.10050251256281406</v>
      </c>
      <c r="D49" s="65">
        <f>D40/C40-1</f>
        <v>-0.1005586592178771</v>
      </c>
      <c r="E49" s="65">
        <f>E40/D40-1</f>
        <v>-0.19875776397515532</v>
      </c>
      <c r="F49" s="65">
        <f>F40/E40-1</f>
        <v>0.10852713178294571</v>
      </c>
      <c r="G49" s="65">
        <f t="shared" ref="G49:Y49" si="22">G40/F40-1</f>
        <v>0.38461538461538458</v>
      </c>
      <c r="H49" s="65">
        <f t="shared" si="22"/>
        <v>5.555555555555558E-2</v>
      </c>
      <c r="I49" s="65">
        <f t="shared" si="22"/>
        <v>-4.784688995215336E-3</v>
      </c>
      <c r="J49" s="65">
        <f t="shared" si="22"/>
        <v>0.12980769230769229</v>
      </c>
      <c r="K49" s="65">
        <f t="shared" si="22"/>
        <v>7.2340425531914887E-2</v>
      </c>
      <c r="L49" s="65">
        <f t="shared" si="22"/>
        <v>-3.5714285714285698E-2</v>
      </c>
      <c r="M49" s="65">
        <f t="shared" si="22"/>
        <v>-4.1152263374485631E-2</v>
      </c>
      <c r="N49" s="65">
        <f t="shared" si="22"/>
        <v>-1.2875536480686733E-2</v>
      </c>
      <c r="O49" s="65">
        <f t="shared" si="22"/>
        <v>6.0869565217391397E-2</v>
      </c>
      <c r="P49" s="65">
        <f t="shared" si="22"/>
        <v>-4.5081967213114749E-2</v>
      </c>
      <c r="Q49" s="65">
        <f t="shared" si="22"/>
        <v>-1.7167381974248941E-2</v>
      </c>
      <c r="R49" s="65">
        <f t="shared" si="22"/>
        <v>-7.8602620087336206E-2</v>
      </c>
      <c r="S49" s="65">
        <f t="shared" si="22"/>
        <v>-6.6350710900473953E-2</v>
      </c>
      <c r="T49" s="65">
        <f t="shared" si="22"/>
        <v>0.1624365482233503</v>
      </c>
      <c r="U49" s="65">
        <f t="shared" si="22"/>
        <v>0.24890829694323147</v>
      </c>
      <c r="V49" s="65">
        <f t="shared" si="22"/>
        <v>9.0909090909090828E-2</v>
      </c>
      <c r="W49" s="65">
        <f t="shared" si="22"/>
        <v>-0.79807692307692313</v>
      </c>
      <c r="X49" s="65">
        <f t="shared" si="22"/>
        <v>1.0317460317460316</v>
      </c>
      <c r="Y49" s="65">
        <f t="shared" si="22"/>
        <v>1.1875</v>
      </c>
    </row>
    <row r="50" spans="1:25" x14ac:dyDescent="0.3">
      <c r="A50" s="73" t="s">
        <v>110</v>
      </c>
      <c r="B50" s="65" t="s">
        <v>3</v>
      </c>
      <c r="C50" s="88">
        <f>C44/B44-1</f>
        <v>0.14778325123152714</v>
      </c>
      <c r="D50" s="88">
        <f>D44/C44-1</f>
        <v>-9.0128755364806912E-2</v>
      </c>
      <c r="E50" s="88">
        <f>E44/D44-1</f>
        <v>-0.56132075471698117</v>
      </c>
      <c r="F50" s="88">
        <f>F44/E44-1</f>
        <v>9.6774193548387011E-2</v>
      </c>
      <c r="G50" s="88">
        <f t="shared" ref="G50:Y50" si="23">G44/F44-1</f>
        <v>9.8039215686274606E-2</v>
      </c>
      <c r="H50" s="88">
        <f t="shared" si="23"/>
        <v>8.0357142857142794E-2</v>
      </c>
      <c r="I50" s="88">
        <f t="shared" si="23"/>
        <v>7.4380165289256173E-2</v>
      </c>
      <c r="J50" s="88">
        <f t="shared" si="23"/>
        <v>0.19230769230769229</v>
      </c>
      <c r="K50" s="88">
        <f t="shared" si="23"/>
        <v>0.23870967741935489</v>
      </c>
      <c r="L50" s="88">
        <f t="shared" si="23"/>
        <v>-3.125E-2</v>
      </c>
      <c r="M50" s="88">
        <f t="shared" si="23"/>
        <v>0.11290322580645151</v>
      </c>
      <c r="N50" s="88">
        <f t="shared" si="23"/>
        <v>0.17874396135265691</v>
      </c>
      <c r="O50" s="88">
        <f t="shared" si="23"/>
        <v>0.10245901639344268</v>
      </c>
      <c r="P50" s="88">
        <f t="shared" si="23"/>
        <v>-4.0892193308550207E-2</v>
      </c>
      <c r="Q50" s="88">
        <f t="shared" si="23"/>
        <v>-2.7131782945736482E-2</v>
      </c>
      <c r="R50" s="88">
        <f t="shared" si="23"/>
        <v>-3.9840637450199168E-2</v>
      </c>
      <c r="S50" s="88">
        <f t="shared" si="23"/>
        <v>-0.1659751037344398</v>
      </c>
      <c r="T50" s="88">
        <f t="shared" si="23"/>
        <v>-5.4726368159203953E-2</v>
      </c>
      <c r="U50" s="88">
        <f t="shared" si="23"/>
        <v>2.1052631578947434E-2</v>
      </c>
      <c r="V50" s="88">
        <f t="shared" si="23"/>
        <v>2.5773195876288568E-2</v>
      </c>
      <c r="W50" s="88">
        <f t="shared" si="23"/>
        <v>-0.78894472361809043</v>
      </c>
      <c r="X50" s="88">
        <f t="shared" si="23"/>
        <v>0.9285714285714286</v>
      </c>
      <c r="Y50" s="88">
        <f t="shared" si="23"/>
        <v>1.6296296296296298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4.9621678690832303E-2</v>
      </c>
      <c r="C52" s="65">
        <f t="shared" si="24"/>
        <v>4.5868548453269875E-2</v>
      </c>
      <c r="D52" s="65">
        <f t="shared" si="24"/>
        <v>4.0512242268041239E-2</v>
      </c>
      <c r="E52" s="65">
        <f t="shared" si="24"/>
        <v>2.7229809475636486E-2</v>
      </c>
      <c r="F52" s="65">
        <f t="shared" si="24"/>
        <v>2.8842323320850929E-2</v>
      </c>
      <c r="G52" s="65">
        <f t="shared" si="24"/>
        <v>3.0336638830897704E-2</v>
      </c>
      <c r="H52" s="65">
        <f t="shared" si="24"/>
        <v>3.0134913630059261E-2</v>
      </c>
      <c r="I52" s="65">
        <f t="shared" si="24"/>
        <v>2.6984036811907062E-2</v>
      </c>
      <c r="J52" s="65">
        <f t="shared" si="24"/>
        <v>2.8434521615502081E-2</v>
      </c>
      <c r="K52" s="65">
        <f t="shared" si="24"/>
        <v>2.7955383394782284E-2</v>
      </c>
      <c r="L52" s="65">
        <f t="shared" si="24"/>
        <v>3.0854998068112822E-2</v>
      </c>
      <c r="M52" s="65">
        <f t="shared" si="24"/>
        <v>2.750977190638761E-2</v>
      </c>
      <c r="N52" s="65">
        <f t="shared" si="24"/>
        <v>2.5527822704025878E-2</v>
      </c>
      <c r="O52" s="65">
        <f t="shared" si="24"/>
        <v>2.7859368046283934E-2</v>
      </c>
      <c r="P52" s="65">
        <f t="shared" si="24"/>
        <v>2.4032205595315551E-2</v>
      </c>
      <c r="Q52" s="65">
        <f t="shared" si="24"/>
        <v>2.0975932877014793E-2</v>
      </c>
      <c r="R52" s="65">
        <f t="shared" si="24"/>
        <v>2.0692073883563245E-2</v>
      </c>
      <c r="S52" s="65">
        <f t="shared" si="24"/>
        <v>2.0341350560914923E-2</v>
      </c>
      <c r="T52" s="65">
        <f t="shared" si="24"/>
        <v>2.4235882843546091E-2</v>
      </c>
      <c r="U52" s="65">
        <f t="shared" si="24"/>
        <v>2.5246195165622203E-2</v>
      </c>
      <c r="V52" s="65">
        <f t="shared" si="24"/>
        <v>2.4155569990256576E-2</v>
      </c>
      <c r="W52" s="65">
        <f t="shared" ref="W52:X52" si="25">W35/W32</f>
        <v>5.0476947535771062E-3</v>
      </c>
      <c r="X52" s="65">
        <f t="shared" si="25"/>
        <v>9.0981765579199823E-3</v>
      </c>
      <c r="Y52" s="65">
        <f t="shared" ref="Y52" si="26">Y35/Y32</f>
        <v>1.6940212838571563E-2</v>
      </c>
    </row>
    <row r="53" spans="1:25" x14ac:dyDescent="0.3">
      <c r="A53" s="75" t="s">
        <v>217</v>
      </c>
      <c r="B53" s="88">
        <f t="shared" ref="B53:V53" si="27">B35/B34</f>
        <v>0.27647058823529413</v>
      </c>
      <c r="C53" s="88">
        <f t="shared" si="27"/>
        <v>0.26392823418319167</v>
      </c>
      <c r="D53" s="88">
        <f t="shared" si="27"/>
        <v>0.23681732580037665</v>
      </c>
      <c r="E53" s="88">
        <f t="shared" si="27"/>
        <v>0.17180851063829788</v>
      </c>
      <c r="F53" s="88">
        <f t="shared" si="27"/>
        <v>0.16462028194633924</v>
      </c>
      <c r="G53" s="88">
        <f t="shared" si="27"/>
        <v>0.17754868270332189</v>
      </c>
      <c r="H53" s="88">
        <f t="shared" si="27"/>
        <v>0.18420038535645472</v>
      </c>
      <c r="I53" s="88">
        <f t="shared" si="27"/>
        <v>0.15843895930620414</v>
      </c>
      <c r="J53" s="88">
        <f t="shared" si="27"/>
        <v>0.15353994882001706</v>
      </c>
      <c r="K53" s="88">
        <f t="shared" si="27"/>
        <v>0.15615224191866528</v>
      </c>
      <c r="L53" s="88">
        <f t="shared" si="27"/>
        <v>0.13551515151515151</v>
      </c>
      <c r="M53" s="88">
        <f t="shared" si="27"/>
        <v>0.12533814247069433</v>
      </c>
      <c r="N53" s="88">
        <f t="shared" si="27"/>
        <v>0.11546065638592329</v>
      </c>
      <c r="O53" s="88">
        <f t="shared" si="27"/>
        <v>0.13126441602013</v>
      </c>
      <c r="P53" s="88">
        <f t="shared" si="27"/>
        <v>0.11203791469194313</v>
      </c>
      <c r="Q53" s="88">
        <f t="shared" si="27"/>
        <v>9.5991916470191979E-2</v>
      </c>
      <c r="R53" s="88">
        <f t="shared" si="27"/>
        <v>8.8499999999999995E-2</v>
      </c>
      <c r="S53" s="88">
        <f t="shared" si="27"/>
        <v>8.1156391501219088E-2</v>
      </c>
      <c r="T53" s="88">
        <f t="shared" si="27"/>
        <v>9.2009685230024216E-2</v>
      </c>
      <c r="U53" s="88">
        <f t="shared" si="27"/>
        <v>0.11104548139397519</v>
      </c>
      <c r="V53" s="88">
        <f t="shared" si="27"/>
        <v>0.13476783691959229</v>
      </c>
      <c r="W53" s="88">
        <f t="shared" ref="W53:X53" si="28">W35/W34</f>
        <v>3.1089351285189717E-2</v>
      </c>
      <c r="X53" s="88">
        <f t="shared" si="28"/>
        <v>5.0496513839002749E-2</v>
      </c>
      <c r="Y53" s="88">
        <f t="shared" ref="Y53" si="29">Y35/Y34</f>
        <v>9.9110546378653117E-2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1.9503546099290781E-2</v>
      </c>
      <c r="C55" s="88">
        <f t="shared" ref="C55:V55" si="30">C42/C35</f>
        <v>1.7889087656529516E-2</v>
      </c>
      <c r="D55" s="88">
        <f t="shared" si="30"/>
        <v>2.186878727634195E-2</v>
      </c>
      <c r="E55" s="88">
        <f t="shared" si="30"/>
        <v>3.7151702786377708E-2</v>
      </c>
      <c r="F55" s="88">
        <f t="shared" si="30"/>
        <v>2.7624309392265192E-2</v>
      </c>
      <c r="G55" s="88">
        <f t="shared" si="30"/>
        <v>2.1505376344086023E-2</v>
      </c>
      <c r="H55" s="88">
        <f t="shared" si="30"/>
        <v>2.9288702928870293E-2</v>
      </c>
      <c r="I55" s="88">
        <f t="shared" si="30"/>
        <v>3.3684210526315789E-2</v>
      </c>
      <c r="J55" s="88">
        <f t="shared" si="30"/>
        <v>2.9629629629629631E-2</v>
      </c>
      <c r="K55" s="88">
        <f t="shared" si="30"/>
        <v>3.3388981636060099E-2</v>
      </c>
      <c r="L55" s="88">
        <f t="shared" si="30"/>
        <v>4.4722719141323794E-2</v>
      </c>
      <c r="M55" s="88">
        <f t="shared" si="30"/>
        <v>5.0359712230215826E-2</v>
      </c>
      <c r="N55" s="88">
        <f t="shared" si="30"/>
        <v>5.1369863013698627E-2</v>
      </c>
      <c r="O55" s="88">
        <f t="shared" si="30"/>
        <v>4.7923322683706068E-2</v>
      </c>
      <c r="P55" s="88">
        <f t="shared" si="30"/>
        <v>5.7529610829103212E-2</v>
      </c>
      <c r="Q55" s="88">
        <f t="shared" si="30"/>
        <v>6.6666666666666666E-2</v>
      </c>
      <c r="R55" s="88">
        <f t="shared" si="30"/>
        <v>7.1563088512241052E-2</v>
      </c>
      <c r="S55" s="88">
        <f t="shared" si="30"/>
        <v>8.3690987124463517E-2</v>
      </c>
      <c r="T55" s="88">
        <f t="shared" si="30"/>
        <v>6.8825910931174086E-2</v>
      </c>
      <c r="U55" s="88">
        <f t="shared" si="30"/>
        <v>6.5602836879432622E-2</v>
      </c>
      <c r="V55" s="88">
        <f t="shared" si="30"/>
        <v>7.5630252100840331E-2</v>
      </c>
      <c r="W55" s="88">
        <f t="shared" ref="W55:X55" si="31">W42/W35</f>
        <v>0.14960629921259844</v>
      </c>
      <c r="X55" s="88">
        <f t="shared" si="31"/>
        <v>5.4393305439330547E-2</v>
      </c>
      <c r="Y55" s="88">
        <f t="shared" ref="Y55" si="32">Y42/Y35</f>
        <v>3.1135531135531136E-2</v>
      </c>
    </row>
    <row r="56" spans="1:25" x14ac:dyDescent="0.3">
      <c r="A56" s="75" t="s">
        <v>219</v>
      </c>
      <c r="B56" s="65">
        <f>B37/B35</f>
        <v>0.28723404255319152</v>
      </c>
      <c r="C56" s="65">
        <f t="shared" ref="C56:V56" si="33">C37/C35</f>
        <v>0.2629695885509839</v>
      </c>
      <c r="D56" s="65">
        <f t="shared" si="33"/>
        <v>0.26043737574552683</v>
      </c>
      <c r="E56" s="65">
        <f t="shared" si="33"/>
        <v>0.31269349845201239</v>
      </c>
      <c r="F56" s="65">
        <f t="shared" si="33"/>
        <v>0.32320441988950277</v>
      </c>
      <c r="G56" s="65">
        <f t="shared" si="33"/>
        <v>0.33333333333333331</v>
      </c>
      <c r="H56" s="65">
        <f t="shared" si="33"/>
        <v>0.30962343096234307</v>
      </c>
      <c r="I56" s="65">
        <f t="shared" si="33"/>
        <v>0.28842105263157897</v>
      </c>
      <c r="J56" s="65">
        <f t="shared" si="33"/>
        <v>0.27777777777777779</v>
      </c>
      <c r="K56" s="65">
        <f t="shared" si="33"/>
        <v>0.2570951585976628</v>
      </c>
      <c r="L56" s="65">
        <f t="shared" si="33"/>
        <v>0.23255813953488372</v>
      </c>
      <c r="M56" s="65">
        <f t="shared" si="33"/>
        <v>0.20863309352517986</v>
      </c>
      <c r="N56" s="65">
        <f t="shared" si="33"/>
        <v>0.18664383561643835</v>
      </c>
      <c r="O56" s="65">
        <f t="shared" si="33"/>
        <v>0.18051118210862621</v>
      </c>
      <c r="P56" s="65">
        <f t="shared" si="33"/>
        <v>0.16751269035532995</v>
      </c>
      <c r="Q56" s="65">
        <f t="shared" si="33"/>
        <v>0.15789473684210525</v>
      </c>
      <c r="R56" s="65">
        <f t="shared" si="33"/>
        <v>0.1487758945386064</v>
      </c>
      <c r="S56" s="65">
        <f t="shared" si="33"/>
        <v>0.14592274678111589</v>
      </c>
      <c r="T56" s="65">
        <f t="shared" si="33"/>
        <v>0.15182186234817813</v>
      </c>
      <c r="U56" s="65">
        <f t="shared" si="33"/>
        <v>0.14893617021276595</v>
      </c>
      <c r="V56" s="65">
        <f t="shared" si="33"/>
        <v>0.13949579831932774</v>
      </c>
      <c r="W56" s="65">
        <f t="shared" ref="W56:X56" si="34">W37/W35</f>
        <v>0.16535433070866143</v>
      </c>
      <c r="X56" s="65">
        <f t="shared" si="34"/>
        <v>0.1297071129707113</v>
      </c>
      <c r="Y56" s="65">
        <f t="shared" ref="Y56" si="35">Y37/Y35</f>
        <v>9.5238095238095233E-2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363</v>
      </c>
      <c r="C59" s="42">
        <f t="shared" si="36"/>
        <v>401</v>
      </c>
      <c r="D59" s="42">
        <f t="shared" si="36"/>
        <v>207</v>
      </c>
      <c r="E59" s="42">
        <f t="shared" si="36"/>
        <v>220</v>
      </c>
      <c r="F59" s="42">
        <f t="shared" si="36"/>
        <v>165</v>
      </c>
      <c r="G59" s="42">
        <f t="shared" si="36"/>
        <v>181</v>
      </c>
      <c r="H59" s="42">
        <f t="shared" si="36"/>
        <v>224</v>
      </c>
      <c r="I59" s="42">
        <f t="shared" si="36"/>
        <v>226</v>
      </c>
      <c r="J59" s="42">
        <f t="shared" si="36"/>
        <v>350</v>
      </c>
      <c r="K59" s="42">
        <f t="shared" si="36"/>
        <v>495</v>
      </c>
      <c r="L59" s="42">
        <f t="shared" si="36"/>
        <v>402</v>
      </c>
      <c r="M59" s="42">
        <f t="shared" si="36"/>
        <v>457</v>
      </c>
      <c r="N59" s="42">
        <f t="shared" si="36"/>
        <v>504</v>
      </c>
      <c r="O59" s="42">
        <f t="shared" si="36"/>
        <v>465</v>
      </c>
      <c r="P59" s="42">
        <f t="shared" si="36"/>
        <v>510</v>
      </c>
      <c r="Q59" s="42">
        <f t="shared" si="36"/>
        <v>581</v>
      </c>
      <c r="R59" s="42">
        <f t="shared" si="36"/>
        <v>669</v>
      </c>
      <c r="S59" s="42">
        <f t="shared" si="36"/>
        <v>535</v>
      </c>
      <c r="T59" s="42">
        <f t="shared" si="36"/>
        <v>538</v>
      </c>
      <c r="U59" s="42">
        <f t="shared" si="36"/>
        <v>569</v>
      </c>
      <c r="V59" s="42">
        <f t="shared" si="36"/>
        <v>511</v>
      </c>
      <c r="W59" s="42">
        <f t="shared" ref="W59:X59" si="37">W8-W35</f>
        <v>94</v>
      </c>
      <c r="X59" s="42">
        <f t="shared" si="37"/>
        <v>-54</v>
      </c>
      <c r="Y59" s="42">
        <f t="shared" ref="Y59" si="38">Y8-Y35</f>
        <v>372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0.1046831955922865</v>
      </c>
      <c r="D61" s="87">
        <f t="shared" si="39"/>
        <v>-0.48379052369077308</v>
      </c>
      <c r="E61" s="87">
        <f t="shared" si="39"/>
        <v>6.280193236714976E-2</v>
      </c>
      <c r="F61" s="87">
        <f t="shared" si="39"/>
        <v>-0.25</v>
      </c>
      <c r="G61" s="87">
        <f t="shared" si="39"/>
        <v>9.696969696969697E-2</v>
      </c>
      <c r="H61" s="87">
        <f t="shared" si="39"/>
        <v>0.23756906077348067</v>
      </c>
      <c r="I61" s="87">
        <f t="shared" si="39"/>
        <v>8.9285714285714281E-3</v>
      </c>
      <c r="J61" s="87">
        <f t="shared" si="39"/>
        <v>0.54867256637168138</v>
      </c>
      <c r="K61" s="87">
        <f t="shared" si="39"/>
        <v>0.41428571428571431</v>
      </c>
      <c r="L61" s="87">
        <f t="shared" si="39"/>
        <v>-0.18787878787878787</v>
      </c>
      <c r="M61" s="87">
        <f t="shared" si="39"/>
        <v>0.13681592039800994</v>
      </c>
      <c r="N61" s="87">
        <f t="shared" si="39"/>
        <v>0.10284463894967177</v>
      </c>
      <c r="O61" s="87">
        <f t="shared" si="39"/>
        <v>-7.7380952380952384E-2</v>
      </c>
      <c r="P61" s="87">
        <f t="shared" si="39"/>
        <v>9.6774193548387094E-2</v>
      </c>
      <c r="Q61" s="87">
        <f t="shared" si="39"/>
        <v>0.13921568627450981</v>
      </c>
      <c r="R61" s="87">
        <f t="shared" si="39"/>
        <v>0.15146299483648881</v>
      </c>
      <c r="S61" s="87">
        <f t="shared" si="39"/>
        <v>-0.20029895366218237</v>
      </c>
      <c r="T61" s="87">
        <f t="shared" si="39"/>
        <v>5.6074766355140183E-3</v>
      </c>
      <c r="U61" s="87">
        <f t="shared" si="39"/>
        <v>5.7620817843866169E-2</v>
      </c>
      <c r="V61" s="87">
        <f t="shared" si="39"/>
        <v>-0.10193321616871705</v>
      </c>
      <c r="W61" s="87">
        <f t="shared" si="39"/>
        <v>-0.81604696673189825</v>
      </c>
      <c r="X61" s="87">
        <f t="shared" si="39"/>
        <v>-1.574468085106383</v>
      </c>
      <c r="Y61" s="87">
        <f t="shared" si="39"/>
        <v>7.8888888888888893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646" priority="19" stopIfTrue="1" operator="lessThan">
      <formula>0</formula>
    </cfRule>
  </conditionalFormatting>
  <conditionalFormatting sqref="B50:B52 C52:Y52">
    <cfRule type="cellIs" dxfId="645" priority="18" stopIfTrue="1" operator="lessThan">
      <formula>0</formula>
    </cfRule>
  </conditionalFormatting>
  <conditionalFormatting sqref="B19:Y29 Z34:HI35 Z51:HI53">
    <cfRule type="cellIs" dxfId="644" priority="21" stopIfTrue="1" operator="lessThan">
      <formula>0</formula>
    </cfRule>
  </conditionalFormatting>
  <conditionalFormatting sqref="B48:Y56 A57:U57 B59:Y59">
    <cfRule type="cellIs" dxfId="643" priority="4" stopIfTrue="1" operator="lessThan">
      <formula>0</formula>
    </cfRule>
  </conditionalFormatting>
  <conditionalFormatting sqref="B61:Y61">
    <cfRule type="cellIs" dxfId="642" priority="3" stopIfTrue="1" operator="lessThan">
      <formula>0</formula>
    </cfRule>
  </conditionalFormatting>
  <conditionalFormatting sqref="C19:Y23">
    <cfRule type="cellIs" dxfId="641" priority="2" operator="lessThan">
      <formula>0</formula>
    </cfRule>
  </conditionalFormatting>
  <conditionalFormatting sqref="C46:Y50">
    <cfRule type="cellIs" dxfId="640" priority="1" operator="lessThan">
      <formula>0</formula>
    </cfRule>
  </conditionalFormatting>
  <conditionalFormatting sqref="M34:P34">
    <cfRule type="cellIs" dxfId="639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69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1955</v>
      </c>
      <c r="C5" s="42">
        <v>2192</v>
      </c>
      <c r="D5" s="42">
        <v>2741</v>
      </c>
      <c r="E5" s="42">
        <v>3533</v>
      </c>
      <c r="F5" s="42">
        <v>3714</v>
      </c>
      <c r="G5" s="42">
        <v>5008</v>
      </c>
      <c r="H5" s="42">
        <v>5636</v>
      </c>
      <c r="I5" s="42">
        <v>7278</v>
      </c>
      <c r="J5" s="42">
        <v>9366</v>
      </c>
      <c r="K5" s="42">
        <v>11118</v>
      </c>
      <c r="L5" s="42">
        <v>11929</v>
      </c>
      <c r="M5" s="42">
        <v>12628</v>
      </c>
      <c r="N5" s="42">
        <v>12323</v>
      </c>
      <c r="O5" s="42">
        <v>11047</v>
      </c>
      <c r="P5" s="42">
        <v>11556</v>
      </c>
      <c r="Q5" s="42">
        <v>11912</v>
      </c>
      <c r="R5" s="42">
        <v>12196</v>
      </c>
      <c r="S5" s="42">
        <v>11810</v>
      </c>
      <c r="T5" s="42">
        <v>10368</v>
      </c>
      <c r="U5" s="42">
        <v>8846</v>
      </c>
      <c r="V5" s="42">
        <v>7405</v>
      </c>
      <c r="W5" s="42">
        <v>8915</v>
      </c>
      <c r="X5" s="42">
        <v>10218</v>
      </c>
      <c r="Y5" s="42">
        <v>9618</v>
      </c>
    </row>
    <row r="6" spans="1:25" x14ac:dyDescent="0.3">
      <c r="A6" s="67" t="s">
        <v>113</v>
      </c>
      <c r="B6" s="42">
        <v>356</v>
      </c>
      <c r="C6" s="42">
        <v>449</v>
      </c>
      <c r="D6" s="42">
        <v>392</v>
      </c>
      <c r="E6" s="42">
        <v>441</v>
      </c>
      <c r="F6" s="68">
        <v>454</v>
      </c>
      <c r="G6" s="68">
        <v>547</v>
      </c>
      <c r="H6" s="68">
        <v>620</v>
      </c>
      <c r="I6" s="68">
        <v>777</v>
      </c>
      <c r="J6" s="68">
        <v>818</v>
      </c>
      <c r="K6" s="68">
        <v>1082</v>
      </c>
      <c r="L6" s="68">
        <v>948</v>
      </c>
      <c r="M6" s="68">
        <v>817</v>
      </c>
      <c r="N6" s="68">
        <v>818</v>
      </c>
      <c r="O6" s="68">
        <v>832</v>
      </c>
      <c r="P6" s="68">
        <v>705</v>
      </c>
      <c r="Q6" s="68">
        <v>803</v>
      </c>
      <c r="R6" s="42">
        <v>726</v>
      </c>
      <c r="S6" s="42">
        <v>738</v>
      </c>
      <c r="T6" s="42">
        <v>814</v>
      </c>
      <c r="U6" s="42">
        <v>751</v>
      </c>
      <c r="V6" s="42">
        <v>707</v>
      </c>
      <c r="W6" s="42">
        <v>556</v>
      </c>
      <c r="X6" s="42">
        <v>653</v>
      </c>
      <c r="Y6" s="42">
        <v>845</v>
      </c>
    </row>
    <row r="7" spans="1:25" x14ac:dyDescent="0.3">
      <c r="A7" s="67" t="s">
        <v>114</v>
      </c>
      <c r="B7" s="42">
        <v>1600</v>
      </c>
      <c r="C7" s="42">
        <v>1743</v>
      </c>
      <c r="D7" s="42">
        <v>2348</v>
      </c>
      <c r="E7" s="42">
        <v>3092</v>
      </c>
      <c r="F7" s="68">
        <v>3260</v>
      </c>
      <c r="G7" s="68">
        <v>4461</v>
      </c>
      <c r="H7" s="68">
        <v>5016</v>
      </c>
      <c r="I7" s="68">
        <v>6501</v>
      </c>
      <c r="J7" s="68">
        <v>8548</v>
      </c>
      <c r="K7" s="68">
        <v>10036</v>
      </c>
      <c r="L7" s="68">
        <v>10980</v>
      </c>
      <c r="M7" s="68">
        <v>11811</v>
      </c>
      <c r="N7" s="68">
        <v>11504</v>
      </c>
      <c r="O7" s="68">
        <v>10216</v>
      </c>
      <c r="P7" s="68">
        <v>10851</v>
      </c>
      <c r="Q7" s="42">
        <v>11109</v>
      </c>
      <c r="R7" s="42">
        <v>11470</v>
      </c>
      <c r="S7" s="42">
        <v>11072</v>
      </c>
      <c r="T7" s="42">
        <v>9554</v>
      </c>
      <c r="U7" s="42">
        <v>8095</v>
      </c>
      <c r="V7" s="42">
        <v>6698</v>
      </c>
      <c r="W7" s="42">
        <v>8359</v>
      </c>
      <c r="X7" s="42">
        <v>9565</v>
      </c>
      <c r="Y7" s="42">
        <v>8772</v>
      </c>
    </row>
    <row r="8" spans="1:25" x14ac:dyDescent="0.3">
      <c r="A8" s="69" t="s">
        <v>1</v>
      </c>
      <c r="B8" s="3">
        <f>B9+B17</f>
        <v>50</v>
      </c>
      <c r="C8" s="3">
        <f t="shared" ref="C8:V8" si="0">C9+C17</f>
        <v>55</v>
      </c>
      <c r="D8" s="3">
        <f t="shared" si="0"/>
        <v>53</v>
      </c>
      <c r="E8" s="3">
        <f t="shared" si="0"/>
        <v>61</v>
      </c>
      <c r="F8" s="3">
        <f t="shared" si="0"/>
        <v>89</v>
      </c>
      <c r="G8" s="3">
        <f t="shared" si="0"/>
        <v>100</v>
      </c>
      <c r="H8" s="3">
        <f t="shared" si="0"/>
        <v>107</v>
      </c>
      <c r="I8" s="3">
        <f t="shared" si="0"/>
        <v>104</v>
      </c>
      <c r="J8" s="3">
        <f t="shared" si="0"/>
        <v>140</v>
      </c>
      <c r="K8" s="3">
        <f t="shared" si="0"/>
        <v>154</v>
      </c>
      <c r="L8" s="3">
        <f t="shared" si="0"/>
        <v>141</v>
      </c>
      <c r="M8" s="3">
        <f t="shared" si="0"/>
        <v>142</v>
      </c>
      <c r="N8" s="3">
        <f t="shared" si="0"/>
        <v>130</v>
      </c>
      <c r="O8" s="3">
        <f t="shared" si="0"/>
        <v>132</v>
      </c>
      <c r="P8" s="3">
        <f t="shared" si="0"/>
        <v>226</v>
      </c>
      <c r="Q8" s="3">
        <f t="shared" si="0"/>
        <v>261</v>
      </c>
      <c r="R8" s="3">
        <f t="shared" si="0"/>
        <v>268</v>
      </c>
      <c r="S8" s="3">
        <f t="shared" si="0"/>
        <v>270</v>
      </c>
      <c r="T8" s="3">
        <f t="shared" si="0"/>
        <v>270</v>
      </c>
      <c r="U8" s="3">
        <f t="shared" si="0"/>
        <v>297</v>
      </c>
      <c r="V8" s="3">
        <f t="shared" si="0"/>
        <v>304</v>
      </c>
      <c r="W8" s="3">
        <f t="shared" ref="W8:X8" si="1">W9+W17</f>
        <v>80</v>
      </c>
      <c r="X8" s="3">
        <f t="shared" si="1"/>
        <v>109</v>
      </c>
      <c r="Y8" s="3">
        <f t="shared" ref="Y8" si="2">Y9+Y17</f>
        <v>190</v>
      </c>
    </row>
    <row r="9" spans="1:25" x14ac:dyDescent="0.3">
      <c r="A9" s="70" t="s">
        <v>107</v>
      </c>
      <c r="B9" s="42">
        <v>28</v>
      </c>
      <c r="C9" s="42">
        <v>31</v>
      </c>
      <c r="D9" s="42">
        <v>31</v>
      </c>
      <c r="E9" s="42">
        <v>32</v>
      </c>
      <c r="F9" s="68">
        <v>49</v>
      </c>
      <c r="G9" s="68">
        <v>54</v>
      </c>
      <c r="H9" s="68">
        <v>54</v>
      </c>
      <c r="I9" s="68">
        <v>50</v>
      </c>
      <c r="J9" s="68">
        <v>75</v>
      </c>
      <c r="K9" s="68">
        <v>78</v>
      </c>
      <c r="L9" s="68">
        <v>73</v>
      </c>
      <c r="M9" s="68">
        <v>65</v>
      </c>
      <c r="N9" s="68">
        <v>47</v>
      </c>
      <c r="O9" s="68">
        <v>52</v>
      </c>
      <c r="P9" s="68">
        <v>140</v>
      </c>
      <c r="Q9" s="68">
        <v>175</v>
      </c>
      <c r="R9" s="42">
        <v>179</v>
      </c>
      <c r="S9" s="42">
        <v>181</v>
      </c>
      <c r="T9" s="42">
        <v>181</v>
      </c>
      <c r="U9" s="42">
        <v>204</v>
      </c>
      <c r="V9" s="42">
        <v>214</v>
      </c>
      <c r="W9" s="42">
        <v>58</v>
      </c>
      <c r="X9" s="42">
        <v>80</v>
      </c>
      <c r="Y9" s="42">
        <v>126</v>
      </c>
    </row>
    <row r="10" spans="1:25" x14ac:dyDescent="0.3">
      <c r="A10" s="71" t="s">
        <v>201</v>
      </c>
      <c r="B10" s="42">
        <v>5</v>
      </c>
      <c r="C10" s="42">
        <v>5</v>
      </c>
      <c r="D10" s="42">
        <v>5</v>
      </c>
      <c r="E10" s="42">
        <v>5</v>
      </c>
      <c r="F10" s="68">
        <v>10</v>
      </c>
      <c r="G10" s="68">
        <v>12</v>
      </c>
      <c r="H10" s="68">
        <v>13</v>
      </c>
      <c r="I10" s="68">
        <v>10</v>
      </c>
      <c r="J10" s="68">
        <v>17</v>
      </c>
      <c r="K10" s="68">
        <v>17</v>
      </c>
      <c r="L10" s="68">
        <v>14</v>
      </c>
      <c r="M10" s="68">
        <v>12</v>
      </c>
      <c r="N10" s="68">
        <v>7</v>
      </c>
      <c r="O10" s="68">
        <v>8</v>
      </c>
      <c r="P10" s="68">
        <v>34</v>
      </c>
      <c r="Q10" s="68">
        <v>41</v>
      </c>
      <c r="R10" s="42">
        <v>39</v>
      </c>
      <c r="S10" s="42">
        <v>38</v>
      </c>
      <c r="T10" s="42">
        <v>35</v>
      </c>
      <c r="U10" s="42">
        <v>33</v>
      </c>
      <c r="V10" s="42">
        <v>31</v>
      </c>
      <c r="W10" s="42">
        <v>6</v>
      </c>
      <c r="X10" s="42">
        <v>8</v>
      </c>
      <c r="Y10" s="42">
        <v>13</v>
      </c>
    </row>
    <row r="11" spans="1:25" x14ac:dyDescent="0.3">
      <c r="A11" s="72" t="s">
        <v>202</v>
      </c>
      <c r="B11" s="42" t="s">
        <v>18</v>
      </c>
      <c r="C11" s="42" t="s">
        <v>18</v>
      </c>
      <c r="D11" s="42" t="s">
        <v>18</v>
      </c>
      <c r="E11" s="42" t="s">
        <v>18</v>
      </c>
      <c r="F11" s="68" t="s">
        <v>18</v>
      </c>
      <c r="G11" s="68" t="s">
        <v>18</v>
      </c>
      <c r="H11" s="68" t="s">
        <v>18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</row>
    <row r="12" spans="1:25" x14ac:dyDescent="0.3">
      <c r="A12" s="72" t="s">
        <v>203</v>
      </c>
      <c r="B12" s="42">
        <v>4</v>
      </c>
      <c r="C12" s="42">
        <v>5</v>
      </c>
      <c r="D12" s="42">
        <v>5</v>
      </c>
      <c r="E12" s="42">
        <v>4</v>
      </c>
      <c r="F12" s="68">
        <v>10</v>
      </c>
      <c r="G12" s="68">
        <v>12</v>
      </c>
      <c r="H12" s="68">
        <v>13</v>
      </c>
      <c r="I12" s="68">
        <v>10</v>
      </c>
      <c r="J12" s="68">
        <v>17</v>
      </c>
      <c r="K12" s="68">
        <v>17</v>
      </c>
      <c r="L12" s="68">
        <v>14</v>
      </c>
      <c r="M12" s="68">
        <v>12</v>
      </c>
      <c r="N12" s="68">
        <v>7</v>
      </c>
      <c r="O12" s="68">
        <v>8</v>
      </c>
      <c r="P12" s="68">
        <v>34</v>
      </c>
      <c r="Q12" s="68">
        <v>41</v>
      </c>
      <c r="R12" s="42">
        <v>39</v>
      </c>
      <c r="S12" s="42">
        <v>38</v>
      </c>
      <c r="T12" s="42">
        <v>35</v>
      </c>
      <c r="U12" s="42">
        <v>33</v>
      </c>
      <c r="V12" s="42">
        <v>31</v>
      </c>
      <c r="W12" s="42">
        <v>6</v>
      </c>
      <c r="X12" s="42">
        <v>8</v>
      </c>
      <c r="Y12" s="42">
        <v>13</v>
      </c>
    </row>
    <row r="13" spans="1:25" x14ac:dyDescent="0.3">
      <c r="A13" s="71" t="s">
        <v>204</v>
      </c>
      <c r="B13" s="42">
        <v>24</v>
      </c>
      <c r="C13" s="42">
        <v>26</v>
      </c>
      <c r="D13" s="42">
        <v>26</v>
      </c>
      <c r="E13" s="42">
        <v>28</v>
      </c>
      <c r="F13" s="68">
        <v>39</v>
      </c>
      <c r="G13" s="68">
        <v>41</v>
      </c>
      <c r="H13" s="68">
        <v>41</v>
      </c>
      <c r="I13" s="68">
        <v>40</v>
      </c>
      <c r="J13" s="68">
        <v>58</v>
      </c>
      <c r="K13" s="68">
        <v>62</v>
      </c>
      <c r="L13" s="68">
        <v>59</v>
      </c>
      <c r="M13" s="68">
        <v>53</v>
      </c>
      <c r="N13" s="68">
        <v>40</v>
      </c>
      <c r="O13" s="68">
        <v>44</v>
      </c>
      <c r="P13" s="68">
        <v>106</v>
      </c>
      <c r="Q13" s="68">
        <v>134</v>
      </c>
      <c r="R13" s="42">
        <v>140</v>
      </c>
      <c r="S13" s="42">
        <v>143</v>
      </c>
      <c r="T13" s="42">
        <v>146</v>
      </c>
      <c r="U13" s="42">
        <v>171</v>
      </c>
      <c r="V13" s="42">
        <v>182</v>
      </c>
      <c r="W13" s="42">
        <v>52</v>
      </c>
      <c r="X13" s="42">
        <v>72</v>
      </c>
      <c r="Y13" s="42">
        <v>113</v>
      </c>
    </row>
    <row r="14" spans="1:25" x14ac:dyDescent="0.3">
      <c r="A14" s="72" t="s">
        <v>205</v>
      </c>
      <c r="B14" s="42">
        <v>2</v>
      </c>
      <c r="C14" s="42">
        <v>2</v>
      </c>
      <c r="D14" s="42">
        <v>2</v>
      </c>
      <c r="E14" s="42">
        <v>2</v>
      </c>
      <c r="F14" s="68">
        <v>2</v>
      </c>
      <c r="G14" s="68">
        <v>2</v>
      </c>
      <c r="H14" s="68">
        <v>2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1</v>
      </c>
      <c r="Q14" s="68">
        <v>2</v>
      </c>
      <c r="R14" s="42">
        <v>2</v>
      </c>
      <c r="S14" s="42">
        <v>2</v>
      </c>
      <c r="T14" s="42">
        <v>3</v>
      </c>
      <c r="U14" s="42">
        <v>3</v>
      </c>
      <c r="V14" s="42">
        <v>3</v>
      </c>
      <c r="W14" s="42">
        <v>1</v>
      </c>
      <c r="X14" s="42">
        <v>1</v>
      </c>
      <c r="Y14" s="42">
        <v>1</v>
      </c>
    </row>
    <row r="15" spans="1:25" x14ac:dyDescent="0.3">
      <c r="A15" s="72" t="s">
        <v>206</v>
      </c>
      <c r="B15" s="42">
        <v>15</v>
      </c>
      <c r="C15" s="42">
        <v>16</v>
      </c>
      <c r="D15" s="42">
        <v>16</v>
      </c>
      <c r="E15" s="42">
        <v>19</v>
      </c>
      <c r="F15" s="68">
        <v>21</v>
      </c>
      <c r="G15" s="68">
        <v>19</v>
      </c>
      <c r="H15" s="68">
        <v>17</v>
      </c>
      <c r="I15" s="68">
        <v>19</v>
      </c>
      <c r="J15" s="68">
        <v>20</v>
      </c>
      <c r="K15" s="68">
        <v>23</v>
      </c>
      <c r="L15" s="68">
        <v>25</v>
      </c>
      <c r="M15" s="68">
        <v>24</v>
      </c>
      <c r="N15" s="68">
        <v>22</v>
      </c>
      <c r="O15" s="68">
        <v>21</v>
      </c>
      <c r="P15" s="68">
        <v>21</v>
      </c>
      <c r="Q15" s="68">
        <v>20</v>
      </c>
      <c r="R15" s="42">
        <v>21</v>
      </c>
      <c r="S15" s="42">
        <v>21</v>
      </c>
      <c r="T15" s="42">
        <v>21</v>
      </c>
      <c r="U15" s="42">
        <v>22</v>
      </c>
      <c r="V15" s="42">
        <v>22</v>
      </c>
      <c r="W15" s="42">
        <v>18</v>
      </c>
      <c r="X15" s="42">
        <v>14</v>
      </c>
      <c r="Y15" s="42">
        <v>15</v>
      </c>
    </row>
    <row r="16" spans="1:25" x14ac:dyDescent="0.3">
      <c r="A16" s="72" t="s">
        <v>207</v>
      </c>
      <c r="B16" s="42">
        <v>7</v>
      </c>
      <c r="C16" s="42">
        <v>8</v>
      </c>
      <c r="D16" s="42">
        <v>8</v>
      </c>
      <c r="E16" s="42">
        <v>7</v>
      </c>
      <c r="F16" s="68">
        <v>16</v>
      </c>
      <c r="G16" s="68">
        <v>21</v>
      </c>
      <c r="H16" s="68">
        <v>22</v>
      </c>
      <c r="I16" s="68">
        <v>19</v>
      </c>
      <c r="J16" s="68">
        <v>36</v>
      </c>
      <c r="K16" s="68">
        <v>37</v>
      </c>
      <c r="L16" s="68">
        <v>32</v>
      </c>
      <c r="M16" s="68">
        <v>27</v>
      </c>
      <c r="N16" s="68">
        <v>17</v>
      </c>
      <c r="O16" s="68">
        <v>21</v>
      </c>
      <c r="P16" s="68">
        <v>83</v>
      </c>
      <c r="Q16" s="68">
        <v>112</v>
      </c>
      <c r="R16" s="42">
        <v>117</v>
      </c>
      <c r="S16" s="42">
        <v>120</v>
      </c>
      <c r="T16" s="42">
        <v>122</v>
      </c>
      <c r="U16" s="42">
        <v>146</v>
      </c>
      <c r="V16" s="42">
        <v>157</v>
      </c>
      <c r="W16" s="42">
        <v>33</v>
      </c>
      <c r="X16" s="42">
        <v>57</v>
      </c>
      <c r="Y16" s="42">
        <v>96</v>
      </c>
    </row>
    <row r="17" spans="1:25" x14ac:dyDescent="0.3">
      <c r="A17" s="70" t="s">
        <v>108</v>
      </c>
      <c r="B17" s="42">
        <v>22</v>
      </c>
      <c r="C17" s="42">
        <v>24</v>
      </c>
      <c r="D17" s="42">
        <v>22</v>
      </c>
      <c r="E17" s="42">
        <v>29</v>
      </c>
      <c r="F17" s="68">
        <v>40</v>
      </c>
      <c r="G17" s="68">
        <v>46</v>
      </c>
      <c r="H17" s="68">
        <v>53</v>
      </c>
      <c r="I17" s="68">
        <v>54</v>
      </c>
      <c r="J17" s="68">
        <v>65</v>
      </c>
      <c r="K17" s="68">
        <v>76</v>
      </c>
      <c r="L17" s="68">
        <v>68</v>
      </c>
      <c r="M17" s="68">
        <v>77</v>
      </c>
      <c r="N17" s="68">
        <v>83</v>
      </c>
      <c r="O17" s="68">
        <v>80</v>
      </c>
      <c r="P17" s="68">
        <v>86</v>
      </c>
      <c r="Q17" s="68">
        <v>86</v>
      </c>
      <c r="R17" s="42">
        <v>89</v>
      </c>
      <c r="S17" s="42">
        <v>89</v>
      </c>
      <c r="T17" s="42">
        <v>89</v>
      </c>
      <c r="U17" s="42">
        <v>93</v>
      </c>
      <c r="V17" s="42">
        <v>90</v>
      </c>
      <c r="W17" s="42">
        <v>22</v>
      </c>
      <c r="X17" s="42">
        <v>29</v>
      </c>
      <c r="Y17" s="42">
        <v>64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0.10000000000000009</v>
      </c>
      <c r="D19" s="89">
        <f t="shared" si="3"/>
        <v>-3.6363636363636376E-2</v>
      </c>
      <c r="E19" s="89">
        <f t="shared" si="3"/>
        <v>0.15094339622641506</v>
      </c>
      <c r="F19" s="89">
        <f t="shared" si="3"/>
        <v>0.45901639344262302</v>
      </c>
      <c r="G19" s="89">
        <f t="shared" si="3"/>
        <v>0.12359550561797761</v>
      </c>
      <c r="H19" s="89">
        <f t="shared" si="3"/>
        <v>7.0000000000000062E-2</v>
      </c>
      <c r="I19" s="89">
        <f t="shared" si="3"/>
        <v>-2.8037383177570097E-2</v>
      </c>
      <c r="J19" s="89">
        <f t="shared" si="3"/>
        <v>0.34615384615384626</v>
      </c>
      <c r="K19" s="89">
        <f t="shared" si="3"/>
        <v>0.10000000000000009</v>
      </c>
      <c r="L19" s="89">
        <f t="shared" si="3"/>
        <v>-8.4415584415584388E-2</v>
      </c>
      <c r="M19" s="89">
        <f t="shared" si="3"/>
        <v>7.0921985815601829E-3</v>
      </c>
      <c r="N19" s="89">
        <f t="shared" si="3"/>
        <v>-8.4507042253521125E-2</v>
      </c>
      <c r="O19" s="89">
        <f t="shared" si="3"/>
        <v>1.538461538461533E-2</v>
      </c>
      <c r="P19" s="89">
        <f t="shared" si="3"/>
        <v>0.71212121212121215</v>
      </c>
      <c r="Q19" s="89">
        <f t="shared" si="3"/>
        <v>0.15486725663716805</v>
      </c>
      <c r="R19" s="89">
        <f t="shared" si="3"/>
        <v>2.6819923371647514E-2</v>
      </c>
      <c r="S19" s="89">
        <f t="shared" si="3"/>
        <v>7.4626865671640896E-3</v>
      </c>
      <c r="T19" s="89">
        <f t="shared" si="3"/>
        <v>0</v>
      </c>
      <c r="U19" s="89">
        <f t="shared" si="3"/>
        <v>0.10000000000000009</v>
      </c>
      <c r="V19" s="89">
        <f t="shared" si="3"/>
        <v>2.3569023569023573E-2</v>
      </c>
      <c r="W19" s="89">
        <f t="shared" si="3"/>
        <v>-0.73684210526315796</v>
      </c>
      <c r="X19" s="89">
        <f t="shared" si="3"/>
        <v>0.36250000000000004</v>
      </c>
      <c r="Y19" s="89">
        <f t="shared" si="3"/>
        <v>0.74311926605504586</v>
      </c>
    </row>
    <row r="20" spans="1:25" x14ac:dyDescent="0.3">
      <c r="A20" s="73" t="s">
        <v>4</v>
      </c>
      <c r="B20" s="65" t="s">
        <v>3</v>
      </c>
      <c r="C20" s="89">
        <f t="shared" si="3"/>
        <v>0.10714285714285721</v>
      </c>
      <c r="D20" s="89">
        <f t="shared" si="3"/>
        <v>0</v>
      </c>
      <c r="E20" s="89">
        <f t="shared" si="3"/>
        <v>3.2258064516129004E-2</v>
      </c>
      <c r="F20" s="89">
        <f t="shared" si="3"/>
        <v>0.53125</v>
      </c>
      <c r="G20" s="89">
        <f t="shared" si="3"/>
        <v>0.1020408163265305</v>
      </c>
      <c r="H20" s="89">
        <f t="shared" si="3"/>
        <v>0</v>
      </c>
      <c r="I20" s="89">
        <f t="shared" si="3"/>
        <v>-7.407407407407407E-2</v>
      </c>
      <c r="J20" s="89">
        <f t="shared" si="3"/>
        <v>0.5</v>
      </c>
      <c r="K20" s="89">
        <f t="shared" si="3"/>
        <v>4.0000000000000036E-2</v>
      </c>
      <c r="L20" s="89">
        <f t="shared" si="3"/>
        <v>-6.4102564102564097E-2</v>
      </c>
      <c r="M20" s="89">
        <f t="shared" si="3"/>
        <v>-0.1095890410958904</v>
      </c>
      <c r="N20" s="89">
        <f t="shared" si="3"/>
        <v>-0.27692307692307694</v>
      </c>
      <c r="O20" s="89">
        <f t="shared" si="3"/>
        <v>0.1063829787234043</v>
      </c>
      <c r="P20" s="89">
        <f t="shared" si="3"/>
        <v>1.6923076923076925</v>
      </c>
      <c r="Q20" s="89">
        <f t="shared" si="3"/>
        <v>0.25</v>
      </c>
      <c r="R20" s="89">
        <f t="shared" si="3"/>
        <v>2.2857142857142909E-2</v>
      </c>
      <c r="S20" s="89">
        <f t="shared" si="3"/>
        <v>1.1173184357541999E-2</v>
      </c>
      <c r="T20" s="89">
        <f t="shared" si="3"/>
        <v>0</v>
      </c>
      <c r="U20" s="89">
        <f t="shared" si="3"/>
        <v>0.1270718232044199</v>
      </c>
      <c r="V20" s="89">
        <f t="shared" si="3"/>
        <v>4.9019607843137303E-2</v>
      </c>
      <c r="W20" s="89">
        <f t="shared" si="3"/>
        <v>-0.72897196261682251</v>
      </c>
      <c r="X20" s="89">
        <f t="shared" si="3"/>
        <v>0.3793103448275863</v>
      </c>
      <c r="Y20" s="89">
        <f t="shared" si="3"/>
        <v>0.57499999999999996</v>
      </c>
    </row>
    <row r="21" spans="1:25" x14ac:dyDescent="0.3">
      <c r="A21" s="74" t="s">
        <v>208</v>
      </c>
      <c r="B21" s="65" t="s">
        <v>3</v>
      </c>
      <c r="C21" s="89">
        <f>C10/B10-1</f>
        <v>0</v>
      </c>
      <c r="D21" s="89">
        <f t="shared" si="3"/>
        <v>0</v>
      </c>
      <c r="E21" s="89">
        <f t="shared" si="3"/>
        <v>0</v>
      </c>
      <c r="F21" s="89">
        <f t="shared" si="3"/>
        <v>1</v>
      </c>
      <c r="G21" s="89">
        <f t="shared" si="3"/>
        <v>0.19999999999999996</v>
      </c>
      <c r="H21" s="89">
        <f t="shared" si="3"/>
        <v>8.3333333333333259E-2</v>
      </c>
      <c r="I21" s="89">
        <f t="shared" si="3"/>
        <v>-0.23076923076923073</v>
      </c>
      <c r="J21" s="89">
        <f t="shared" si="3"/>
        <v>0.7</v>
      </c>
      <c r="K21" s="89">
        <f t="shared" si="3"/>
        <v>0</v>
      </c>
      <c r="L21" s="89">
        <f t="shared" si="3"/>
        <v>-0.17647058823529416</v>
      </c>
      <c r="M21" s="89">
        <f t="shared" si="3"/>
        <v>-0.1428571428571429</v>
      </c>
      <c r="N21" s="89">
        <f t="shared" si="3"/>
        <v>-0.41666666666666663</v>
      </c>
      <c r="O21" s="89">
        <f t="shared" si="3"/>
        <v>0.14285714285714279</v>
      </c>
      <c r="P21" s="89">
        <f t="shared" si="3"/>
        <v>3.25</v>
      </c>
      <c r="Q21" s="89">
        <f t="shared" si="3"/>
        <v>0.20588235294117641</v>
      </c>
      <c r="R21" s="89">
        <f t="shared" si="3"/>
        <v>-4.8780487804878092E-2</v>
      </c>
      <c r="S21" s="89">
        <f t="shared" si="3"/>
        <v>-2.5641025641025661E-2</v>
      </c>
      <c r="T21" s="89">
        <f t="shared" si="3"/>
        <v>-7.8947368421052655E-2</v>
      </c>
      <c r="U21" s="89">
        <f t="shared" si="3"/>
        <v>-5.7142857142857162E-2</v>
      </c>
      <c r="V21" s="89">
        <f t="shared" si="3"/>
        <v>-6.0606060606060552E-2</v>
      </c>
      <c r="W21" s="89">
        <f t="shared" si="3"/>
        <v>-0.80645161290322576</v>
      </c>
      <c r="X21" s="89">
        <f t="shared" si="3"/>
        <v>0.33333333333333326</v>
      </c>
      <c r="Y21" s="89">
        <f t="shared" si="3"/>
        <v>0.625</v>
      </c>
    </row>
    <row r="22" spans="1:25" x14ac:dyDescent="0.3">
      <c r="A22" s="74" t="s">
        <v>209</v>
      </c>
      <c r="B22" s="65" t="s">
        <v>3</v>
      </c>
      <c r="C22" s="89">
        <f>C13/B13-1</f>
        <v>8.3333333333333259E-2</v>
      </c>
      <c r="D22" s="89">
        <f t="shared" ref="D22:Y22" si="4">D13/C13-1</f>
        <v>0</v>
      </c>
      <c r="E22" s="89">
        <f t="shared" si="4"/>
        <v>7.6923076923076872E-2</v>
      </c>
      <c r="F22" s="89">
        <f t="shared" si="4"/>
        <v>0.39285714285714279</v>
      </c>
      <c r="G22" s="89">
        <f t="shared" si="4"/>
        <v>5.1282051282051322E-2</v>
      </c>
      <c r="H22" s="89">
        <f t="shared" si="4"/>
        <v>0</v>
      </c>
      <c r="I22" s="89">
        <f t="shared" si="4"/>
        <v>-2.4390243902439046E-2</v>
      </c>
      <c r="J22" s="89">
        <f t="shared" si="4"/>
        <v>0.44999999999999996</v>
      </c>
      <c r="K22" s="89">
        <f t="shared" si="4"/>
        <v>6.8965517241379226E-2</v>
      </c>
      <c r="L22" s="89">
        <f t="shared" si="4"/>
        <v>-4.8387096774193505E-2</v>
      </c>
      <c r="M22" s="89">
        <f t="shared" si="4"/>
        <v>-0.10169491525423724</v>
      </c>
      <c r="N22" s="89">
        <f t="shared" si="4"/>
        <v>-0.24528301886792447</v>
      </c>
      <c r="O22" s="89">
        <f t="shared" si="4"/>
        <v>0.10000000000000009</v>
      </c>
      <c r="P22" s="89">
        <f t="shared" si="4"/>
        <v>1.4090909090909092</v>
      </c>
      <c r="Q22" s="89">
        <f t="shared" si="4"/>
        <v>0.26415094339622636</v>
      </c>
      <c r="R22" s="89">
        <f t="shared" si="4"/>
        <v>4.4776119402984982E-2</v>
      </c>
      <c r="S22" s="89">
        <f t="shared" si="4"/>
        <v>2.1428571428571352E-2</v>
      </c>
      <c r="T22" s="89">
        <f t="shared" si="4"/>
        <v>2.0979020979021046E-2</v>
      </c>
      <c r="U22" s="89">
        <f t="shared" si="4"/>
        <v>0.17123287671232879</v>
      </c>
      <c r="V22" s="89">
        <f t="shared" si="4"/>
        <v>6.4327485380117011E-2</v>
      </c>
      <c r="W22" s="89">
        <f t="shared" si="4"/>
        <v>-0.7142857142857143</v>
      </c>
      <c r="X22" s="89">
        <f t="shared" si="4"/>
        <v>0.38461538461538458</v>
      </c>
      <c r="Y22" s="89">
        <f t="shared" si="4"/>
        <v>0.56944444444444442</v>
      </c>
    </row>
    <row r="23" spans="1:25" x14ac:dyDescent="0.3">
      <c r="A23" s="73" t="s">
        <v>109</v>
      </c>
      <c r="B23" s="65" t="s">
        <v>3</v>
      </c>
      <c r="C23" s="89">
        <f>C17/B17-1</f>
        <v>9.0909090909090828E-2</v>
      </c>
      <c r="D23" s="89">
        <f t="shared" ref="D23:Y23" si="5">D17/C17-1</f>
        <v>-8.333333333333337E-2</v>
      </c>
      <c r="E23" s="89">
        <f t="shared" si="5"/>
        <v>0.31818181818181812</v>
      </c>
      <c r="F23" s="89">
        <f t="shared" si="5"/>
        <v>0.3793103448275863</v>
      </c>
      <c r="G23" s="89">
        <f t="shared" si="5"/>
        <v>0.14999999999999991</v>
      </c>
      <c r="H23" s="89">
        <f t="shared" si="5"/>
        <v>0.15217391304347827</v>
      </c>
      <c r="I23" s="89">
        <f t="shared" si="5"/>
        <v>1.8867924528301883E-2</v>
      </c>
      <c r="J23" s="89">
        <f t="shared" si="5"/>
        <v>0.20370370370370372</v>
      </c>
      <c r="K23" s="89">
        <f t="shared" si="5"/>
        <v>0.1692307692307693</v>
      </c>
      <c r="L23" s="89">
        <f t="shared" si="5"/>
        <v>-0.10526315789473684</v>
      </c>
      <c r="M23" s="89">
        <f t="shared" si="5"/>
        <v>0.13235294117647056</v>
      </c>
      <c r="N23" s="89">
        <f t="shared" si="5"/>
        <v>7.7922077922077948E-2</v>
      </c>
      <c r="O23" s="89">
        <f t="shared" si="5"/>
        <v>-3.6144578313253017E-2</v>
      </c>
      <c r="P23" s="89">
        <f t="shared" si="5"/>
        <v>7.4999999999999956E-2</v>
      </c>
      <c r="Q23" s="89">
        <f t="shared" si="5"/>
        <v>0</v>
      </c>
      <c r="R23" s="89">
        <f t="shared" si="5"/>
        <v>3.488372093023262E-2</v>
      </c>
      <c r="S23" s="89">
        <f t="shared" si="5"/>
        <v>0</v>
      </c>
      <c r="T23" s="89">
        <f t="shared" si="5"/>
        <v>0</v>
      </c>
      <c r="U23" s="89">
        <f t="shared" si="5"/>
        <v>4.4943820224719211E-2</v>
      </c>
      <c r="V23" s="89">
        <f t="shared" si="5"/>
        <v>-3.2258064516129004E-2</v>
      </c>
      <c r="W23" s="89">
        <f t="shared" si="5"/>
        <v>-0.75555555555555554</v>
      </c>
      <c r="X23" s="89">
        <f t="shared" si="5"/>
        <v>0.31818181818181812</v>
      </c>
      <c r="Y23" s="89">
        <f t="shared" si="5"/>
        <v>1.2068965517241379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2.557544757033248E-2</v>
      </c>
      <c r="C25" s="89">
        <f t="shared" si="6"/>
        <v>2.5091240875912409E-2</v>
      </c>
      <c r="D25" s="89">
        <f t="shared" si="6"/>
        <v>1.9336008755928492E-2</v>
      </c>
      <c r="E25" s="89">
        <f t="shared" si="6"/>
        <v>1.726577979054628E-2</v>
      </c>
      <c r="F25" s="89">
        <f t="shared" si="6"/>
        <v>2.3963381798599893E-2</v>
      </c>
      <c r="G25" s="89">
        <f t="shared" si="6"/>
        <v>1.9968051118210862E-2</v>
      </c>
      <c r="H25" s="89">
        <f t="shared" si="6"/>
        <v>1.8985095812633072E-2</v>
      </c>
      <c r="I25" s="89">
        <f t="shared" si="6"/>
        <v>1.4289640010992031E-2</v>
      </c>
      <c r="J25" s="89">
        <f t="shared" si="6"/>
        <v>1.4947683109118086E-2</v>
      </c>
      <c r="K25" s="89">
        <f t="shared" si="6"/>
        <v>1.385141212448282E-2</v>
      </c>
      <c r="L25" s="89">
        <f t="shared" si="6"/>
        <v>1.1819934613127673E-2</v>
      </c>
      <c r="M25" s="89">
        <f t="shared" si="6"/>
        <v>1.1244852708267342E-2</v>
      </c>
      <c r="N25" s="89">
        <f t="shared" si="6"/>
        <v>1.0549379209608051E-2</v>
      </c>
      <c r="O25" s="89">
        <f t="shared" si="6"/>
        <v>1.1948945415044808E-2</v>
      </c>
      <c r="P25" s="89">
        <f t="shared" si="6"/>
        <v>1.9556940117687781E-2</v>
      </c>
      <c r="Q25" s="89">
        <f t="shared" si="6"/>
        <v>2.1910678307588985E-2</v>
      </c>
      <c r="R25" s="89">
        <f t="shared" si="6"/>
        <v>2.1974417841915381E-2</v>
      </c>
      <c r="S25" s="89">
        <f t="shared" si="6"/>
        <v>2.2861981371718881E-2</v>
      </c>
      <c r="T25" s="89">
        <f t="shared" si="6"/>
        <v>2.6041666666666668E-2</v>
      </c>
      <c r="U25" s="89">
        <f t="shared" si="6"/>
        <v>3.3574496947773008E-2</v>
      </c>
      <c r="V25" s="89">
        <f t="shared" si="6"/>
        <v>4.1053342336259284E-2</v>
      </c>
      <c r="W25" s="89">
        <f t="shared" ref="W25:X25" si="7">W8/W5</f>
        <v>8.9736399326977006E-3</v>
      </c>
      <c r="X25" s="89">
        <f t="shared" si="7"/>
        <v>1.0667449598747309E-2</v>
      </c>
      <c r="Y25" s="89">
        <f t="shared" ref="Y25" si="8">Y8/Y5</f>
        <v>1.9754626741526306E-2</v>
      </c>
    </row>
    <row r="26" spans="1:25" x14ac:dyDescent="0.3">
      <c r="A26" s="75" t="s">
        <v>211</v>
      </c>
      <c r="B26" s="89">
        <f t="shared" ref="B26:V26" si="9">B8/B7</f>
        <v>3.125E-2</v>
      </c>
      <c r="C26" s="89">
        <f t="shared" si="9"/>
        <v>3.1554790590935168E-2</v>
      </c>
      <c r="D26" s="89">
        <f t="shared" si="9"/>
        <v>2.2572402044293016E-2</v>
      </c>
      <c r="E26" s="89">
        <f t="shared" si="9"/>
        <v>1.9728331177231564E-2</v>
      </c>
      <c r="F26" s="89">
        <f t="shared" si="9"/>
        <v>2.7300613496932514E-2</v>
      </c>
      <c r="G26" s="89">
        <f t="shared" si="9"/>
        <v>2.2416498542927595E-2</v>
      </c>
      <c r="H26" s="89">
        <f t="shared" si="9"/>
        <v>2.1331738437001594E-2</v>
      </c>
      <c r="I26" s="89">
        <f t="shared" si="9"/>
        <v>1.5997538840178432E-2</v>
      </c>
      <c r="J26" s="89">
        <f t="shared" si="9"/>
        <v>1.6378100140383715E-2</v>
      </c>
      <c r="K26" s="89">
        <f t="shared" si="9"/>
        <v>1.534475886807493E-2</v>
      </c>
      <c r="L26" s="89">
        <f t="shared" si="9"/>
        <v>1.2841530054644808E-2</v>
      </c>
      <c r="M26" s="89">
        <f t="shared" si="9"/>
        <v>1.2022690712048091E-2</v>
      </c>
      <c r="N26" s="89">
        <f t="shared" si="9"/>
        <v>1.1300417246175243E-2</v>
      </c>
      <c r="O26" s="89">
        <f t="shared" si="9"/>
        <v>1.2920908379013312E-2</v>
      </c>
      <c r="P26" s="89">
        <f t="shared" si="9"/>
        <v>2.0827573495530365E-2</v>
      </c>
      <c r="Q26" s="89">
        <f t="shared" si="9"/>
        <v>2.3494463948150149E-2</v>
      </c>
      <c r="R26" s="89">
        <f t="shared" si="9"/>
        <v>2.3365300784655624E-2</v>
      </c>
      <c r="S26" s="89">
        <f t="shared" si="9"/>
        <v>2.4385838150289017E-2</v>
      </c>
      <c r="T26" s="89">
        <f t="shared" si="9"/>
        <v>2.8260414486079129E-2</v>
      </c>
      <c r="U26" s="89">
        <f t="shared" si="9"/>
        <v>3.6689314391599753E-2</v>
      </c>
      <c r="V26" s="89">
        <f t="shared" si="9"/>
        <v>4.5386682591818453E-2</v>
      </c>
      <c r="W26" s="89">
        <f t="shared" ref="W26:X26" si="10">W8/W7</f>
        <v>9.5705227898073928E-3</v>
      </c>
      <c r="X26" s="89">
        <f t="shared" si="10"/>
        <v>1.1395713538944066E-2</v>
      </c>
      <c r="Y26" s="89">
        <f t="shared" ref="Y26" si="11">Y8/Y7</f>
        <v>2.1659826721386229E-2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0.3</v>
      </c>
      <c r="C28" s="89">
        <f t="shared" ref="C28:V28" si="12">C15/C8</f>
        <v>0.29090909090909089</v>
      </c>
      <c r="D28" s="89">
        <f t="shared" si="12"/>
        <v>0.30188679245283018</v>
      </c>
      <c r="E28" s="89">
        <f t="shared" si="12"/>
        <v>0.31147540983606559</v>
      </c>
      <c r="F28" s="89">
        <f t="shared" si="12"/>
        <v>0.23595505617977527</v>
      </c>
      <c r="G28" s="89">
        <f t="shared" si="12"/>
        <v>0.19</v>
      </c>
      <c r="H28" s="89">
        <f t="shared" si="12"/>
        <v>0.15887850467289719</v>
      </c>
      <c r="I28" s="89">
        <f t="shared" si="12"/>
        <v>0.18269230769230768</v>
      </c>
      <c r="J28" s="89">
        <f t="shared" si="12"/>
        <v>0.14285714285714285</v>
      </c>
      <c r="K28" s="89">
        <f t="shared" si="12"/>
        <v>0.14935064935064934</v>
      </c>
      <c r="L28" s="89">
        <f t="shared" si="12"/>
        <v>0.1773049645390071</v>
      </c>
      <c r="M28" s="89">
        <f t="shared" si="12"/>
        <v>0.16901408450704225</v>
      </c>
      <c r="N28" s="89">
        <f t="shared" si="12"/>
        <v>0.16923076923076924</v>
      </c>
      <c r="O28" s="89">
        <f t="shared" si="12"/>
        <v>0.15909090909090909</v>
      </c>
      <c r="P28" s="89">
        <f t="shared" si="12"/>
        <v>9.2920353982300891E-2</v>
      </c>
      <c r="Q28" s="89">
        <f t="shared" si="12"/>
        <v>7.662835249042145E-2</v>
      </c>
      <c r="R28" s="89">
        <f t="shared" si="12"/>
        <v>7.8358208955223885E-2</v>
      </c>
      <c r="S28" s="89">
        <f t="shared" si="12"/>
        <v>7.7777777777777779E-2</v>
      </c>
      <c r="T28" s="89">
        <f t="shared" si="12"/>
        <v>7.7777777777777779E-2</v>
      </c>
      <c r="U28" s="89">
        <f t="shared" si="12"/>
        <v>7.407407407407407E-2</v>
      </c>
      <c r="V28" s="89">
        <f t="shared" si="12"/>
        <v>7.2368421052631582E-2</v>
      </c>
      <c r="W28" s="89">
        <f t="shared" ref="W28:X28" si="13">W15/W8</f>
        <v>0.22500000000000001</v>
      </c>
      <c r="X28" s="89">
        <f t="shared" si="13"/>
        <v>0.12844036697247707</v>
      </c>
      <c r="Y28" s="89">
        <f t="shared" ref="Y28" si="14">Y15/Y8</f>
        <v>7.8947368421052627E-2</v>
      </c>
    </row>
    <row r="29" spans="1:25" x14ac:dyDescent="0.3">
      <c r="A29" s="75" t="s">
        <v>213</v>
      </c>
      <c r="B29" s="89">
        <f>B10/B8</f>
        <v>0.1</v>
      </c>
      <c r="C29" s="89">
        <f t="shared" ref="C29:V29" si="15">C10/C8</f>
        <v>9.0909090909090912E-2</v>
      </c>
      <c r="D29" s="89">
        <f t="shared" si="15"/>
        <v>9.4339622641509441E-2</v>
      </c>
      <c r="E29" s="89">
        <f t="shared" si="15"/>
        <v>8.1967213114754092E-2</v>
      </c>
      <c r="F29" s="89">
        <f t="shared" si="15"/>
        <v>0.11235955056179775</v>
      </c>
      <c r="G29" s="89">
        <f t="shared" si="15"/>
        <v>0.12</v>
      </c>
      <c r="H29" s="89">
        <f t="shared" si="15"/>
        <v>0.12149532710280374</v>
      </c>
      <c r="I29" s="89">
        <f t="shared" si="15"/>
        <v>9.6153846153846159E-2</v>
      </c>
      <c r="J29" s="89">
        <f t="shared" si="15"/>
        <v>0.12142857142857143</v>
      </c>
      <c r="K29" s="89">
        <f t="shared" si="15"/>
        <v>0.11038961038961038</v>
      </c>
      <c r="L29" s="89">
        <f t="shared" si="15"/>
        <v>9.9290780141843976E-2</v>
      </c>
      <c r="M29" s="89">
        <f t="shared" si="15"/>
        <v>8.4507042253521125E-2</v>
      </c>
      <c r="N29" s="89">
        <f t="shared" si="15"/>
        <v>5.3846153846153849E-2</v>
      </c>
      <c r="O29" s="89">
        <f t="shared" si="15"/>
        <v>6.0606060606060608E-2</v>
      </c>
      <c r="P29" s="89">
        <f t="shared" si="15"/>
        <v>0.15044247787610621</v>
      </c>
      <c r="Q29" s="89">
        <f t="shared" si="15"/>
        <v>0.15708812260536398</v>
      </c>
      <c r="R29" s="89">
        <f t="shared" si="15"/>
        <v>0.1455223880597015</v>
      </c>
      <c r="S29" s="89">
        <f t="shared" si="15"/>
        <v>0.14074074074074075</v>
      </c>
      <c r="T29" s="89">
        <f t="shared" si="15"/>
        <v>0.12962962962962962</v>
      </c>
      <c r="U29" s="89">
        <f t="shared" si="15"/>
        <v>0.1111111111111111</v>
      </c>
      <c r="V29" s="89">
        <f t="shared" si="15"/>
        <v>0.10197368421052631</v>
      </c>
      <c r="W29" s="89">
        <f t="shared" ref="W29:X29" si="16">W10/W8</f>
        <v>7.4999999999999997E-2</v>
      </c>
      <c r="X29" s="89">
        <f t="shared" si="16"/>
        <v>7.3394495412844041E-2</v>
      </c>
      <c r="Y29" s="89">
        <f t="shared" ref="Y29" si="17">Y10/Y8</f>
        <v>6.8421052631578952E-2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5434</v>
      </c>
      <c r="C32" s="42">
        <v>6019</v>
      </c>
      <c r="D32" s="42">
        <v>9468</v>
      </c>
      <c r="E32" s="42">
        <v>10079</v>
      </c>
      <c r="F32" s="42">
        <v>12054</v>
      </c>
      <c r="G32" s="42">
        <v>13991</v>
      </c>
      <c r="H32" s="42">
        <v>12479</v>
      </c>
      <c r="I32" s="42">
        <v>15810</v>
      </c>
      <c r="J32" s="42">
        <v>17831</v>
      </c>
      <c r="K32" s="42">
        <v>23801</v>
      </c>
      <c r="L32" s="42">
        <v>33554</v>
      </c>
      <c r="M32" s="42">
        <v>32611</v>
      </c>
      <c r="N32" s="42">
        <v>30173</v>
      </c>
      <c r="O32" s="42">
        <v>28878</v>
      </c>
      <c r="P32" s="42">
        <v>25895</v>
      </c>
      <c r="Q32" s="42">
        <v>26111</v>
      </c>
      <c r="R32" s="42">
        <v>25409</v>
      </c>
      <c r="S32" s="42">
        <v>25969</v>
      </c>
      <c r="T32" s="42">
        <v>23571</v>
      </c>
      <c r="U32" s="42">
        <v>23776</v>
      </c>
      <c r="V32" s="42">
        <v>28332</v>
      </c>
      <c r="W32" s="42">
        <v>30372</v>
      </c>
      <c r="X32" s="42">
        <v>30595</v>
      </c>
      <c r="Y32" s="42">
        <v>32066</v>
      </c>
    </row>
    <row r="33" spans="1:25" x14ac:dyDescent="0.3">
      <c r="A33" s="16" t="s">
        <v>116</v>
      </c>
      <c r="B33" s="42">
        <v>26</v>
      </c>
      <c r="C33" s="42">
        <v>44</v>
      </c>
      <c r="D33" s="42">
        <v>70</v>
      </c>
      <c r="E33" s="42">
        <v>28</v>
      </c>
      <c r="F33" s="68">
        <v>21</v>
      </c>
      <c r="G33" s="68">
        <v>32</v>
      </c>
      <c r="H33" s="68">
        <v>91</v>
      </c>
      <c r="I33" s="68">
        <v>26</v>
      </c>
      <c r="J33" s="68">
        <v>35</v>
      </c>
      <c r="K33" s="68">
        <v>153</v>
      </c>
      <c r="L33" s="68">
        <v>21</v>
      </c>
      <c r="M33" s="68">
        <v>33</v>
      </c>
      <c r="N33" s="68">
        <v>74</v>
      </c>
      <c r="O33" s="68">
        <v>96</v>
      </c>
      <c r="P33" s="68">
        <v>74</v>
      </c>
      <c r="Q33" s="68">
        <v>50</v>
      </c>
      <c r="R33" s="42">
        <v>117</v>
      </c>
      <c r="S33" s="42">
        <v>32</v>
      </c>
      <c r="T33" s="42">
        <v>45</v>
      </c>
      <c r="U33" s="42">
        <v>31</v>
      </c>
      <c r="V33" s="42">
        <v>39</v>
      </c>
      <c r="W33" s="42">
        <v>31</v>
      </c>
      <c r="X33" s="42">
        <v>26</v>
      </c>
      <c r="Y33" s="42">
        <v>43</v>
      </c>
    </row>
    <row r="34" spans="1:25" x14ac:dyDescent="0.3">
      <c r="A34" s="16" t="s">
        <v>117</v>
      </c>
      <c r="B34" s="42">
        <v>5408</v>
      </c>
      <c r="C34" s="42">
        <v>5975</v>
      </c>
      <c r="D34" s="42">
        <v>9398</v>
      </c>
      <c r="E34" s="42">
        <v>10051</v>
      </c>
      <c r="F34" s="68">
        <v>12034</v>
      </c>
      <c r="G34" s="68">
        <v>13959</v>
      </c>
      <c r="H34" s="68">
        <v>12388</v>
      </c>
      <c r="I34" s="68">
        <v>15784</v>
      </c>
      <c r="J34" s="68">
        <v>17797</v>
      </c>
      <c r="K34" s="68">
        <v>23647</v>
      </c>
      <c r="L34" s="68">
        <v>33533</v>
      </c>
      <c r="M34" s="68">
        <v>32578</v>
      </c>
      <c r="N34" s="68">
        <v>30099</v>
      </c>
      <c r="O34" s="68">
        <v>28781</v>
      </c>
      <c r="P34" s="68">
        <v>25821</v>
      </c>
      <c r="Q34" s="42">
        <v>26060</v>
      </c>
      <c r="R34" s="42">
        <v>25292</v>
      </c>
      <c r="S34" s="42">
        <v>25937</v>
      </c>
      <c r="T34" s="42">
        <v>23526</v>
      </c>
      <c r="U34" s="42">
        <v>23745</v>
      </c>
      <c r="V34" s="42">
        <v>28293</v>
      </c>
      <c r="W34" s="42">
        <v>30341</v>
      </c>
      <c r="X34" s="42">
        <v>30570</v>
      </c>
      <c r="Y34" s="42">
        <v>32023</v>
      </c>
    </row>
    <row r="35" spans="1:25" x14ac:dyDescent="0.3">
      <c r="A35" s="76" t="s">
        <v>2</v>
      </c>
      <c r="B35" s="3">
        <f>B36+B44</f>
        <v>258</v>
      </c>
      <c r="C35" s="3">
        <f t="shared" ref="C35:V35" si="18">C36+C44</f>
        <v>233</v>
      </c>
      <c r="D35" s="3">
        <f t="shared" si="18"/>
        <v>220</v>
      </c>
      <c r="E35" s="3">
        <f t="shared" si="18"/>
        <v>216</v>
      </c>
      <c r="F35" s="3">
        <f t="shared" si="18"/>
        <v>272</v>
      </c>
      <c r="G35" s="3">
        <f t="shared" si="18"/>
        <v>315</v>
      </c>
      <c r="H35" s="3">
        <f t="shared" si="18"/>
        <v>296</v>
      </c>
      <c r="I35" s="3">
        <f t="shared" si="18"/>
        <v>340</v>
      </c>
      <c r="J35" s="3">
        <f t="shared" si="18"/>
        <v>350</v>
      </c>
      <c r="K35" s="3">
        <f t="shared" si="18"/>
        <v>337</v>
      </c>
      <c r="L35" s="3">
        <f t="shared" si="18"/>
        <v>320</v>
      </c>
      <c r="M35" s="3">
        <f t="shared" si="18"/>
        <v>294</v>
      </c>
      <c r="N35" s="3">
        <f t="shared" si="18"/>
        <v>297</v>
      </c>
      <c r="O35" s="3">
        <f t="shared" si="18"/>
        <v>291</v>
      </c>
      <c r="P35" s="3">
        <f t="shared" si="18"/>
        <v>287</v>
      </c>
      <c r="Q35" s="3">
        <f t="shared" si="18"/>
        <v>277</v>
      </c>
      <c r="R35" s="3">
        <f t="shared" si="18"/>
        <v>292</v>
      </c>
      <c r="S35" s="3">
        <f t="shared" si="18"/>
        <v>307</v>
      </c>
      <c r="T35" s="3">
        <f t="shared" si="18"/>
        <v>323</v>
      </c>
      <c r="U35" s="3">
        <f t="shared" si="18"/>
        <v>384</v>
      </c>
      <c r="V35" s="3">
        <f t="shared" si="18"/>
        <v>381</v>
      </c>
      <c r="W35" s="3">
        <f t="shared" ref="W35:X35" si="19">W36+W44</f>
        <v>74</v>
      </c>
      <c r="X35" s="3">
        <f t="shared" si="19"/>
        <v>142</v>
      </c>
      <c r="Y35" s="3">
        <f t="shared" ref="Y35" si="20">Y36+Y44</f>
        <v>261</v>
      </c>
    </row>
    <row r="36" spans="1:25" x14ac:dyDescent="0.3">
      <c r="A36" s="77" t="s">
        <v>107</v>
      </c>
      <c r="B36" s="42">
        <v>258</v>
      </c>
      <c r="C36" s="42">
        <v>233</v>
      </c>
      <c r="D36" s="42">
        <v>220</v>
      </c>
      <c r="E36" s="42">
        <v>216</v>
      </c>
      <c r="F36" s="68">
        <v>272</v>
      </c>
      <c r="G36" s="68">
        <v>315</v>
      </c>
      <c r="H36" s="68">
        <v>296</v>
      </c>
      <c r="I36" s="68">
        <v>340</v>
      </c>
      <c r="J36" s="68">
        <v>350</v>
      </c>
      <c r="K36" s="68">
        <v>337</v>
      </c>
      <c r="L36" s="68">
        <v>320</v>
      </c>
      <c r="M36" s="68">
        <v>294</v>
      </c>
      <c r="N36" s="68">
        <v>297</v>
      </c>
      <c r="O36" s="68">
        <v>291</v>
      </c>
      <c r="P36" s="68">
        <v>287</v>
      </c>
      <c r="Q36" s="68">
        <v>277</v>
      </c>
      <c r="R36" s="42">
        <v>292</v>
      </c>
      <c r="S36" s="42">
        <v>307</v>
      </c>
      <c r="T36" s="42">
        <v>323</v>
      </c>
      <c r="U36" s="42">
        <v>384</v>
      </c>
      <c r="V36" s="42">
        <v>381</v>
      </c>
      <c r="W36" s="42">
        <v>74</v>
      </c>
      <c r="X36" s="42">
        <v>142</v>
      </c>
      <c r="Y36" s="42">
        <v>261</v>
      </c>
    </row>
    <row r="37" spans="1:25" x14ac:dyDescent="0.3">
      <c r="A37" s="78" t="s">
        <v>201</v>
      </c>
      <c r="B37" s="42">
        <v>51</v>
      </c>
      <c r="C37" s="42">
        <v>45</v>
      </c>
      <c r="D37" s="42">
        <v>44</v>
      </c>
      <c r="E37" s="42">
        <v>42</v>
      </c>
      <c r="F37" s="68">
        <v>54</v>
      </c>
      <c r="G37" s="68">
        <v>59</v>
      </c>
      <c r="H37" s="68">
        <v>48</v>
      </c>
      <c r="I37" s="68">
        <v>64</v>
      </c>
      <c r="J37" s="68">
        <v>76</v>
      </c>
      <c r="K37" s="68">
        <v>72</v>
      </c>
      <c r="L37" s="68">
        <v>62</v>
      </c>
      <c r="M37" s="68">
        <v>65</v>
      </c>
      <c r="N37" s="68">
        <v>65</v>
      </c>
      <c r="O37" s="68">
        <v>57</v>
      </c>
      <c r="P37" s="68">
        <v>51</v>
      </c>
      <c r="Q37" s="68">
        <v>50</v>
      </c>
      <c r="R37" s="42">
        <v>48</v>
      </c>
      <c r="S37" s="42">
        <v>49</v>
      </c>
      <c r="T37" s="42">
        <v>52</v>
      </c>
      <c r="U37" s="42">
        <v>58</v>
      </c>
      <c r="V37" s="42">
        <v>57</v>
      </c>
      <c r="W37" s="42">
        <v>27</v>
      </c>
      <c r="X37" s="42">
        <v>33</v>
      </c>
      <c r="Y37" s="42">
        <v>39</v>
      </c>
    </row>
    <row r="38" spans="1:25" x14ac:dyDescent="0.3">
      <c r="A38" s="79" t="s">
        <v>202</v>
      </c>
      <c r="B38" s="42">
        <v>3</v>
      </c>
      <c r="C38" s="42">
        <v>3</v>
      </c>
      <c r="D38" s="42">
        <v>4</v>
      </c>
      <c r="E38" s="42">
        <v>4</v>
      </c>
      <c r="F38" s="68">
        <v>6</v>
      </c>
      <c r="G38" s="68">
        <v>7</v>
      </c>
      <c r="H38" s="68">
        <v>7</v>
      </c>
      <c r="I38" s="68">
        <v>17</v>
      </c>
      <c r="J38" s="68">
        <v>18</v>
      </c>
      <c r="K38" s="68">
        <v>18</v>
      </c>
      <c r="L38" s="68">
        <v>17</v>
      </c>
      <c r="M38" s="68">
        <v>18</v>
      </c>
      <c r="N38" s="68">
        <v>19</v>
      </c>
      <c r="O38" s="68">
        <v>19</v>
      </c>
      <c r="P38" s="68">
        <v>19</v>
      </c>
      <c r="Q38" s="68">
        <v>20</v>
      </c>
      <c r="R38" s="42">
        <v>21</v>
      </c>
      <c r="S38" s="42">
        <v>22</v>
      </c>
      <c r="T38" s="42">
        <v>23</v>
      </c>
      <c r="U38" s="42">
        <v>24</v>
      </c>
      <c r="V38" s="42">
        <v>25</v>
      </c>
      <c r="W38" s="42">
        <v>22</v>
      </c>
      <c r="X38" s="42">
        <v>23</v>
      </c>
      <c r="Y38" s="42">
        <v>25</v>
      </c>
    </row>
    <row r="39" spans="1:25" x14ac:dyDescent="0.3">
      <c r="A39" s="79" t="s">
        <v>203</v>
      </c>
      <c r="B39" s="42">
        <v>48</v>
      </c>
      <c r="C39" s="42">
        <v>42</v>
      </c>
      <c r="D39" s="42">
        <v>40</v>
      </c>
      <c r="E39" s="42">
        <v>38</v>
      </c>
      <c r="F39" s="68">
        <v>49</v>
      </c>
      <c r="G39" s="68">
        <v>52</v>
      </c>
      <c r="H39" s="68">
        <v>41</v>
      </c>
      <c r="I39" s="68">
        <v>48</v>
      </c>
      <c r="J39" s="68">
        <v>58</v>
      </c>
      <c r="K39" s="68">
        <v>54</v>
      </c>
      <c r="L39" s="68">
        <v>45</v>
      </c>
      <c r="M39" s="68">
        <v>47</v>
      </c>
      <c r="N39" s="68">
        <v>46</v>
      </c>
      <c r="O39" s="68">
        <v>38</v>
      </c>
      <c r="P39" s="68">
        <v>31</v>
      </c>
      <c r="Q39" s="68">
        <v>30</v>
      </c>
      <c r="R39" s="42">
        <v>26</v>
      </c>
      <c r="S39" s="42">
        <v>27</v>
      </c>
      <c r="T39" s="42">
        <v>29</v>
      </c>
      <c r="U39" s="42">
        <v>34</v>
      </c>
      <c r="V39" s="42">
        <v>33</v>
      </c>
      <c r="W39" s="42">
        <v>5</v>
      </c>
      <c r="X39" s="42">
        <v>10</v>
      </c>
      <c r="Y39" s="42">
        <v>14</v>
      </c>
    </row>
    <row r="40" spans="1:25" x14ac:dyDescent="0.3">
      <c r="A40" s="78" t="s">
        <v>204</v>
      </c>
      <c r="B40" s="42">
        <v>207</v>
      </c>
      <c r="C40" s="42">
        <v>188</v>
      </c>
      <c r="D40" s="42">
        <v>176</v>
      </c>
      <c r="E40" s="42">
        <v>174</v>
      </c>
      <c r="F40" s="68">
        <v>218</v>
      </c>
      <c r="G40" s="68">
        <v>256</v>
      </c>
      <c r="H40" s="68">
        <v>248</v>
      </c>
      <c r="I40" s="68">
        <v>276</v>
      </c>
      <c r="J40" s="68">
        <v>274</v>
      </c>
      <c r="K40" s="68">
        <v>264</v>
      </c>
      <c r="L40" s="68">
        <v>258</v>
      </c>
      <c r="M40" s="68">
        <v>229</v>
      </c>
      <c r="N40" s="68">
        <v>232</v>
      </c>
      <c r="O40" s="68">
        <v>234</v>
      </c>
      <c r="P40" s="68">
        <v>236</v>
      </c>
      <c r="Q40" s="68">
        <v>226</v>
      </c>
      <c r="R40" s="42">
        <v>244</v>
      </c>
      <c r="S40" s="42">
        <v>258</v>
      </c>
      <c r="T40" s="42">
        <v>272</v>
      </c>
      <c r="U40" s="42">
        <v>326</v>
      </c>
      <c r="V40" s="42">
        <v>324</v>
      </c>
      <c r="W40" s="42">
        <v>47</v>
      </c>
      <c r="X40" s="42">
        <v>109</v>
      </c>
      <c r="Y40" s="42">
        <v>222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>
        <v>1</v>
      </c>
      <c r="S41" s="42">
        <v>3</v>
      </c>
      <c r="T41" s="42">
        <v>3</v>
      </c>
      <c r="U41" s="42">
        <v>3</v>
      </c>
      <c r="V41" s="42">
        <v>3</v>
      </c>
      <c r="W41" s="42">
        <v>1</v>
      </c>
      <c r="X41" s="42">
        <v>1</v>
      </c>
      <c r="Y41" s="42">
        <v>2</v>
      </c>
    </row>
    <row r="42" spans="1:25" x14ac:dyDescent="0.3">
      <c r="A42" s="79" t="s">
        <v>206</v>
      </c>
      <c r="B42" s="42">
        <v>1</v>
      </c>
      <c r="C42" s="42">
        <v>1</v>
      </c>
      <c r="D42" s="42">
        <v>1</v>
      </c>
      <c r="E42" s="42">
        <v>1</v>
      </c>
      <c r="F42" s="68">
        <v>1</v>
      </c>
      <c r="G42" s="68">
        <v>1</v>
      </c>
      <c r="H42" s="68">
        <v>2</v>
      </c>
      <c r="I42" s="68">
        <v>2</v>
      </c>
      <c r="J42" s="68">
        <v>2</v>
      </c>
      <c r="K42" s="68">
        <v>2</v>
      </c>
      <c r="L42" s="68">
        <v>3</v>
      </c>
      <c r="M42" s="68">
        <v>3</v>
      </c>
      <c r="N42" s="68">
        <v>3</v>
      </c>
      <c r="O42" s="68">
        <v>4</v>
      </c>
      <c r="P42" s="68">
        <v>4</v>
      </c>
      <c r="Q42" s="68">
        <v>4</v>
      </c>
      <c r="R42" s="42">
        <v>4</v>
      </c>
      <c r="S42" s="42">
        <v>4</v>
      </c>
      <c r="T42" s="42">
        <v>4</v>
      </c>
      <c r="U42" s="42">
        <v>4</v>
      </c>
      <c r="V42" s="42">
        <v>6</v>
      </c>
      <c r="W42" s="42">
        <v>1</v>
      </c>
      <c r="X42" s="42" t="s">
        <v>18</v>
      </c>
      <c r="Y42" s="42" t="s">
        <v>18</v>
      </c>
    </row>
    <row r="43" spans="1:25" x14ac:dyDescent="0.3">
      <c r="A43" s="79" t="s">
        <v>207</v>
      </c>
      <c r="B43" s="42">
        <v>206</v>
      </c>
      <c r="C43" s="42">
        <v>186</v>
      </c>
      <c r="D43" s="42">
        <v>175</v>
      </c>
      <c r="E43" s="42">
        <v>173</v>
      </c>
      <c r="F43" s="68">
        <v>216</v>
      </c>
      <c r="G43" s="68">
        <v>254</v>
      </c>
      <c r="H43" s="68">
        <v>246</v>
      </c>
      <c r="I43" s="68">
        <v>274</v>
      </c>
      <c r="J43" s="68">
        <v>273</v>
      </c>
      <c r="K43" s="68">
        <v>262</v>
      </c>
      <c r="L43" s="68">
        <v>255</v>
      </c>
      <c r="M43" s="68">
        <v>226</v>
      </c>
      <c r="N43" s="68">
        <v>228</v>
      </c>
      <c r="O43" s="68">
        <v>230</v>
      </c>
      <c r="P43" s="68">
        <v>232</v>
      </c>
      <c r="Q43" s="68">
        <v>222</v>
      </c>
      <c r="R43" s="42">
        <v>239</v>
      </c>
      <c r="S43" s="42">
        <v>252</v>
      </c>
      <c r="T43" s="42">
        <v>265</v>
      </c>
      <c r="U43" s="42">
        <v>319</v>
      </c>
      <c r="V43" s="42">
        <v>315</v>
      </c>
      <c r="W43" s="42">
        <v>46</v>
      </c>
      <c r="X43" s="42">
        <v>107</v>
      </c>
      <c r="Y43" s="42">
        <v>219</v>
      </c>
    </row>
    <row r="44" spans="1:25" x14ac:dyDescent="0.3">
      <c r="A44" s="77" t="s">
        <v>108</v>
      </c>
      <c r="B44" s="42">
        <v>0</v>
      </c>
      <c r="C44" s="42">
        <v>0</v>
      </c>
      <c r="D44" s="42">
        <v>0</v>
      </c>
      <c r="E44" s="42">
        <v>0</v>
      </c>
      <c r="F44" s="68">
        <v>0</v>
      </c>
      <c r="G44" s="68">
        <v>0</v>
      </c>
      <c r="H44" s="68">
        <v>0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-9.68992248062015E-2</v>
      </c>
      <c r="D46" s="65">
        <f t="shared" si="21"/>
        <v>-5.579399141630903E-2</v>
      </c>
      <c r="E46" s="65">
        <f t="shared" si="21"/>
        <v>-1.8181818181818188E-2</v>
      </c>
      <c r="F46" s="65">
        <f t="shared" si="21"/>
        <v>0.2592592592592593</v>
      </c>
      <c r="G46" s="65">
        <f t="shared" si="21"/>
        <v>0.15808823529411775</v>
      </c>
      <c r="H46" s="65">
        <f t="shared" si="21"/>
        <v>-6.0317460317460325E-2</v>
      </c>
      <c r="I46" s="65">
        <f t="shared" si="21"/>
        <v>0.14864864864864868</v>
      </c>
      <c r="J46" s="65">
        <f t="shared" si="21"/>
        <v>2.9411764705882248E-2</v>
      </c>
      <c r="K46" s="65">
        <f t="shared" si="21"/>
        <v>-3.7142857142857144E-2</v>
      </c>
      <c r="L46" s="65">
        <f t="shared" si="21"/>
        <v>-5.0445103857566731E-2</v>
      </c>
      <c r="M46" s="65">
        <f t="shared" si="21"/>
        <v>-8.1250000000000044E-2</v>
      </c>
      <c r="N46" s="65">
        <f t="shared" si="21"/>
        <v>1.0204081632652962E-2</v>
      </c>
      <c r="O46" s="65">
        <f t="shared" si="21"/>
        <v>-2.0202020202020221E-2</v>
      </c>
      <c r="P46" s="65">
        <f t="shared" si="21"/>
        <v>-1.3745704467353903E-2</v>
      </c>
      <c r="Q46" s="65">
        <f t="shared" si="21"/>
        <v>-3.4843205574912939E-2</v>
      </c>
      <c r="R46" s="65">
        <f t="shared" si="21"/>
        <v>5.4151624548736566E-2</v>
      </c>
      <c r="S46" s="65">
        <f t="shared" si="21"/>
        <v>5.1369863013698724E-2</v>
      </c>
      <c r="T46" s="65">
        <f t="shared" si="21"/>
        <v>5.2117263843648232E-2</v>
      </c>
      <c r="U46" s="65">
        <f t="shared" si="21"/>
        <v>0.18885448916408665</v>
      </c>
      <c r="V46" s="65">
        <f t="shared" si="21"/>
        <v>-7.8125E-3</v>
      </c>
      <c r="W46" s="65">
        <f t="shared" si="21"/>
        <v>-0.80577427821522307</v>
      </c>
      <c r="X46" s="65">
        <f t="shared" si="21"/>
        <v>0.91891891891891886</v>
      </c>
      <c r="Y46" s="65">
        <f t="shared" si="21"/>
        <v>0.8380281690140845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-9.68992248062015E-2</v>
      </c>
      <c r="D47" s="65">
        <f t="shared" si="21"/>
        <v>-5.579399141630903E-2</v>
      </c>
      <c r="E47" s="65">
        <f t="shared" si="21"/>
        <v>-1.8181818181818188E-2</v>
      </c>
      <c r="F47" s="65">
        <f t="shared" si="21"/>
        <v>0.2592592592592593</v>
      </c>
      <c r="G47" s="65">
        <f t="shared" si="21"/>
        <v>0.15808823529411775</v>
      </c>
      <c r="H47" s="65">
        <f t="shared" si="21"/>
        <v>-6.0317460317460325E-2</v>
      </c>
      <c r="I47" s="65">
        <f t="shared" si="21"/>
        <v>0.14864864864864868</v>
      </c>
      <c r="J47" s="65">
        <f t="shared" si="21"/>
        <v>2.9411764705882248E-2</v>
      </c>
      <c r="K47" s="65">
        <f t="shared" si="21"/>
        <v>-3.7142857142857144E-2</v>
      </c>
      <c r="L47" s="65">
        <f t="shared" si="21"/>
        <v>-5.0445103857566731E-2</v>
      </c>
      <c r="M47" s="65">
        <f t="shared" si="21"/>
        <v>-8.1250000000000044E-2</v>
      </c>
      <c r="N47" s="65">
        <f t="shared" si="21"/>
        <v>1.0204081632652962E-2</v>
      </c>
      <c r="O47" s="65">
        <f t="shared" si="21"/>
        <v>-2.0202020202020221E-2</v>
      </c>
      <c r="P47" s="65">
        <f t="shared" si="21"/>
        <v>-1.3745704467353903E-2</v>
      </c>
      <c r="Q47" s="65">
        <f t="shared" si="21"/>
        <v>-3.4843205574912939E-2</v>
      </c>
      <c r="R47" s="65">
        <f t="shared" si="21"/>
        <v>5.4151624548736566E-2</v>
      </c>
      <c r="S47" s="65">
        <f t="shared" si="21"/>
        <v>5.1369863013698724E-2</v>
      </c>
      <c r="T47" s="65">
        <f t="shared" si="21"/>
        <v>5.2117263843648232E-2</v>
      </c>
      <c r="U47" s="65">
        <f t="shared" si="21"/>
        <v>0.18885448916408665</v>
      </c>
      <c r="V47" s="65">
        <f t="shared" si="21"/>
        <v>-7.8125E-3</v>
      </c>
      <c r="W47" s="65">
        <f t="shared" si="21"/>
        <v>-0.80577427821522307</v>
      </c>
      <c r="X47" s="65">
        <f t="shared" si="21"/>
        <v>0.91891891891891886</v>
      </c>
      <c r="Y47" s="65">
        <f t="shared" si="21"/>
        <v>0.8380281690140845</v>
      </c>
    </row>
    <row r="48" spans="1:25" x14ac:dyDescent="0.3">
      <c r="A48" s="74" t="s">
        <v>214</v>
      </c>
      <c r="B48" s="65" t="s">
        <v>3</v>
      </c>
      <c r="C48" s="65">
        <f>C37/B37-1</f>
        <v>-0.11764705882352944</v>
      </c>
      <c r="D48" s="65">
        <f>D37/C37-1</f>
        <v>-2.2222222222222254E-2</v>
      </c>
      <c r="E48" s="65">
        <f>E37/D37-1</f>
        <v>-4.5454545454545414E-2</v>
      </c>
      <c r="F48" s="65">
        <f>F37/E37-1</f>
        <v>0.28571428571428581</v>
      </c>
      <c r="G48" s="65">
        <f t="shared" si="21"/>
        <v>9.259259259259256E-2</v>
      </c>
      <c r="H48" s="65">
        <f t="shared" si="21"/>
        <v>-0.18644067796610164</v>
      </c>
      <c r="I48" s="65">
        <f t="shared" si="21"/>
        <v>0.33333333333333326</v>
      </c>
      <c r="J48" s="65">
        <f t="shared" si="21"/>
        <v>0.1875</v>
      </c>
      <c r="K48" s="65">
        <f t="shared" si="21"/>
        <v>-5.2631578947368474E-2</v>
      </c>
      <c r="L48" s="65">
        <f t="shared" si="21"/>
        <v>-0.13888888888888884</v>
      </c>
      <c r="M48" s="65">
        <f t="shared" si="21"/>
        <v>4.8387096774193505E-2</v>
      </c>
      <c r="N48" s="65">
        <f t="shared" si="21"/>
        <v>0</v>
      </c>
      <c r="O48" s="65">
        <f t="shared" si="21"/>
        <v>-0.12307692307692308</v>
      </c>
      <c r="P48" s="65">
        <f t="shared" si="21"/>
        <v>-0.10526315789473684</v>
      </c>
      <c r="Q48" s="65">
        <f t="shared" si="21"/>
        <v>-1.9607843137254943E-2</v>
      </c>
      <c r="R48" s="65">
        <f t="shared" si="21"/>
        <v>-4.0000000000000036E-2</v>
      </c>
      <c r="S48" s="65">
        <f t="shared" si="21"/>
        <v>2.0833333333333259E-2</v>
      </c>
      <c r="T48" s="65">
        <f t="shared" si="21"/>
        <v>6.1224489795918435E-2</v>
      </c>
      <c r="U48" s="65">
        <f t="shared" si="21"/>
        <v>0.11538461538461542</v>
      </c>
      <c r="V48" s="65">
        <f t="shared" si="21"/>
        <v>-1.7241379310344862E-2</v>
      </c>
      <c r="W48" s="65">
        <f t="shared" si="21"/>
        <v>-0.52631578947368429</v>
      </c>
      <c r="X48" s="65">
        <f t="shared" si="21"/>
        <v>0.22222222222222232</v>
      </c>
      <c r="Y48" s="65">
        <f t="shared" si="21"/>
        <v>0.18181818181818188</v>
      </c>
    </row>
    <row r="49" spans="1:25" x14ac:dyDescent="0.3">
      <c r="A49" s="74" t="s">
        <v>215</v>
      </c>
      <c r="B49" s="65" t="s">
        <v>3</v>
      </c>
      <c r="C49" s="65">
        <f>C40/B40-1</f>
        <v>-9.1787439613526534E-2</v>
      </c>
      <c r="D49" s="65">
        <f>D40/C40-1</f>
        <v>-6.3829787234042534E-2</v>
      </c>
      <c r="E49" s="65">
        <f>E40/D40-1</f>
        <v>-1.1363636363636354E-2</v>
      </c>
      <c r="F49" s="65">
        <f>F40/E40-1</f>
        <v>0.25287356321839072</v>
      </c>
      <c r="G49" s="65">
        <f t="shared" ref="G49:Y49" si="22">G40/F40-1</f>
        <v>0.17431192660550465</v>
      </c>
      <c r="H49" s="65">
        <f t="shared" si="22"/>
        <v>-3.125E-2</v>
      </c>
      <c r="I49" s="65">
        <f t="shared" si="22"/>
        <v>0.11290322580645151</v>
      </c>
      <c r="J49" s="65">
        <f t="shared" si="22"/>
        <v>-7.2463768115942351E-3</v>
      </c>
      <c r="K49" s="65">
        <f t="shared" si="22"/>
        <v>-3.6496350364963459E-2</v>
      </c>
      <c r="L49" s="65">
        <f t="shared" si="22"/>
        <v>-2.2727272727272707E-2</v>
      </c>
      <c r="M49" s="65">
        <f t="shared" si="22"/>
        <v>-0.11240310077519378</v>
      </c>
      <c r="N49" s="65">
        <f t="shared" si="22"/>
        <v>1.3100436681222627E-2</v>
      </c>
      <c r="O49" s="65">
        <f t="shared" si="22"/>
        <v>8.6206896551723755E-3</v>
      </c>
      <c r="P49" s="65">
        <f t="shared" si="22"/>
        <v>8.5470085470085166E-3</v>
      </c>
      <c r="Q49" s="65">
        <f t="shared" si="22"/>
        <v>-4.2372881355932202E-2</v>
      </c>
      <c r="R49" s="65">
        <f t="shared" si="22"/>
        <v>7.9646017699114946E-2</v>
      </c>
      <c r="S49" s="65">
        <f t="shared" si="22"/>
        <v>5.7377049180327822E-2</v>
      </c>
      <c r="T49" s="65">
        <f t="shared" si="22"/>
        <v>5.4263565891472965E-2</v>
      </c>
      <c r="U49" s="65">
        <f t="shared" si="22"/>
        <v>0.19852941176470584</v>
      </c>
      <c r="V49" s="65">
        <f t="shared" si="22"/>
        <v>-6.1349693251533388E-3</v>
      </c>
      <c r="W49" s="65">
        <f t="shared" si="22"/>
        <v>-0.85493827160493829</v>
      </c>
      <c r="X49" s="65">
        <f t="shared" si="22"/>
        <v>1.3191489361702127</v>
      </c>
      <c r="Y49" s="65">
        <f t="shared" si="22"/>
        <v>1.0366972477064218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65" t="s">
        <v>3</v>
      </c>
      <c r="K50" s="65" t="s">
        <v>3</v>
      </c>
      <c r="L50" s="65" t="s">
        <v>3</v>
      </c>
      <c r="M50" s="65" t="s">
        <v>3</v>
      </c>
      <c r="N50" s="65" t="s">
        <v>3</v>
      </c>
      <c r="O50" s="65" t="s">
        <v>3</v>
      </c>
      <c r="P50" s="65" t="s">
        <v>3</v>
      </c>
      <c r="Q50" s="65" t="s">
        <v>3</v>
      </c>
      <c r="R50" s="65" t="s">
        <v>3</v>
      </c>
      <c r="S50" s="65" t="s">
        <v>3</v>
      </c>
      <c r="T50" s="65" t="s">
        <v>3</v>
      </c>
      <c r="U50" s="65" t="s">
        <v>3</v>
      </c>
      <c r="V50" s="65" t="s">
        <v>3</v>
      </c>
      <c r="W50" s="65" t="s">
        <v>3</v>
      </c>
      <c r="X50" s="65" t="s">
        <v>3</v>
      </c>
      <c r="Y50" s="65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3">B35/B32</f>
        <v>4.7478836952521163E-2</v>
      </c>
      <c r="C52" s="65">
        <f t="shared" si="23"/>
        <v>3.8710749293902641E-2</v>
      </c>
      <c r="D52" s="65">
        <f t="shared" si="23"/>
        <v>2.3236163920574569E-2</v>
      </c>
      <c r="E52" s="65">
        <f t="shared" si="23"/>
        <v>2.1430697489830342E-2</v>
      </c>
      <c r="F52" s="65">
        <f t="shared" si="23"/>
        <v>2.2565123610419777E-2</v>
      </c>
      <c r="G52" s="65">
        <f t="shared" si="23"/>
        <v>2.2514473590165104E-2</v>
      </c>
      <c r="H52" s="65">
        <f t="shared" si="23"/>
        <v>2.3719849346902796E-2</v>
      </c>
      <c r="I52" s="65">
        <f t="shared" si="23"/>
        <v>2.1505376344086023E-2</v>
      </c>
      <c r="J52" s="65">
        <f t="shared" si="23"/>
        <v>1.9628736470192362E-2</v>
      </c>
      <c r="K52" s="65">
        <f t="shared" si="23"/>
        <v>1.4159068946682913E-2</v>
      </c>
      <c r="L52" s="65">
        <f t="shared" si="23"/>
        <v>9.5368659474280269E-3</v>
      </c>
      <c r="M52" s="65">
        <f t="shared" si="23"/>
        <v>9.0153629143540515E-3</v>
      </c>
      <c r="N52" s="65">
        <f t="shared" si="23"/>
        <v>9.8432373313889904E-3</v>
      </c>
      <c r="O52" s="65">
        <f t="shared" si="23"/>
        <v>1.0076875129856638E-2</v>
      </c>
      <c r="P52" s="65">
        <f t="shared" si="23"/>
        <v>1.1083220698976637E-2</v>
      </c>
      <c r="Q52" s="65">
        <f t="shared" si="23"/>
        <v>1.060855578108843E-2</v>
      </c>
      <c r="R52" s="65">
        <f t="shared" si="23"/>
        <v>1.1491991026801526E-2</v>
      </c>
      <c r="S52" s="65">
        <f t="shared" si="23"/>
        <v>1.1821787515884323E-2</v>
      </c>
      <c r="T52" s="65">
        <f t="shared" si="23"/>
        <v>1.3703279453565823E-2</v>
      </c>
      <c r="U52" s="65">
        <f t="shared" si="23"/>
        <v>1.6150740242261104E-2</v>
      </c>
      <c r="V52" s="65">
        <f t="shared" si="23"/>
        <v>1.3447691656077933E-2</v>
      </c>
      <c r="W52" s="65">
        <f t="shared" ref="W52:X52" si="24">W35/W32</f>
        <v>2.4364546292637958E-3</v>
      </c>
      <c r="X52" s="65">
        <f t="shared" si="24"/>
        <v>4.6412812551070437E-3</v>
      </c>
      <c r="Y52" s="65">
        <f t="shared" ref="Y52" si="25">Y35/Y32</f>
        <v>8.1394623588848004E-3</v>
      </c>
    </row>
    <row r="53" spans="1:25" x14ac:dyDescent="0.3">
      <c r="A53" s="75" t="s">
        <v>217</v>
      </c>
      <c r="B53" s="88">
        <f t="shared" ref="B53:V53" si="26">B35/B34</f>
        <v>4.7707100591715977E-2</v>
      </c>
      <c r="C53" s="88">
        <f t="shared" si="26"/>
        <v>3.8995815899581593E-2</v>
      </c>
      <c r="D53" s="88">
        <f t="shared" si="26"/>
        <v>2.3409236007661205E-2</v>
      </c>
      <c r="E53" s="88">
        <f t="shared" si="26"/>
        <v>2.1490398965277088E-2</v>
      </c>
      <c r="F53" s="88">
        <f t="shared" si="26"/>
        <v>2.2602625893302312E-2</v>
      </c>
      <c r="G53" s="88">
        <f t="shared" si="26"/>
        <v>2.2566086395873632E-2</v>
      </c>
      <c r="H53" s="88">
        <f t="shared" si="26"/>
        <v>2.389409105586051E-2</v>
      </c>
      <c r="I53" s="88">
        <f t="shared" si="26"/>
        <v>2.1540800810947794E-2</v>
      </c>
      <c r="J53" s="88">
        <f t="shared" si="26"/>
        <v>1.9666235882452098E-2</v>
      </c>
      <c r="K53" s="88">
        <f t="shared" si="26"/>
        <v>1.4251279232037891E-2</v>
      </c>
      <c r="L53" s="88">
        <f t="shared" si="26"/>
        <v>9.5428383979960039E-3</v>
      </c>
      <c r="M53" s="88">
        <f t="shared" si="26"/>
        <v>9.0244950580146109E-3</v>
      </c>
      <c r="N53" s="88">
        <f t="shared" si="26"/>
        <v>9.8674374563938998E-3</v>
      </c>
      <c r="O53" s="88">
        <f t="shared" si="26"/>
        <v>1.0110837010527779E-2</v>
      </c>
      <c r="P53" s="88">
        <f t="shared" si="26"/>
        <v>1.1114983927810696E-2</v>
      </c>
      <c r="Q53" s="88">
        <f t="shared" si="26"/>
        <v>1.0629316960859555E-2</v>
      </c>
      <c r="R53" s="88">
        <f t="shared" si="26"/>
        <v>1.1545152617428436E-2</v>
      </c>
      <c r="S53" s="88">
        <f t="shared" si="26"/>
        <v>1.1836372749354205E-2</v>
      </c>
      <c r="T53" s="88">
        <f t="shared" si="26"/>
        <v>1.3729490776162544E-2</v>
      </c>
      <c r="U53" s="88">
        <f t="shared" si="26"/>
        <v>1.6171825647504738E-2</v>
      </c>
      <c r="V53" s="88">
        <f t="shared" si="26"/>
        <v>1.3466228395716255E-2</v>
      </c>
      <c r="W53" s="88">
        <f t="shared" ref="W53:X53" si="27">W35/W34</f>
        <v>2.4389440031640356E-3</v>
      </c>
      <c r="X53" s="88">
        <f t="shared" si="27"/>
        <v>4.645076872751063E-3</v>
      </c>
      <c r="Y53" s="88">
        <f t="shared" ref="Y53" si="28">Y35/Y34</f>
        <v>8.1503919058176933E-3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3.875968992248062E-3</v>
      </c>
      <c r="C55" s="88">
        <f t="shared" ref="C55:V55" si="29">C42/C35</f>
        <v>4.2918454935622317E-3</v>
      </c>
      <c r="D55" s="88">
        <f t="shared" si="29"/>
        <v>4.5454545454545452E-3</v>
      </c>
      <c r="E55" s="88">
        <f t="shared" si="29"/>
        <v>4.6296296296296294E-3</v>
      </c>
      <c r="F55" s="88">
        <f t="shared" si="29"/>
        <v>3.6764705882352941E-3</v>
      </c>
      <c r="G55" s="88">
        <f t="shared" si="29"/>
        <v>3.1746031746031746E-3</v>
      </c>
      <c r="H55" s="88">
        <f t="shared" si="29"/>
        <v>6.7567567567567571E-3</v>
      </c>
      <c r="I55" s="88">
        <f t="shared" si="29"/>
        <v>5.8823529411764705E-3</v>
      </c>
      <c r="J55" s="88">
        <f t="shared" si="29"/>
        <v>5.7142857142857143E-3</v>
      </c>
      <c r="K55" s="88">
        <f t="shared" si="29"/>
        <v>5.9347181008902079E-3</v>
      </c>
      <c r="L55" s="88">
        <f t="shared" si="29"/>
        <v>9.3749999999999997E-3</v>
      </c>
      <c r="M55" s="88">
        <f t="shared" si="29"/>
        <v>1.020408163265306E-2</v>
      </c>
      <c r="N55" s="88">
        <f t="shared" si="29"/>
        <v>1.0101010101010102E-2</v>
      </c>
      <c r="O55" s="88">
        <f t="shared" si="29"/>
        <v>1.3745704467353952E-2</v>
      </c>
      <c r="P55" s="88">
        <f t="shared" si="29"/>
        <v>1.3937282229965157E-2</v>
      </c>
      <c r="Q55" s="88">
        <f t="shared" si="29"/>
        <v>1.444043321299639E-2</v>
      </c>
      <c r="R55" s="88">
        <f t="shared" si="29"/>
        <v>1.3698630136986301E-2</v>
      </c>
      <c r="S55" s="88">
        <f t="shared" si="29"/>
        <v>1.3029315960912053E-2</v>
      </c>
      <c r="T55" s="88">
        <f t="shared" si="29"/>
        <v>1.238390092879257E-2</v>
      </c>
      <c r="U55" s="88">
        <f t="shared" si="29"/>
        <v>1.0416666666666666E-2</v>
      </c>
      <c r="V55" s="88">
        <f t="shared" si="29"/>
        <v>1.5748031496062992E-2</v>
      </c>
      <c r="W55" s="88">
        <f t="shared" ref="W55" si="30">W42/W35</f>
        <v>1.3513513513513514E-2</v>
      </c>
      <c r="X55" s="65" t="s">
        <v>3</v>
      </c>
      <c r="Y55" s="65" t="s">
        <v>3</v>
      </c>
    </row>
    <row r="56" spans="1:25" x14ac:dyDescent="0.3">
      <c r="A56" s="75" t="s">
        <v>219</v>
      </c>
      <c r="B56" s="65">
        <f>B37/B35</f>
        <v>0.19767441860465115</v>
      </c>
      <c r="C56" s="65">
        <f t="shared" ref="C56:V56" si="31">C37/C35</f>
        <v>0.19313304721030042</v>
      </c>
      <c r="D56" s="65">
        <f t="shared" si="31"/>
        <v>0.2</v>
      </c>
      <c r="E56" s="65">
        <f t="shared" si="31"/>
        <v>0.19444444444444445</v>
      </c>
      <c r="F56" s="65">
        <f t="shared" si="31"/>
        <v>0.19852941176470587</v>
      </c>
      <c r="G56" s="65">
        <f t="shared" si="31"/>
        <v>0.1873015873015873</v>
      </c>
      <c r="H56" s="65">
        <f t="shared" si="31"/>
        <v>0.16216216216216217</v>
      </c>
      <c r="I56" s="65">
        <f t="shared" si="31"/>
        <v>0.18823529411764706</v>
      </c>
      <c r="J56" s="65">
        <f t="shared" si="31"/>
        <v>0.21714285714285714</v>
      </c>
      <c r="K56" s="65">
        <f t="shared" si="31"/>
        <v>0.21364985163204747</v>
      </c>
      <c r="L56" s="65">
        <f t="shared" si="31"/>
        <v>0.19375000000000001</v>
      </c>
      <c r="M56" s="65">
        <f t="shared" si="31"/>
        <v>0.22108843537414966</v>
      </c>
      <c r="N56" s="65">
        <f t="shared" si="31"/>
        <v>0.21885521885521886</v>
      </c>
      <c r="O56" s="65">
        <f t="shared" si="31"/>
        <v>0.19587628865979381</v>
      </c>
      <c r="P56" s="65">
        <f t="shared" si="31"/>
        <v>0.17770034843205576</v>
      </c>
      <c r="Q56" s="65">
        <f t="shared" si="31"/>
        <v>0.18050541516245489</v>
      </c>
      <c r="R56" s="65">
        <f t="shared" si="31"/>
        <v>0.16438356164383561</v>
      </c>
      <c r="S56" s="65">
        <f t="shared" si="31"/>
        <v>0.15960912052117263</v>
      </c>
      <c r="T56" s="65">
        <f t="shared" si="31"/>
        <v>0.1609907120743034</v>
      </c>
      <c r="U56" s="65">
        <f t="shared" si="31"/>
        <v>0.15104166666666666</v>
      </c>
      <c r="V56" s="65">
        <f t="shared" si="31"/>
        <v>0.14960629921259844</v>
      </c>
      <c r="W56" s="65">
        <f t="shared" ref="W56:X56" si="32">W37/W35</f>
        <v>0.36486486486486486</v>
      </c>
      <c r="X56" s="65">
        <f t="shared" si="32"/>
        <v>0.23239436619718309</v>
      </c>
      <c r="Y56" s="65">
        <f t="shared" ref="Y56" si="33">Y37/Y35</f>
        <v>0.14942528735632185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4">B8-B35</f>
        <v>-208</v>
      </c>
      <c r="C59" s="42">
        <f t="shared" si="34"/>
        <v>-178</v>
      </c>
      <c r="D59" s="42">
        <f t="shared" si="34"/>
        <v>-167</v>
      </c>
      <c r="E59" s="42">
        <f t="shared" si="34"/>
        <v>-155</v>
      </c>
      <c r="F59" s="42">
        <f t="shared" si="34"/>
        <v>-183</v>
      </c>
      <c r="G59" s="42">
        <f t="shared" si="34"/>
        <v>-215</v>
      </c>
      <c r="H59" s="42">
        <f t="shared" si="34"/>
        <v>-189</v>
      </c>
      <c r="I59" s="42">
        <f t="shared" si="34"/>
        <v>-236</v>
      </c>
      <c r="J59" s="42">
        <f t="shared" si="34"/>
        <v>-210</v>
      </c>
      <c r="K59" s="42">
        <f t="shared" si="34"/>
        <v>-183</v>
      </c>
      <c r="L59" s="42">
        <f t="shared" si="34"/>
        <v>-179</v>
      </c>
      <c r="M59" s="42">
        <f t="shared" si="34"/>
        <v>-152</v>
      </c>
      <c r="N59" s="42">
        <f t="shared" si="34"/>
        <v>-167</v>
      </c>
      <c r="O59" s="42">
        <f t="shared" si="34"/>
        <v>-159</v>
      </c>
      <c r="P59" s="42">
        <f t="shared" si="34"/>
        <v>-61</v>
      </c>
      <c r="Q59" s="42">
        <f t="shared" si="34"/>
        <v>-16</v>
      </c>
      <c r="R59" s="42">
        <f t="shared" si="34"/>
        <v>-24</v>
      </c>
      <c r="S59" s="42">
        <f t="shared" si="34"/>
        <v>-37</v>
      </c>
      <c r="T59" s="42">
        <f t="shared" si="34"/>
        <v>-53</v>
      </c>
      <c r="U59" s="42">
        <f t="shared" si="34"/>
        <v>-87</v>
      </c>
      <c r="V59" s="42">
        <f t="shared" si="34"/>
        <v>-77</v>
      </c>
      <c r="W59" s="42">
        <f t="shared" ref="W59:X59" si="35">W8-W35</f>
        <v>6</v>
      </c>
      <c r="X59" s="42">
        <f t="shared" si="35"/>
        <v>-33</v>
      </c>
      <c r="Y59" s="42">
        <f t="shared" ref="Y59" si="36">Y8-Y35</f>
        <v>-71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7">(C59-B59)/ABS(B59)</f>
        <v>0.14423076923076922</v>
      </c>
      <c r="D61" s="87">
        <f t="shared" si="37"/>
        <v>6.1797752808988762E-2</v>
      </c>
      <c r="E61" s="87">
        <f t="shared" si="37"/>
        <v>7.1856287425149698E-2</v>
      </c>
      <c r="F61" s="87">
        <f t="shared" si="37"/>
        <v>-0.18064516129032257</v>
      </c>
      <c r="G61" s="87">
        <f t="shared" si="37"/>
        <v>-0.17486338797814208</v>
      </c>
      <c r="H61" s="87">
        <f t="shared" si="37"/>
        <v>0.12093023255813953</v>
      </c>
      <c r="I61" s="87">
        <f t="shared" si="37"/>
        <v>-0.24867724867724866</v>
      </c>
      <c r="J61" s="87">
        <f t="shared" si="37"/>
        <v>0.11016949152542373</v>
      </c>
      <c r="K61" s="87">
        <f t="shared" si="37"/>
        <v>0.12857142857142856</v>
      </c>
      <c r="L61" s="87">
        <f t="shared" si="37"/>
        <v>2.185792349726776E-2</v>
      </c>
      <c r="M61" s="87">
        <f t="shared" si="37"/>
        <v>0.15083798882681565</v>
      </c>
      <c r="N61" s="87">
        <f t="shared" si="37"/>
        <v>-9.8684210526315791E-2</v>
      </c>
      <c r="O61" s="87">
        <f t="shared" si="37"/>
        <v>4.790419161676647E-2</v>
      </c>
      <c r="P61" s="87">
        <f t="shared" si="37"/>
        <v>0.61635220125786161</v>
      </c>
      <c r="Q61" s="87">
        <f t="shared" si="37"/>
        <v>0.73770491803278693</v>
      </c>
      <c r="R61" s="87">
        <f t="shared" si="37"/>
        <v>-0.5</v>
      </c>
      <c r="S61" s="87">
        <f t="shared" si="37"/>
        <v>-0.54166666666666663</v>
      </c>
      <c r="T61" s="87">
        <f t="shared" si="37"/>
        <v>-0.43243243243243246</v>
      </c>
      <c r="U61" s="87">
        <f t="shared" si="37"/>
        <v>-0.64150943396226412</v>
      </c>
      <c r="V61" s="87">
        <f t="shared" si="37"/>
        <v>0.11494252873563218</v>
      </c>
      <c r="W61" s="87">
        <f t="shared" si="37"/>
        <v>1.0779220779220779</v>
      </c>
      <c r="X61" s="87">
        <f t="shared" si="37"/>
        <v>-6.5</v>
      </c>
      <c r="Y61" s="87">
        <f t="shared" si="37"/>
        <v>-1.1515151515151516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638" priority="22" stopIfTrue="1" operator="lessThan">
      <formula>0</formula>
    </cfRule>
  </conditionalFormatting>
  <conditionalFormatting sqref="B19:Y29 Z34:HI35 Z51:HI53">
    <cfRule type="cellIs" dxfId="637" priority="24" stopIfTrue="1" operator="lessThan">
      <formula>0</formula>
    </cfRule>
  </conditionalFormatting>
  <conditionalFormatting sqref="B48:Y56 A57:U57 B59:Y59">
    <cfRule type="cellIs" dxfId="636" priority="7" stopIfTrue="1" operator="lessThan">
      <formula>0</formula>
    </cfRule>
  </conditionalFormatting>
  <conditionalFormatting sqref="B61:Y61">
    <cfRule type="cellIs" dxfId="635" priority="6" stopIfTrue="1" operator="lessThan">
      <formula>0</formula>
    </cfRule>
  </conditionalFormatting>
  <conditionalFormatting sqref="C19:Y23">
    <cfRule type="cellIs" dxfId="634" priority="5" operator="lessThan">
      <formula>0</formula>
    </cfRule>
  </conditionalFormatting>
  <conditionalFormatting sqref="C46:Y50">
    <cfRule type="cellIs" dxfId="633" priority="4" operator="lessThan">
      <formula>0</formula>
    </cfRule>
  </conditionalFormatting>
  <conditionalFormatting sqref="C50:Y50 B50:B52 C52:Y52">
    <cfRule type="cellIs" dxfId="632" priority="21" stopIfTrue="1" operator="lessThan">
      <formula>0</formula>
    </cfRule>
  </conditionalFormatting>
  <conditionalFormatting sqref="M34:P34">
    <cfRule type="cellIs" dxfId="631" priority="11" stopIfTrue="1" operator="lessThan">
      <formula>0</formula>
    </cfRule>
  </conditionalFormatting>
  <conditionalFormatting sqref="X55:Y55">
    <cfRule type="cellIs" dxfId="630" priority="1" operator="lessThan">
      <formula>0</formula>
    </cfRule>
    <cfRule type="cellIs" dxfId="629" priority="2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23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19094</v>
      </c>
      <c r="C5" s="42">
        <v>22112</v>
      </c>
      <c r="D5" s="42">
        <v>22109</v>
      </c>
      <c r="E5" s="42">
        <v>18306</v>
      </c>
      <c r="F5" s="42">
        <v>16450</v>
      </c>
      <c r="G5" s="42">
        <v>19414</v>
      </c>
      <c r="H5" s="42">
        <v>21574</v>
      </c>
      <c r="I5" s="42">
        <v>27105</v>
      </c>
      <c r="J5" s="42">
        <v>34803</v>
      </c>
      <c r="K5" s="42">
        <v>45420</v>
      </c>
      <c r="L5" s="42">
        <v>39722</v>
      </c>
      <c r="M5" s="42">
        <v>53767</v>
      </c>
      <c r="N5" s="42">
        <v>65891</v>
      </c>
      <c r="O5" s="42">
        <v>69153</v>
      </c>
      <c r="P5" s="42">
        <v>71547</v>
      </c>
      <c r="Q5" s="42">
        <v>71359</v>
      </c>
      <c r="R5" s="42">
        <v>58667</v>
      </c>
      <c r="S5" s="42">
        <v>52482</v>
      </c>
      <c r="T5" s="42">
        <v>63854</v>
      </c>
      <c r="U5" s="42">
        <v>65834</v>
      </c>
      <c r="V5" s="42">
        <v>66965</v>
      </c>
      <c r="W5" s="42">
        <v>49381</v>
      </c>
      <c r="X5" s="42">
        <v>61910</v>
      </c>
      <c r="Y5" s="42">
        <v>75436</v>
      </c>
    </row>
    <row r="6" spans="1:25" x14ac:dyDescent="0.3">
      <c r="A6" s="67" t="s">
        <v>113</v>
      </c>
      <c r="B6" s="42">
        <v>13230</v>
      </c>
      <c r="C6" s="42">
        <v>15364</v>
      </c>
      <c r="D6" s="42">
        <v>15914</v>
      </c>
      <c r="E6" s="42">
        <v>12394</v>
      </c>
      <c r="F6" s="68">
        <v>11224</v>
      </c>
      <c r="G6" s="68">
        <v>13870</v>
      </c>
      <c r="H6" s="68">
        <v>15343</v>
      </c>
      <c r="I6" s="68">
        <v>19008</v>
      </c>
      <c r="J6" s="68">
        <v>24303</v>
      </c>
      <c r="K6" s="68">
        <v>32435</v>
      </c>
      <c r="L6" s="68">
        <v>26097</v>
      </c>
      <c r="M6" s="68">
        <v>35348</v>
      </c>
      <c r="N6" s="68">
        <v>42962</v>
      </c>
      <c r="O6" s="68">
        <v>43734</v>
      </c>
      <c r="P6" s="68">
        <v>44092</v>
      </c>
      <c r="Q6" s="68">
        <v>42395</v>
      </c>
      <c r="R6" s="42">
        <v>31565</v>
      </c>
      <c r="S6" s="42">
        <v>30139</v>
      </c>
      <c r="T6" s="42">
        <v>37369</v>
      </c>
      <c r="U6" s="42">
        <v>39321</v>
      </c>
      <c r="V6" s="42">
        <v>42622</v>
      </c>
      <c r="W6" s="42">
        <v>34418</v>
      </c>
      <c r="X6" s="42">
        <v>46766</v>
      </c>
      <c r="Y6" s="42">
        <v>53578</v>
      </c>
    </row>
    <row r="7" spans="1:25" x14ac:dyDescent="0.3">
      <c r="A7" s="67" t="s">
        <v>114</v>
      </c>
      <c r="B7" s="42">
        <v>5864</v>
      </c>
      <c r="C7" s="42">
        <v>6748</v>
      </c>
      <c r="D7" s="42">
        <v>6195</v>
      </c>
      <c r="E7" s="42">
        <v>5913</v>
      </c>
      <c r="F7" s="68">
        <v>5226</v>
      </c>
      <c r="G7" s="68">
        <v>5545</v>
      </c>
      <c r="H7" s="68">
        <v>6231</v>
      </c>
      <c r="I7" s="68">
        <v>8097</v>
      </c>
      <c r="J7" s="68">
        <v>10500</v>
      </c>
      <c r="K7" s="68">
        <v>12985</v>
      </c>
      <c r="L7" s="68">
        <v>13625</v>
      </c>
      <c r="M7" s="68">
        <v>18418</v>
      </c>
      <c r="N7" s="68">
        <v>22929</v>
      </c>
      <c r="O7" s="68">
        <v>25419</v>
      </c>
      <c r="P7" s="68">
        <v>27454</v>
      </c>
      <c r="Q7" s="42">
        <v>28963</v>
      </c>
      <c r="R7" s="42">
        <v>27102</v>
      </c>
      <c r="S7" s="42">
        <v>22343</v>
      </c>
      <c r="T7" s="42">
        <v>26485</v>
      </c>
      <c r="U7" s="42">
        <v>26513</v>
      </c>
      <c r="V7" s="42">
        <v>24344</v>
      </c>
      <c r="W7" s="42">
        <v>14964</v>
      </c>
      <c r="X7" s="42">
        <v>15144</v>
      </c>
      <c r="Y7" s="42">
        <v>21859</v>
      </c>
    </row>
    <row r="8" spans="1:25" x14ac:dyDescent="0.3">
      <c r="A8" s="69" t="s">
        <v>1</v>
      </c>
      <c r="B8" s="3">
        <f>B9+B17</f>
        <v>3069</v>
      </c>
      <c r="C8" s="3">
        <f t="shared" ref="C8:V8" si="0">C9+C17</f>
        <v>3442</v>
      </c>
      <c r="D8" s="3">
        <f t="shared" si="0"/>
        <v>2695</v>
      </c>
      <c r="E8" s="3">
        <f t="shared" si="0"/>
        <v>2177</v>
      </c>
      <c r="F8" s="3">
        <f t="shared" si="0"/>
        <v>1948</v>
      </c>
      <c r="G8" s="3">
        <f t="shared" si="0"/>
        <v>2217</v>
      </c>
      <c r="H8" s="3">
        <f t="shared" si="0"/>
        <v>2561</v>
      </c>
      <c r="I8" s="3">
        <f t="shared" si="0"/>
        <v>2930</v>
      </c>
      <c r="J8" s="3">
        <f t="shared" si="0"/>
        <v>3575</v>
      </c>
      <c r="K8" s="3">
        <f t="shared" si="0"/>
        <v>4510</v>
      </c>
      <c r="L8" s="3">
        <f t="shared" si="0"/>
        <v>4741</v>
      </c>
      <c r="M8" s="3">
        <f t="shared" si="0"/>
        <v>6659</v>
      </c>
      <c r="N8" s="3">
        <f t="shared" si="0"/>
        <v>8677</v>
      </c>
      <c r="O8" s="3">
        <f t="shared" si="0"/>
        <v>10596</v>
      </c>
      <c r="P8" s="3">
        <f t="shared" si="0"/>
        <v>12268</v>
      </c>
      <c r="Q8" s="3">
        <f t="shared" si="0"/>
        <v>13318</v>
      </c>
      <c r="R8" s="3">
        <f t="shared" si="0"/>
        <v>12265</v>
      </c>
      <c r="S8" s="3">
        <f t="shared" si="0"/>
        <v>9271</v>
      </c>
      <c r="T8" s="3">
        <f t="shared" si="0"/>
        <v>10213</v>
      </c>
      <c r="U8" s="3">
        <f t="shared" si="0"/>
        <v>11036</v>
      </c>
      <c r="V8" s="3">
        <f t="shared" si="0"/>
        <v>10171</v>
      </c>
      <c r="W8" s="3">
        <f t="shared" ref="W8:X8" si="1">W9+W17</f>
        <v>2619</v>
      </c>
      <c r="X8" s="3">
        <f t="shared" si="1"/>
        <v>1693</v>
      </c>
      <c r="Y8" s="3">
        <f t="shared" ref="Y8" si="2">Y9+Y17</f>
        <v>6329</v>
      </c>
    </row>
    <row r="9" spans="1:25" x14ac:dyDescent="0.3">
      <c r="A9" s="70" t="s">
        <v>107</v>
      </c>
      <c r="B9" s="42">
        <v>2149</v>
      </c>
      <c r="C9" s="42">
        <v>2418</v>
      </c>
      <c r="D9" s="42">
        <v>1823</v>
      </c>
      <c r="E9" s="42">
        <v>1393</v>
      </c>
      <c r="F9" s="68">
        <v>1191</v>
      </c>
      <c r="G9" s="68">
        <v>1331</v>
      </c>
      <c r="H9" s="68">
        <v>1658</v>
      </c>
      <c r="I9" s="68">
        <v>1814</v>
      </c>
      <c r="J9" s="68">
        <v>2299</v>
      </c>
      <c r="K9" s="68">
        <v>3037</v>
      </c>
      <c r="L9" s="68">
        <v>3684</v>
      </c>
      <c r="M9" s="68">
        <v>5179</v>
      </c>
      <c r="N9" s="68">
        <v>6789</v>
      </c>
      <c r="O9" s="68">
        <v>8326</v>
      </c>
      <c r="P9" s="68">
        <v>9917</v>
      </c>
      <c r="Q9" s="68">
        <v>10835</v>
      </c>
      <c r="R9" s="42">
        <v>10499</v>
      </c>
      <c r="S9" s="42">
        <v>7872</v>
      </c>
      <c r="T9" s="42">
        <v>8370</v>
      </c>
      <c r="U9" s="42">
        <v>9253</v>
      </c>
      <c r="V9" s="42">
        <v>8421</v>
      </c>
      <c r="W9" s="42">
        <v>2163</v>
      </c>
      <c r="X9" s="42">
        <v>1427</v>
      </c>
      <c r="Y9" s="42">
        <v>5103</v>
      </c>
    </row>
    <row r="10" spans="1:25" x14ac:dyDescent="0.3">
      <c r="A10" s="71" t="s">
        <v>201</v>
      </c>
      <c r="B10" s="42">
        <v>1080</v>
      </c>
      <c r="C10" s="42">
        <v>1229</v>
      </c>
      <c r="D10" s="42">
        <v>895</v>
      </c>
      <c r="E10" s="42">
        <v>666</v>
      </c>
      <c r="F10" s="68">
        <v>555</v>
      </c>
      <c r="G10" s="68">
        <v>646</v>
      </c>
      <c r="H10" s="68">
        <v>824</v>
      </c>
      <c r="I10" s="68">
        <v>866</v>
      </c>
      <c r="J10" s="68">
        <v>1037</v>
      </c>
      <c r="K10" s="68">
        <v>1243</v>
      </c>
      <c r="L10" s="68">
        <v>1324</v>
      </c>
      <c r="M10" s="68">
        <v>1622</v>
      </c>
      <c r="N10" s="68">
        <v>1888</v>
      </c>
      <c r="O10" s="68">
        <v>2012</v>
      </c>
      <c r="P10" s="68">
        <v>2046</v>
      </c>
      <c r="Q10" s="68">
        <v>1902</v>
      </c>
      <c r="R10" s="42">
        <v>1612</v>
      </c>
      <c r="S10" s="42">
        <v>1050</v>
      </c>
      <c r="T10" s="42">
        <v>994</v>
      </c>
      <c r="U10" s="42">
        <v>998</v>
      </c>
      <c r="V10" s="42">
        <v>892</v>
      </c>
      <c r="W10" s="42">
        <v>166</v>
      </c>
      <c r="X10" s="42">
        <v>111</v>
      </c>
      <c r="Y10" s="42">
        <v>623</v>
      </c>
    </row>
    <row r="11" spans="1:25" x14ac:dyDescent="0.3">
      <c r="A11" s="72" t="s">
        <v>202</v>
      </c>
      <c r="B11" s="42">
        <v>34</v>
      </c>
      <c r="C11" s="42">
        <v>40</v>
      </c>
      <c r="D11" s="42">
        <v>43</v>
      </c>
      <c r="E11" s="42">
        <v>43</v>
      </c>
      <c r="F11" s="68">
        <v>27</v>
      </c>
      <c r="G11" s="68">
        <v>47</v>
      </c>
      <c r="H11" s="68">
        <v>55</v>
      </c>
      <c r="I11" s="68">
        <v>57</v>
      </c>
      <c r="J11" s="68">
        <v>52</v>
      </c>
      <c r="K11" s="68">
        <v>50</v>
      </c>
      <c r="L11" s="68">
        <v>40</v>
      </c>
      <c r="M11" s="68">
        <v>21</v>
      </c>
      <c r="N11" s="68">
        <v>29</v>
      </c>
      <c r="O11" s="68">
        <v>28</v>
      </c>
      <c r="P11" s="68">
        <v>32</v>
      </c>
      <c r="Q11" s="68">
        <v>31</v>
      </c>
      <c r="R11" s="42">
        <v>40</v>
      </c>
      <c r="S11" s="42">
        <v>48</v>
      </c>
      <c r="T11" s="42">
        <v>52</v>
      </c>
      <c r="U11" s="42">
        <v>44</v>
      </c>
      <c r="V11" s="42">
        <v>78</v>
      </c>
      <c r="W11" s="42">
        <v>22</v>
      </c>
      <c r="X11" s="42">
        <v>17</v>
      </c>
      <c r="Y11" s="42">
        <v>108</v>
      </c>
    </row>
    <row r="12" spans="1:25" x14ac:dyDescent="0.3">
      <c r="A12" s="72" t="s">
        <v>203</v>
      </c>
      <c r="B12" s="42">
        <v>1046</v>
      </c>
      <c r="C12" s="42">
        <v>1189</v>
      </c>
      <c r="D12" s="42">
        <v>853</v>
      </c>
      <c r="E12" s="42">
        <v>623</v>
      </c>
      <c r="F12" s="68">
        <v>529</v>
      </c>
      <c r="G12" s="68">
        <v>599</v>
      </c>
      <c r="H12" s="68">
        <v>769</v>
      </c>
      <c r="I12" s="68">
        <v>810</v>
      </c>
      <c r="J12" s="68">
        <v>985</v>
      </c>
      <c r="K12" s="68">
        <v>1193</v>
      </c>
      <c r="L12" s="68">
        <v>1285</v>
      </c>
      <c r="M12" s="68">
        <v>1601</v>
      </c>
      <c r="N12" s="68">
        <v>1859</v>
      </c>
      <c r="O12" s="68">
        <v>1984</v>
      </c>
      <c r="P12" s="68">
        <v>2014</v>
      </c>
      <c r="Q12" s="68">
        <v>1870</v>
      </c>
      <c r="R12" s="42">
        <v>1572</v>
      </c>
      <c r="S12" s="42">
        <v>1001</v>
      </c>
      <c r="T12" s="42">
        <v>942</v>
      </c>
      <c r="U12" s="42">
        <v>954</v>
      </c>
      <c r="V12" s="42">
        <v>814</v>
      </c>
      <c r="W12" s="42">
        <v>144</v>
      </c>
      <c r="X12" s="42">
        <v>95</v>
      </c>
      <c r="Y12" s="42">
        <v>516</v>
      </c>
    </row>
    <row r="13" spans="1:25" x14ac:dyDescent="0.3">
      <c r="A13" s="71" t="s">
        <v>204</v>
      </c>
      <c r="B13" s="42">
        <v>1069</v>
      </c>
      <c r="C13" s="42">
        <v>1189</v>
      </c>
      <c r="D13" s="42">
        <v>927</v>
      </c>
      <c r="E13" s="42">
        <v>727</v>
      </c>
      <c r="F13" s="68">
        <v>635</v>
      </c>
      <c r="G13" s="68">
        <v>685</v>
      </c>
      <c r="H13" s="68">
        <v>834</v>
      </c>
      <c r="I13" s="68">
        <v>947</v>
      </c>
      <c r="J13" s="68">
        <v>1262</v>
      </c>
      <c r="K13" s="68">
        <v>1794</v>
      </c>
      <c r="L13" s="68">
        <v>2360</v>
      </c>
      <c r="M13" s="68">
        <v>3556</v>
      </c>
      <c r="N13" s="68">
        <v>4901</v>
      </c>
      <c r="O13" s="68">
        <v>6314</v>
      </c>
      <c r="P13" s="68">
        <v>7871</v>
      </c>
      <c r="Q13" s="68">
        <v>8933</v>
      </c>
      <c r="R13" s="42">
        <v>8887</v>
      </c>
      <c r="S13" s="42">
        <v>6822</v>
      </c>
      <c r="T13" s="42">
        <v>7377</v>
      </c>
      <c r="U13" s="42">
        <v>8256</v>
      </c>
      <c r="V13" s="42">
        <v>7529</v>
      </c>
      <c r="W13" s="42">
        <v>1998</v>
      </c>
      <c r="X13" s="42">
        <v>1316</v>
      </c>
      <c r="Y13" s="42">
        <v>4479</v>
      </c>
    </row>
    <row r="14" spans="1:25" x14ac:dyDescent="0.3">
      <c r="A14" s="72" t="s">
        <v>205</v>
      </c>
      <c r="B14" s="42">
        <v>19</v>
      </c>
      <c r="C14" s="42">
        <v>18</v>
      </c>
      <c r="D14" s="42">
        <v>17</v>
      </c>
      <c r="E14" s="42">
        <v>16</v>
      </c>
      <c r="F14" s="68">
        <v>15</v>
      </c>
      <c r="G14" s="68">
        <v>15</v>
      </c>
      <c r="H14" s="68">
        <v>14</v>
      </c>
      <c r="I14" s="68">
        <v>13</v>
      </c>
      <c r="J14" s="68">
        <v>14</v>
      </c>
      <c r="K14" s="68">
        <v>14</v>
      </c>
      <c r="L14" s="68">
        <v>13</v>
      </c>
      <c r="M14" s="68">
        <v>12</v>
      </c>
      <c r="N14" s="68">
        <v>11</v>
      </c>
      <c r="O14" s="68">
        <v>10</v>
      </c>
      <c r="P14" s="68">
        <v>11</v>
      </c>
      <c r="Q14" s="68">
        <v>12</v>
      </c>
      <c r="R14" s="42">
        <v>13</v>
      </c>
      <c r="S14" s="42">
        <v>12</v>
      </c>
      <c r="T14" s="42">
        <v>13</v>
      </c>
      <c r="U14" s="42">
        <v>14</v>
      </c>
      <c r="V14" s="42">
        <v>15</v>
      </c>
      <c r="W14" s="42">
        <v>4</v>
      </c>
      <c r="X14" s="42">
        <v>3</v>
      </c>
      <c r="Y14" s="42">
        <v>8</v>
      </c>
    </row>
    <row r="15" spans="1:25" x14ac:dyDescent="0.3">
      <c r="A15" s="72" t="s">
        <v>206</v>
      </c>
      <c r="B15" s="42">
        <v>155</v>
      </c>
      <c r="C15" s="42">
        <v>168</v>
      </c>
      <c r="D15" s="42">
        <v>179</v>
      </c>
      <c r="E15" s="42">
        <v>180</v>
      </c>
      <c r="F15" s="68">
        <v>176</v>
      </c>
      <c r="G15" s="68">
        <v>172</v>
      </c>
      <c r="H15" s="68">
        <v>167</v>
      </c>
      <c r="I15" s="68">
        <v>169</v>
      </c>
      <c r="J15" s="68">
        <v>192</v>
      </c>
      <c r="K15" s="68">
        <v>228</v>
      </c>
      <c r="L15" s="68">
        <v>252</v>
      </c>
      <c r="M15" s="68">
        <v>271</v>
      </c>
      <c r="N15" s="68">
        <v>312</v>
      </c>
      <c r="O15" s="68">
        <v>352</v>
      </c>
      <c r="P15" s="68">
        <v>383</v>
      </c>
      <c r="Q15" s="68">
        <v>432</v>
      </c>
      <c r="R15" s="42">
        <v>499</v>
      </c>
      <c r="S15" s="42">
        <v>562</v>
      </c>
      <c r="T15" s="42">
        <v>688</v>
      </c>
      <c r="U15" s="42">
        <v>812</v>
      </c>
      <c r="V15" s="42">
        <v>901</v>
      </c>
      <c r="W15" s="42">
        <v>749</v>
      </c>
      <c r="X15" s="42">
        <v>640</v>
      </c>
      <c r="Y15" s="42">
        <v>748</v>
      </c>
    </row>
    <row r="16" spans="1:25" x14ac:dyDescent="0.3">
      <c r="A16" s="72" t="s">
        <v>207</v>
      </c>
      <c r="B16" s="42">
        <v>895</v>
      </c>
      <c r="C16" s="42">
        <v>1003</v>
      </c>
      <c r="D16" s="42">
        <v>731</v>
      </c>
      <c r="E16" s="42">
        <v>530</v>
      </c>
      <c r="F16" s="68">
        <v>444</v>
      </c>
      <c r="G16" s="68">
        <v>498</v>
      </c>
      <c r="H16" s="68">
        <v>653</v>
      </c>
      <c r="I16" s="68">
        <v>764</v>
      </c>
      <c r="J16" s="68">
        <v>1056</v>
      </c>
      <c r="K16" s="68">
        <v>1551</v>
      </c>
      <c r="L16" s="68">
        <v>2095</v>
      </c>
      <c r="M16" s="68">
        <v>3273</v>
      </c>
      <c r="N16" s="68">
        <v>4579</v>
      </c>
      <c r="O16" s="68">
        <v>5952</v>
      </c>
      <c r="P16" s="68">
        <v>7477</v>
      </c>
      <c r="Q16" s="68">
        <v>8490</v>
      </c>
      <c r="R16" s="42">
        <v>8375</v>
      </c>
      <c r="S16" s="42">
        <v>6249</v>
      </c>
      <c r="T16" s="42">
        <v>6675</v>
      </c>
      <c r="U16" s="42">
        <v>7429</v>
      </c>
      <c r="V16" s="42">
        <v>6613</v>
      </c>
      <c r="W16" s="42">
        <v>1245</v>
      </c>
      <c r="X16" s="42">
        <v>674</v>
      </c>
      <c r="Y16" s="42">
        <v>3723</v>
      </c>
    </row>
    <row r="17" spans="1:25" x14ac:dyDescent="0.3">
      <c r="A17" s="70" t="s">
        <v>108</v>
      </c>
      <c r="B17" s="42">
        <v>920</v>
      </c>
      <c r="C17" s="42">
        <v>1024</v>
      </c>
      <c r="D17" s="42">
        <v>872</v>
      </c>
      <c r="E17" s="42">
        <v>784</v>
      </c>
      <c r="F17" s="68">
        <v>757</v>
      </c>
      <c r="G17" s="68">
        <v>886</v>
      </c>
      <c r="H17" s="68">
        <v>903</v>
      </c>
      <c r="I17" s="68">
        <v>1116</v>
      </c>
      <c r="J17" s="68">
        <v>1276</v>
      </c>
      <c r="K17" s="68">
        <v>1473</v>
      </c>
      <c r="L17" s="68">
        <v>1057</v>
      </c>
      <c r="M17" s="68">
        <v>1480</v>
      </c>
      <c r="N17" s="68">
        <v>1888</v>
      </c>
      <c r="O17" s="68">
        <v>2270</v>
      </c>
      <c r="P17" s="68">
        <v>2351</v>
      </c>
      <c r="Q17" s="68">
        <v>2483</v>
      </c>
      <c r="R17" s="42">
        <v>1766</v>
      </c>
      <c r="S17" s="42">
        <v>1399</v>
      </c>
      <c r="T17" s="42">
        <v>1843</v>
      </c>
      <c r="U17" s="42">
        <v>1783</v>
      </c>
      <c r="V17" s="42">
        <v>1750</v>
      </c>
      <c r="W17" s="42">
        <v>456</v>
      </c>
      <c r="X17" s="42">
        <v>266</v>
      </c>
      <c r="Y17" s="42">
        <v>1226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0.12153796024763763</v>
      </c>
      <c r="D19" s="89">
        <f t="shared" si="3"/>
        <v>-0.21702498547356186</v>
      </c>
      <c r="E19" s="89">
        <f t="shared" si="3"/>
        <v>-0.19220779220779216</v>
      </c>
      <c r="F19" s="89">
        <f t="shared" si="3"/>
        <v>-0.1051906293063849</v>
      </c>
      <c r="G19" s="89">
        <f t="shared" si="3"/>
        <v>0.13809034907597528</v>
      </c>
      <c r="H19" s="89">
        <f t="shared" si="3"/>
        <v>0.15516463689670723</v>
      </c>
      <c r="I19" s="89">
        <f t="shared" si="3"/>
        <v>0.14408434205388509</v>
      </c>
      <c r="J19" s="89">
        <f t="shared" si="3"/>
        <v>0.22013651877133111</v>
      </c>
      <c r="K19" s="89">
        <f t="shared" si="3"/>
        <v>0.2615384615384615</v>
      </c>
      <c r="L19" s="89">
        <f t="shared" si="3"/>
        <v>5.1219512195121997E-2</v>
      </c>
      <c r="M19" s="89">
        <f t="shared" si="3"/>
        <v>0.40455600084370391</v>
      </c>
      <c r="N19" s="89">
        <f t="shared" si="3"/>
        <v>0.30304850578164899</v>
      </c>
      <c r="O19" s="89">
        <f t="shared" si="3"/>
        <v>0.22115938688486803</v>
      </c>
      <c r="P19" s="89">
        <f t="shared" si="3"/>
        <v>0.15779539448848623</v>
      </c>
      <c r="Q19" s="89">
        <f t="shared" si="3"/>
        <v>8.5588522986631999E-2</v>
      </c>
      <c r="R19" s="89">
        <f t="shared" si="3"/>
        <v>-7.9065925814686855E-2</v>
      </c>
      <c r="S19" s="89">
        <f t="shared" si="3"/>
        <v>-0.24410925397472483</v>
      </c>
      <c r="T19" s="89">
        <f t="shared" si="3"/>
        <v>0.10160716211843379</v>
      </c>
      <c r="U19" s="89">
        <f t="shared" si="3"/>
        <v>8.0583569959855161E-2</v>
      </c>
      <c r="V19" s="89">
        <f t="shared" si="3"/>
        <v>-7.8379847770931543E-2</v>
      </c>
      <c r="W19" s="89">
        <f t="shared" si="3"/>
        <v>-0.74250319535935505</v>
      </c>
      <c r="X19" s="89">
        <f t="shared" si="3"/>
        <v>-0.3535700649102711</v>
      </c>
      <c r="Y19" s="89">
        <f t="shared" si="3"/>
        <v>2.7383343177790902</v>
      </c>
    </row>
    <row r="20" spans="1:25" x14ac:dyDescent="0.3">
      <c r="A20" s="73" t="s">
        <v>4</v>
      </c>
      <c r="B20" s="65" t="s">
        <v>3</v>
      </c>
      <c r="C20" s="89">
        <f t="shared" si="3"/>
        <v>0.12517449976733364</v>
      </c>
      <c r="D20" s="89">
        <f t="shared" si="3"/>
        <v>-0.24607113316790741</v>
      </c>
      <c r="E20" s="89">
        <f t="shared" si="3"/>
        <v>-0.23587493143170601</v>
      </c>
      <c r="F20" s="89">
        <f t="shared" si="3"/>
        <v>-0.14501076812634606</v>
      </c>
      <c r="G20" s="89">
        <f t="shared" si="3"/>
        <v>0.11754827875734675</v>
      </c>
      <c r="H20" s="89">
        <f t="shared" si="3"/>
        <v>0.24567993989481596</v>
      </c>
      <c r="I20" s="89">
        <f t="shared" si="3"/>
        <v>9.4089264173703224E-2</v>
      </c>
      <c r="J20" s="89">
        <f t="shared" si="3"/>
        <v>0.2673649393605293</v>
      </c>
      <c r="K20" s="89">
        <f t="shared" si="3"/>
        <v>0.32100913440626355</v>
      </c>
      <c r="L20" s="89">
        <f t="shared" si="3"/>
        <v>0.21303918340467565</v>
      </c>
      <c r="M20" s="89">
        <f t="shared" si="3"/>
        <v>0.40580890336590669</v>
      </c>
      <c r="N20" s="89">
        <f t="shared" si="3"/>
        <v>0.31087082448349102</v>
      </c>
      <c r="O20" s="89">
        <f t="shared" si="3"/>
        <v>0.22639564000589196</v>
      </c>
      <c r="P20" s="89">
        <f t="shared" si="3"/>
        <v>0.19108815757866915</v>
      </c>
      <c r="Q20" s="89">
        <f t="shared" si="3"/>
        <v>9.2568317031360259E-2</v>
      </c>
      <c r="R20" s="89">
        <f t="shared" si="3"/>
        <v>-3.1010613751730531E-2</v>
      </c>
      <c r="S20" s="89">
        <f t="shared" si="3"/>
        <v>-0.25021430612439277</v>
      </c>
      <c r="T20" s="89">
        <f t="shared" si="3"/>
        <v>6.3262195121951192E-2</v>
      </c>
      <c r="U20" s="89">
        <f t="shared" si="3"/>
        <v>0.10549581839904421</v>
      </c>
      <c r="V20" s="89">
        <f t="shared" si="3"/>
        <v>-8.9916783745812134E-2</v>
      </c>
      <c r="W20" s="89">
        <f t="shared" si="3"/>
        <v>-0.743142144638404</v>
      </c>
      <c r="X20" s="89">
        <f t="shared" si="3"/>
        <v>-0.34026814609338885</v>
      </c>
      <c r="Y20" s="89">
        <f t="shared" si="3"/>
        <v>2.5760336370007009</v>
      </c>
    </row>
    <row r="21" spans="1:25" x14ac:dyDescent="0.3">
      <c r="A21" s="74" t="s">
        <v>208</v>
      </c>
      <c r="B21" s="65" t="s">
        <v>3</v>
      </c>
      <c r="C21" s="89">
        <f>C10/B10-1</f>
        <v>0.13796296296296306</v>
      </c>
      <c r="D21" s="89">
        <f t="shared" si="3"/>
        <v>-0.27176566314076489</v>
      </c>
      <c r="E21" s="89">
        <f t="shared" si="3"/>
        <v>-0.2558659217877095</v>
      </c>
      <c r="F21" s="89">
        <f t="shared" si="3"/>
        <v>-0.16666666666666663</v>
      </c>
      <c r="G21" s="89">
        <f t="shared" si="3"/>
        <v>0.16396396396396407</v>
      </c>
      <c r="H21" s="89">
        <f t="shared" si="3"/>
        <v>0.27554179566563475</v>
      </c>
      <c r="I21" s="89">
        <f t="shared" si="3"/>
        <v>5.0970873786407855E-2</v>
      </c>
      <c r="J21" s="89">
        <f t="shared" si="3"/>
        <v>0.19745958429561195</v>
      </c>
      <c r="K21" s="89">
        <f t="shared" si="3"/>
        <v>0.19864995178399236</v>
      </c>
      <c r="L21" s="89">
        <f t="shared" si="3"/>
        <v>6.5164923572003319E-2</v>
      </c>
      <c r="M21" s="89">
        <f t="shared" si="3"/>
        <v>0.2250755287009063</v>
      </c>
      <c r="N21" s="89">
        <f t="shared" si="3"/>
        <v>0.16399506781750928</v>
      </c>
      <c r="O21" s="89">
        <f t="shared" si="3"/>
        <v>6.5677966101694851E-2</v>
      </c>
      <c r="P21" s="89">
        <f t="shared" si="3"/>
        <v>1.6898608349900535E-2</v>
      </c>
      <c r="Q21" s="89">
        <f t="shared" si="3"/>
        <v>-7.0381231671554301E-2</v>
      </c>
      <c r="R21" s="89">
        <f t="shared" si="3"/>
        <v>-0.15247108307045221</v>
      </c>
      <c r="S21" s="89">
        <f t="shared" si="3"/>
        <v>-0.34863523573200994</v>
      </c>
      <c r="T21" s="89">
        <f t="shared" si="3"/>
        <v>-5.3333333333333344E-2</v>
      </c>
      <c r="U21" s="89">
        <f t="shared" si="3"/>
        <v>4.0241448692153181E-3</v>
      </c>
      <c r="V21" s="89">
        <f t="shared" si="3"/>
        <v>-0.10621242484969939</v>
      </c>
      <c r="W21" s="89">
        <f t="shared" si="3"/>
        <v>-0.81390134529147984</v>
      </c>
      <c r="X21" s="89">
        <f t="shared" si="3"/>
        <v>-0.33132530120481929</v>
      </c>
      <c r="Y21" s="89">
        <f t="shared" si="3"/>
        <v>4.6126126126126126</v>
      </c>
    </row>
    <row r="22" spans="1:25" x14ac:dyDescent="0.3">
      <c r="A22" s="74" t="s">
        <v>209</v>
      </c>
      <c r="B22" s="65" t="s">
        <v>3</v>
      </c>
      <c r="C22" s="89">
        <f>C13/B13-1</f>
        <v>0.11225444340505142</v>
      </c>
      <c r="D22" s="89">
        <f t="shared" ref="D22:Y22" si="4">D13/C13-1</f>
        <v>-0.22035323801513873</v>
      </c>
      <c r="E22" s="89">
        <f t="shared" si="4"/>
        <v>-0.21574973031283706</v>
      </c>
      <c r="F22" s="89">
        <f t="shared" si="4"/>
        <v>-0.12654745529573586</v>
      </c>
      <c r="G22" s="89">
        <f t="shared" si="4"/>
        <v>7.8740157480315043E-2</v>
      </c>
      <c r="H22" s="89">
        <f t="shared" si="4"/>
        <v>0.2175182481751825</v>
      </c>
      <c r="I22" s="89">
        <f t="shared" si="4"/>
        <v>0.13549160671462834</v>
      </c>
      <c r="J22" s="89">
        <f t="shared" si="4"/>
        <v>0.33262935586061237</v>
      </c>
      <c r="K22" s="89">
        <f t="shared" si="4"/>
        <v>0.42155309033280508</v>
      </c>
      <c r="L22" s="89">
        <f t="shared" si="4"/>
        <v>0.31549609810479384</v>
      </c>
      <c r="M22" s="89">
        <f t="shared" si="4"/>
        <v>0.50677966101694905</v>
      </c>
      <c r="N22" s="89">
        <f t="shared" si="4"/>
        <v>0.37823397075365572</v>
      </c>
      <c r="O22" s="89">
        <f t="shared" si="4"/>
        <v>0.28830850846765976</v>
      </c>
      <c r="P22" s="89">
        <f t="shared" si="4"/>
        <v>0.24659486854608814</v>
      </c>
      <c r="Q22" s="89">
        <f t="shared" si="4"/>
        <v>0.13492567653411247</v>
      </c>
      <c r="R22" s="89">
        <f t="shared" si="4"/>
        <v>-5.1494458748461147E-3</v>
      </c>
      <c r="S22" s="89">
        <f t="shared" si="4"/>
        <v>-0.23236187689884102</v>
      </c>
      <c r="T22" s="89">
        <f t="shared" si="4"/>
        <v>8.1354441512752951E-2</v>
      </c>
      <c r="U22" s="89">
        <f t="shared" si="4"/>
        <v>0.11915412769418454</v>
      </c>
      <c r="V22" s="89">
        <f t="shared" si="4"/>
        <v>-8.8057170542635621E-2</v>
      </c>
      <c r="W22" s="89">
        <f t="shared" si="4"/>
        <v>-0.73462611236552</v>
      </c>
      <c r="X22" s="89">
        <f t="shared" si="4"/>
        <v>-0.34134134134134131</v>
      </c>
      <c r="Y22" s="89">
        <f t="shared" si="4"/>
        <v>2.4034954407294831</v>
      </c>
    </row>
    <row r="23" spans="1:25" x14ac:dyDescent="0.3">
      <c r="A23" s="73" t="s">
        <v>109</v>
      </c>
      <c r="B23" s="65" t="s">
        <v>3</v>
      </c>
      <c r="C23" s="89">
        <f>C17/B17-1</f>
        <v>0.11304347826086958</v>
      </c>
      <c r="D23" s="89">
        <f t="shared" ref="D23:Y23" si="5">D17/C17-1</f>
        <v>-0.1484375</v>
      </c>
      <c r="E23" s="89">
        <f t="shared" si="5"/>
        <v>-0.1009174311926605</v>
      </c>
      <c r="F23" s="89">
        <f t="shared" si="5"/>
        <v>-3.4438775510204134E-2</v>
      </c>
      <c r="G23" s="89">
        <f t="shared" si="5"/>
        <v>0.17040951122853376</v>
      </c>
      <c r="H23" s="89">
        <f t="shared" si="5"/>
        <v>1.9187358916478603E-2</v>
      </c>
      <c r="I23" s="89">
        <f t="shared" si="5"/>
        <v>0.23588039867109645</v>
      </c>
      <c r="J23" s="89">
        <f t="shared" si="5"/>
        <v>0.14336917562724016</v>
      </c>
      <c r="K23" s="89">
        <f t="shared" si="5"/>
        <v>0.15438871473354232</v>
      </c>
      <c r="L23" s="89">
        <f t="shared" si="5"/>
        <v>-0.28241683638832316</v>
      </c>
      <c r="M23" s="89">
        <f t="shared" si="5"/>
        <v>0.40018921475875113</v>
      </c>
      <c r="N23" s="89">
        <f t="shared" si="5"/>
        <v>0.27567567567567575</v>
      </c>
      <c r="O23" s="89">
        <f t="shared" si="5"/>
        <v>0.20233050847457634</v>
      </c>
      <c r="P23" s="89">
        <f t="shared" si="5"/>
        <v>3.5682819383259901E-2</v>
      </c>
      <c r="Q23" s="89">
        <f t="shared" si="5"/>
        <v>5.6146320714589582E-2</v>
      </c>
      <c r="R23" s="89">
        <f t="shared" si="5"/>
        <v>-0.2887635924285139</v>
      </c>
      <c r="S23" s="89">
        <f t="shared" si="5"/>
        <v>-0.20781426953567383</v>
      </c>
      <c r="T23" s="89">
        <f t="shared" si="5"/>
        <v>0.31736954967834174</v>
      </c>
      <c r="U23" s="89">
        <f t="shared" si="5"/>
        <v>-3.255561584373301E-2</v>
      </c>
      <c r="V23" s="89">
        <f t="shared" si="5"/>
        <v>-1.8508132361188978E-2</v>
      </c>
      <c r="W23" s="89">
        <f t="shared" si="5"/>
        <v>-0.73942857142857144</v>
      </c>
      <c r="X23" s="89">
        <f t="shared" si="5"/>
        <v>-0.41666666666666663</v>
      </c>
      <c r="Y23" s="89">
        <f t="shared" si="5"/>
        <v>3.6090225563909772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0.16073111972347334</v>
      </c>
      <c r="C25" s="89">
        <f t="shared" si="6"/>
        <v>0.15566208393632416</v>
      </c>
      <c r="D25" s="89">
        <f t="shared" si="6"/>
        <v>0.12189606042788005</v>
      </c>
      <c r="E25" s="89">
        <f t="shared" si="6"/>
        <v>0.11892275756582542</v>
      </c>
      <c r="F25" s="89">
        <f t="shared" si="6"/>
        <v>0.118419452887538</v>
      </c>
      <c r="G25" s="89">
        <f t="shared" si="6"/>
        <v>0.11419594107345214</v>
      </c>
      <c r="H25" s="89">
        <f t="shared" si="6"/>
        <v>0.11870770371743766</v>
      </c>
      <c r="I25" s="89">
        <f t="shared" si="6"/>
        <v>0.1080981368751153</v>
      </c>
      <c r="J25" s="89">
        <f t="shared" si="6"/>
        <v>0.10272102979628193</v>
      </c>
      <c r="K25" s="89">
        <f t="shared" si="6"/>
        <v>9.929546455306032E-2</v>
      </c>
      <c r="L25" s="89">
        <f t="shared" si="6"/>
        <v>0.11935451387140628</v>
      </c>
      <c r="M25" s="89">
        <f t="shared" si="6"/>
        <v>0.12384920118288169</v>
      </c>
      <c r="N25" s="89">
        <f t="shared" si="6"/>
        <v>0.13168718034329424</v>
      </c>
      <c r="O25" s="89">
        <f t="shared" si="6"/>
        <v>0.15322545659624312</v>
      </c>
      <c r="P25" s="89">
        <f t="shared" si="6"/>
        <v>0.17146770654255244</v>
      </c>
      <c r="Q25" s="89">
        <f t="shared" si="6"/>
        <v>0.1866337813029891</v>
      </c>
      <c r="R25" s="89">
        <f t="shared" si="6"/>
        <v>0.20906131215163551</v>
      </c>
      <c r="S25" s="89">
        <f t="shared" si="6"/>
        <v>0.17665104226210893</v>
      </c>
      <c r="T25" s="89">
        <f t="shared" si="6"/>
        <v>0.15994299495724623</v>
      </c>
      <c r="U25" s="89">
        <f t="shared" si="6"/>
        <v>0.16763374548105842</v>
      </c>
      <c r="V25" s="89">
        <f t="shared" si="6"/>
        <v>0.15188531322332563</v>
      </c>
      <c r="W25" s="89">
        <f t="shared" ref="W25:X25" si="7">W8/W5</f>
        <v>5.30365930216075E-2</v>
      </c>
      <c r="X25" s="89">
        <f t="shared" si="7"/>
        <v>2.7346147633661767E-2</v>
      </c>
      <c r="Y25" s="89">
        <f t="shared" ref="Y25" si="8">Y8/Y5</f>
        <v>8.3898934195874644E-2</v>
      </c>
    </row>
    <row r="26" spans="1:25" x14ac:dyDescent="0.3">
      <c r="A26" s="75" t="s">
        <v>211</v>
      </c>
      <c r="B26" s="89">
        <f t="shared" ref="B26:V26" si="9">B8/B7</f>
        <v>0.52336289222373811</v>
      </c>
      <c r="C26" s="89">
        <f t="shared" si="9"/>
        <v>0.51007705986959095</v>
      </c>
      <c r="D26" s="89">
        <f t="shared" si="9"/>
        <v>0.43502824858757061</v>
      </c>
      <c r="E26" s="89">
        <f t="shared" si="9"/>
        <v>0.36817182479282934</v>
      </c>
      <c r="F26" s="89">
        <f t="shared" si="9"/>
        <v>0.37275162648296978</v>
      </c>
      <c r="G26" s="89">
        <f t="shared" si="9"/>
        <v>0.39981965734896302</v>
      </c>
      <c r="H26" s="89">
        <f t="shared" si="9"/>
        <v>0.41100946878510675</v>
      </c>
      <c r="I26" s="89">
        <f t="shared" si="9"/>
        <v>0.36186241817957265</v>
      </c>
      <c r="J26" s="89">
        <f t="shared" si="9"/>
        <v>0.34047619047619049</v>
      </c>
      <c r="K26" s="89">
        <f t="shared" si="9"/>
        <v>0.34732383519445514</v>
      </c>
      <c r="L26" s="89">
        <f t="shared" si="9"/>
        <v>0.34796330275229359</v>
      </c>
      <c r="M26" s="89">
        <f t="shared" si="9"/>
        <v>0.36154848517754373</v>
      </c>
      <c r="N26" s="89">
        <f t="shared" si="9"/>
        <v>0.37842906363120937</v>
      </c>
      <c r="O26" s="89">
        <f t="shared" si="9"/>
        <v>0.41685353475746489</v>
      </c>
      <c r="P26" s="89">
        <f t="shared" si="9"/>
        <v>0.44685656006410723</v>
      </c>
      <c r="Q26" s="89">
        <f t="shared" si="9"/>
        <v>0.45982805648586128</v>
      </c>
      <c r="R26" s="89">
        <f t="shared" si="9"/>
        <v>0.45254962733377613</v>
      </c>
      <c r="S26" s="89">
        <f t="shared" si="9"/>
        <v>0.4149398021751779</v>
      </c>
      <c r="T26" s="89">
        <f t="shared" si="9"/>
        <v>0.38561449877289034</v>
      </c>
      <c r="U26" s="89">
        <f t="shared" si="9"/>
        <v>0.4162486327462</v>
      </c>
      <c r="V26" s="89">
        <f t="shared" si="9"/>
        <v>0.41780315478146568</v>
      </c>
      <c r="W26" s="89">
        <f t="shared" ref="W26:X26" si="10">W8/W7</f>
        <v>0.17502004811547714</v>
      </c>
      <c r="X26" s="89">
        <f t="shared" si="10"/>
        <v>0.11179344955097728</v>
      </c>
      <c r="Y26" s="89">
        <f t="shared" ref="Y26" si="11">Y8/Y7</f>
        <v>0.28953749027860376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5.0505050505050504E-2</v>
      </c>
      <c r="C28" s="89">
        <f t="shared" ref="C28:V28" si="12">C15/C8</f>
        <v>4.8808832074375363E-2</v>
      </c>
      <c r="D28" s="89">
        <f t="shared" si="12"/>
        <v>6.6419294990723562E-2</v>
      </c>
      <c r="E28" s="89">
        <f t="shared" si="12"/>
        <v>8.2682590721175925E-2</v>
      </c>
      <c r="F28" s="89">
        <f t="shared" si="12"/>
        <v>9.034907597535935E-2</v>
      </c>
      <c r="G28" s="89">
        <f t="shared" si="12"/>
        <v>7.7582318448353629E-2</v>
      </c>
      <c r="H28" s="89">
        <f t="shared" si="12"/>
        <v>6.5208902772354554E-2</v>
      </c>
      <c r="I28" s="89">
        <f t="shared" si="12"/>
        <v>5.7679180887372013E-2</v>
      </c>
      <c r="J28" s="89">
        <f t="shared" si="12"/>
        <v>5.3706293706293706E-2</v>
      </c>
      <c r="K28" s="89">
        <f t="shared" si="12"/>
        <v>5.0554323725055431E-2</v>
      </c>
      <c r="L28" s="89">
        <f t="shared" si="12"/>
        <v>5.3153343176545034E-2</v>
      </c>
      <c r="M28" s="89">
        <f t="shared" si="12"/>
        <v>4.0696801321519746E-2</v>
      </c>
      <c r="N28" s="89">
        <f t="shared" si="12"/>
        <v>3.5957128039645035E-2</v>
      </c>
      <c r="O28" s="89">
        <f t="shared" si="12"/>
        <v>3.3220083050207627E-2</v>
      </c>
      <c r="P28" s="89">
        <f t="shared" si="12"/>
        <v>3.1219432670361917E-2</v>
      </c>
      <c r="Q28" s="89">
        <f t="shared" si="12"/>
        <v>3.2437302898333083E-2</v>
      </c>
      <c r="R28" s="89">
        <f t="shared" si="12"/>
        <v>4.0684875662454136E-2</v>
      </c>
      <c r="S28" s="89">
        <f t="shared" si="12"/>
        <v>6.0619134936900014E-2</v>
      </c>
      <c r="T28" s="89">
        <f t="shared" si="12"/>
        <v>6.7365122882600603E-2</v>
      </c>
      <c r="U28" s="89">
        <f t="shared" si="12"/>
        <v>7.3577383109822397E-2</v>
      </c>
      <c r="V28" s="89">
        <f t="shared" si="12"/>
        <v>8.8585193196342546E-2</v>
      </c>
      <c r="W28" s="89">
        <f t="shared" ref="W28:X28" si="13">W15/W8</f>
        <v>0.28598701794578085</v>
      </c>
      <c r="X28" s="89">
        <f t="shared" si="13"/>
        <v>0.37802717070289427</v>
      </c>
      <c r="Y28" s="89">
        <f t="shared" ref="Y28" si="14">Y15/Y8</f>
        <v>0.11818612735029231</v>
      </c>
    </row>
    <row r="29" spans="1:25" x14ac:dyDescent="0.3">
      <c r="A29" s="75" t="s">
        <v>213</v>
      </c>
      <c r="B29" s="89">
        <f>B10/B8</f>
        <v>0.35190615835777128</v>
      </c>
      <c r="C29" s="89">
        <f t="shared" ref="C29:V29" si="15">C10/C8</f>
        <v>0.35705984892504355</v>
      </c>
      <c r="D29" s="89">
        <f t="shared" si="15"/>
        <v>0.33209647495361783</v>
      </c>
      <c r="E29" s="89">
        <f t="shared" si="15"/>
        <v>0.30592558566835093</v>
      </c>
      <c r="F29" s="89">
        <f t="shared" si="15"/>
        <v>0.28490759753593431</v>
      </c>
      <c r="G29" s="89">
        <f t="shared" si="15"/>
        <v>0.29138475417230492</v>
      </c>
      <c r="H29" s="89">
        <f t="shared" si="15"/>
        <v>0.32174931667317452</v>
      </c>
      <c r="I29" s="89">
        <f t="shared" si="15"/>
        <v>0.2955631399317406</v>
      </c>
      <c r="J29" s="89">
        <f t="shared" si="15"/>
        <v>0.29006993006993009</v>
      </c>
      <c r="K29" s="89">
        <f t="shared" si="15"/>
        <v>0.275609756097561</v>
      </c>
      <c r="L29" s="89">
        <f t="shared" si="15"/>
        <v>0.27926597764184768</v>
      </c>
      <c r="M29" s="89">
        <f t="shared" si="15"/>
        <v>0.2435801171347049</v>
      </c>
      <c r="N29" s="89">
        <f t="shared" si="15"/>
        <v>0.2175867235219546</v>
      </c>
      <c r="O29" s="89">
        <f t="shared" si="15"/>
        <v>0.18988297470743676</v>
      </c>
      <c r="P29" s="89">
        <f t="shared" si="15"/>
        <v>0.16677535050537984</v>
      </c>
      <c r="Q29" s="89">
        <f t="shared" si="15"/>
        <v>0.14281423637182761</v>
      </c>
      <c r="R29" s="89">
        <f t="shared" si="15"/>
        <v>0.13143090093762738</v>
      </c>
      <c r="S29" s="89">
        <f t="shared" si="15"/>
        <v>0.11325639089634344</v>
      </c>
      <c r="T29" s="89">
        <f t="shared" si="15"/>
        <v>9.7326936257710758E-2</v>
      </c>
      <c r="U29" s="89">
        <f t="shared" si="15"/>
        <v>9.043131569409206E-2</v>
      </c>
      <c r="V29" s="89">
        <f t="shared" si="15"/>
        <v>8.7700324451872966E-2</v>
      </c>
      <c r="W29" s="89">
        <f t="shared" ref="W29:X29" si="16">W10/W8</f>
        <v>6.3382970599465446E-2</v>
      </c>
      <c r="X29" s="89">
        <f t="shared" si="16"/>
        <v>6.5564087418783223E-2</v>
      </c>
      <c r="Y29" s="89">
        <f t="shared" ref="Y29" si="17">Y10/Y8</f>
        <v>9.8435771843893197E-2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12661</v>
      </c>
      <c r="C32" s="42">
        <v>15340</v>
      </c>
      <c r="D32" s="42">
        <v>16065</v>
      </c>
      <c r="E32" s="42">
        <v>17762</v>
      </c>
      <c r="F32" s="42">
        <v>19630</v>
      </c>
      <c r="G32" s="42">
        <v>23096</v>
      </c>
      <c r="H32" s="42">
        <v>26401</v>
      </c>
      <c r="I32" s="42">
        <v>29930</v>
      </c>
      <c r="J32" s="42">
        <v>29896</v>
      </c>
      <c r="K32" s="42">
        <v>35872</v>
      </c>
      <c r="L32" s="42">
        <v>25658</v>
      </c>
      <c r="M32" s="42">
        <v>30094</v>
      </c>
      <c r="N32" s="42">
        <v>39196</v>
      </c>
      <c r="O32" s="42">
        <v>39930</v>
      </c>
      <c r="P32" s="42">
        <v>35534</v>
      </c>
      <c r="Q32" s="42">
        <v>38939</v>
      </c>
      <c r="R32" s="42">
        <v>35155</v>
      </c>
      <c r="S32" s="42">
        <v>32718</v>
      </c>
      <c r="T32" s="42">
        <v>35729</v>
      </c>
      <c r="U32" s="42">
        <v>36620</v>
      </c>
      <c r="V32" s="42">
        <v>37469</v>
      </c>
      <c r="W32" s="42">
        <v>27936</v>
      </c>
      <c r="X32" s="42">
        <v>36484</v>
      </c>
      <c r="Y32" s="42">
        <v>45421</v>
      </c>
    </row>
    <row r="33" spans="1:25" x14ac:dyDescent="0.3">
      <c r="A33" s="16" t="s">
        <v>116</v>
      </c>
      <c r="B33" s="42">
        <v>11331</v>
      </c>
      <c r="C33" s="42">
        <v>13854</v>
      </c>
      <c r="D33" s="42">
        <v>14499</v>
      </c>
      <c r="E33" s="42">
        <v>15826</v>
      </c>
      <c r="F33" s="68">
        <v>17989</v>
      </c>
      <c r="G33" s="68">
        <v>21250</v>
      </c>
      <c r="H33" s="68">
        <v>24572</v>
      </c>
      <c r="I33" s="68">
        <v>26549</v>
      </c>
      <c r="J33" s="68">
        <v>25831</v>
      </c>
      <c r="K33" s="68">
        <v>30722</v>
      </c>
      <c r="L33" s="68">
        <v>20208</v>
      </c>
      <c r="M33" s="68">
        <v>24200</v>
      </c>
      <c r="N33" s="68">
        <v>31539</v>
      </c>
      <c r="O33" s="68">
        <v>31821</v>
      </c>
      <c r="P33" s="68">
        <v>27130</v>
      </c>
      <c r="Q33" s="68">
        <v>29586</v>
      </c>
      <c r="R33" s="42">
        <v>26470</v>
      </c>
      <c r="S33" s="42">
        <v>24609</v>
      </c>
      <c r="T33" s="42">
        <v>27942</v>
      </c>
      <c r="U33" s="42">
        <v>30170</v>
      </c>
      <c r="V33" s="42">
        <v>30906</v>
      </c>
      <c r="W33" s="42">
        <v>23148</v>
      </c>
      <c r="X33" s="42">
        <v>31246</v>
      </c>
      <c r="Y33" s="42">
        <v>39294</v>
      </c>
    </row>
    <row r="34" spans="1:25" x14ac:dyDescent="0.3">
      <c r="A34" s="16" t="s">
        <v>117</v>
      </c>
      <c r="B34" s="42">
        <v>1330</v>
      </c>
      <c r="C34" s="42">
        <v>1486</v>
      </c>
      <c r="D34" s="42">
        <v>1566</v>
      </c>
      <c r="E34" s="42">
        <v>1935</v>
      </c>
      <c r="F34" s="68">
        <v>1641</v>
      </c>
      <c r="G34" s="68">
        <v>1847</v>
      </c>
      <c r="H34" s="68">
        <v>1829</v>
      </c>
      <c r="I34" s="68">
        <v>3381</v>
      </c>
      <c r="J34" s="68">
        <v>4065</v>
      </c>
      <c r="K34" s="68">
        <v>5151</v>
      </c>
      <c r="L34" s="68">
        <v>5450</v>
      </c>
      <c r="M34" s="68">
        <v>5895</v>
      </c>
      <c r="N34" s="68">
        <v>7657</v>
      </c>
      <c r="O34" s="68">
        <v>8109</v>
      </c>
      <c r="P34" s="68">
        <v>8404</v>
      </c>
      <c r="Q34" s="42">
        <v>9353</v>
      </c>
      <c r="R34" s="42">
        <v>8685</v>
      </c>
      <c r="S34" s="42">
        <v>8109</v>
      </c>
      <c r="T34" s="42">
        <v>7788</v>
      </c>
      <c r="U34" s="42">
        <v>6449</v>
      </c>
      <c r="V34" s="42">
        <v>6563</v>
      </c>
      <c r="W34" s="42">
        <v>4789</v>
      </c>
      <c r="X34" s="42">
        <v>5238</v>
      </c>
      <c r="Y34" s="42">
        <v>6127</v>
      </c>
    </row>
    <row r="35" spans="1:25" x14ac:dyDescent="0.3">
      <c r="A35" s="76" t="s">
        <v>2</v>
      </c>
      <c r="B35" s="3">
        <f>B36+B44</f>
        <v>669</v>
      </c>
      <c r="C35" s="3">
        <f t="shared" ref="C35:V35" si="18">C36+C44</f>
        <v>720</v>
      </c>
      <c r="D35" s="3">
        <f t="shared" si="18"/>
        <v>686</v>
      </c>
      <c r="E35" s="3">
        <f t="shared" si="18"/>
        <v>618</v>
      </c>
      <c r="F35" s="3">
        <f t="shared" si="18"/>
        <v>652</v>
      </c>
      <c r="G35" s="3">
        <f t="shared" si="18"/>
        <v>687</v>
      </c>
      <c r="H35" s="3">
        <f t="shared" si="18"/>
        <v>752</v>
      </c>
      <c r="I35" s="3">
        <f t="shared" si="18"/>
        <v>782</v>
      </c>
      <c r="J35" s="3">
        <f t="shared" si="18"/>
        <v>855</v>
      </c>
      <c r="K35" s="3">
        <f t="shared" si="18"/>
        <v>960</v>
      </c>
      <c r="L35" s="3">
        <f t="shared" si="18"/>
        <v>1014</v>
      </c>
      <c r="M35" s="3">
        <f t="shared" si="18"/>
        <v>1137</v>
      </c>
      <c r="N35" s="3">
        <f t="shared" si="18"/>
        <v>1242</v>
      </c>
      <c r="O35" s="3">
        <f t="shared" si="18"/>
        <v>1277</v>
      </c>
      <c r="P35" s="3">
        <f t="shared" si="18"/>
        <v>1196</v>
      </c>
      <c r="Q35" s="3">
        <f t="shared" si="18"/>
        <v>1576</v>
      </c>
      <c r="R35" s="3">
        <f t="shared" si="18"/>
        <v>1304</v>
      </c>
      <c r="S35" s="3">
        <f t="shared" si="18"/>
        <v>1152</v>
      </c>
      <c r="T35" s="3">
        <f t="shared" si="18"/>
        <v>934</v>
      </c>
      <c r="U35" s="3">
        <f t="shared" si="18"/>
        <v>877</v>
      </c>
      <c r="V35" s="3">
        <f t="shared" si="18"/>
        <v>990</v>
      </c>
      <c r="W35" s="3">
        <f t="shared" ref="W35:X35" si="19">W36+W44</f>
        <v>347</v>
      </c>
      <c r="X35" s="3">
        <f t="shared" si="19"/>
        <v>460</v>
      </c>
      <c r="Y35" s="3">
        <f t="shared" ref="Y35" si="20">Y36+Y44</f>
        <v>826</v>
      </c>
    </row>
    <row r="36" spans="1:25" x14ac:dyDescent="0.3">
      <c r="A36" s="77" t="s">
        <v>107</v>
      </c>
      <c r="B36" s="42">
        <v>542</v>
      </c>
      <c r="C36" s="42">
        <v>572</v>
      </c>
      <c r="D36" s="42">
        <v>532</v>
      </c>
      <c r="E36" s="42">
        <v>484</v>
      </c>
      <c r="F36" s="68">
        <v>512</v>
      </c>
      <c r="G36" s="68">
        <v>525</v>
      </c>
      <c r="H36" s="68">
        <v>561</v>
      </c>
      <c r="I36" s="68">
        <v>569</v>
      </c>
      <c r="J36" s="68">
        <v>602</v>
      </c>
      <c r="K36" s="68">
        <v>647</v>
      </c>
      <c r="L36" s="68">
        <v>689</v>
      </c>
      <c r="M36" s="68">
        <v>732</v>
      </c>
      <c r="N36" s="68">
        <v>771</v>
      </c>
      <c r="O36" s="68">
        <v>778</v>
      </c>
      <c r="P36" s="68">
        <v>798</v>
      </c>
      <c r="Q36" s="68">
        <v>859</v>
      </c>
      <c r="R36" s="42">
        <v>774</v>
      </c>
      <c r="S36" s="42">
        <v>713</v>
      </c>
      <c r="T36" s="42">
        <v>593</v>
      </c>
      <c r="U36" s="42">
        <v>618</v>
      </c>
      <c r="V36" s="42">
        <v>756</v>
      </c>
      <c r="W36" s="42">
        <v>295</v>
      </c>
      <c r="X36" s="42">
        <v>407</v>
      </c>
      <c r="Y36" s="42">
        <v>703</v>
      </c>
    </row>
    <row r="37" spans="1:25" x14ac:dyDescent="0.3">
      <c r="A37" s="78" t="s">
        <v>201</v>
      </c>
      <c r="B37" s="42">
        <v>324</v>
      </c>
      <c r="C37" s="42">
        <v>340</v>
      </c>
      <c r="D37" s="42">
        <v>316</v>
      </c>
      <c r="E37" s="42">
        <v>284</v>
      </c>
      <c r="F37" s="68">
        <v>300</v>
      </c>
      <c r="G37" s="68">
        <v>290</v>
      </c>
      <c r="H37" s="68">
        <v>285</v>
      </c>
      <c r="I37" s="68">
        <v>259</v>
      </c>
      <c r="J37" s="68">
        <v>247</v>
      </c>
      <c r="K37" s="68">
        <v>237</v>
      </c>
      <c r="L37" s="68">
        <v>217</v>
      </c>
      <c r="M37" s="68">
        <v>225</v>
      </c>
      <c r="N37" s="68">
        <v>232</v>
      </c>
      <c r="O37" s="68">
        <v>232</v>
      </c>
      <c r="P37" s="68">
        <v>234</v>
      </c>
      <c r="Q37" s="68">
        <v>261</v>
      </c>
      <c r="R37" s="42">
        <v>221</v>
      </c>
      <c r="S37" s="42">
        <v>177</v>
      </c>
      <c r="T37" s="42">
        <v>136</v>
      </c>
      <c r="U37" s="42">
        <v>124</v>
      </c>
      <c r="V37" s="42">
        <v>130</v>
      </c>
      <c r="W37" s="42">
        <v>47</v>
      </c>
      <c r="X37" s="42">
        <v>55</v>
      </c>
      <c r="Y37" s="42">
        <v>92</v>
      </c>
    </row>
    <row r="38" spans="1:25" x14ac:dyDescent="0.3">
      <c r="A38" s="79" t="s">
        <v>202</v>
      </c>
      <c r="B38" s="42">
        <v>3</v>
      </c>
      <c r="C38" s="42">
        <v>4</v>
      </c>
      <c r="D38" s="42">
        <v>6</v>
      </c>
      <c r="E38" s="42">
        <v>5</v>
      </c>
      <c r="F38" s="68">
        <v>8</v>
      </c>
      <c r="G38" s="68">
        <v>9</v>
      </c>
      <c r="H38" s="68">
        <v>10</v>
      </c>
      <c r="I38" s="68">
        <v>6</v>
      </c>
      <c r="J38" s="68">
        <v>6</v>
      </c>
      <c r="K38" s="68">
        <v>7</v>
      </c>
      <c r="L38" s="68">
        <v>6</v>
      </c>
      <c r="M38" s="68">
        <v>7</v>
      </c>
      <c r="N38" s="68">
        <v>7</v>
      </c>
      <c r="O38" s="68">
        <v>7</v>
      </c>
      <c r="P38" s="68">
        <v>7</v>
      </c>
      <c r="Q38" s="68">
        <v>7</v>
      </c>
      <c r="R38" s="42">
        <v>8</v>
      </c>
      <c r="S38" s="42">
        <v>8</v>
      </c>
      <c r="T38" s="42">
        <v>8</v>
      </c>
      <c r="U38" s="42">
        <v>9</v>
      </c>
      <c r="V38" s="42">
        <v>9</v>
      </c>
      <c r="W38" s="42">
        <v>8</v>
      </c>
      <c r="X38" s="42">
        <v>8</v>
      </c>
      <c r="Y38" s="42">
        <v>9</v>
      </c>
    </row>
    <row r="39" spans="1:25" x14ac:dyDescent="0.3">
      <c r="A39" s="79" t="s">
        <v>203</v>
      </c>
      <c r="B39" s="42">
        <v>321</v>
      </c>
      <c r="C39" s="42">
        <v>336</v>
      </c>
      <c r="D39" s="42">
        <v>310</v>
      </c>
      <c r="E39" s="42">
        <v>279</v>
      </c>
      <c r="F39" s="68">
        <v>292</v>
      </c>
      <c r="G39" s="68">
        <v>281</v>
      </c>
      <c r="H39" s="68">
        <v>275</v>
      </c>
      <c r="I39" s="68">
        <v>253</v>
      </c>
      <c r="J39" s="68">
        <v>241</v>
      </c>
      <c r="K39" s="68">
        <v>230</v>
      </c>
      <c r="L39" s="68">
        <v>211</v>
      </c>
      <c r="M39" s="68">
        <v>219</v>
      </c>
      <c r="N39" s="68">
        <v>225</v>
      </c>
      <c r="O39" s="68">
        <v>225</v>
      </c>
      <c r="P39" s="68">
        <v>227</v>
      </c>
      <c r="Q39" s="68">
        <v>253</v>
      </c>
      <c r="R39" s="42">
        <v>213</v>
      </c>
      <c r="S39" s="42">
        <v>169</v>
      </c>
      <c r="T39" s="42">
        <v>128</v>
      </c>
      <c r="U39" s="42">
        <v>116</v>
      </c>
      <c r="V39" s="42">
        <v>121</v>
      </c>
      <c r="W39" s="42">
        <v>39</v>
      </c>
      <c r="X39" s="42">
        <v>47</v>
      </c>
      <c r="Y39" s="42">
        <v>83</v>
      </c>
    </row>
    <row r="40" spans="1:25" x14ac:dyDescent="0.3">
      <c r="A40" s="78" t="s">
        <v>204</v>
      </c>
      <c r="B40" s="42">
        <v>218</v>
      </c>
      <c r="C40" s="42">
        <v>231</v>
      </c>
      <c r="D40" s="42">
        <v>216</v>
      </c>
      <c r="E40" s="42">
        <v>200</v>
      </c>
      <c r="F40" s="68">
        <v>212</v>
      </c>
      <c r="G40" s="68">
        <v>236</v>
      </c>
      <c r="H40" s="68">
        <v>276</v>
      </c>
      <c r="I40" s="68">
        <v>310</v>
      </c>
      <c r="J40" s="68">
        <v>354</v>
      </c>
      <c r="K40" s="68">
        <v>410</v>
      </c>
      <c r="L40" s="68">
        <v>472</v>
      </c>
      <c r="M40" s="68">
        <v>507</v>
      </c>
      <c r="N40" s="68">
        <v>539</v>
      </c>
      <c r="O40" s="68">
        <v>545</v>
      </c>
      <c r="P40" s="68">
        <v>564</v>
      </c>
      <c r="Q40" s="68">
        <v>598</v>
      </c>
      <c r="R40" s="42">
        <v>553</v>
      </c>
      <c r="S40" s="42">
        <v>536</v>
      </c>
      <c r="T40" s="42">
        <v>457</v>
      </c>
      <c r="U40" s="42">
        <v>493</v>
      </c>
      <c r="V40" s="42">
        <v>626</v>
      </c>
      <c r="W40" s="42">
        <v>248</v>
      </c>
      <c r="X40" s="42">
        <v>352</v>
      </c>
      <c r="Y40" s="42">
        <v>611</v>
      </c>
    </row>
    <row r="41" spans="1:25" x14ac:dyDescent="0.3">
      <c r="A41" s="79" t="s">
        <v>205</v>
      </c>
      <c r="B41" s="42">
        <v>2</v>
      </c>
      <c r="C41" s="42">
        <v>2</v>
      </c>
      <c r="D41" s="42">
        <v>2</v>
      </c>
      <c r="E41" s="42">
        <v>2</v>
      </c>
      <c r="F41" s="68">
        <v>2</v>
      </c>
      <c r="G41" s="68">
        <v>2</v>
      </c>
      <c r="H41" s="68">
        <v>2</v>
      </c>
      <c r="I41" s="68">
        <v>3</v>
      </c>
      <c r="J41" s="68">
        <v>3</v>
      </c>
      <c r="K41" s="68">
        <v>3</v>
      </c>
      <c r="L41" s="68">
        <v>4</v>
      </c>
      <c r="M41" s="68">
        <v>4</v>
      </c>
      <c r="N41" s="68">
        <v>4</v>
      </c>
      <c r="O41" s="68">
        <v>5</v>
      </c>
      <c r="P41" s="68">
        <v>5</v>
      </c>
      <c r="Q41" s="68">
        <v>6</v>
      </c>
      <c r="R41" s="42">
        <v>6</v>
      </c>
      <c r="S41" s="42">
        <v>7</v>
      </c>
      <c r="T41" s="42">
        <v>8</v>
      </c>
      <c r="U41" s="42">
        <v>9</v>
      </c>
      <c r="V41" s="42">
        <v>9</v>
      </c>
      <c r="W41" s="42">
        <v>3</v>
      </c>
      <c r="X41" s="42">
        <v>4</v>
      </c>
      <c r="Y41" s="42">
        <v>8</v>
      </c>
    </row>
    <row r="42" spans="1:25" x14ac:dyDescent="0.3">
      <c r="A42" s="79" t="s">
        <v>206</v>
      </c>
      <c r="B42" s="42">
        <v>5</v>
      </c>
      <c r="C42" s="42">
        <v>6</v>
      </c>
      <c r="D42" s="42">
        <v>7</v>
      </c>
      <c r="E42" s="42">
        <v>9</v>
      </c>
      <c r="F42" s="68">
        <v>11</v>
      </c>
      <c r="G42" s="68">
        <v>14</v>
      </c>
      <c r="H42" s="68">
        <v>18</v>
      </c>
      <c r="I42" s="68">
        <v>21</v>
      </c>
      <c r="J42" s="68">
        <v>25</v>
      </c>
      <c r="K42" s="68">
        <v>34</v>
      </c>
      <c r="L42" s="68">
        <v>45</v>
      </c>
      <c r="M42" s="68">
        <v>55</v>
      </c>
      <c r="N42" s="68">
        <v>68</v>
      </c>
      <c r="O42" s="68">
        <v>78</v>
      </c>
      <c r="P42" s="68">
        <v>85</v>
      </c>
      <c r="Q42" s="68">
        <v>87</v>
      </c>
      <c r="R42" s="42">
        <v>83</v>
      </c>
      <c r="S42" s="42">
        <v>67</v>
      </c>
      <c r="T42" s="42">
        <v>64</v>
      </c>
      <c r="U42" s="42">
        <v>66</v>
      </c>
      <c r="V42" s="42">
        <v>64</v>
      </c>
      <c r="W42" s="42">
        <v>26</v>
      </c>
      <c r="X42" s="42">
        <v>21</v>
      </c>
      <c r="Y42" s="42">
        <v>27</v>
      </c>
    </row>
    <row r="43" spans="1:25" x14ac:dyDescent="0.3">
      <c r="A43" s="79" t="s">
        <v>207</v>
      </c>
      <c r="B43" s="42">
        <v>212</v>
      </c>
      <c r="C43" s="42">
        <v>224</v>
      </c>
      <c r="D43" s="42">
        <v>207</v>
      </c>
      <c r="E43" s="42">
        <v>189</v>
      </c>
      <c r="F43" s="68">
        <v>199</v>
      </c>
      <c r="G43" s="68">
        <v>219</v>
      </c>
      <c r="H43" s="68">
        <v>256</v>
      </c>
      <c r="I43" s="68">
        <v>286</v>
      </c>
      <c r="J43" s="68">
        <v>327</v>
      </c>
      <c r="K43" s="68">
        <v>374</v>
      </c>
      <c r="L43" s="68">
        <v>423</v>
      </c>
      <c r="M43" s="68">
        <v>448</v>
      </c>
      <c r="N43" s="68">
        <v>467</v>
      </c>
      <c r="O43" s="68">
        <v>462</v>
      </c>
      <c r="P43" s="68">
        <v>473</v>
      </c>
      <c r="Q43" s="68">
        <v>505</v>
      </c>
      <c r="R43" s="42">
        <v>464</v>
      </c>
      <c r="S43" s="42">
        <v>461</v>
      </c>
      <c r="T43" s="42">
        <v>384</v>
      </c>
      <c r="U43" s="42">
        <v>419</v>
      </c>
      <c r="V43" s="42">
        <v>553</v>
      </c>
      <c r="W43" s="42">
        <v>219</v>
      </c>
      <c r="X43" s="42">
        <v>328</v>
      </c>
      <c r="Y43" s="42">
        <v>577</v>
      </c>
    </row>
    <row r="44" spans="1:25" x14ac:dyDescent="0.3">
      <c r="A44" s="77" t="s">
        <v>108</v>
      </c>
      <c r="B44" s="42">
        <v>127</v>
      </c>
      <c r="C44" s="42">
        <v>148</v>
      </c>
      <c r="D44" s="42">
        <v>154</v>
      </c>
      <c r="E44" s="42">
        <v>134</v>
      </c>
      <c r="F44" s="68">
        <v>140</v>
      </c>
      <c r="G44" s="68">
        <v>162</v>
      </c>
      <c r="H44" s="68">
        <v>191</v>
      </c>
      <c r="I44" s="68">
        <v>213</v>
      </c>
      <c r="J44" s="68">
        <v>253</v>
      </c>
      <c r="K44" s="68">
        <v>313</v>
      </c>
      <c r="L44" s="68">
        <v>325</v>
      </c>
      <c r="M44" s="68">
        <v>405</v>
      </c>
      <c r="N44" s="68">
        <v>471</v>
      </c>
      <c r="O44" s="68">
        <v>499</v>
      </c>
      <c r="P44" s="68">
        <v>398</v>
      </c>
      <c r="Q44" s="68">
        <v>717</v>
      </c>
      <c r="R44" s="42">
        <v>530</v>
      </c>
      <c r="S44" s="42">
        <v>439</v>
      </c>
      <c r="T44" s="42">
        <v>341</v>
      </c>
      <c r="U44" s="42">
        <v>259</v>
      </c>
      <c r="V44" s="42">
        <v>234</v>
      </c>
      <c r="W44" s="42">
        <v>52</v>
      </c>
      <c r="X44" s="42">
        <v>53</v>
      </c>
      <c r="Y44" s="42">
        <v>123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7.623318385650224E-2</v>
      </c>
      <c r="D46" s="65">
        <f t="shared" si="21"/>
        <v>-4.7222222222222276E-2</v>
      </c>
      <c r="E46" s="65">
        <f t="shared" si="21"/>
        <v>-9.9125364431486895E-2</v>
      </c>
      <c r="F46" s="65">
        <f t="shared" si="21"/>
        <v>5.5016181229773364E-2</v>
      </c>
      <c r="G46" s="65">
        <f t="shared" si="21"/>
        <v>5.3680981595092048E-2</v>
      </c>
      <c r="H46" s="65">
        <f t="shared" si="21"/>
        <v>9.4614264919941737E-2</v>
      </c>
      <c r="I46" s="65">
        <f t="shared" si="21"/>
        <v>3.9893617021276695E-2</v>
      </c>
      <c r="J46" s="65">
        <f t="shared" si="21"/>
        <v>9.3350383631713552E-2</v>
      </c>
      <c r="K46" s="65">
        <f t="shared" si="21"/>
        <v>0.12280701754385959</v>
      </c>
      <c r="L46" s="65">
        <f t="shared" si="21"/>
        <v>5.6249999999999911E-2</v>
      </c>
      <c r="M46" s="65">
        <f t="shared" si="21"/>
        <v>0.12130177514792906</v>
      </c>
      <c r="N46" s="65">
        <f t="shared" si="21"/>
        <v>9.2348284960422244E-2</v>
      </c>
      <c r="O46" s="65">
        <f t="shared" si="21"/>
        <v>2.8180354267310692E-2</v>
      </c>
      <c r="P46" s="65">
        <f t="shared" si="21"/>
        <v>-6.3429913860610809E-2</v>
      </c>
      <c r="Q46" s="65">
        <f t="shared" si="21"/>
        <v>0.31772575250836121</v>
      </c>
      <c r="R46" s="65">
        <f t="shared" si="21"/>
        <v>-0.17258883248730961</v>
      </c>
      <c r="S46" s="65">
        <f t="shared" si="21"/>
        <v>-0.1165644171779141</v>
      </c>
      <c r="T46" s="65">
        <f t="shared" si="21"/>
        <v>-0.18923611111111116</v>
      </c>
      <c r="U46" s="65">
        <f t="shared" si="21"/>
        <v>-6.1027837259100659E-2</v>
      </c>
      <c r="V46" s="65">
        <f t="shared" si="21"/>
        <v>0.12884834663625999</v>
      </c>
      <c r="W46" s="65">
        <f t="shared" si="21"/>
        <v>-0.64949494949494957</v>
      </c>
      <c r="X46" s="65">
        <f t="shared" si="21"/>
        <v>0.32564841498559072</v>
      </c>
      <c r="Y46" s="65">
        <f t="shared" si="21"/>
        <v>0.79565217391304355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5.5350553505534972E-2</v>
      </c>
      <c r="D47" s="65">
        <f t="shared" si="21"/>
        <v>-6.9930069930069894E-2</v>
      </c>
      <c r="E47" s="65">
        <f t="shared" si="21"/>
        <v>-9.0225563909774431E-2</v>
      </c>
      <c r="F47" s="65">
        <f t="shared" si="21"/>
        <v>5.7851239669421517E-2</v>
      </c>
      <c r="G47" s="65">
        <f t="shared" si="21"/>
        <v>2.5390625E-2</v>
      </c>
      <c r="H47" s="65">
        <f t="shared" si="21"/>
        <v>6.8571428571428505E-2</v>
      </c>
      <c r="I47" s="65">
        <f t="shared" si="21"/>
        <v>1.426024955436711E-2</v>
      </c>
      <c r="J47" s="65">
        <f t="shared" si="21"/>
        <v>5.7996485061511338E-2</v>
      </c>
      <c r="K47" s="65">
        <f t="shared" si="21"/>
        <v>7.4750830564784154E-2</v>
      </c>
      <c r="L47" s="65">
        <f t="shared" si="21"/>
        <v>6.4914992272024685E-2</v>
      </c>
      <c r="M47" s="65">
        <f t="shared" si="21"/>
        <v>6.2409288824383236E-2</v>
      </c>
      <c r="N47" s="65">
        <f t="shared" si="21"/>
        <v>5.3278688524590168E-2</v>
      </c>
      <c r="O47" s="65">
        <f t="shared" si="21"/>
        <v>9.0791180285343387E-3</v>
      </c>
      <c r="P47" s="65">
        <f t="shared" si="21"/>
        <v>2.5706940874036022E-2</v>
      </c>
      <c r="Q47" s="65">
        <f t="shared" si="21"/>
        <v>7.644110275689231E-2</v>
      </c>
      <c r="R47" s="65">
        <f t="shared" si="21"/>
        <v>-9.8952270081490101E-2</v>
      </c>
      <c r="S47" s="65">
        <f t="shared" si="21"/>
        <v>-7.8811369509043883E-2</v>
      </c>
      <c r="T47" s="65">
        <f t="shared" si="21"/>
        <v>-0.16830294530154277</v>
      </c>
      <c r="U47" s="65">
        <f t="shared" si="21"/>
        <v>4.2158516020236014E-2</v>
      </c>
      <c r="V47" s="65">
        <f t="shared" si="21"/>
        <v>0.22330097087378631</v>
      </c>
      <c r="W47" s="65">
        <f t="shared" si="21"/>
        <v>-0.60978835978835977</v>
      </c>
      <c r="X47" s="65">
        <f t="shared" si="21"/>
        <v>0.37966101694915255</v>
      </c>
      <c r="Y47" s="65">
        <f t="shared" si="21"/>
        <v>0.72727272727272729</v>
      </c>
    </row>
    <row r="48" spans="1:25" x14ac:dyDescent="0.3">
      <c r="A48" s="74" t="s">
        <v>214</v>
      </c>
      <c r="B48" s="65" t="s">
        <v>3</v>
      </c>
      <c r="C48" s="65">
        <f>C37/B37-1</f>
        <v>4.9382716049382713E-2</v>
      </c>
      <c r="D48" s="65">
        <f>D37/C37-1</f>
        <v>-7.0588235294117618E-2</v>
      </c>
      <c r="E48" s="65">
        <f>E37/D37-1</f>
        <v>-0.10126582278481011</v>
      </c>
      <c r="F48" s="65">
        <f>F37/E37-1</f>
        <v>5.6338028169014009E-2</v>
      </c>
      <c r="G48" s="65">
        <f t="shared" si="21"/>
        <v>-3.3333333333333326E-2</v>
      </c>
      <c r="H48" s="65">
        <f t="shared" si="21"/>
        <v>-1.7241379310344862E-2</v>
      </c>
      <c r="I48" s="65">
        <f t="shared" si="21"/>
        <v>-9.1228070175438547E-2</v>
      </c>
      <c r="J48" s="65">
        <f t="shared" si="21"/>
        <v>-4.633204633204635E-2</v>
      </c>
      <c r="K48" s="65">
        <f t="shared" si="21"/>
        <v>-4.0485829959514219E-2</v>
      </c>
      <c r="L48" s="65">
        <f t="shared" si="21"/>
        <v>-8.4388185654008407E-2</v>
      </c>
      <c r="M48" s="65">
        <f t="shared" si="21"/>
        <v>3.6866359447004671E-2</v>
      </c>
      <c r="N48" s="65">
        <f t="shared" si="21"/>
        <v>3.1111111111111089E-2</v>
      </c>
      <c r="O48" s="65">
        <f t="shared" si="21"/>
        <v>0</v>
      </c>
      <c r="P48" s="65">
        <f t="shared" si="21"/>
        <v>8.6206896551723755E-3</v>
      </c>
      <c r="Q48" s="65">
        <f t="shared" si="21"/>
        <v>0.11538461538461542</v>
      </c>
      <c r="R48" s="65">
        <f t="shared" si="21"/>
        <v>-0.15325670498084287</v>
      </c>
      <c r="S48" s="65">
        <f t="shared" si="21"/>
        <v>-0.19909502262443435</v>
      </c>
      <c r="T48" s="65">
        <f t="shared" si="21"/>
        <v>-0.23163841807909602</v>
      </c>
      <c r="U48" s="65">
        <f t="shared" si="21"/>
        <v>-8.8235294117647078E-2</v>
      </c>
      <c r="V48" s="65">
        <f t="shared" si="21"/>
        <v>4.8387096774193505E-2</v>
      </c>
      <c r="W48" s="65">
        <f t="shared" si="21"/>
        <v>-0.63846153846153841</v>
      </c>
      <c r="X48" s="65">
        <f t="shared" si="21"/>
        <v>0.17021276595744683</v>
      </c>
      <c r="Y48" s="65">
        <f t="shared" si="21"/>
        <v>0.67272727272727262</v>
      </c>
    </row>
    <row r="49" spans="1:25" x14ac:dyDescent="0.3">
      <c r="A49" s="74" t="s">
        <v>215</v>
      </c>
      <c r="B49" s="65" t="s">
        <v>3</v>
      </c>
      <c r="C49" s="65">
        <f>C40/B40-1</f>
        <v>5.9633027522935755E-2</v>
      </c>
      <c r="D49" s="65">
        <f>D40/C40-1</f>
        <v>-6.4935064935064957E-2</v>
      </c>
      <c r="E49" s="65">
        <f>E40/D40-1</f>
        <v>-7.407407407407407E-2</v>
      </c>
      <c r="F49" s="65">
        <f>F40/E40-1</f>
        <v>6.0000000000000053E-2</v>
      </c>
      <c r="G49" s="65">
        <f t="shared" ref="G49:Y49" si="22">G40/F40-1</f>
        <v>0.1132075471698113</v>
      </c>
      <c r="H49" s="65">
        <f t="shared" si="22"/>
        <v>0.16949152542372881</v>
      </c>
      <c r="I49" s="65">
        <f t="shared" si="22"/>
        <v>0.12318840579710155</v>
      </c>
      <c r="J49" s="65">
        <f t="shared" si="22"/>
        <v>0.14193548387096766</v>
      </c>
      <c r="K49" s="65">
        <f t="shared" si="22"/>
        <v>0.15819209039548032</v>
      </c>
      <c r="L49" s="65">
        <f t="shared" si="22"/>
        <v>0.15121951219512186</v>
      </c>
      <c r="M49" s="65">
        <f t="shared" si="22"/>
        <v>7.4152542372881269E-2</v>
      </c>
      <c r="N49" s="65">
        <f t="shared" si="22"/>
        <v>6.3116370808678601E-2</v>
      </c>
      <c r="O49" s="65">
        <f t="shared" si="22"/>
        <v>1.1131725417439675E-2</v>
      </c>
      <c r="P49" s="65">
        <f t="shared" si="22"/>
        <v>3.4862385321100975E-2</v>
      </c>
      <c r="Q49" s="65">
        <f t="shared" si="22"/>
        <v>6.0283687943262443E-2</v>
      </c>
      <c r="R49" s="65">
        <f t="shared" si="22"/>
        <v>-7.5250836120401288E-2</v>
      </c>
      <c r="S49" s="65">
        <f t="shared" si="22"/>
        <v>-3.0741410488245968E-2</v>
      </c>
      <c r="T49" s="65">
        <f t="shared" si="22"/>
        <v>-0.14738805970149249</v>
      </c>
      <c r="U49" s="65">
        <f t="shared" si="22"/>
        <v>7.8774617067833619E-2</v>
      </c>
      <c r="V49" s="65">
        <f t="shared" si="22"/>
        <v>0.26977687626774838</v>
      </c>
      <c r="W49" s="65">
        <f t="shared" si="22"/>
        <v>-0.60383386581469645</v>
      </c>
      <c r="X49" s="65">
        <f t="shared" si="22"/>
        <v>0.41935483870967749</v>
      </c>
      <c r="Y49" s="65">
        <f t="shared" si="22"/>
        <v>0.73579545454545459</v>
      </c>
    </row>
    <row r="50" spans="1:25" x14ac:dyDescent="0.3">
      <c r="A50" s="73" t="s">
        <v>110</v>
      </c>
      <c r="B50" s="65" t="s">
        <v>3</v>
      </c>
      <c r="C50" s="88">
        <f>C44/B44-1</f>
        <v>0.16535433070866135</v>
      </c>
      <c r="D50" s="88">
        <f>D44/C44-1</f>
        <v>4.0540540540540571E-2</v>
      </c>
      <c r="E50" s="88">
        <f>E44/D44-1</f>
        <v>-0.12987012987012991</v>
      </c>
      <c r="F50" s="88">
        <f>F44/E44-1</f>
        <v>4.4776119402984982E-2</v>
      </c>
      <c r="G50" s="88">
        <f t="shared" ref="G50:Y50" si="23">G44/F44-1</f>
        <v>0.15714285714285725</v>
      </c>
      <c r="H50" s="88">
        <f t="shared" si="23"/>
        <v>0.17901234567901225</v>
      </c>
      <c r="I50" s="88">
        <f t="shared" si="23"/>
        <v>0.11518324607329844</v>
      </c>
      <c r="J50" s="88">
        <f t="shared" si="23"/>
        <v>0.18779342723004699</v>
      </c>
      <c r="K50" s="88">
        <f t="shared" si="23"/>
        <v>0.23715415019762842</v>
      </c>
      <c r="L50" s="88">
        <f t="shared" si="23"/>
        <v>3.833865814696491E-2</v>
      </c>
      <c r="M50" s="88">
        <f t="shared" si="23"/>
        <v>0.24615384615384617</v>
      </c>
      <c r="N50" s="88">
        <f t="shared" si="23"/>
        <v>0.16296296296296298</v>
      </c>
      <c r="O50" s="88">
        <f t="shared" si="23"/>
        <v>5.9447983014861983E-2</v>
      </c>
      <c r="P50" s="88">
        <f t="shared" si="23"/>
        <v>-0.20240480961923846</v>
      </c>
      <c r="Q50" s="88">
        <f t="shared" si="23"/>
        <v>0.80150753768844218</v>
      </c>
      <c r="R50" s="88">
        <f t="shared" si="23"/>
        <v>-0.26080892608089257</v>
      </c>
      <c r="S50" s="88">
        <f t="shared" si="23"/>
        <v>-0.17169811320754713</v>
      </c>
      <c r="T50" s="88">
        <f t="shared" si="23"/>
        <v>-0.22323462414578588</v>
      </c>
      <c r="U50" s="88">
        <f t="shared" si="23"/>
        <v>-0.2404692082111437</v>
      </c>
      <c r="V50" s="88">
        <f t="shared" si="23"/>
        <v>-9.6525096525096554E-2</v>
      </c>
      <c r="W50" s="88">
        <f t="shared" si="23"/>
        <v>-0.77777777777777779</v>
      </c>
      <c r="X50" s="88">
        <f t="shared" si="23"/>
        <v>1.9230769230769162E-2</v>
      </c>
      <c r="Y50" s="88">
        <f t="shared" si="23"/>
        <v>1.3207547169811322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5.2839428165231815E-2</v>
      </c>
      <c r="C52" s="65">
        <f t="shared" si="24"/>
        <v>4.6936114732724903E-2</v>
      </c>
      <c r="D52" s="65">
        <f t="shared" si="24"/>
        <v>4.2701525054466234E-2</v>
      </c>
      <c r="E52" s="65">
        <f t="shared" si="24"/>
        <v>3.4793379123972526E-2</v>
      </c>
      <c r="F52" s="65">
        <f t="shared" si="24"/>
        <v>3.3214467651553746E-2</v>
      </c>
      <c r="G52" s="65">
        <f t="shared" si="24"/>
        <v>2.9745410460685833E-2</v>
      </c>
      <c r="H52" s="65">
        <f t="shared" si="24"/>
        <v>2.8483769554183552E-2</v>
      </c>
      <c r="I52" s="65">
        <f t="shared" si="24"/>
        <v>2.6127631139325092E-2</v>
      </c>
      <c r="J52" s="65">
        <f t="shared" si="24"/>
        <v>2.8599143698153598E-2</v>
      </c>
      <c r="K52" s="65">
        <f t="shared" si="24"/>
        <v>2.6761819803746655E-2</v>
      </c>
      <c r="L52" s="65">
        <f t="shared" si="24"/>
        <v>3.9519837867331827E-2</v>
      </c>
      <c r="M52" s="65">
        <f t="shared" si="24"/>
        <v>3.7781617598192332E-2</v>
      </c>
      <c r="N52" s="65">
        <f t="shared" si="24"/>
        <v>3.1686906827227267E-2</v>
      </c>
      <c r="O52" s="65">
        <f t="shared" si="24"/>
        <v>3.1980966691710494E-2</v>
      </c>
      <c r="P52" s="65">
        <f t="shared" si="24"/>
        <v>3.3657905104969889E-2</v>
      </c>
      <c r="Q52" s="65">
        <f t="shared" si="24"/>
        <v>4.0473561211125095E-2</v>
      </c>
      <c r="R52" s="65">
        <f t="shared" si="24"/>
        <v>3.7092874413312472E-2</v>
      </c>
      <c r="S52" s="65">
        <f t="shared" si="24"/>
        <v>3.5209976159911976E-2</v>
      </c>
      <c r="T52" s="65">
        <f t="shared" si="24"/>
        <v>2.6141229813316912E-2</v>
      </c>
      <c r="U52" s="65">
        <f t="shared" si="24"/>
        <v>2.3948661933369742E-2</v>
      </c>
      <c r="V52" s="65">
        <f t="shared" si="24"/>
        <v>2.6421842056099709E-2</v>
      </c>
      <c r="W52" s="65">
        <f t="shared" ref="W52:X52" si="25">W35/W32</f>
        <v>1.2421248568155784E-2</v>
      </c>
      <c r="X52" s="65">
        <f t="shared" si="25"/>
        <v>1.2608266637430107E-2</v>
      </c>
      <c r="Y52" s="65">
        <f t="shared" ref="Y52" si="26">Y35/Y32</f>
        <v>1.8185420840580349E-2</v>
      </c>
    </row>
    <row r="53" spans="1:25" x14ac:dyDescent="0.3">
      <c r="A53" s="75" t="s">
        <v>217</v>
      </c>
      <c r="B53" s="88">
        <f t="shared" ref="B53:V53" si="27">B35/B34</f>
        <v>0.50300751879699246</v>
      </c>
      <c r="C53" s="88">
        <f t="shared" si="27"/>
        <v>0.48452220726783313</v>
      </c>
      <c r="D53" s="88">
        <f t="shared" si="27"/>
        <v>0.438058748403576</v>
      </c>
      <c r="E53" s="88">
        <f t="shared" si="27"/>
        <v>0.31937984496124033</v>
      </c>
      <c r="F53" s="88">
        <f t="shared" si="27"/>
        <v>0.39731870810481412</v>
      </c>
      <c r="G53" s="88">
        <f t="shared" si="27"/>
        <v>0.37195452084461289</v>
      </c>
      <c r="H53" s="88">
        <f t="shared" si="27"/>
        <v>0.41115363586659376</v>
      </c>
      <c r="I53" s="88">
        <f t="shared" si="27"/>
        <v>0.23129251700680273</v>
      </c>
      <c r="J53" s="88">
        <f t="shared" si="27"/>
        <v>0.21033210332103322</v>
      </c>
      <c r="K53" s="88">
        <f t="shared" si="27"/>
        <v>0.18637157833430401</v>
      </c>
      <c r="L53" s="88">
        <f t="shared" si="27"/>
        <v>0.18605504587155963</v>
      </c>
      <c r="M53" s="88">
        <f t="shared" si="27"/>
        <v>0.19287531806615776</v>
      </c>
      <c r="N53" s="88">
        <f t="shared" si="27"/>
        <v>0.16220451874102129</v>
      </c>
      <c r="O53" s="88">
        <f t="shared" si="27"/>
        <v>0.15747934393883339</v>
      </c>
      <c r="P53" s="88">
        <f t="shared" si="27"/>
        <v>0.14231318419800096</v>
      </c>
      <c r="Q53" s="88">
        <f t="shared" si="27"/>
        <v>0.16850208489254784</v>
      </c>
      <c r="R53" s="88">
        <f t="shared" si="27"/>
        <v>0.15014392630972942</v>
      </c>
      <c r="S53" s="88">
        <f t="shared" si="27"/>
        <v>0.14206437291897892</v>
      </c>
      <c r="T53" s="88">
        <f t="shared" si="27"/>
        <v>0.11992809450436569</v>
      </c>
      <c r="U53" s="88">
        <f t="shared" si="27"/>
        <v>0.1359900759807722</v>
      </c>
      <c r="V53" s="88">
        <f t="shared" si="27"/>
        <v>0.15084564985524912</v>
      </c>
      <c r="W53" s="88">
        <f t="shared" ref="W53:X53" si="28">W35/W34</f>
        <v>7.2457715598245986E-2</v>
      </c>
      <c r="X53" s="88">
        <f t="shared" si="28"/>
        <v>8.7819778541428029E-2</v>
      </c>
      <c r="Y53" s="88">
        <f t="shared" ref="Y53" si="29">Y35/Y34</f>
        <v>0.13481312224579728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7.4738415545590429E-3</v>
      </c>
      <c r="C55" s="88">
        <f t="shared" ref="C55:V55" si="30">C42/C35</f>
        <v>8.3333333333333332E-3</v>
      </c>
      <c r="D55" s="88">
        <f t="shared" si="30"/>
        <v>1.020408163265306E-2</v>
      </c>
      <c r="E55" s="88">
        <f t="shared" si="30"/>
        <v>1.4563106796116505E-2</v>
      </c>
      <c r="F55" s="88">
        <f t="shared" si="30"/>
        <v>1.6871165644171779E-2</v>
      </c>
      <c r="G55" s="88">
        <f t="shared" si="30"/>
        <v>2.0378457059679767E-2</v>
      </c>
      <c r="H55" s="88">
        <f t="shared" si="30"/>
        <v>2.3936170212765957E-2</v>
      </c>
      <c r="I55" s="88">
        <f t="shared" si="30"/>
        <v>2.6854219948849106E-2</v>
      </c>
      <c r="J55" s="88">
        <f t="shared" si="30"/>
        <v>2.9239766081871343E-2</v>
      </c>
      <c r="K55" s="88">
        <f t="shared" si="30"/>
        <v>3.5416666666666666E-2</v>
      </c>
      <c r="L55" s="88">
        <f t="shared" si="30"/>
        <v>4.4378698224852069E-2</v>
      </c>
      <c r="M55" s="88">
        <f t="shared" si="30"/>
        <v>4.8372911169744945E-2</v>
      </c>
      <c r="N55" s="88">
        <f t="shared" si="30"/>
        <v>5.4750402576489533E-2</v>
      </c>
      <c r="O55" s="88">
        <f t="shared" si="30"/>
        <v>6.1080657791699293E-2</v>
      </c>
      <c r="P55" s="88">
        <f t="shared" si="30"/>
        <v>7.1070234113712369E-2</v>
      </c>
      <c r="Q55" s="88">
        <f t="shared" si="30"/>
        <v>5.5203045685279187E-2</v>
      </c>
      <c r="R55" s="88">
        <f t="shared" si="30"/>
        <v>6.3650306748466251E-2</v>
      </c>
      <c r="S55" s="88">
        <f t="shared" si="30"/>
        <v>5.8159722222222224E-2</v>
      </c>
      <c r="T55" s="88">
        <f t="shared" si="30"/>
        <v>6.852248394004283E-2</v>
      </c>
      <c r="U55" s="88">
        <f t="shared" si="30"/>
        <v>7.5256556442417327E-2</v>
      </c>
      <c r="V55" s="88">
        <f t="shared" si="30"/>
        <v>6.4646464646464646E-2</v>
      </c>
      <c r="W55" s="88">
        <f t="shared" ref="W55:X55" si="31">W42/W35</f>
        <v>7.492795389048991E-2</v>
      </c>
      <c r="X55" s="88">
        <f t="shared" si="31"/>
        <v>4.5652173913043478E-2</v>
      </c>
      <c r="Y55" s="88">
        <f t="shared" ref="Y55" si="32">Y42/Y35</f>
        <v>3.2687651331719129E-2</v>
      </c>
    </row>
    <row r="56" spans="1:25" x14ac:dyDescent="0.3">
      <c r="A56" s="75" t="s">
        <v>219</v>
      </c>
      <c r="B56" s="65">
        <f>B37/B35</f>
        <v>0.48430493273542602</v>
      </c>
      <c r="C56" s="65">
        <f t="shared" ref="C56:V56" si="33">C37/C35</f>
        <v>0.47222222222222221</v>
      </c>
      <c r="D56" s="65">
        <f t="shared" si="33"/>
        <v>0.46064139941690962</v>
      </c>
      <c r="E56" s="65">
        <f t="shared" si="33"/>
        <v>0.45954692556634302</v>
      </c>
      <c r="F56" s="65">
        <f t="shared" si="33"/>
        <v>0.46012269938650308</v>
      </c>
      <c r="G56" s="65">
        <f t="shared" si="33"/>
        <v>0.42212518195050946</v>
      </c>
      <c r="H56" s="65">
        <f t="shared" si="33"/>
        <v>0.37898936170212766</v>
      </c>
      <c r="I56" s="65">
        <f t="shared" si="33"/>
        <v>0.33120204603580561</v>
      </c>
      <c r="J56" s="65">
        <f t="shared" si="33"/>
        <v>0.28888888888888886</v>
      </c>
      <c r="K56" s="65">
        <f t="shared" si="33"/>
        <v>0.24687500000000001</v>
      </c>
      <c r="L56" s="65">
        <f t="shared" si="33"/>
        <v>0.21400394477317555</v>
      </c>
      <c r="M56" s="65">
        <f t="shared" si="33"/>
        <v>0.19788918205804748</v>
      </c>
      <c r="N56" s="65">
        <f t="shared" si="33"/>
        <v>0.18679549114331723</v>
      </c>
      <c r="O56" s="65">
        <f t="shared" si="33"/>
        <v>0.1816758026624902</v>
      </c>
      <c r="P56" s="65">
        <f t="shared" si="33"/>
        <v>0.19565217391304349</v>
      </c>
      <c r="Q56" s="65">
        <f t="shared" si="33"/>
        <v>0.16560913705583757</v>
      </c>
      <c r="R56" s="65">
        <f t="shared" si="33"/>
        <v>0.16947852760736196</v>
      </c>
      <c r="S56" s="65">
        <f t="shared" si="33"/>
        <v>0.15364583333333334</v>
      </c>
      <c r="T56" s="65">
        <f t="shared" si="33"/>
        <v>0.145610278372591</v>
      </c>
      <c r="U56" s="65">
        <f t="shared" si="33"/>
        <v>0.14139110604332952</v>
      </c>
      <c r="V56" s="65">
        <f t="shared" si="33"/>
        <v>0.13131313131313133</v>
      </c>
      <c r="W56" s="65">
        <f t="shared" ref="W56:X56" si="34">W37/W35</f>
        <v>0.13544668587896252</v>
      </c>
      <c r="X56" s="65">
        <f t="shared" si="34"/>
        <v>0.11956521739130435</v>
      </c>
      <c r="Y56" s="65">
        <f t="shared" ref="Y56" si="35">Y37/Y35</f>
        <v>0.11138014527845036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2400</v>
      </c>
      <c r="C59" s="42">
        <f t="shared" si="36"/>
        <v>2722</v>
      </c>
      <c r="D59" s="42">
        <f t="shared" si="36"/>
        <v>2009</v>
      </c>
      <c r="E59" s="42">
        <f t="shared" si="36"/>
        <v>1559</v>
      </c>
      <c r="F59" s="42">
        <f t="shared" si="36"/>
        <v>1296</v>
      </c>
      <c r="G59" s="42">
        <f t="shared" si="36"/>
        <v>1530</v>
      </c>
      <c r="H59" s="42">
        <f t="shared" si="36"/>
        <v>1809</v>
      </c>
      <c r="I59" s="42">
        <f t="shared" si="36"/>
        <v>2148</v>
      </c>
      <c r="J59" s="42">
        <f t="shared" si="36"/>
        <v>2720</v>
      </c>
      <c r="K59" s="42">
        <f t="shared" si="36"/>
        <v>3550</v>
      </c>
      <c r="L59" s="42">
        <f t="shared" si="36"/>
        <v>3727</v>
      </c>
      <c r="M59" s="42">
        <f t="shared" si="36"/>
        <v>5522</v>
      </c>
      <c r="N59" s="42">
        <f t="shared" si="36"/>
        <v>7435</v>
      </c>
      <c r="O59" s="42">
        <f t="shared" si="36"/>
        <v>9319</v>
      </c>
      <c r="P59" s="42">
        <f t="shared" si="36"/>
        <v>11072</v>
      </c>
      <c r="Q59" s="42">
        <f t="shared" si="36"/>
        <v>11742</v>
      </c>
      <c r="R59" s="42">
        <f t="shared" si="36"/>
        <v>10961</v>
      </c>
      <c r="S59" s="42">
        <f t="shared" si="36"/>
        <v>8119</v>
      </c>
      <c r="T59" s="42">
        <f t="shared" si="36"/>
        <v>9279</v>
      </c>
      <c r="U59" s="42">
        <f t="shared" si="36"/>
        <v>10159</v>
      </c>
      <c r="V59" s="42">
        <f t="shared" si="36"/>
        <v>9181</v>
      </c>
      <c r="W59" s="42">
        <f t="shared" ref="W59:X59" si="37">W8-W35</f>
        <v>2272</v>
      </c>
      <c r="X59" s="42">
        <f t="shared" si="37"/>
        <v>1233</v>
      </c>
      <c r="Y59" s="42">
        <f t="shared" ref="Y59" si="38">Y8-Y35</f>
        <v>5503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0.13416666666666666</v>
      </c>
      <c r="D61" s="87">
        <f t="shared" si="39"/>
        <v>-0.26193975018368848</v>
      </c>
      <c r="E61" s="87">
        <f t="shared" si="39"/>
        <v>-0.22399203583872573</v>
      </c>
      <c r="F61" s="87">
        <f t="shared" si="39"/>
        <v>-0.16869788325849905</v>
      </c>
      <c r="G61" s="87">
        <f t="shared" si="39"/>
        <v>0.18055555555555555</v>
      </c>
      <c r="H61" s="87">
        <f t="shared" si="39"/>
        <v>0.18235294117647058</v>
      </c>
      <c r="I61" s="87">
        <f t="shared" si="39"/>
        <v>0.18739635157545606</v>
      </c>
      <c r="J61" s="87">
        <f t="shared" si="39"/>
        <v>0.26629422718808193</v>
      </c>
      <c r="K61" s="87">
        <f t="shared" si="39"/>
        <v>0.30514705882352944</v>
      </c>
      <c r="L61" s="87">
        <f t="shared" si="39"/>
        <v>4.9859154929577466E-2</v>
      </c>
      <c r="M61" s="87">
        <f t="shared" si="39"/>
        <v>0.48162060638583309</v>
      </c>
      <c r="N61" s="87">
        <f t="shared" si="39"/>
        <v>0.34643245201014128</v>
      </c>
      <c r="O61" s="87">
        <f t="shared" si="39"/>
        <v>0.25339609952925352</v>
      </c>
      <c r="P61" s="87">
        <f t="shared" si="39"/>
        <v>0.18811031226526451</v>
      </c>
      <c r="Q61" s="87">
        <f t="shared" si="39"/>
        <v>6.0513005780346824E-2</v>
      </c>
      <c r="R61" s="87">
        <f t="shared" si="39"/>
        <v>-6.651337080565492E-2</v>
      </c>
      <c r="S61" s="87">
        <f t="shared" si="39"/>
        <v>-0.25928291214305266</v>
      </c>
      <c r="T61" s="87">
        <f t="shared" si="39"/>
        <v>0.14287473826825964</v>
      </c>
      <c r="U61" s="87">
        <f t="shared" si="39"/>
        <v>9.4837805798038577E-2</v>
      </c>
      <c r="V61" s="87">
        <f t="shared" si="39"/>
        <v>-9.6269317846244706E-2</v>
      </c>
      <c r="W61" s="87">
        <f t="shared" si="39"/>
        <v>-0.75253240387757325</v>
      </c>
      <c r="X61" s="87">
        <f t="shared" si="39"/>
        <v>-0.457306338028169</v>
      </c>
      <c r="Y61" s="87">
        <f t="shared" si="39"/>
        <v>3.4630981346309815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628" priority="19" stopIfTrue="1" operator="lessThan">
      <formula>0</formula>
    </cfRule>
  </conditionalFormatting>
  <conditionalFormatting sqref="B50:B52 C52:Y52">
    <cfRule type="cellIs" dxfId="627" priority="18" stopIfTrue="1" operator="lessThan">
      <formula>0</formula>
    </cfRule>
  </conditionalFormatting>
  <conditionalFormatting sqref="B19:Y29 Z34:HI35 Z51:HI53">
    <cfRule type="cellIs" dxfId="626" priority="21" stopIfTrue="1" operator="lessThan">
      <formula>0</formula>
    </cfRule>
  </conditionalFormatting>
  <conditionalFormatting sqref="B48:Y56 A57:U57 B59:Y59">
    <cfRule type="cellIs" dxfId="625" priority="4" stopIfTrue="1" operator="lessThan">
      <formula>0</formula>
    </cfRule>
  </conditionalFormatting>
  <conditionalFormatting sqref="B61:Y61">
    <cfRule type="cellIs" dxfId="624" priority="3" stopIfTrue="1" operator="lessThan">
      <formula>0</formula>
    </cfRule>
  </conditionalFormatting>
  <conditionalFormatting sqref="C19:Y23">
    <cfRule type="cellIs" dxfId="623" priority="2" operator="lessThan">
      <formula>0</formula>
    </cfRule>
  </conditionalFormatting>
  <conditionalFormatting sqref="C46:Y50">
    <cfRule type="cellIs" dxfId="622" priority="1" operator="lessThan">
      <formula>0</formula>
    </cfRule>
  </conditionalFormatting>
  <conditionalFormatting sqref="M34:P34">
    <cfRule type="cellIs" dxfId="621" priority="8" stopIfTrue="1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8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150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107</v>
      </c>
      <c r="J5" s="42">
        <v>194</v>
      </c>
      <c r="K5" s="42">
        <v>191</v>
      </c>
      <c r="L5" s="42">
        <v>171</v>
      </c>
      <c r="M5" s="42">
        <v>191</v>
      </c>
      <c r="N5" s="42">
        <v>251</v>
      </c>
      <c r="O5" s="42">
        <v>226</v>
      </c>
      <c r="P5" s="42">
        <v>636</v>
      </c>
      <c r="Q5" s="42">
        <v>639</v>
      </c>
      <c r="R5" s="42">
        <v>209</v>
      </c>
      <c r="S5" s="42">
        <v>673</v>
      </c>
      <c r="T5" s="42">
        <v>179</v>
      </c>
      <c r="U5" s="42">
        <v>322</v>
      </c>
      <c r="V5" s="42">
        <v>355</v>
      </c>
      <c r="W5" s="42">
        <v>201</v>
      </c>
      <c r="X5" s="42">
        <v>154</v>
      </c>
      <c r="Y5" s="42">
        <v>163</v>
      </c>
    </row>
    <row r="6" spans="1:25" x14ac:dyDescent="0.3">
      <c r="A6" s="67" t="s">
        <v>113</v>
      </c>
      <c r="B6" s="42">
        <v>63</v>
      </c>
      <c r="C6" s="42">
        <v>154</v>
      </c>
      <c r="D6" s="42">
        <v>102</v>
      </c>
      <c r="E6" s="42">
        <v>44</v>
      </c>
      <c r="F6" s="68">
        <v>37</v>
      </c>
      <c r="G6" s="68">
        <v>48</v>
      </c>
      <c r="H6" s="68">
        <v>50</v>
      </c>
      <c r="I6" s="68">
        <v>49</v>
      </c>
      <c r="J6" s="68">
        <v>140</v>
      </c>
      <c r="K6" s="68">
        <v>111</v>
      </c>
      <c r="L6" s="68">
        <v>100</v>
      </c>
      <c r="M6" s="68">
        <v>123</v>
      </c>
      <c r="N6" s="68">
        <v>183</v>
      </c>
      <c r="O6" s="68">
        <v>157</v>
      </c>
      <c r="P6" s="68">
        <v>557</v>
      </c>
      <c r="Q6" s="68">
        <v>547</v>
      </c>
      <c r="R6" s="42">
        <v>132</v>
      </c>
      <c r="S6" s="42">
        <v>613</v>
      </c>
      <c r="T6" s="42">
        <v>121</v>
      </c>
      <c r="U6" s="42">
        <v>266</v>
      </c>
      <c r="V6" s="42">
        <v>288</v>
      </c>
      <c r="W6" s="42">
        <v>146</v>
      </c>
      <c r="X6" s="42">
        <v>100</v>
      </c>
      <c r="Y6" s="42">
        <v>106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58</v>
      </c>
      <c r="J7" s="68">
        <v>54</v>
      </c>
      <c r="K7" s="68">
        <v>80</v>
      </c>
      <c r="L7" s="68">
        <v>70</v>
      </c>
      <c r="M7" s="68">
        <v>68</v>
      </c>
      <c r="N7" s="68">
        <v>67</v>
      </c>
      <c r="O7" s="68">
        <v>69</v>
      </c>
      <c r="P7" s="68">
        <v>79</v>
      </c>
      <c r="Q7" s="42">
        <v>92</v>
      </c>
      <c r="R7" s="42">
        <v>77</v>
      </c>
      <c r="S7" s="42">
        <v>59</v>
      </c>
      <c r="T7" s="42">
        <v>58</v>
      </c>
      <c r="U7" s="42">
        <v>57</v>
      </c>
      <c r="V7" s="42">
        <v>67</v>
      </c>
      <c r="W7" s="42">
        <v>55</v>
      </c>
      <c r="X7" s="42">
        <v>54</v>
      </c>
      <c r="Y7" s="42">
        <v>57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>I9</f>
        <v>4</v>
      </c>
      <c r="J8" s="3">
        <f>J9</f>
        <v>5</v>
      </c>
      <c r="K8" s="3">
        <f t="shared" ref="K8:P8" si="0">K9+K17</f>
        <v>6</v>
      </c>
      <c r="L8" s="3">
        <f>L9</f>
        <v>5</v>
      </c>
      <c r="M8" s="3">
        <f>M9</f>
        <v>5</v>
      </c>
      <c r="N8" s="3">
        <f t="shared" si="0"/>
        <v>7</v>
      </c>
      <c r="O8" s="3">
        <f>O9</f>
        <v>7</v>
      </c>
      <c r="P8" s="3">
        <f t="shared" si="0"/>
        <v>10</v>
      </c>
      <c r="Q8" s="3">
        <f>Q9</f>
        <v>9</v>
      </c>
      <c r="R8" s="3">
        <f t="shared" ref="R8:Y8" si="1">R9</f>
        <v>8</v>
      </c>
      <c r="S8" s="3">
        <f t="shared" si="1"/>
        <v>7</v>
      </c>
      <c r="T8" s="3">
        <f t="shared" si="1"/>
        <v>7</v>
      </c>
      <c r="U8" s="3">
        <f t="shared" si="1"/>
        <v>8</v>
      </c>
      <c r="V8" s="3">
        <f t="shared" si="1"/>
        <v>8</v>
      </c>
      <c r="W8" s="3">
        <f t="shared" si="1"/>
        <v>2</v>
      </c>
      <c r="X8" s="3">
        <f t="shared" si="1"/>
        <v>2</v>
      </c>
      <c r="Y8" s="3">
        <f t="shared" si="1"/>
        <v>4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</v>
      </c>
      <c r="J9" s="68">
        <v>5</v>
      </c>
      <c r="K9" s="68">
        <v>5</v>
      </c>
      <c r="L9" s="68">
        <v>5</v>
      </c>
      <c r="M9" s="68">
        <v>5</v>
      </c>
      <c r="N9" s="68">
        <v>6</v>
      </c>
      <c r="O9" s="68">
        <v>7</v>
      </c>
      <c r="P9" s="68">
        <v>9</v>
      </c>
      <c r="Q9" s="68">
        <v>9</v>
      </c>
      <c r="R9" s="42">
        <v>8</v>
      </c>
      <c r="S9" s="42">
        <v>7</v>
      </c>
      <c r="T9" s="42">
        <v>7</v>
      </c>
      <c r="U9" s="42">
        <v>8</v>
      </c>
      <c r="V9" s="42">
        <v>8</v>
      </c>
      <c r="W9" s="42">
        <v>2</v>
      </c>
      <c r="X9" s="42">
        <v>2</v>
      </c>
      <c r="Y9" s="42">
        <v>4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</v>
      </c>
      <c r="J10" s="68">
        <v>2</v>
      </c>
      <c r="K10" s="68">
        <v>2</v>
      </c>
      <c r="L10" s="68">
        <v>2</v>
      </c>
      <c r="M10" s="68">
        <v>2</v>
      </c>
      <c r="N10" s="68">
        <v>2</v>
      </c>
      <c r="O10" s="68">
        <v>2</v>
      </c>
      <c r="P10" s="68">
        <v>3</v>
      </c>
      <c r="Q10" s="68">
        <v>2</v>
      </c>
      <c r="R10" s="42">
        <v>2</v>
      </c>
      <c r="S10" s="42">
        <v>2</v>
      </c>
      <c r="T10" s="42">
        <v>2</v>
      </c>
      <c r="U10" s="42">
        <v>2</v>
      </c>
      <c r="V10" s="42">
        <v>2</v>
      </c>
      <c r="W10" s="42" t="s">
        <v>18</v>
      </c>
      <c r="X10" s="42" t="s">
        <v>18</v>
      </c>
      <c r="Y10" s="42">
        <v>1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2</v>
      </c>
      <c r="J12" s="68">
        <v>2</v>
      </c>
      <c r="K12" s="68">
        <v>2</v>
      </c>
      <c r="L12" s="68">
        <v>2</v>
      </c>
      <c r="M12" s="68">
        <v>2</v>
      </c>
      <c r="N12" s="68">
        <v>2</v>
      </c>
      <c r="O12" s="68">
        <v>2</v>
      </c>
      <c r="P12" s="68">
        <v>3</v>
      </c>
      <c r="Q12" s="68">
        <v>2</v>
      </c>
      <c r="R12" s="42">
        <v>2</v>
      </c>
      <c r="S12" s="42">
        <v>2</v>
      </c>
      <c r="T12" s="42">
        <v>2</v>
      </c>
      <c r="U12" s="42">
        <v>2</v>
      </c>
      <c r="V12" s="42">
        <v>2</v>
      </c>
      <c r="W12" s="42" t="s">
        <v>18</v>
      </c>
      <c r="X12" s="42" t="s">
        <v>18</v>
      </c>
      <c r="Y12" s="42">
        <v>1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</v>
      </c>
      <c r="J13" s="68">
        <v>3</v>
      </c>
      <c r="K13" s="68">
        <v>3</v>
      </c>
      <c r="L13" s="68">
        <v>3</v>
      </c>
      <c r="M13" s="68">
        <v>3</v>
      </c>
      <c r="N13" s="68">
        <v>4</v>
      </c>
      <c r="O13" s="68">
        <v>5</v>
      </c>
      <c r="P13" s="68">
        <v>6</v>
      </c>
      <c r="Q13" s="68">
        <v>6</v>
      </c>
      <c r="R13" s="42">
        <v>6</v>
      </c>
      <c r="S13" s="42">
        <v>6</v>
      </c>
      <c r="T13" s="42">
        <v>5</v>
      </c>
      <c r="U13" s="42">
        <v>6</v>
      </c>
      <c r="V13" s="42">
        <v>6</v>
      </c>
      <c r="W13" s="42">
        <v>2</v>
      </c>
      <c r="X13" s="42">
        <v>1</v>
      </c>
      <c r="Y13" s="42">
        <v>4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 t="s">
        <v>18</v>
      </c>
      <c r="J15" s="68">
        <v>1</v>
      </c>
      <c r="K15" s="68">
        <v>1</v>
      </c>
      <c r="L15" s="68">
        <v>1</v>
      </c>
      <c r="M15" s="68">
        <v>1</v>
      </c>
      <c r="N15" s="68">
        <v>1</v>
      </c>
      <c r="O15" s="68">
        <v>2</v>
      </c>
      <c r="P15" s="68">
        <v>2</v>
      </c>
      <c r="Q15" s="68">
        <v>3</v>
      </c>
      <c r="R15" s="42">
        <v>3</v>
      </c>
      <c r="S15" s="42">
        <v>2</v>
      </c>
      <c r="T15" s="42">
        <v>2</v>
      </c>
      <c r="U15" s="42">
        <v>2</v>
      </c>
      <c r="V15" s="42">
        <v>2</v>
      </c>
      <c r="W15" s="42">
        <v>2</v>
      </c>
      <c r="X15" s="42">
        <v>1</v>
      </c>
      <c r="Y15" s="42">
        <v>1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</v>
      </c>
      <c r="J16" s="68">
        <v>2</v>
      </c>
      <c r="K16" s="68">
        <v>2</v>
      </c>
      <c r="L16" s="68">
        <v>2</v>
      </c>
      <c r="M16" s="68">
        <v>2</v>
      </c>
      <c r="N16" s="68">
        <v>3</v>
      </c>
      <c r="O16" s="68">
        <v>3</v>
      </c>
      <c r="P16" s="68">
        <v>4</v>
      </c>
      <c r="Q16" s="68">
        <v>4</v>
      </c>
      <c r="R16" s="42">
        <v>4</v>
      </c>
      <c r="S16" s="42">
        <v>3</v>
      </c>
      <c r="T16" s="42">
        <v>3</v>
      </c>
      <c r="U16" s="42">
        <v>4</v>
      </c>
      <c r="V16" s="42">
        <v>4</v>
      </c>
      <c r="W16" s="42" t="s">
        <v>18</v>
      </c>
      <c r="X16" s="42" t="s">
        <v>18</v>
      </c>
      <c r="Y16" s="42">
        <v>2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 t="s">
        <v>18</v>
      </c>
      <c r="J17" s="68" t="s">
        <v>18</v>
      </c>
      <c r="K17" s="68">
        <v>1</v>
      </c>
      <c r="L17" s="68" t="s">
        <v>18</v>
      </c>
      <c r="M17" s="68" t="s">
        <v>18</v>
      </c>
      <c r="N17" s="68">
        <v>1</v>
      </c>
      <c r="O17" s="68" t="s">
        <v>18</v>
      </c>
      <c r="P17" s="68">
        <v>1</v>
      </c>
      <c r="Q17" s="68" t="s">
        <v>18</v>
      </c>
      <c r="R17" s="42" t="s">
        <v>18</v>
      </c>
      <c r="S17" s="42" t="s">
        <v>18</v>
      </c>
      <c r="T17" s="42" t="s">
        <v>18</v>
      </c>
      <c r="U17" s="42" t="s">
        <v>18</v>
      </c>
      <c r="V17" s="42" t="s">
        <v>18</v>
      </c>
      <c r="W17" s="42" t="s">
        <v>18</v>
      </c>
      <c r="X17" s="42">
        <v>1</v>
      </c>
      <c r="Y17" s="42" t="s">
        <v>18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 t="s">
        <v>3</v>
      </c>
      <c r="D19" s="89" t="s">
        <v>3</v>
      </c>
      <c r="E19" s="89" t="s">
        <v>3</v>
      </c>
      <c r="F19" s="89" t="s">
        <v>3</v>
      </c>
      <c r="G19" s="89" t="s">
        <v>3</v>
      </c>
      <c r="H19" s="89" t="s">
        <v>3</v>
      </c>
      <c r="I19" s="65" t="s">
        <v>3</v>
      </c>
      <c r="J19" s="89">
        <f>J8/I8-1</f>
        <v>0.25</v>
      </c>
      <c r="K19" s="89">
        <f t="shared" ref="K19:Y19" si="2">K8/J8-1</f>
        <v>0.19999999999999996</v>
      </c>
      <c r="L19" s="89">
        <f t="shared" si="2"/>
        <v>-0.16666666666666663</v>
      </c>
      <c r="M19" s="89">
        <f t="shared" si="2"/>
        <v>0</v>
      </c>
      <c r="N19" s="89">
        <f t="shared" si="2"/>
        <v>0.39999999999999991</v>
      </c>
      <c r="O19" s="89">
        <f t="shared" si="2"/>
        <v>0</v>
      </c>
      <c r="P19" s="89">
        <f t="shared" si="2"/>
        <v>0.4285714285714286</v>
      </c>
      <c r="Q19" s="89">
        <f t="shared" si="2"/>
        <v>-9.9999999999999978E-2</v>
      </c>
      <c r="R19" s="89">
        <f t="shared" si="2"/>
        <v>-0.11111111111111116</v>
      </c>
      <c r="S19" s="89">
        <f t="shared" si="2"/>
        <v>-0.125</v>
      </c>
      <c r="T19" s="89">
        <f t="shared" si="2"/>
        <v>0</v>
      </c>
      <c r="U19" s="89">
        <f t="shared" si="2"/>
        <v>0.14285714285714279</v>
      </c>
      <c r="V19" s="89">
        <f t="shared" si="2"/>
        <v>0</v>
      </c>
      <c r="W19" s="89">
        <f t="shared" si="2"/>
        <v>-0.75</v>
      </c>
      <c r="X19" s="89">
        <f t="shared" si="2"/>
        <v>0</v>
      </c>
      <c r="Y19" s="89">
        <f t="shared" si="2"/>
        <v>1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ref="J20:Y21" si="3">J9/I9-1</f>
        <v>0.25</v>
      </c>
      <c r="K20" s="89">
        <f t="shared" si="3"/>
        <v>0</v>
      </c>
      <c r="L20" s="89">
        <f t="shared" si="3"/>
        <v>0</v>
      </c>
      <c r="M20" s="89">
        <f t="shared" si="3"/>
        <v>0</v>
      </c>
      <c r="N20" s="89">
        <f t="shared" si="3"/>
        <v>0.19999999999999996</v>
      </c>
      <c r="O20" s="89">
        <f t="shared" si="3"/>
        <v>0.16666666666666674</v>
      </c>
      <c r="P20" s="89">
        <f t="shared" si="3"/>
        <v>0.28571428571428581</v>
      </c>
      <c r="Q20" s="89">
        <f t="shared" si="3"/>
        <v>0</v>
      </c>
      <c r="R20" s="89">
        <f t="shared" si="3"/>
        <v>-0.11111111111111116</v>
      </c>
      <c r="S20" s="89">
        <f t="shared" si="3"/>
        <v>-0.125</v>
      </c>
      <c r="T20" s="89">
        <f t="shared" si="3"/>
        <v>0</v>
      </c>
      <c r="U20" s="89">
        <f t="shared" si="3"/>
        <v>0.14285714285714279</v>
      </c>
      <c r="V20" s="89">
        <f t="shared" si="3"/>
        <v>0</v>
      </c>
      <c r="W20" s="89">
        <f t="shared" si="3"/>
        <v>-0.75</v>
      </c>
      <c r="X20" s="89">
        <f t="shared" si="3"/>
        <v>0</v>
      </c>
      <c r="Y20" s="89">
        <f t="shared" si="3"/>
        <v>1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</v>
      </c>
      <c r="K21" s="89">
        <f t="shared" si="3"/>
        <v>0</v>
      </c>
      <c r="L21" s="89">
        <f t="shared" si="3"/>
        <v>0</v>
      </c>
      <c r="M21" s="89">
        <f t="shared" si="3"/>
        <v>0</v>
      </c>
      <c r="N21" s="89">
        <f t="shared" si="3"/>
        <v>0</v>
      </c>
      <c r="O21" s="89">
        <f t="shared" si="3"/>
        <v>0</v>
      </c>
      <c r="P21" s="89">
        <f t="shared" si="3"/>
        <v>0.5</v>
      </c>
      <c r="Q21" s="89">
        <f t="shared" si="3"/>
        <v>-0.33333333333333337</v>
      </c>
      <c r="R21" s="89">
        <f t="shared" si="3"/>
        <v>0</v>
      </c>
      <c r="S21" s="89">
        <f t="shared" si="3"/>
        <v>0</v>
      </c>
      <c r="T21" s="89">
        <f t="shared" si="3"/>
        <v>0</v>
      </c>
      <c r="U21" s="89">
        <f t="shared" si="3"/>
        <v>0</v>
      </c>
      <c r="V21" s="89">
        <f t="shared" si="3"/>
        <v>0</v>
      </c>
      <c r="W21" s="89" t="s">
        <v>3</v>
      </c>
      <c r="X21" s="89" t="s">
        <v>3</v>
      </c>
      <c r="Y21" s="89" t="s">
        <v>3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0.5</v>
      </c>
      <c r="K22" s="89">
        <f t="shared" si="4"/>
        <v>0</v>
      </c>
      <c r="L22" s="89">
        <f t="shared" si="4"/>
        <v>0</v>
      </c>
      <c r="M22" s="89">
        <f t="shared" si="4"/>
        <v>0</v>
      </c>
      <c r="N22" s="89">
        <f t="shared" si="4"/>
        <v>0.33333333333333326</v>
      </c>
      <c r="O22" s="89">
        <f t="shared" si="4"/>
        <v>0.25</v>
      </c>
      <c r="P22" s="89">
        <f t="shared" si="4"/>
        <v>0.19999999999999996</v>
      </c>
      <c r="Q22" s="89">
        <f t="shared" si="4"/>
        <v>0</v>
      </c>
      <c r="R22" s="89">
        <f t="shared" si="4"/>
        <v>0</v>
      </c>
      <c r="S22" s="89">
        <f t="shared" si="4"/>
        <v>0</v>
      </c>
      <c r="T22" s="89">
        <f t="shared" si="4"/>
        <v>-0.16666666666666663</v>
      </c>
      <c r="U22" s="89">
        <f t="shared" si="4"/>
        <v>0.19999999999999996</v>
      </c>
      <c r="V22" s="89">
        <f t="shared" si="4"/>
        <v>0</v>
      </c>
      <c r="W22" s="89">
        <f t="shared" si="4"/>
        <v>-0.66666666666666674</v>
      </c>
      <c r="X22" s="89">
        <f t="shared" si="4"/>
        <v>-0.5</v>
      </c>
      <c r="Y22" s="89">
        <f t="shared" si="4"/>
        <v>3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 t="s">
        <v>3</v>
      </c>
      <c r="K23" s="89" t="s">
        <v>3</v>
      </c>
      <c r="L23" s="89" t="s">
        <v>3</v>
      </c>
      <c r="M23" s="89" t="s">
        <v>3</v>
      </c>
      <c r="N23" s="89" t="s">
        <v>3</v>
      </c>
      <c r="O23" s="89" t="s">
        <v>3</v>
      </c>
      <c r="P23" s="89" t="s">
        <v>3</v>
      </c>
      <c r="Q23" s="89" t="s">
        <v>3</v>
      </c>
      <c r="R23" s="89" t="s">
        <v>3</v>
      </c>
      <c r="S23" s="89" t="s">
        <v>3</v>
      </c>
      <c r="T23" s="89" t="s">
        <v>3</v>
      </c>
      <c r="U23" s="89" t="s">
        <v>3</v>
      </c>
      <c r="V23" s="89" t="s">
        <v>3</v>
      </c>
      <c r="W23" s="89" t="s">
        <v>3</v>
      </c>
      <c r="X23" s="89" t="s">
        <v>3</v>
      </c>
      <c r="Y23" s="89" t="s">
        <v>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5">I8/I5</f>
        <v>3.7383177570093455E-2</v>
      </c>
      <c r="J25" s="89">
        <f t="shared" si="5"/>
        <v>2.5773195876288658E-2</v>
      </c>
      <c r="K25" s="89">
        <f t="shared" si="5"/>
        <v>3.1413612565445025E-2</v>
      </c>
      <c r="L25" s="89">
        <f t="shared" si="5"/>
        <v>2.9239766081871343E-2</v>
      </c>
      <c r="M25" s="89">
        <f t="shared" si="5"/>
        <v>2.6178010471204188E-2</v>
      </c>
      <c r="N25" s="89">
        <f t="shared" si="5"/>
        <v>2.7888446215139442E-2</v>
      </c>
      <c r="O25" s="89">
        <f t="shared" si="5"/>
        <v>3.0973451327433628E-2</v>
      </c>
      <c r="P25" s="89">
        <f t="shared" si="5"/>
        <v>1.5723270440251572E-2</v>
      </c>
      <c r="Q25" s="89">
        <f t="shared" si="5"/>
        <v>1.4084507042253521E-2</v>
      </c>
      <c r="R25" s="89">
        <f t="shared" si="5"/>
        <v>3.8277511961722487E-2</v>
      </c>
      <c r="S25" s="89">
        <f t="shared" si="5"/>
        <v>1.0401188707280832E-2</v>
      </c>
      <c r="T25" s="89">
        <f t="shared" si="5"/>
        <v>3.9106145251396648E-2</v>
      </c>
      <c r="U25" s="89">
        <f t="shared" si="5"/>
        <v>2.4844720496894408E-2</v>
      </c>
      <c r="V25" s="89">
        <f t="shared" si="5"/>
        <v>2.2535211267605635E-2</v>
      </c>
      <c r="W25" s="89">
        <f t="shared" ref="W25:X25" si="6">W8/W5</f>
        <v>9.9502487562189053E-3</v>
      </c>
      <c r="X25" s="89">
        <f t="shared" si="6"/>
        <v>1.2987012987012988E-2</v>
      </c>
      <c r="Y25" s="89">
        <f t="shared" ref="Y25" si="7">Y8/Y5</f>
        <v>2.4539877300613498E-2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8">I8/I7</f>
        <v>6.8965517241379309E-2</v>
      </c>
      <c r="J26" s="89">
        <f t="shared" si="8"/>
        <v>9.2592592592592587E-2</v>
      </c>
      <c r="K26" s="89">
        <f t="shared" si="8"/>
        <v>7.4999999999999997E-2</v>
      </c>
      <c r="L26" s="89">
        <f t="shared" si="8"/>
        <v>7.1428571428571425E-2</v>
      </c>
      <c r="M26" s="89">
        <f t="shared" si="8"/>
        <v>7.3529411764705885E-2</v>
      </c>
      <c r="N26" s="89">
        <f t="shared" si="8"/>
        <v>0.1044776119402985</v>
      </c>
      <c r="O26" s="89">
        <f t="shared" si="8"/>
        <v>0.10144927536231885</v>
      </c>
      <c r="P26" s="89">
        <f t="shared" si="8"/>
        <v>0.12658227848101267</v>
      </c>
      <c r="Q26" s="89">
        <f t="shared" si="8"/>
        <v>9.7826086956521743E-2</v>
      </c>
      <c r="R26" s="89">
        <f t="shared" si="8"/>
        <v>0.1038961038961039</v>
      </c>
      <c r="S26" s="89">
        <f t="shared" si="8"/>
        <v>0.11864406779661017</v>
      </c>
      <c r="T26" s="89">
        <f t="shared" si="8"/>
        <v>0.1206896551724138</v>
      </c>
      <c r="U26" s="89">
        <f t="shared" si="8"/>
        <v>0.14035087719298245</v>
      </c>
      <c r="V26" s="89">
        <f t="shared" si="8"/>
        <v>0.11940298507462686</v>
      </c>
      <c r="W26" s="89">
        <f t="shared" ref="W26:X26" si="9">W8/W7</f>
        <v>3.6363636363636362E-2</v>
      </c>
      <c r="X26" s="89">
        <f t="shared" si="9"/>
        <v>3.7037037037037035E-2</v>
      </c>
      <c r="Y26" s="89">
        <f t="shared" ref="Y26" si="10">Y8/Y7</f>
        <v>7.0175438596491224E-2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65" t="s">
        <v>3</v>
      </c>
      <c r="J28" s="89">
        <f t="shared" ref="J28:V28" si="11">J15/J8</f>
        <v>0.2</v>
      </c>
      <c r="K28" s="89">
        <f t="shared" si="11"/>
        <v>0.16666666666666666</v>
      </c>
      <c r="L28" s="89">
        <f t="shared" si="11"/>
        <v>0.2</v>
      </c>
      <c r="M28" s="89">
        <f t="shared" si="11"/>
        <v>0.2</v>
      </c>
      <c r="N28" s="89">
        <f t="shared" si="11"/>
        <v>0.14285714285714285</v>
      </c>
      <c r="O28" s="89">
        <f t="shared" si="11"/>
        <v>0.2857142857142857</v>
      </c>
      <c r="P28" s="89">
        <f t="shared" si="11"/>
        <v>0.2</v>
      </c>
      <c r="Q28" s="89">
        <f t="shared" si="11"/>
        <v>0.33333333333333331</v>
      </c>
      <c r="R28" s="89">
        <f t="shared" si="11"/>
        <v>0.375</v>
      </c>
      <c r="S28" s="89">
        <f t="shared" si="11"/>
        <v>0.2857142857142857</v>
      </c>
      <c r="T28" s="89">
        <f t="shared" si="11"/>
        <v>0.2857142857142857</v>
      </c>
      <c r="U28" s="89">
        <f t="shared" si="11"/>
        <v>0.25</v>
      </c>
      <c r="V28" s="89">
        <f t="shared" si="11"/>
        <v>0.25</v>
      </c>
      <c r="W28" s="89">
        <f t="shared" ref="W28:X28" si="12">W15/W8</f>
        <v>1</v>
      </c>
      <c r="X28" s="89">
        <f t="shared" si="12"/>
        <v>0.5</v>
      </c>
      <c r="Y28" s="89">
        <f t="shared" ref="Y28" si="13">Y15/Y8</f>
        <v>0.25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4">I10/I8</f>
        <v>0.5</v>
      </c>
      <c r="J29" s="89">
        <f t="shared" si="14"/>
        <v>0.4</v>
      </c>
      <c r="K29" s="89">
        <f t="shared" si="14"/>
        <v>0.33333333333333331</v>
      </c>
      <c r="L29" s="89">
        <f t="shared" si="14"/>
        <v>0.4</v>
      </c>
      <c r="M29" s="89">
        <f t="shared" si="14"/>
        <v>0.4</v>
      </c>
      <c r="N29" s="89">
        <f t="shared" si="14"/>
        <v>0.2857142857142857</v>
      </c>
      <c r="O29" s="89">
        <f t="shared" si="14"/>
        <v>0.2857142857142857</v>
      </c>
      <c r="P29" s="89">
        <f t="shared" si="14"/>
        <v>0.3</v>
      </c>
      <c r="Q29" s="89">
        <f t="shared" si="14"/>
        <v>0.22222222222222221</v>
      </c>
      <c r="R29" s="89">
        <f t="shared" si="14"/>
        <v>0.25</v>
      </c>
      <c r="S29" s="89">
        <f t="shared" si="14"/>
        <v>0.2857142857142857</v>
      </c>
      <c r="T29" s="89">
        <f t="shared" si="14"/>
        <v>0.2857142857142857</v>
      </c>
      <c r="U29" s="89">
        <f t="shared" si="14"/>
        <v>0.25</v>
      </c>
      <c r="V29" s="89">
        <f t="shared" si="14"/>
        <v>0.25</v>
      </c>
      <c r="W29" s="89" t="s">
        <v>3</v>
      </c>
      <c r="X29" s="89" t="s">
        <v>3</v>
      </c>
      <c r="Y29" s="89" t="s">
        <v>3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557</v>
      </c>
      <c r="J32" s="42">
        <v>415</v>
      </c>
      <c r="K32" s="42">
        <v>129</v>
      </c>
      <c r="L32" s="42">
        <v>60</v>
      </c>
      <c r="M32" s="42">
        <v>34</v>
      </c>
      <c r="N32" s="42">
        <v>50</v>
      </c>
      <c r="O32" s="42">
        <v>111</v>
      </c>
      <c r="P32" s="42">
        <v>43</v>
      </c>
      <c r="Q32" s="42">
        <v>50</v>
      </c>
      <c r="R32" s="42">
        <v>33</v>
      </c>
      <c r="S32" s="42">
        <v>24</v>
      </c>
      <c r="T32" s="42">
        <v>33</v>
      </c>
      <c r="U32" s="42">
        <v>110</v>
      </c>
      <c r="V32" s="42">
        <v>53</v>
      </c>
      <c r="W32" s="42">
        <v>89</v>
      </c>
      <c r="X32" s="42">
        <v>31</v>
      </c>
      <c r="Y32" s="42">
        <v>107</v>
      </c>
    </row>
    <row r="33" spans="1:25" x14ac:dyDescent="0.3">
      <c r="A33" s="16" t="s">
        <v>116</v>
      </c>
      <c r="B33" s="42">
        <v>579</v>
      </c>
      <c r="C33" s="42">
        <v>385</v>
      </c>
      <c r="D33" s="42">
        <v>399</v>
      </c>
      <c r="E33" s="42">
        <v>287</v>
      </c>
      <c r="F33" s="68">
        <v>423</v>
      </c>
      <c r="G33" s="68">
        <v>405</v>
      </c>
      <c r="H33" s="68">
        <v>562</v>
      </c>
      <c r="I33" s="68">
        <v>549</v>
      </c>
      <c r="J33" s="68">
        <v>404</v>
      </c>
      <c r="K33" s="68">
        <v>115</v>
      </c>
      <c r="L33" s="68">
        <v>42</v>
      </c>
      <c r="M33" s="68">
        <v>12</v>
      </c>
      <c r="N33" s="68">
        <v>24</v>
      </c>
      <c r="O33" s="68">
        <v>87</v>
      </c>
      <c r="P33" s="68">
        <v>18</v>
      </c>
      <c r="Q33" s="68">
        <v>32</v>
      </c>
      <c r="R33" s="42">
        <v>20</v>
      </c>
      <c r="S33" s="42">
        <v>14</v>
      </c>
      <c r="T33" s="42">
        <v>22</v>
      </c>
      <c r="U33" s="42">
        <v>98</v>
      </c>
      <c r="V33" s="42">
        <v>41</v>
      </c>
      <c r="W33" s="42">
        <v>83</v>
      </c>
      <c r="X33" s="42">
        <v>17</v>
      </c>
      <c r="Y33" s="42">
        <v>90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9</v>
      </c>
      <c r="J34" s="68">
        <v>11</v>
      </c>
      <c r="K34" s="68">
        <v>14</v>
      </c>
      <c r="L34" s="68">
        <v>18</v>
      </c>
      <c r="M34" s="68">
        <v>22</v>
      </c>
      <c r="N34" s="68">
        <v>26</v>
      </c>
      <c r="O34" s="68">
        <v>25</v>
      </c>
      <c r="P34" s="68">
        <v>25</v>
      </c>
      <c r="Q34" s="42">
        <v>17</v>
      </c>
      <c r="R34" s="42">
        <v>13</v>
      </c>
      <c r="S34" s="42">
        <v>10</v>
      </c>
      <c r="T34" s="42">
        <v>10</v>
      </c>
      <c r="U34" s="42">
        <v>12</v>
      </c>
      <c r="V34" s="42">
        <v>11</v>
      </c>
      <c r="W34" s="42">
        <v>6</v>
      </c>
      <c r="X34" s="42">
        <v>14</v>
      </c>
      <c r="Y34" s="42">
        <v>16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U35" si="15">I36+I44</f>
        <v>5</v>
      </c>
      <c r="J35" s="3">
        <f t="shared" si="15"/>
        <v>7</v>
      </c>
      <c r="K35" s="3">
        <f t="shared" si="15"/>
        <v>11</v>
      </c>
      <c r="L35" s="3">
        <f t="shared" si="15"/>
        <v>15</v>
      </c>
      <c r="M35" s="3">
        <f t="shared" si="15"/>
        <v>18</v>
      </c>
      <c r="N35" s="3">
        <f t="shared" si="15"/>
        <v>21</v>
      </c>
      <c r="O35" s="3">
        <f t="shared" si="15"/>
        <v>19</v>
      </c>
      <c r="P35" s="3">
        <f t="shared" si="15"/>
        <v>19</v>
      </c>
      <c r="Q35" s="3">
        <f t="shared" si="15"/>
        <v>6</v>
      </c>
      <c r="R35" s="3">
        <f t="shared" si="15"/>
        <v>5</v>
      </c>
      <c r="S35" s="3">
        <f t="shared" si="15"/>
        <v>5</v>
      </c>
      <c r="T35" s="3">
        <f t="shared" si="15"/>
        <v>5</v>
      </c>
      <c r="U35" s="3">
        <f t="shared" si="15"/>
        <v>7</v>
      </c>
      <c r="V35" s="3">
        <f>V36</f>
        <v>5</v>
      </c>
      <c r="W35" s="3">
        <f>W36</f>
        <v>1</v>
      </c>
      <c r="X35" s="3" t="str">
        <f>X36</f>
        <v>(*)</v>
      </c>
      <c r="Y35" s="3" t="str">
        <f>Y36</f>
        <v>(*)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</v>
      </c>
      <c r="J36" s="68">
        <v>1</v>
      </c>
      <c r="K36" s="68">
        <v>1</v>
      </c>
      <c r="L36" s="68">
        <v>1</v>
      </c>
      <c r="M36" s="68">
        <v>1</v>
      </c>
      <c r="N36" s="68">
        <v>2</v>
      </c>
      <c r="O36" s="68">
        <v>2</v>
      </c>
      <c r="P36" s="68">
        <v>2</v>
      </c>
      <c r="Q36" s="68">
        <v>1</v>
      </c>
      <c r="R36" s="42">
        <v>1</v>
      </c>
      <c r="S36" s="42">
        <v>3</v>
      </c>
      <c r="T36" s="42">
        <v>4</v>
      </c>
      <c r="U36" s="42">
        <v>6</v>
      </c>
      <c r="V36" s="42">
        <v>5</v>
      </c>
      <c r="W36" s="42">
        <v>1</v>
      </c>
      <c r="X36" s="42" t="s">
        <v>18</v>
      </c>
      <c r="Y36" s="42" t="s">
        <v>18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 t="s">
        <v>18</v>
      </c>
      <c r="J37" s="68" t="s">
        <v>18</v>
      </c>
      <c r="K37" s="68" t="s">
        <v>18</v>
      </c>
      <c r="L37" s="68" t="s">
        <v>18</v>
      </c>
      <c r="M37" s="68" t="s">
        <v>18</v>
      </c>
      <c r="N37" s="68">
        <v>1</v>
      </c>
      <c r="O37" s="68">
        <v>1</v>
      </c>
      <c r="P37" s="68">
        <v>1</v>
      </c>
      <c r="Q37" s="68" t="s">
        <v>18</v>
      </c>
      <c r="R37" s="42" t="s">
        <v>18</v>
      </c>
      <c r="S37" s="42">
        <v>1</v>
      </c>
      <c r="T37" s="42">
        <v>1</v>
      </c>
      <c r="U37" s="42">
        <v>1</v>
      </c>
      <c r="V37" s="42">
        <v>1</v>
      </c>
      <c r="W37" s="42" t="s">
        <v>18</v>
      </c>
      <c r="X37" s="42" t="s">
        <v>18</v>
      </c>
      <c r="Y37" s="42">
        <v>0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 t="s">
        <v>18</v>
      </c>
      <c r="J39" s="68" t="s">
        <v>18</v>
      </c>
      <c r="K39" s="68" t="s">
        <v>18</v>
      </c>
      <c r="L39" s="68" t="s">
        <v>18</v>
      </c>
      <c r="M39" s="68" t="s">
        <v>18</v>
      </c>
      <c r="N39" s="68">
        <v>1</v>
      </c>
      <c r="O39" s="68">
        <v>1</v>
      </c>
      <c r="P39" s="68">
        <v>1</v>
      </c>
      <c r="Q39" s="68" t="s">
        <v>18</v>
      </c>
      <c r="R39" s="42" t="s">
        <v>18</v>
      </c>
      <c r="S39" s="42">
        <v>1</v>
      </c>
      <c r="T39" s="42">
        <v>1</v>
      </c>
      <c r="U39" s="42">
        <v>1</v>
      </c>
      <c r="V39" s="42">
        <v>1</v>
      </c>
      <c r="W39" s="42" t="s">
        <v>18</v>
      </c>
      <c r="X39" s="42" t="s">
        <v>18</v>
      </c>
      <c r="Y39" s="42">
        <v>0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</v>
      </c>
      <c r="J40" s="68" t="s">
        <v>18</v>
      </c>
      <c r="K40" s="68" t="s">
        <v>18</v>
      </c>
      <c r="L40" s="68">
        <v>1</v>
      </c>
      <c r="M40" s="68">
        <v>1</v>
      </c>
      <c r="N40" s="68">
        <v>1</v>
      </c>
      <c r="O40" s="68">
        <v>1</v>
      </c>
      <c r="P40" s="68">
        <v>1</v>
      </c>
      <c r="Q40" s="68">
        <v>1</v>
      </c>
      <c r="R40" s="42">
        <v>1</v>
      </c>
      <c r="S40" s="42">
        <v>2</v>
      </c>
      <c r="T40" s="42">
        <v>3</v>
      </c>
      <c r="U40" s="42">
        <v>5</v>
      </c>
      <c r="V40" s="42">
        <v>5</v>
      </c>
      <c r="W40" s="42">
        <v>1</v>
      </c>
      <c r="X40" s="42" t="s">
        <v>18</v>
      </c>
      <c r="Y40" s="42" t="s">
        <v>18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>
        <v>0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 t="s">
        <v>18</v>
      </c>
      <c r="J42" s="68">
        <v>0</v>
      </c>
      <c r="K42" s="68">
        <v>0</v>
      </c>
      <c r="L42" s="68" t="s">
        <v>18</v>
      </c>
      <c r="M42" s="68" t="s">
        <v>18</v>
      </c>
      <c r="N42" s="68" t="s">
        <v>18</v>
      </c>
      <c r="O42" s="68" t="s">
        <v>18</v>
      </c>
      <c r="P42" s="68" t="s">
        <v>18</v>
      </c>
      <c r="Q42" s="68" t="s">
        <v>18</v>
      </c>
      <c r="R42" s="42" t="s">
        <v>18</v>
      </c>
      <c r="S42" s="42" t="s">
        <v>18</v>
      </c>
      <c r="T42" s="42" t="s">
        <v>18</v>
      </c>
      <c r="U42" s="42" t="s">
        <v>18</v>
      </c>
      <c r="V42" s="42" t="s">
        <v>18</v>
      </c>
      <c r="W42" s="42" t="s">
        <v>18</v>
      </c>
      <c r="X42" s="42" t="s">
        <v>18</v>
      </c>
      <c r="Y42" s="42" t="s">
        <v>18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</v>
      </c>
      <c r="J43" s="68" t="s">
        <v>18</v>
      </c>
      <c r="K43" s="68" t="s">
        <v>18</v>
      </c>
      <c r="L43" s="68">
        <v>1</v>
      </c>
      <c r="M43" s="68">
        <v>1</v>
      </c>
      <c r="N43" s="68">
        <v>1</v>
      </c>
      <c r="O43" s="68">
        <v>1</v>
      </c>
      <c r="P43" s="68">
        <v>1</v>
      </c>
      <c r="Q43" s="68">
        <v>1</v>
      </c>
      <c r="R43" s="42">
        <v>1</v>
      </c>
      <c r="S43" s="42">
        <v>2</v>
      </c>
      <c r="T43" s="42">
        <v>3</v>
      </c>
      <c r="U43" s="42">
        <v>5</v>
      </c>
      <c r="V43" s="42">
        <v>4</v>
      </c>
      <c r="W43" s="42" t="s">
        <v>18</v>
      </c>
      <c r="X43" s="42" t="s">
        <v>18</v>
      </c>
      <c r="Y43" s="42">
        <v>0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4</v>
      </c>
      <c r="J44" s="68">
        <v>6</v>
      </c>
      <c r="K44" s="68">
        <v>10</v>
      </c>
      <c r="L44" s="68">
        <v>14</v>
      </c>
      <c r="M44" s="68">
        <v>17</v>
      </c>
      <c r="N44" s="68">
        <v>19</v>
      </c>
      <c r="O44" s="68">
        <v>17</v>
      </c>
      <c r="P44" s="68">
        <v>17</v>
      </c>
      <c r="Q44" s="68">
        <v>5</v>
      </c>
      <c r="R44" s="42">
        <v>4</v>
      </c>
      <c r="S44" s="42">
        <v>2</v>
      </c>
      <c r="T44" s="42">
        <v>1</v>
      </c>
      <c r="U44" s="42">
        <v>1</v>
      </c>
      <c r="V44" s="42" t="s">
        <v>18</v>
      </c>
      <c r="W44" s="42" t="s">
        <v>18</v>
      </c>
      <c r="X44" s="42" t="s">
        <v>18</v>
      </c>
      <c r="Y44" s="42" t="s">
        <v>18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W48" si="16">J35/I35-1</f>
        <v>0.39999999999999991</v>
      </c>
      <c r="K46" s="65">
        <f t="shared" si="16"/>
        <v>0.5714285714285714</v>
      </c>
      <c r="L46" s="65">
        <f t="shared" si="16"/>
        <v>0.36363636363636354</v>
      </c>
      <c r="M46" s="65">
        <f t="shared" si="16"/>
        <v>0.19999999999999996</v>
      </c>
      <c r="N46" s="65">
        <f t="shared" si="16"/>
        <v>0.16666666666666674</v>
      </c>
      <c r="O46" s="65">
        <f t="shared" si="16"/>
        <v>-9.5238095238095233E-2</v>
      </c>
      <c r="P46" s="65">
        <f t="shared" si="16"/>
        <v>0</v>
      </c>
      <c r="Q46" s="65">
        <f t="shared" si="16"/>
        <v>-0.68421052631578949</v>
      </c>
      <c r="R46" s="65">
        <f t="shared" si="16"/>
        <v>-0.16666666666666663</v>
      </c>
      <c r="S46" s="65">
        <f t="shared" si="16"/>
        <v>0</v>
      </c>
      <c r="T46" s="65">
        <f t="shared" si="16"/>
        <v>0</v>
      </c>
      <c r="U46" s="65">
        <f t="shared" si="16"/>
        <v>0.39999999999999991</v>
      </c>
      <c r="V46" s="65">
        <f t="shared" si="16"/>
        <v>-0.2857142857142857</v>
      </c>
      <c r="W46" s="65">
        <f t="shared" si="16"/>
        <v>-0.8</v>
      </c>
      <c r="X46" s="65" t="s">
        <v>3</v>
      </c>
      <c r="Y46" s="65" t="s">
        <v>3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16"/>
        <v>0</v>
      </c>
      <c r="K47" s="65">
        <f t="shared" si="16"/>
        <v>0</v>
      </c>
      <c r="L47" s="65">
        <f t="shared" si="16"/>
        <v>0</v>
      </c>
      <c r="M47" s="65">
        <f t="shared" si="16"/>
        <v>0</v>
      </c>
      <c r="N47" s="65">
        <f t="shared" si="16"/>
        <v>1</v>
      </c>
      <c r="O47" s="65">
        <f t="shared" si="16"/>
        <v>0</v>
      </c>
      <c r="P47" s="65">
        <f t="shared" si="16"/>
        <v>0</v>
      </c>
      <c r="Q47" s="65">
        <f t="shared" si="16"/>
        <v>-0.5</v>
      </c>
      <c r="R47" s="65">
        <f t="shared" si="16"/>
        <v>0</v>
      </c>
      <c r="S47" s="65">
        <f t="shared" si="16"/>
        <v>2</v>
      </c>
      <c r="T47" s="65">
        <f t="shared" si="16"/>
        <v>0.33333333333333326</v>
      </c>
      <c r="U47" s="65">
        <f t="shared" si="16"/>
        <v>0.5</v>
      </c>
      <c r="V47" s="65">
        <f t="shared" si="16"/>
        <v>-0.16666666666666663</v>
      </c>
      <c r="W47" s="65">
        <f t="shared" si="16"/>
        <v>-0.8</v>
      </c>
      <c r="X47" s="65" t="s">
        <v>3</v>
      </c>
      <c r="Y47" s="65" t="s">
        <v>3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 t="s">
        <v>3</v>
      </c>
      <c r="K48" s="65" t="s">
        <v>3</v>
      </c>
      <c r="L48" s="65" t="s">
        <v>3</v>
      </c>
      <c r="M48" s="65" t="s">
        <v>3</v>
      </c>
      <c r="N48" s="65" t="s">
        <v>3</v>
      </c>
      <c r="O48" s="65">
        <f t="shared" si="16"/>
        <v>0</v>
      </c>
      <c r="P48" s="65">
        <f t="shared" si="16"/>
        <v>0</v>
      </c>
      <c r="Q48" s="65" t="s">
        <v>3</v>
      </c>
      <c r="R48" s="65" t="s">
        <v>3</v>
      </c>
      <c r="S48" s="65" t="s">
        <v>3</v>
      </c>
      <c r="T48" s="65">
        <f t="shared" si="16"/>
        <v>0</v>
      </c>
      <c r="U48" s="65">
        <f t="shared" si="16"/>
        <v>0</v>
      </c>
      <c r="V48" s="65">
        <f t="shared" si="16"/>
        <v>0</v>
      </c>
      <c r="W48" s="65" t="s">
        <v>3</v>
      </c>
      <c r="X48" s="65" t="s">
        <v>3</v>
      </c>
      <c r="Y48" s="65" t="s">
        <v>3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 t="s">
        <v>3</v>
      </c>
      <c r="K49" s="65" t="s">
        <v>3</v>
      </c>
      <c r="L49" s="65" t="s">
        <v>3</v>
      </c>
      <c r="M49" s="65">
        <f t="shared" ref="M49:W49" si="17">M40/L40-1</f>
        <v>0</v>
      </c>
      <c r="N49" s="65">
        <f t="shared" si="17"/>
        <v>0</v>
      </c>
      <c r="O49" s="65">
        <f t="shared" si="17"/>
        <v>0</v>
      </c>
      <c r="P49" s="65">
        <f t="shared" si="17"/>
        <v>0</v>
      </c>
      <c r="Q49" s="65">
        <f t="shared" si="17"/>
        <v>0</v>
      </c>
      <c r="R49" s="65">
        <f t="shared" si="17"/>
        <v>0</v>
      </c>
      <c r="S49" s="65">
        <f t="shared" si="17"/>
        <v>1</v>
      </c>
      <c r="T49" s="65">
        <f t="shared" si="17"/>
        <v>0.5</v>
      </c>
      <c r="U49" s="65">
        <f t="shared" si="17"/>
        <v>0.66666666666666674</v>
      </c>
      <c r="V49" s="65">
        <f t="shared" si="17"/>
        <v>0</v>
      </c>
      <c r="W49" s="65">
        <f t="shared" si="17"/>
        <v>-0.8</v>
      </c>
      <c r="X49" s="65" t="s">
        <v>3</v>
      </c>
      <c r="Y49" s="65" t="s">
        <v>3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U50" si="18">J44/I44-1</f>
        <v>0.5</v>
      </c>
      <c r="K50" s="88">
        <f t="shared" si="18"/>
        <v>0.66666666666666674</v>
      </c>
      <c r="L50" s="88">
        <f t="shared" si="18"/>
        <v>0.39999999999999991</v>
      </c>
      <c r="M50" s="88">
        <f t="shared" si="18"/>
        <v>0.21428571428571419</v>
      </c>
      <c r="N50" s="88">
        <f t="shared" si="18"/>
        <v>0.11764705882352944</v>
      </c>
      <c r="O50" s="88">
        <f t="shared" si="18"/>
        <v>-0.10526315789473684</v>
      </c>
      <c r="P50" s="88">
        <f t="shared" si="18"/>
        <v>0</v>
      </c>
      <c r="Q50" s="88">
        <f t="shared" si="18"/>
        <v>-0.70588235294117641</v>
      </c>
      <c r="R50" s="88">
        <f t="shared" si="18"/>
        <v>-0.19999999999999996</v>
      </c>
      <c r="S50" s="88">
        <f t="shared" si="18"/>
        <v>-0.5</v>
      </c>
      <c r="T50" s="88">
        <f t="shared" si="18"/>
        <v>-0.5</v>
      </c>
      <c r="U50" s="88">
        <f t="shared" si="18"/>
        <v>0</v>
      </c>
      <c r="V50" s="88" t="s">
        <v>3</v>
      </c>
      <c r="W50" s="88" t="s">
        <v>3</v>
      </c>
      <c r="X50" s="65" t="s">
        <v>3</v>
      </c>
      <c r="Y50" s="65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19">I35/I32</f>
        <v>8.9766606822262122E-3</v>
      </c>
      <c r="J52" s="65">
        <f t="shared" si="19"/>
        <v>1.6867469879518072E-2</v>
      </c>
      <c r="K52" s="65">
        <f t="shared" si="19"/>
        <v>8.5271317829457363E-2</v>
      </c>
      <c r="L52" s="65">
        <f t="shared" si="19"/>
        <v>0.25</v>
      </c>
      <c r="M52" s="65">
        <f t="shared" si="19"/>
        <v>0.52941176470588236</v>
      </c>
      <c r="N52" s="65">
        <f t="shared" si="19"/>
        <v>0.42</v>
      </c>
      <c r="O52" s="65">
        <f t="shared" si="19"/>
        <v>0.17117117117117117</v>
      </c>
      <c r="P52" s="65">
        <f t="shared" si="19"/>
        <v>0.44186046511627908</v>
      </c>
      <c r="Q52" s="65">
        <f t="shared" si="19"/>
        <v>0.12</v>
      </c>
      <c r="R52" s="65">
        <f t="shared" si="19"/>
        <v>0.15151515151515152</v>
      </c>
      <c r="S52" s="65">
        <f t="shared" si="19"/>
        <v>0.20833333333333334</v>
      </c>
      <c r="T52" s="65">
        <f t="shared" si="19"/>
        <v>0.15151515151515152</v>
      </c>
      <c r="U52" s="65">
        <f t="shared" si="19"/>
        <v>6.363636363636363E-2</v>
      </c>
      <c r="V52" s="65">
        <f t="shared" si="19"/>
        <v>9.4339622641509441E-2</v>
      </c>
      <c r="W52" s="65">
        <f t="shared" ref="W52" si="20">W35/W32</f>
        <v>1.1235955056179775E-2</v>
      </c>
      <c r="X52" s="65" t="s">
        <v>3</v>
      </c>
      <c r="Y52" s="65" t="s">
        <v>3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1">I35/I34</f>
        <v>0.55555555555555558</v>
      </c>
      <c r="J53" s="88">
        <f t="shared" si="21"/>
        <v>0.63636363636363635</v>
      </c>
      <c r="K53" s="88">
        <f t="shared" si="21"/>
        <v>0.7857142857142857</v>
      </c>
      <c r="L53" s="88">
        <f t="shared" si="21"/>
        <v>0.83333333333333337</v>
      </c>
      <c r="M53" s="88">
        <f t="shared" si="21"/>
        <v>0.81818181818181823</v>
      </c>
      <c r="N53" s="88">
        <f t="shared" si="21"/>
        <v>0.80769230769230771</v>
      </c>
      <c r="O53" s="88">
        <f t="shared" si="21"/>
        <v>0.76</v>
      </c>
      <c r="P53" s="88">
        <f t="shared" si="21"/>
        <v>0.76</v>
      </c>
      <c r="Q53" s="88">
        <f t="shared" si="21"/>
        <v>0.35294117647058826</v>
      </c>
      <c r="R53" s="88">
        <f t="shared" si="21"/>
        <v>0.38461538461538464</v>
      </c>
      <c r="S53" s="88">
        <f t="shared" si="21"/>
        <v>0.5</v>
      </c>
      <c r="T53" s="88">
        <f t="shared" si="21"/>
        <v>0.5</v>
      </c>
      <c r="U53" s="88">
        <f t="shared" si="21"/>
        <v>0.58333333333333337</v>
      </c>
      <c r="V53" s="88">
        <f t="shared" si="21"/>
        <v>0.45454545454545453</v>
      </c>
      <c r="W53" s="88">
        <f t="shared" ref="W53" si="22">W35/W34</f>
        <v>0.16666666666666666</v>
      </c>
      <c r="X53" s="65" t="s">
        <v>3</v>
      </c>
      <c r="Y53" s="65" t="s">
        <v>3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65" t="s">
        <v>3</v>
      </c>
      <c r="J55" s="88">
        <f t="shared" ref="J55:K55" si="23">J42/J35</f>
        <v>0</v>
      </c>
      <c r="K55" s="88">
        <f t="shared" si="23"/>
        <v>0</v>
      </c>
      <c r="L55" s="88" t="s">
        <v>3</v>
      </c>
      <c r="M55" s="88" t="s">
        <v>3</v>
      </c>
      <c r="N55" s="88" t="s">
        <v>3</v>
      </c>
      <c r="O55" s="88" t="s">
        <v>3</v>
      </c>
      <c r="P55" s="88" t="s">
        <v>3</v>
      </c>
      <c r="Q55" s="88" t="s">
        <v>3</v>
      </c>
      <c r="R55" s="88" t="s">
        <v>3</v>
      </c>
      <c r="S55" s="88" t="s">
        <v>3</v>
      </c>
      <c r="T55" s="88" t="s">
        <v>3</v>
      </c>
      <c r="U55" s="88" t="s">
        <v>3</v>
      </c>
      <c r="V55" s="88" t="s">
        <v>3</v>
      </c>
      <c r="W55" s="88" t="s">
        <v>3</v>
      </c>
      <c r="X55" s="88" t="s">
        <v>3</v>
      </c>
      <c r="Y55" s="88" t="s">
        <v>3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 t="s">
        <v>3</v>
      </c>
      <c r="J56" s="65" t="s">
        <v>3</v>
      </c>
      <c r="K56" s="65" t="s">
        <v>3</v>
      </c>
      <c r="L56" s="65" t="s">
        <v>3</v>
      </c>
      <c r="M56" s="65" t="s">
        <v>3</v>
      </c>
      <c r="N56" s="65">
        <f t="shared" ref="N56:V56" si="24">N37/N35</f>
        <v>4.7619047619047616E-2</v>
      </c>
      <c r="O56" s="65">
        <f t="shared" si="24"/>
        <v>5.2631578947368418E-2</v>
      </c>
      <c r="P56" s="65">
        <f t="shared" si="24"/>
        <v>5.2631578947368418E-2</v>
      </c>
      <c r="Q56" s="88" t="s">
        <v>3</v>
      </c>
      <c r="R56" s="88" t="s">
        <v>3</v>
      </c>
      <c r="S56" s="65">
        <f t="shared" si="24"/>
        <v>0.2</v>
      </c>
      <c r="T56" s="65">
        <f t="shared" si="24"/>
        <v>0.2</v>
      </c>
      <c r="U56" s="65">
        <f t="shared" si="24"/>
        <v>0.14285714285714285</v>
      </c>
      <c r="V56" s="65">
        <f t="shared" si="24"/>
        <v>0.2</v>
      </c>
      <c r="W56" s="65" t="s">
        <v>3</v>
      </c>
      <c r="X56" s="65" t="s">
        <v>3</v>
      </c>
      <c r="Y56" s="65" t="s">
        <v>3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25">I8-I35</f>
        <v>-1</v>
      </c>
      <c r="J59" s="42">
        <f t="shared" si="25"/>
        <v>-2</v>
      </c>
      <c r="K59" s="42">
        <f t="shared" si="25"/>
        <v>-5</v>
      </c>
      <c r="L59" s="42">
        <f t="shared" si="25"/>
        <v>-10</v>
      </c>
      <c r="M59" s="42">
        <f t="shared" si="25"/>
        <v>-13</v>
      </c>
      <c r="N59" s="42">
        <f t="shared" si="25"/>
        <v>-14</v>
      </c>
      <c r="O59" s="42">
        <f t="shared" si="25"/>
        <v>-12</v>
      </c>
      <c r="P59" s="42">
        <f t="shared" si="25"/>
        <v>-9</v>
      </c>
      <c r="Q59" s="42">
        <f t="shared" si="25"/>
        <v>3</v>
      </c>
      <c r="R59" s="42">
        <f t="shared" si="25"/>
        <v>3</v>
      </c>
      <c r="S59" s="42">
        <f t="shared" si="25"/>
        <v>2</v>
      </c>
      <c r="T59" s="42">
        <f t="shared" si="25"/>
        <v>2</v>
      </c>
      <c r="U59" s="42">
        <f t="shared" si="25"/>
        <v>1</v>
      </c>
      <c r="V59" s="42">
        <f t="shared" si="25"/>
        <v>3</v>
      </c>
      <c r="W59" s="42">
        <f t="shared" ref="W59" si="26">W8-W35</f>
        <v>1</v>
      </c>
      <c r="X59" s="65" t="s">
        <v>3</v>
      </c>
      <c r="Y59" s="65" t="s">
        <v>3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U61" si="27">(J59-I59)/ABS(I59)</f>
        <v>-1</v>
      </c>
      <c r="K61" s="87">
        <f t="shared" si="27"/>
        <v>-1.5</v>
      </c>
      <c r="L61" s="87">
        <f t="shared" si="27"/>
        <v>-1</v>
      </c>
      <c r="M61" s="87">
        <f t="shared" si="27"/>
        <v>-0.3</v>
      </c>
      <c r="N61" s="87">
        <f t="shared" si="27"/>
        <v>-7.6923076923076927E-2</v>
      </c>
      <c r="O61" s="87">
        <f t="shared" si="27"/>
        <v>0.14285714285714285</v>
      </c>
      <c r="P61" s="87">
        <f t="shared" si="27"/>
        <v>0.25</v>
      </c>
      <c r="Q61" s="87">
        <f t="shared" si="27"/>
        <v>1.3333333333333333</v>
      </c>
      <c r="R61" s="87">
        <f t="shared" si="27"/>
        <v>0</v>
      </c>
      <c r="S61" s="87">
        <f t="shared" si="27"/>
        <v>-0.33333333333333331</v>
      </c>
      <c r="T61" s="87">
        <f t="shared" si="27"/>
        <v>0</v>
      </c>
      <c r="U61" s="87">
        <f t="shared" si="27"/>
        <v>-0.5</v>
      </c>
      <c r="V61" s="87">
        <f t="shared" ref="V61" si="28">(V59-U59)/ABS(U59)</f>
        <v>2</v>
      </c>
      <c r="W61" s="87">
        <f t="shared" ref="W61" si="29">(W59-V59)/ABS(V59)</f>
        <v>-0.66666666666666663</v>
      </c>
      <c r="X61" s="65" t="s">
        <v>3</v>
      </c>
      <c r="Y61" s="65" t="s">
        <v>3</v>
      </c>
    </row>
    <row r="62" spans="1:25" x14ac:dyDescent="0.3">
      <c r="A62" s="35"/>
    </row>
    <row r="63" spans="1:25" x14ac:dyDescent="0.3">
      <c r="A63" s="36"/>
    </row>
  </sheetData>
  <conditionalFormatting sqref="B19:V24 W19:Y29 X46:X47 Y46:Y50 B48:X50 I25:V26 B27:V27 J28:V28 I29:V29 Z34:HI35 Z51:HI53 J55:Q55 R55:Y56 N56:Q56">
    <cfRule type="cellIs" dxfId="620" priority="24" stopIfTrue="1" operator="lessThan">
      <formula>0</formula>
    </cfRule>
  </conditionalFormatting>
  <conditionalFormatting sqref="B51:Y51 B54:Y54 A57:U57">
    <cfRule type="cellIs" dxfId="619" priority="7" stopIfTrue="1" operator="lessThan">
      <formula>0</formula>
    </cfRule>
  </conditionalFormatting>
  <conditionalFormatting sqref="C19:Y23">
    <cfRule type="cellIs" dxfId="618" priority="5" operator="lessThan">
      <formula>0</formula>
    </cfRule>
  </conditionalFormatting>
  <conditionalFormatting sqref="I19 C20:I23 B19:B23">
    <cfRule type="cellIs" dxfId="617" priority="22" stopIfTrue="1" operator="lessThan">
      <formula>0</formula>
    </cfRule>
  </conditionalFormatting>
  <conditionalFormatting sqref="I52:X52 I52:Y53 X53 C50:I50 B50:B51">
    <cfRule type="cellIs" dxfId="616" priority="21" stopIfTrue="1" operator="lessThan">
      <formula>0</formula>
    </cfRule>
  </conditionalFormatting>
  <conditionalFormatting sqref="I59:Y59">
    <cfRule type="cellIs" dxfId="615" priority="2" stopIfTrue="1" operator="lessThan">
      <formula>0</formula>
    </cfRule>
  </conditionalFormatting>
  <conditionalFormatting sqref="J46:Y50">
    <cfRule type="cellIs" dxfId="614" priority="4" operator="lessThan">
      <formula>0</formula>
    </cfRule>
  </conditionalFormatting>
  <conditionalFormatting sqref="J61:Y61">
    <cfRule type="cellIs" dxfId="613" priority="1" stopIfTrue="1" operator="lessThan">
      <formula>0</formula>
    </cfRule>
  </conditionalFormatting>
  <conditionalFormatting sqref="M34:P34">
    <cfRule type="cellIs" dxfId="612" priority="11" stopIfTrue="1" operator="lessThan">
      <formula>0</formula>
    </cfRule>
  </conditionalFormatting>
  <conditionalFormatting sqref="X52:Y53">
    <cfRule type="cellIs" dxfId="611" priority="3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8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184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522</v>
      </c>
      <c r="J5" s="42">
        <v>596</v>
      </c>
      <c r="K5" s="42">
        <v>827</v>
      </c>
      <c r="L5" s="42">
        <v>492</v>
      </c>
      <c r="M5" s="42">
        <v>418</v>
      </c>
      <c r="N5" s="42">
        <v>530</v>
      </c>
      <c r="O5" s="42">
        <v>536</v>
      </c>
      <c r="P5" s="42">
        <v>579</v>
      </c>
      <c r="Q5" s="42">
        <v>663</v>
      </c>
      <c r="R5" s="42">
        <v>597</v>
      </c>
      <c r="S5" s="42">
        <v>583</v>
      </c>
      <c r="T5" s="42">
        <v>777</v>
      </c>
      <c r="U5" s="42">
        <v>720</v>
      </c>
      <c r="V5" s="42">
        <v>831</v>
      </c>
      <c r="W5" s="42">
        <v>738</v>
      </c>
      <c r="X5" s="42">
        <v>658</v>
      </c>
      <c r="Y5" s="42">
        <v>913</v>
      </c>
    </row>
    <row r="6" spans="1:25" x14ac:dyDescent="0.3">
      <c r="A6" s="67" t="s">
        <v>113</v>
      </c>
      <c r="B6" s="42">
        <v>104</v>
      </c>
      <c r="C6" s="42">
        <v>117</v>
      </c>
      <c r="D6" s="42">
        <v>112</v>
      </c>
      <c r="E6" s="42">
        <v>102</v>
      </c>
      <c r="F6" s="68">
        <v>157</v>
      </c>
      <c r="G6" s="68">
        <v>182</v>
      </c>
      <c r="H6" s="68">
        <v>282</v>
      </c>
      <c r="I6" s="68">
        <v>298</v>
      </c>
      <c r="J6" s="68">
        <v>317</v>
      </c>
      <c r="K6" s="68">
        <v>527</v>
      </c>
      <c r="L6" s="68">
        <v>229</v>
      </c>
      <c r="M6" s="68">
        <v>173</v>
      </c>
      <c r="N6" s="68">
        <v>261</v>
      </c>
      <c r="O6" s="68">
        <v>249</v>
      </c>
      <c r="P6" s="68">
        <v>309</v>
      </c>
      <c r="Q6" s="68">
        <v>360</v>
      </c>
      <c r="R6" s="42">
        <v>290</v>
      </c>
      <c r="S6" s="42">
        <v>270</v>
      </c>
      <c r="T6" s="42">
        <v>384</v>
      </c>
      <c r="U6" s="42">
        <v>372</v>
      </c>
      <c r="V6" s="42">
        <v>464</v>
      </c>
      <c r="W6" s="42">
        <v>374</v>
      </c>
      <c r="X6" s="42">
        <v>340</v>
      </c>
      <c r="Y6" s="42">
        <v>532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224</v>
      </c>
      <c r="J7" s="68">
        <v>279</v>
      </c>
      <c r="K7" s="68">
        <v>299</v>
      </c>
      <c r="L7" s="68">
        <v>262</v>
      </c>
      <c r="M7" s="68">
        <v>245</v>
      </c>
      <c r="N7" s="68">
        <v>269</v>
      </c>
      <c r="O7" s="68">
        <v>288</v>
      </c>
      <c r="P7" s="68">
        <v>270</v>
      </c>
      <c r="Q7" s="42">
        <v>302</v>
      </c>
      <c r="R7" s="42">
        <v>307</v>
      </c>
      <c r="S7" s="42">
        <v>313</v>
      </c>
      <c r="T7" s="42">
        <v>393</v>
      </c>
      <c r="U7" s="42">
        <v>348</v>
      </c>
      <c r="V7" s="42">
        <v>368</v>
      </c>
      <c r="W7" s="42">
        <v>364</v>
      </c>
      <c r="X7" s="42">
        <v>318</v>
      </c>
      <c r="Y7" s="42">
        <v>381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153</v>
      </c>
      <c r="J8" s="3">
        <f t="shared" si="0"/>
        <v>157</v>
      </c>
      <c r="K8" s="3">
        <f t="shared" si="0"/>
        <v>171</v>
      </c>
      <c r="L8" s="3">
        <f t="shared" si="0"/>
        <v>151</v>
      </c>
      <c r="M8" s="3">
        <f t="shared" si="0"/>
        <v>140</v>
      </c>
      <c r="N8" s="3">
        <f t="shared" si="0"/>
        <v>139</v>
      </c>
      <c r="O8" s="3">
        <f t="shared" si="0"/>
        <v>139</v>
      </c>
      <c r="P8" s="3">
        <f t="shared" si="0"/>
        <v>140</v>
      </c>
      <c r="Q8" s="3">
        <f t="shared" si="0"/>
        <v>145</v>
      </c>
      <c r="R8" s="3">
        <f t="shared" si="0"/>
        <v>144</v>
      </c>
      <c r="S8" s="3">
        <f t="shared" si="0"/>
        <v>150</v>
      </c>
      <c r="T8" s="3">
        <f t="shared" si="0"/>
        <v>148</v>
      </c>
      <c r="U8" s="3">
        <f t="shared" si="0"/>
        <v>147</v>
      </c>
      <c r="V8" s="3">
        <f t="shared" si="0"/>
        <v>151</v>
      </c>
      <c r="W8" s="3">
        <f t="shared" ref="W8:X8" si="1">W9+W17</f>
        <v>59</v>
      </c>
      <c r="X8" s="3">
        <f t="shared" si="1"/>
        <v>62</v>
      </c>
      <c r="Y8" s="3">
        <f t="shared" ref="Y8" si="2">Y9+Y17</f>
        <v>108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141</v>
      </c>
      <c r="J9" s="68">
        <v>146</v>
      </c>
      <c r="K9" s="68">
        <v>156</v>
      </c>
      <c r="L9" s="68">
        <v>140</v>
      </c>
      <c r="M9" s="68">
        <v>128</v>
      </c>
      <c r="N9" s="68">
        <v>124</v>
      </c>
      <c r="O9" s="68">
        <v>120</v>
      </c>
      <c r="P9" s="68">
        <v>123</v>
      </c>
      <c r="Q9" s="68">
        <v>126</v>
      </c>
      <c r="R9" s="42">
        <v>128</v>
      </c>
      <c r="S9" s="42">
        <v>133</v>
      </c>
      <c r="T9" s="42">
        <v>130</v>
      </c>
      <c r="U9" s="42">
        <v>129</v>
      </c>
      <c r="V9" s="42">
        <v>132</v>
      </c>
      <c r="W9" s="42">
        <v>50</v>
      </c>
      <c r="X9" s="42">
        <v>51</v>
      </c>
      <c r="Y9" s="42">
        <v>90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33</v>
      </c>
      <c r="J10" s="68">
        <v>34</v>
      </c>
      <c r="K10" s="68">
        <v>37</v>
      </c>
      <c r="L10" s="68">
        <v>30</v>
      </c>
      <c r="M10" s="68">
        <v>24</v>
      </c>
      <c r="N10" s="68">
        <v>24</v>
      </c>
      <c r="O10" s="68">
        <v>22</v>
      </c>
      <c r="P10" s="68">
        <v>22</v>
      </c>
      <c r="Q10" s="68">
        <v>24</v>
      </c>
      <c r="R10" s="42">
        <v>24</v>
      </c>
      <c r="S10" s="42">
        <v>26</v>
      </c>
      <c r="T10" s="42">
        <v>25</v>
      </c>
      <c r="U10" s="42">
        <v>28</v>
      </c>
      <c r="V10" s="42">
        <v>32</v>
      </c>
      <c r="W10" s="42">
        <v>9</v>
      </c>
      <c r="X10" s="42">
        <v>11</v>
      </c>
      <c r="Y10" s="42">
        <v>22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15</v>
      </c>
      <c r="J11" s="68">
        <v>13</v>
      </c>
      <c r="K11" s="68">
        <v>12</v>
      </c>
      <c r="L11" s="68">
        <v>10</v>
      </c>
      <c r="M11" s="68">
        <v>3</v>
      </c>
      <c r="N11" s="68">
        <v>4</v>
      </c>
      <c r="O11" s="68">
        <v>4</v>
      </c>
      <c r="P11" s="68">
        <v>4</v>
      </c>
      <c r="Q11" s="68">
        <v>5</v>
      </c>
      <c r="R11" s="42">
        <v>5</v>
      </c>
      <c r="S11" s="42">
        <v>6</v>
      </c>
      <c r="T11" s="42">
        <v>3</v>
      </c>
      <c r="U11" s="42">
        <v>4</v>
      </c>
      <c r="V11" s="42">
        <v>7</v>
      </c>
      <c r="W11" s="42">
        <v>3</v>
      </c>
      <c r="X11" s="42">
        <v>5</v>
      </c>
      <c r="Y11" s="42">
        <v>5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17</v>
      </c>
      <c r="J12" s="68">
        <v>21</v>
      </c>
      <c r="K12" s="68">
        <v>25</v>
      </c>
      <c r="L12" s="68">
        <v>20</v>
      </c>
      <c r="M12" s="68">
        <v>21</v>
      </c>
      <c r="N12" s="68">
        <v>20</v>
      </c>
      <c r="O12" s="68">
        <v>18</v>
      </c>
      <c r="P12" s="68">
        <v>18</v>
      </c>
      <c r="Q12" s="68">
        <v>19</v>
      </c>
      <c r="R12" s="42">
        <v>20</v>
      </c>
      <c r="S12" s="42">
        <v>20</v>
      </c>
      <c r="T12" s="42">
        <v>22</v>
      </c>
      <c r="U12" s="42">
        <v>24</v>
      </c>
      <c r="V12" s="42">
        <v>25</v>
      </c>
      <c r="W12" s="42">
        <v>6</v>
      </c>
      <c r="X12" s="42">
        <v>7</v>
      </c>
      <c r="Y12" s="42">
        <v>16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108</v>
      </c>
      <c r="J13" s="68">
        <v>112</v>
      </c>
      <c r="K13" s="68">
        <v>119</v>
      </c>
      <c r="L13" s="68">
        <v>110</v>
      </c>
      <c r="M13" s="68">
        <v>104</v>
      </c>
      <c r="N13" s="68">
        <v>100</v>
      </c>
      <c r="O13" s="68">
        <v>97</v>
      </c>
      <c r="P13" s="68">
        <v>101</v>
      </c>
      <c r="Q13" s="68">
        <v>102</v>
      </c>
      <c r="R13" s="42">
        <v>103</v>
      </c>
      <c r="S13" s="42">
        <v>107</v>
      </c>
      <c r="T13" s="42">
        <v>105</v>
      </c>
      <c r="U13" s="42">
        <v>100</v>
      </c>
      <c r="V13" s="42">
        <v>100</v>
      </c>
      <c r="W13" s="42">
        <v>41</v>
      </c>
      <c r="X13" s="42">
        <v>39</v>
      </c>
      <c r="Y13" s="42">
        <v>69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87</v>
      </c>
      <c r="J15" s="68">
        <v>85</v>
      </c>
      <c r="K15" s="68">
        <v>81</v>
      </c>
      <c r="L15" s="68">
        <v>75</v>
      </c>
      <c r="M15" s="68">
        <v>65</v>
      </c>
      <c r="N15" s="68">
        <v>58</v>
      </c>
      <c r="O15" s="68">
        <v>53</v>
      </c>
      <c r="P15" s="68">
        <v>48</v>
      </c>
      <c r="Q15" s="68">
        <v>45</v>
      </c>
      <c r="R15" s="42">
        <v>43</v>
      </c>
      <c r="S15" s="42">
        <v>42</v>
      </c>
      <c r="T15" s="42">
        <v>39</v>
      </c>
      <c r="U15" s="42">
        <v>36</v>
      </c>
      <c r="V15" s="42">
        <v>34</v>
      </c>
      <c r="W15" s="42">
        <v>27</v>
      </c>
      <c r="X15" s="42">
        <v>23</v>
      </c>
      <c r="Y15" s="42">
        <v>25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21</v>
      </c>
      <c r="J16" s="68">
        <v>27</v>
      </c>
      <c r="K16" s="68">
        <v>37</v>
      </c>
      <c r="L16" s="68">
        <v>35</v>
      </c>
      <c r="M16" s="68">
        <v>39</v>
      </c>
      <c r="N16" s="68">
        <v>42</v>
      </c>
      <c r="O16" s="68">
        <v>44</v>
      </c>
      <c r="P16" s="68">
        <v>52</v>
      </c>
      <c r="Q16" s="68">
        <v>57</v>
      </c>
      <c r="R16" s="42">
        <v>60</v>
      </c>
      <c r="S16" s="42">
        <v>65</v>
      </c>
      <c r="T16" s="42">
        <v>65</v>
      </c>
      <c r="U16" s="42">
        <v>64</v>
      </c>
      <c r="V16" s="42">
        <v>65</v>
      </c>
      <c r="W16" s="42">
        <v>14</v>
      </c>
      <c r="X16" s="42">
        <v>17</v>
      </c>
      <c r="Y16" s="42">
        <v>44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12</v>
      </c>
      <c r="J17" s="68">
        <v>11</v>
      </c>
      <c r="K17" s="68">
        <v>15</v>
      </c>
      <c r="L17" s="68">
        <v>11</v>
      </c>
      <c r="M17" s="68">
        <v>12</v>
      </c>
      <c r="N17" s="68">
        <v>15</v>
      </c>
      <c r="O17" s="68">
        <v>19</v>
      </c>
      <c r="P17" s="68">
        <v>17</v>
      </c>
      <c r="Q17" s="68">
        <v>19</v>
      </c>
      <c r="R17" s="42">
        <v>16</v>
      </c>
      <c r="S17" s="42">
        <v>17</v>
      </c>
      <c r="T17" s="42">
        <v>18</v>
      </c>
      <c r="U17" s="42">
        <v>18</v>
      </c>
      <c r="V17" s="42">
        <v>19</v>
      </c>
      <c r="W17" s="42">
        <v>9</v>
      </c>
      <c r="X17" s="42">
        <v>11</v>
      </c>
      <c r="Y17" s="42">
        <v>18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2.614379084967311E-2</v>
      </c>
      <c r="K19" s="89">
        <f t="shared" si="3"/>
        <v>8.9171974522292974E-2</v>
      </c>
      <c r="L19" s="89">
        <f t="shared" si="3"/>
        <v>-0.11695906432748537</v>
      </c>
      <c r="M19" s="89">
        <f t="shared" si="3"/>
        <v>-7.2847682119205337E-2</v>
      </c>
      <c r="N19" s="89">
        <f t="shared" si="3"/>
        <v>-7.1428571428571175E-3</v>
      </c>
      <c r="O19" s="89">
        <f t="shared" si="3"/>
        <v>0</v>
      </c>
      <c r="P19" s="89">
        <f t="shared" si="3"/>
        <v>7.194244604316502E-3</v>
      </c>
      <c r="Q19" s="89">
        <f t="shared" si="3"/>
        <v>3.5714285714285809E-2</v>
      </c>
      <c r="R19" s="89">
        <f t="shared" si="3"/>
        <v>-6.8965517241379448E-3</v>
      </c>
      <c r="S19" s="89">
        <f t="shared" si="3"/>
        <v>4.1666666666666741E-2</v>
      </c>
      <c r="T19" s="89">
        <f t="shared" si="3"/>
        <v>-1.3333333333333308E-2</v>
      </c>
      <c r="U19" s="89">
        <f t="shared" si="3"/>
        <v>-6.7567567567567988E-3</v>
      </c>
      <c r="V19" s="89">
        <f t="shared" si="3"/>
        <v>2.7210884353741527E-2</v>
      </c>
      <c r="W19" s="89">
        <f t="shared" si="3"/>
        <v>-0.60927152317880795</v>
      </c>
      <c r="X19" s="89">
        <f t="shared" si="3"/>
        <v>5.0847457627118731E-2</v>
      </c>
      <c r="Y19" s="89">
        <f t="shared" si="3"/>
        <v>0.74193548387096775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3.5460992907801359E-2</v>
      </c>
      <c r="K20" s="89">
        <f t="shared" si="3"/>
        <v>6.8493150684931559E-2</v>
      </c>
      <c r="L20" s="89">
        <f t="shared" si="3"/>
        <v>-0.10256410256410253</v>
      </c>
      <c r="M20" s="89">
        <f t="shared" si="3"/>
        <v>-8.5714285714285743E-2</v>
      </c>
      <c r="N20" s="89">
        <f t="shared" si="3"/>
        <v>-3.125E-2</v>
      </c>
      <c r="O20" s="89">
        <f t="shared" si="3"/>
        <v>-3.2258064516129004E-2</v>
      </c>
      <c r="P20" s="89">
        <f t="shared" si="3"/>
        <v>2.4999999999999911E-2</v>
      </c>
      <c r="Q20" s="89">
        <f t="shared" si="3"/>
        <v>2.4390243902439046E-2</v>
      </c>
      <c r="R20" s="89">
        <f t="shared" si="3"/>
        <v>1.5873015873015817E-2</v>
      </c>
      <c r="S20" s="89">
        <f t="shared" si="3"/>
        <v>3.90625E-2</v>
      </c>
      <c r="T20" s="89">
        <f t="shared" si="3"/>
        <v>-2.2556390977443663E-2</v>
      </c>
      <c r="U20" s="89">
        <f t="shared" si="3"/>
        <v>-7.692307692307665E-3</v>
      </c>
      <c r="V20" s="89">
        <f t="shared" si="3"/>
        <v>2.3255813953488413E-2</v>
      </c>
      <c r="W20" s="89">
        <f t="shared" si="3"/>
        <v>-0.62121212121212122</v>
      </c>
      <c r="X20" s="89">
        <f t="shared" si="3"/>
        <v>2.0000000000000018E-2</v>
      </c>
      <c r="Y20" s="89">
        <f t="shared" si="3"/>
        <v>0.76470588235294112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3.0303030303030276E-2</v>
      </c>
      <c r="K21" s="89">
        <f t="shared" si="3"/>
        <v>8.8235294117646967E-2</v>
      </c>
      <c r="L21" s="89">
        <f t="shared" si="3"/>
        <v>-0.18918918918918914</v>
      </c>
      <c r="M21" s="89">
        <f t="shared" si="3"/>
        <v>-0.19999999999999996</v>
      </c>
      <c r="N21" s="89">
        <f t="shared" si="3"/>
        <v>0</v>
      </c>
      <c r="O21" s="89">
        <f t="shared" si="3"/>
        <v>-8.333333333333337E-2</v>
      </c>
      <c r="P21" s="89">
        <f t="shared" si="3"/>
        <v>0</v>
      </c>
      <c r="Q21" s="89">
        <f t="shared" si="3"/>
        <v>9.0909090909090828E-2</v>
      </c>
      <c r="R21" s="89">
        <f t="shared" si="3"/>
        <v>0</v>
      </c>
      <c r="S21" s="89">
        <f t="shared" si="3"/>
        <v>8.3333333333333259E-2</v>
      </c>
      <c r="T21" s="89">
        <f t="shared" si="3"/>
        <v>-3.8461538461538436E-2</v>
      </c>
      <c r="U21" s="89">
        <f t="shared" si="3"/>
        <v>0.12000000000000011</v>
      </c>
      <c r="V21" s="89">
        <f t="shared" si="3"/>
        <v>0.14285714285714279</v>
      </c>
      <c r="W21" s="89">
        <f t="shared" si="3"/>
        <v>-0.71875</v>
      </c>
      <c r="X21" s="89">
        <f t="shared" si="3"/>
        <v>0.22222222222222232</v>
      </c>
      <c r="Y21" s="89">
        <f t="shared" si="3"/>
        <v>1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3.7037037037036979E-2</v>
      </c>
      <c r="K22" s="89">
        <f t="shared" si="4"/>
        <v>6.25E-2</v>
      </c>
      <c r="L22" s="89">
        <f t="shared" si="4"/>
        <v>-7.5630252100840289E-2</v>
      </c>
      <c r="M22" s="89">
        <f t="shared" si="4"/>
        <v>-5.4545454545454564E-2</v>
      </c>
      <c r="N22" s="89">
        <f t="shared" si="4"/>
        <v>-3.8461538461538436E-2</v>
      </c>
      <c r="O22" s="89">
        <f t="shared" si="4"/>
        <v>-3.0000000000000027E-2</v>
      </c>
      <c r="P22" s="89">
        <f t="shared" si="4"/>
        <v>4.1237113402061931E-2</v>
      </c>
      <c r="Q22" s="89">
        <f t="shared" si="4"/>
        <v>9.9009900990099098E-3</v>
      </c>
      <c r="R22" s="89">
        <f t="shared" si="4"/>
        <v>9.8039215686274161E-3</v>
      </c>
      <c r="S22" s="89">
        <f t="shared" si="4"/>
        <v>3.8834951456310662E-2</v>
      </c>
      <c r="T22" s="89">
        <f t="shared" si="4"/>
        <v>-1.8691588785046731E-2</v>
      </c>
      <c r="U22" s="89">
        <f t="shared" si="4"/>
        <v>-4.7619047619047672E-2</v>
      </c>
      <c r="V22" s="89">
        <f t="shared" si="4"/>
        <v>0</v>
      </c>
      <c r="W22" s="89">
        <f t="shared" si="4"/>
        <v>-0.59000000000000008</v>
      </c>
      <c r="X22" s="89">
        <f t="shared" si="4"/>
        <v>-4.8780487804878092E-2</v>
      </c>
      <c r="Y22" s="89">
        <f t="shared" si="4"/>
        <v>0.76923076923076916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-8.333333333333337E-2</v>
      </c>
      <c r="K23" s="89">
        <f t="shared" si="5"/>
        <v>0.36363636363636354</v>
      </c>
      <c r="L23" s="89">
        <f t="shared" si="5"/>
        <v>-0.26666666666666672</v>
      </c>
      <c r="M23" s="89">
        <f t="shared" si="5"/>
        <v>9.0909090909090828E-2</v>
      </c>
      <c r="N23" s="89">
        <f t="shared" si="5"/>
        <v>0.25</v>
      </c>
      <c r="O23" s="89">
        <f t="shared" si="5"/>
        <v>0.26666666666666661</v>
      </c>
      <c r="P23" s="89">
        <f t="shared" si="5"/>
        <v>-0.10526315789473684</v>
      </c>
      <c r="Q23" s="89">
        <f t="shared" si="5"/>
        <v>0.11764705882352944</v>
      </c>
      <c r="R23" s="89">
        <f t="shared" si="5"/>
        <v>-0.15789473684210531</v>
      </c>
      <c r="S23" s="89">
        <f t="shared" si="5"/>
        <v>6.25E-2</v>
      </c>
      <c r="T23" s="89">
        <f t="shared" si="5"/>
        <v>5.8823529411764719E-2</v>
      </c>
      <c r="U23" s="89">
        <f t="shared" si="5"/>
        <v>0</v>
      </c>
      <c r="V23" s="89">
        <f t="shared" si="5"/>
        <v>5.555555555555558E-2</v>
      </c>
      <c r="W23" s="89">
        <f t="shared" si="5"/>
        <v>-0.52631578947368429</v>
      </c>
      <c r="X23" s="89">
        <f t="shared" si="5"/>
        <v>0.22222222222222232</v>
      </c>
      <c r="Y23" s="89">
        <f t="shared" si="5"/>
        <v>0.63636363636363646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0.29310344827586204</v>
      </c>
      <c r="J25" s="89">
        <f t="shared" si="6"/>
        <v>0.26342281879194629</v>
      </c>
      <c r="K25" s="89">
        <f t="shared" si="6"/>
        <v>0.20677146311970979</v>
      </c>
      <c r="L25" s="89">
        <f t="shared" si="6"/>
        <v>0.30691056910569103</v>
      </c>
      <c r="M25" s="89">
        <f t="shared" si="6"/>
        <v>0.3349282296650718</v>
      </c>
      <c r="N25" s="89">
        <f t="shared" si="6"/>
        <v>0.26226415094339622</v>
      </c>
      <c r="O25" s="89">
        <f t="shared" si="6"/>
        <v>0.25932835820895522</v>
      </c>
      <c r="P25" s="89">
        <f t="shared" si="6"/>
        <v>0.24179620034542315</v>
      </c>
      <c r="Q25" s="89">
        <f t="shared" si="6"/>
        <v>0.21870286576168929</v>
      </c>
      <c r="R25" s="89">
        <f t="shared" si="6"/>
        <v>0.24120603015075376</v>
      </c>
      <c r="S25" s="89">
        <f t="shared" si="6"/>
        <v>0.25728987993138935</v>
      </c>
      <c r="T25" s="89">
        <f t="shared" si="6"/>
        <v>0.19047619047619047</v>
      </c>
      <c r="U25" s="89">
        <f t="shared" si="6"/>
        <v>0.20416666666666666</v>
      </c>
      <c r="V25" s="89">
        <f t="shared" si="6"/>
        <v>0.18170878459687123</v>
      </c>
      <c r="W25" s="89">
        <f t="shared" ref="W25:X25" si="7">W8/W5</f>
        <v>7.9945799457994585E-2</v>
      </c>
      <c r="X25" s="89">
        <f t="shared" si="7"/>
        <v>9.4224924012158054E-2</v>
      </c>
      <c r="Y25" s="89">
        <f t="shared" ref="Y25" si="8">Y8/Y5</f>
        <v>0.11829134720700986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0.6830357142857143</v>
      </c>
      <c r="J26" s="89">
        <f t="shared" si="9"/>
        <v>0.56272401433691754</v>
      </c>
      <c r="K26" s="89">
        <f t="shared" si="9"/>
        <v>0.57190635451505012</v>
      </c>
      <c r="L26" s="89">
        <f t="shared" si="9"/>
        <v>0.57633587786259544</v>
      </c>
      <c r="M26" s="89">
        <f t="shared" si="9"/>
        <v>0.5714285714285714</v>
      </c>
      <c r="N26" s="89">
        <f t="shared" si="9"/>
        <v>0.51672862453531598</v>
      </c>
      <c r="O26" s="89">
        <f t="shared" si="9"/>
        <v>0.4826388888888889</v>
      </c>
      <c r="P26" s="89">
        <f t="shared" si="9"/>
        <v>0.51851851851851849</v>
      </c>
      <c r="Q26" s="89">
        <f t="shared" si="9"/>
        <v>0.48013245033112584</v>
      </c>
      <c r="R26" s="89">
        <f t="shared" si="9"/>
        <v>0.46905537459283386</v>
      </c>
      <c r="S26" s="89">
        <f t="shared" si="9"/>
        <v>0.47923322683706071</v>
      </c>
      <c r="T26" s="89">
        <f t="shared" si="9"/>
        <v>0.37659033078880405</v>
      </c>
      <c r="U26" s="89">
        <f t="shared" si="9"/>
        <v>0.42241379310344829</v>
      </c>
      <c r="V26" s="89">
        <f t="shared" si="9"/>
        <v>0.41032608695652173</v>
      </c>
      <c r="W26" s="89">
        <f t="shared" ref="W26:X26" si="10">W8/W7</f>
        <v>0.16208791208791209</v>
      </c>
      <c r="X26" s="89">
        <f t="shared" si="10"/>
        <v>0.19496855345911951</v>
      </c>
      <c r="Y26" s="89">
        <f t="shared" ref="Y26" si="11">Y8/Y7</f>
        <v>0.28346456692913385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0.56862745098039214</v>
      </c>
      <c r="J28" s="89">
        <f t="shared" si="12"/>
        <v>0.54140127388535031</v>
      </c>
      <c r="K28" s="89">
        <f t="shared" si="12"/>
        <v>0.47368421052631576</v>
      </c>
      <c r="L28" s="89">
        <f t="shared" si="12"/>
        <v>0.49668874172185429</v>
      </c>
      <c r="M28" s="89">
        <f t="shared" si="12"/>
        <v>0.4642857142857143</v>
      </c>
      <c r="N28" s="89">
        <f t="shared" si="12"/>
        <v>0.41726618705035973</v>
      </c>
      <c r="O28" s="89">
        <f t="shared" si="12"/>
        <v>0.38129496402877699</v>
      </c>
      <c r="P28" s="89">
        <f t="shared" si="12"/>
        <v>0.34285714285714286</v>
      </c>
      <c r="Q28" s="89">
        <f t="shared" si="12"/>
        <v>0.31034482758620691</v>
      </c>
      <c r="R28" s="89">
        <f t="shared" si="12"/>
        <v>0.2986111111111111</v>
      </c>
      <c r="S28" s="89">
        <f t="shared" si="12"/>
        <v>0.28000000000000003</v>
      </c>
      <c r="T28" s="89">
        <f t="shared" si="12"/>
        <v>0.26351351351351349</v>
      </c>
      <c r="U28" s="89">
        <f t="shared" si="12"/>
        <v>0.24489795918367346</v>
      </c>
      <c r="V28" s="89">
        <f t="shared" si="12"/>
        <v>0.2251655629139073</v>
      </c>
      <c r="W28" s="89">
        <f t="shared" ref="W28:X28" si="13">W15/W8</f>
        <v>0.4576271186440678</v>
      </c>
      <c r="X28" s="89">
        <f t="shared" si="13"/>
        <v>0.37096774193548387</v>
      </c>
      <c r="Y28" s="89">
        <f t="shared" ref="Y28" si="14">Y15/Y8</f>
        <v>0.23148148148148148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0.21568627450980393</v>
      </c>
      <c r="J29" s="89">
        <f t="shared" si="15"/>
        <v>0.21656050955414013</v>
      </c>
      <c r="K29" s="89">
        <f t="shared" si="15"/>
        <v>0.21637426900584794</v>
      </c>
      <c r="L29" s="89">
        <f t="shared" si="15"/>
        <v>0.19867549668874171</v>
      </c>
      <c r="M29" s="89">
        <f t="shared" si="15"/>
        <v>0.17142857142857143</v>
      </c>
      <c r="N29" s="89">
        <f t="shared" si="15"/>
        <v>0.17266187050359713</v>
      </c>
      <c r="O29" s="89">
        <f t="shared" si="15"/>
        <v>0.15827338129496402</v>
      </c>
      <c r="P29" s="89">
        <f t="shared" si="15"/>
        <v>0.15714285714285714</v>
      </c>
      <c r="Q29" s="89">
        <f t="shared" si="15"/>
        <v>0.16551724137931034</v>
      </c>
      <c r="R29" s="89">
        <f t="shared" si="15"/>
        <v>0.16666666666666666</v>
      </c>
      <c r="S29" s="89">
        <f t="shared" si="15"/>
        <v>0.17333333333333334</v>
      </c>
      <c r="T29" s="89">
        <f t="shared" si="15"/>
        <v>0.16891891891891891</v>
      </c>
      <c r="U29" s="89">
        <f t="shared" si="15"/>
        <v>0.19047619047619047</v>
      </c>
      <c r="V29" s="89">
        <f t="shared" si="15"/>
        <v>0.2119205298013245</v>
      </c>
      <c r="W29" s="89">
        <f t="shared" ref="W29:X29" si="16">W10/W8</f>
        <v>0.15254237288135594</v>
      </c>
      <c r="X29" s="89">
        <f t="shared" si="16"/>
        <v>0.17741935483870969</v>
      </c>
      <c r="Y29" s="89">
        <f t="shared" ref="Y29" si="17">Y10/Y8</f>
        <v>0.20370370370370369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559</v>
      </c>
      <c r="J32" s="42">
        <v>565</v>
      </c>
      <c r="K32" s="42">
        <v>540</v>
      </c>
      <c r="L32" s="42">
        <v>360</v>
      </c>
      <c r="M32" s="42">
        <v>397</v>
      </c>
      <c r="N32" s="42">
        <v>570</v>
      </c>
      <c r="O32" s="42">
        <v>749</v>
      </c>
      <c r="P32" s="42">
        <v>698</v>
      </c>
      <c r="Q32" s="42">
        <v>779</v>
      </c>
      <c r="R32" s="42">
        <v>800</v>
      </c>
      <c r="S32" s="42">
        <v>839</v>
      </c>
      <c r="T32" s="42">
        <v>918</v>
      </c>
      <c r="U32" s="42">
        <v>1260</v>
      </c>
      <c r="V32" s="42">
        <v>1230</v>
      </c>
      <c r="W32" s="42">
        <v>1267</v>
      </c>
      <c r="X32" s="42">
        <v>1544</v>
      </c>
      <c r="Y32" s="42">
        <v>2019</v>
      </c>
    </row>
    <row r="33" spans="1:25" x14ac:dyDescent="0.3">
      <c r="A33" s="16" t="s">
        <v>116</v>
      </c>
      <c r="B33" s="42">
        <v>197</v>
      </c>
      <c r="C33" s="42">
        <v>236</v>
      </c>
      <c r="D33" s="42">
        <v>339</v>
      </c>
      <c r="E33" s="42">
        <v>337</v>
      </c>
      <c r="F33" s="68">
        <v>454</v>
      </c>
      <c r="G33" s="68">
        <v>512</v>
      </c>
      <c r="H33" s="68">
        <v>461</v>
      </c>
      <c r="I33" s="68">
        <v>465</v>
      </c>
      <c r="J33" s="68">
        <v>449</v>
      </c>
      <c r="K33" s="68">
        <v>402</v>
      </c>
      <c r="L33" s="68">
        <v>233</v>
      </c>
      <c r="M33" s="68">
        <v>261</v>
      </c>
      <c r="N33" s="68">
        <v>416</v>
      </c>
      <c r="O33" s="68">
        <v>510</v>
      </c>
      <c r="P33" s="68">
        <v>514</v>
      </c>
      <c r="Q33" s="68">
        <v>609</v>
      </c>
      <c r="R33" s="42">
        <v>598</v>
      </c>
      <c r="S33" s="42">
        <v>602</v>
      </c>
      <c r="T33" s="42">
        <v>659</v>
      </c>
      <c r="U33" s="42">
        <v>990</v>
      </c>
      <c r="V33" s="42">
        <v>938</v>
      </c>
      <c r="W33" s="42">
        <v>867</v>
      </c>
      <c r="X33" s="42">
        <v>1163</v>
      </c>
      <c r="Y33" s="42">
        <v>1522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95</v>
      </c>
      <c r="J34" s="68">
        <v>116</v>
      </c>
      <c r="K34" s="68">
        <v>139</v>
      </c>
      <c r="L34" s="68">
        <v>127</v>
      </c>
      <c r="M34" s="68">
        <v>136</v>
      </c>
      <c r="N34" s="68">
        <v>154</v>
      </c>
      <c r="O34" s="68">
        <v>239</v>
      </c>
      <c r="P34" s="68">
        <v>183</v>
      </c>
      <c r="Q34" s="42">
        <v>169</v>
      </c>
      <c r="R34" s="42">
        <v>202</v>
      </c>
      <c r="S34" s="42">
        <v>237</v>
      </c>
      <c r="T34" s="42">
        <v>259</v>
      </c>
      <c r="U34" s="42">
        <v>270</v>
      </c>
      <c r="V34" s="42">
        <v>292</v>
      </c>
      <c r="W34" s="42">
        <v>400</v>
      </c>
      <c r="X34" s="42">
        <v>380</v>
      </c>
      <c r="Y34" s="42">
        <v>496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42</v>
      </c>
      <c r="J35" s="3">
        <f t="shared" si="18"/>
        <v>66</v>
      </c>
      <c r="K35" s="3">
        <f t="shared" si="18"/>
        <v>61</v>
      </c>
      <c r="L35" s="3">
        <f t="shared" si="18"/>
        <v>68</v>
      </c>
      <c r="M35" s="3">
        <f t="shared" si="18"/>
        <v>59</v>
      </c>
      <c r="N35" s="3">
        <f t="shared" si="18"/>
        <v>59</v>
      </c>
      <c r="O35" s="3">
        <f t="shared" si="18"/>
        <v>55</v>
      </c>
      <c r="P35" s="3">
        <f t="shared" si="18"/>
        <v>61</v>
      </c>
      <c r="Q35" s="3">
        <f t="shared" si="18"/>
        <v>83</v>
      </c>
      <c r="R35" s="3">
        <f t="shared" si="18"/>
        <v>85</v>
      </c>
      <c r="S35" s="3">
        <f t="shared" si="18"/>
        <v>87</v>
      </c>
      <c r="T35" s="3">
        <f t="shared" si="18"/>
        <v>93</v>
      </c>
      <c r="U35" s="3">
        <f t="shared" si="18"/>
        <v>95</v>
      </c>
      <c r="V35" s="3">
        <f t="shared" si="18"/>
        <v>98</v>
      </c>
      <c r="W35" s="3">
        <f t="shared" ref="W35:X35" si="19">W36+W44</f>
        <v>30</v>
      </c>
      <c r="X35" s="3">
        <f t="shared" si="19"/>
        <v>52</v>
      </c>
      <c r="Y35" s="3">
        <f t="shared" ref="Y35" si="20">Y36+Y44</f>
        <v>107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38</v>
      </c>
      <c r="J36" s="68">
        <v>62</v>
      </c>
      <c r="K36" s="68">
        <v>56</v>
      </c>
      <c r="L36" s="68">
        <v>63</v>
      </c>
      <c r="M36" s="68">
        <v>54</v>
      </c>
      <c r="N36" s="68">
        <v>53</v>
      </c>
      <c r="O36" s="68">
        <v>50</v>
      </c>
      <c r="P36" s="68">
        <v>54</v>
      </c>
      <c r="Q36" s="68">
        <v>74</v>
      </c>
      <c r="R36" s="42">
        <v>76</v>
      </c>
      <c r="S36" s="42">
        <v>80</v>
      </c>
      <c r="T36" s="42">
        <v>85</v>
      </c>
      <c r="U36" s="42">
        <v>88</v>
      </c>
      <c r="V36" s="42">
        <v>91</v>
      </c>
      <c r="W36" s="42">
        <v>28</v>
      </c>
      <c r="X36" s="42">
        <v>49</v>
      </c>
      <c r="Y36" s="42">
        <v>101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14</v>
      </c>
      <c r="J37" s="68">
        <v>21</v>
      </c>
      <c r="K37" s="68">
        <v>17</v>
      </c>
      <c r="L37" s="68">
        <v>17</v>
      </c>
      <c r="M37" s="68">
        <v>13</v>
      </c>
      <c r="N37" s="68">
        <v>12</v>
      </c>
      <c r="O37" s="68">
        <v>12</v>
      </c>
      <c r="P37" s="68">
        <v>13</v>
      </c>
      <c r="Q37" s="68">
        <v>18</v>
      </c>
      <c r="R37" s="42">
        <v>18</v>
      </c>
      <c r="S37" s="42">
        <v>18</v>
      </c>
      <c r="T37" s="42">
        <v>18</v>
      </c>
      <c r="U37" s="42">
        <v>15</v>
      </c>
      <c r="V37" s="42">
        <v>15</v>
      </c>
      <c r="W37" s="42">
        <v>5</v>
      </c>
      <c r="X37" s="42">
        <v>6</v>
      </c>
      <c r="Y37" s="42">
        <v>11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14</v>
      </c>
      <c r="J39" s="68">
        <v>21</v>
      </c>
      <c r="K39" s="68">
        <v>17</v>
      </c>
      <c r="L39" s="68">
        <v>17</v>
      </c>
      <c r="M39" s="68">
        <v>13</v>
      </c>
      <c r="N39" s="68">
        <v>12</v>
      </c>
      <c r="O39" s="68">
        <v>12</v>
      </c>
      <c r="P39" s="68">
        <v>13</v>
      </c>
      <c r="Q39" s="68">
        <v>18</v>
      </c>
      <c r="R39" s="42">
        <v>18</v>
      </c>
      <c r="S39" s="42">
        <v>18</v>
      </c>
      <c r="T39" s="42">
        <v>18</v>
      </c>
      <c r="U39" s="42">
        <v>15</v>
      </c>
      <c r="V39" s="42">
        <v>15</v>
      </c>
      <c r="W39" s="42">
        <v>5</v>
      </c>
      <c r="X39" s="42">
        <v>6</v>
      </c>
      <c r="Y39" s="42">
        <v>11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25</v>
      </c>
      <c r="J40" s="68">
        <v>41</v>
      </c>
      <c r="K40" s="68">
        <v>39</v>
      </c>
      <c r="L40" s="68">
        <v>46</v>
      </c>
      <c r="M40" s="68">
        <v>41</v>
      </c>
      <c r="N40" s="68">
        <v>41</v>
      </c>
      <c r="O40" s="68">
        <v>39</v>
      </c>
      <c r="P40" s="68">
        <v>41</v>
      </c>
      <c r="Q40" s="68">
        <v>56</v>
      </c>
      <c r="R40" s="42">
        <v>58</v>
      </c>
      <c r="S40" s="42">
        <v>61</v>
      </c>
      <c r="T40" s="42">
        <v>67</v>
      </c>
      <c r="U40" s="42">
        <v>73</v>
      </c>
      <c r="V40" s="42">
        <v>76</v>
      </c>
      <c r="W40" s="42">
        <v>23</v>
      </c>
      <c r="X40" s="42">
        <v>43</v>
      </c>
      <c r="Y40" s="42">
        <v>90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3</v>
      </c>
      <c r="J42" s="68">
        <v>3</v>
      </c>
      <c r="K42" s="68">
        <v>4</v>
      </c>
      <c r="L42" s="68">
        <v>4</v>
      </c>
      <c r="M42" s="68">
        <v>4</v>
      </c>
      <c r="N42" s="68">
        <v>6</v>
      </c>
      <c r="O42" s="68">
        <v>5</v>
      </c>
      <c r="P42" s="68">
        <v>5</v>
      </c>
      <c r="Q42" s="68">
        <v>4</v>
      </c>
      <c r="R42" s="42">
        <v>4</v>
      </c>
      <c r="S42" s="42">
        <v>4</v>
      </c>
      <c r="T42" s="42">
        <v>5</v>
      </c>
      <c r="U42" s="42">
        <v>6</v>
      </c>
      <c r="V42" s="42">
        <v>6</v>
      </c>
      <c r="W42" s="42">
        <v>4</v>
      </c>
      <c r="X42" s="42">
        <v>6</v>
      </c>
      <c r="Y42" s="42">
        <v>15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22</v>
      </c>
      <c r="J43" s="68">
        <v>37</v>
      </c>
      <c r="K43" s="68">
        <v>35</v>
      </c>
      <c r="L43" s="68">
        <v>42</v>
      </c>
      <c r="M43" s="68">
        <v>36</v>
      </c>
      <c r="N43" s="68">
        <v>35</v>
      </c>
      <c r="O43" s="68">
        <v>33</v>
      </c>
      <c r="P43" s="68">
        <v>37</v>
      </c>
      <c r="Q43" s="68">
        <v>52</v>
      </c>
      <c r="R43" s="42">
        <v>53</v>
      </c>
      <c r="S43" s="42">
        <v>57</v>
      </c>
      <c r="T43" s="42">
        <v>62</v>
      </c>
      <c r="U43" s="42">
        <v>67</v>
      </c>
      <c r="V43" s="42">
        <v>69</v>
      </c>
      <c r="W43" s="42">
        <v>19</v>
      </c>
      <c r="X43" s="42">
        <v>36</v>
      </c>
      <c r="Y43" s="42">
        <v>74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4</v>
      </c>
      <c r="J44" s="68">
        <v>4</v>
      </c>
      <c r="K44" s="68">
        <v>5</v>
      </c>
      <c r="L44" s="68">
        <v>5</v>
      </c>
      <c r="M44" s="68">
        <v>5</v>
      </c>
      <c r="N44" s="68">
        <v>6</v>
      </c>
      <c r="O44" s="68">
        <v>5</v>
      </c>
      <c r="P44" s="68">
        <v>7</v>
      </c>
      <c r="Q44" s="68">
        <v>9</v>
      </c>
      <c r="R44" s="42">
        <v>9</v>
      </c>
      <c r="S44" s="42">
        <v>7</v>
      </c>
      <c r="T44" s="42">
        <v>8</v>
      </c>
      <c r="U44" s="42">
        <v>7</v>
      </c>
      <c r="V44" s="42">
        <v>7</v>
      </c>
      <c r="W44" s="42">
        <v>2</v>
      </c>
      <c r="X44" s="42">
        <v>3</v>
      </c>
      <c r="Y44" s="42">
        <v>6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0.5714285714285714</v>
      </c>
      <c r="K46" s="65">
        <f t="shared" si="21"/>
        <v>-7.5757575757575801E-2</v>
      </c>
      <c r="L46" s="65">
        <f t="shared" si="21"/>
        <v>0.11475409836065564</v>
      </c>
      <c r="M46" s="65">
        <f t="shared" si="21"/>
        <v>-0.13235294117647056</v>
      </c>
      <c r="N46" s="65">
        <f t="shared" si="21"/>
        <v>0</v>
      </c>
      <c r="O46" s="65">
        <f t="shared" si="21"/>
        <v>-6.7796610169491567E-2</v>
      </c>
      <c r="P46" s="65">
        <f t="shared" si="21"/>
        <v>0.10909090909090913</v>
      </c>
      <c r="Q46" s="65">
        <f t="shared" si="21"/>
        <v>0.36065573770491799</v>
      </c>
      <c r="R46" s="65">
        <f t="shared" si="21"/>
        <v>2.4096385542168752E-2</v>
      </c>
      <c r="S46" s="65">
        <f t="shared" si="21"/>
        <v>2.3529411764705799E-2</v>
      </c>
      <c r="T46" s="65">
        <f t="shared" si="21"/>
        <v>6.8965517241379226E-2</v>
      </c>
      <c r="U46" s="65">
        <f t="shared" si="21"/>
        <v>2.1505376344086002E-2</v>
      </c>
      <c r="V46" s="65">
        <f t="shared" si="21"/>
        <v>3.1578947368421151E-2</v>
      </c>
      <c r="W46" s="65">
        <f t="shared" si="21"/>
        <v>-0.69387755102040816</v>
      </c>
      <c r="X46" s="65">
        <f t="shared" si="21"/>
        <v>0.73333333333333339</v>
      </c>
      <c r="Y46" s="65">
        <f t="shared" si="21"/>
        <v>1.0576923076923075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0.63157894736842102</v>
      </c>
      <c r="K47" s="65">
        <f t="shared" si="21"/>
        <v>-9.6774193548387122E-2</v>
      </c>
      <c r="L47" s="65">
        <f t="shared" si="21"/>
        <v>0.125</v>
      </c>
      <c r="M47" s="65">
        <f t="shared" si="21"/>
        <v>-0.1428571428571429</v>
      </c>
      <c r="N47" s="65">
        <f t="shared" si="21"/>
        <v>-1.851851851851849E-2</v>
      </c>
      <c r="O47" s="65">
        <f t="shared" si="21"/>
        <v>-5.6603773584905648E-2</v>
      </c>
      <c r="P47" s="65">
        <f t="shared" si="21"/>
        <v>8.0000000000000071E-2</v>
      </c>
      <c r="Q47" s="65">
        <f t="shared" si="21"/>
        <v>0.37037037037037046</v>
      </c>
      <c r="R47" s="65">
        <f t="shared" si="21"/>
        <v>2.7027027027026973E-2</v>
      </c>
      <c r="S47" s="65">
        <f t="shared" si="21"/>
        <v>5.2631578947368363E-2</v>
      </c>
      <c r="T47" s="65">
        <f t="shared" si="21"/>
        <v>6.25E-2</v>
      </c>
      <c r="U47" s="65">
        <f t="shared" si="21"/>
        <v>3.529411764705892E-2</v>
      </c>
      <c r="V47" s="65">
        <f t="shared" si="21"/>
        <v>3.4090909090909172E-2</v>
      </c>
      <c r="W47" s="65">
        <f t="shared" si="21"/>
        <v>-0.69230769230769229</v>
      </c>
      <c r="X47" s="65">
        <f t="shared" si="21"/>
        <v>0.75</v>
      </c>
      <c r="Y47" s="65">
        <f t="shared" si="21"/>
        <v>1.0612244897959182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0.5</v>
      </c>
      <c r="K48" s="65">
        <f t="shared" si="21"/>
        <v>-0.19047619047619047</v>
      </c>
      <c r="L48" s="65">
        <f t="shared" si="21"/>
        <v>0</v>
      </c>
      <c r="M48" s="65">
        <f t="shared" si="21"/>
        <v>-0.23529411764705888</v>
      </c>
      <c r="N48" s="65">
        <f t="shared" si="21"/>
        <v>-7.6923076923076872E-2</v>
      </c>
      <c r="O48" s="65">
        <f t="shared" si="21"/>
        <v>0</v>
      </c>
      <c r="P48" s="65">
        <f t="shared" si="21"/>
        <v>8.3333333333333259E-2</v>
      </c>
      <c r="Q48" s="65">
        <f t="shared" si="21"/>
        <v>0.38461538461538458</v>
      </c>
      <c r="R48" s="65">
        <f t="shared" si="21"/>
        <v>0</v>
      </c>
      <c r="S48" s="65">
        <f t="shared" si="21"/>
        <v>0</v>
      </c>
      <c r="T48" s="65">
        <f t="shared" si="21"/>
        <v>0</v>
      </c>
      <c r="U48" s="65">
        <f t="shared" si="21"/>
        <v>-0.16666666666666663</v>
      </c>
      <c r="V48" s="65">
        <f t="shared" si="21"/>
        <v>0</v>
      </c>
      <c r="W48" s="65">
        <f t="shared" si="21"/>
        <v>-0.66666666666666674</v>
      </c>
      <c r="X48" s="65">
        <f t="shared" si="21"/>
        <v>0.19999999999999996</v>
      </c>
      <c r="Y48" s="65">
        <f t="shared" si="21"/>
        <v>0.83333333333333326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0.6399999999999999</v>
      </c>
      <c r="K49" s="65">
        <f t="shared" si="22"/>
        <v>-4.8780487804878092E-2</v>
      </c>
      <c r="L49" s="65">
        <f t="shared" si="22"/>
        <v>0.17948717948717952</v>
      </c>
      <c r="M49" s="65">
        <f t="shared" si="22"/>
        <v>-0.10869565217391308</v>
      </c>
      <c r="N49" s="65">
        <f t="shared" si="22"/>
        <v>0</v>
      </c>
      <c r="O49" s="65">
        <f t="shared" si="22"/>
        <v>-4.8780487804878092E-2</v>
      </c>
      <c r="P49" s="65">
        <f t="shared" si="22"/>
        <v>5.1282051282051322E-2</v>
      </c>
      <c r="Q49" s="65">
        <f t="shared" si="22"/>
        <v>0.36585365853658547</v>
      </c>
      <c r="R49" s="65">
        <f t="shared" si="22"/>
        <v>3.5714285714285809E-2</v>
      </c>
      <c r="S49" s="65">
        <f t="shared" si="22"/>
        <v>5.1724137931034475E-2</v>
      </c>
      <c r="T49" s="65">
        <f t="shared" si="22"/>
        <v>9.8360655737705027E-2</v>
      </c>
      <c r="U49" s="65">
        <f t="shared" si="22"/>
        <v>8.9552238805970186E-2</v>
      </c>
      <c r="V49" s="65">
        <f t="shared" si="22"/>
        <v>4.1095890410958846E-2</v>
      </c>
      <c r="W49" s="65">
        <f t="shared" si="22"/>
        <v>-0.69736842105263164</v>
      </c>
      <c r="X49" s="65">
        <f t="shared" si="22"/>
        <v>0.86956521739130443</v>
      </c>
      <c r="Y49" s="65">
        <f t="shared" si="22"/>
        <v>1.0930232558139537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</v>
      </c>
      <c r="K50" s="88">
        <f t="shared" si="23"/>
        <v>0.25</v>
      </c>
      <c r="L50" s="88">
        <f t="shared" si="23"/>
        <v>0</v>
      </c>
      <c r="M50" s="88">
        <f t="shared" si="23"/>
        <v>0</v>
      </c>
      <c r="N50" s="88">
        <f t="shared" si="23"/>
        <v>0.19999999999999996</v>
      </c>
      <c r="O50" s="88">
        <f t="shared" si="23"/>
        <v>-0.16666666666666663</v>
      </c>
      <c r="P50" s="88">
        <f t="shared" si="23"/>
        <v>0.39999999999999991</v>
      </c>
      <c r="Q50" s="88">
        <f t="shared" si="23"/>
        <v>0.28571428571428581</v>
      </c>
      <c r="R50" s="88">
        <f t="shared" si="23"/>
        <v>0</v>
      </c>
      <c r="S50" s="88">
        <f t="shared" si="23"/>
        <v>-0.22222222222222221</v>
      </c>
      <c r="T50" s="88">
        <f t="shared" si="23"/>
        <v>0.14285714285714279</v>
      </c>
      <c r="U50" s="88">
        <f t="shared" si="23"/>
        <v>-0.125</v>
      </c>
      <c r="V50" s="88">
        <f t="shared" si="23"/>
        <v>0</v>
      </c>
      <c r="W50" s="88">
        <f t="shared" si="23"/>
        <v>-0.7142857142857143</v>
      </c>
      <c r="X50" s="88">
        <f t="shared" si="23"/>
        <v>0.5</v>
      </c>
      <c r="Y50" s="88">
        <f t="shared" si="23"/>
        <v>1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7.5134168157423978E-2</v>
      </c>
      <c r="J52" s="65">
        <f t="shared" si="24"/>
        <v>0.1168141592920354</v>
      </c>
      <c r="K52" s="65">
        <f t="shared" si="24"/>
        <v>0.11296296296296296</v>
      </c>
      <c r="L52" s="65">
        <f t="shared" si="24"/>
        <v>0.18888888888888888</v>
      </c>
      <c r="M52" s="65">
        <f t="shared" si="24"/>
        <v>0.1486146095717884</v>
      </c>
      <c r="N52" s="65">
        <f t="shared" si="24"/>
        <v>0.10350877192982456</v>
      </c>
      <c r="O52" s="65">
        <f t="shared" si="24"/>
        <v>7.3431241655540727E-2</v>
      </c>
      <c r="P52" s="65">
        <f t="shared" si="24"/>
        <v>8.7392550143266481E-2</v>
      </c>
      <c r="Q52" s="65">
        <f t="shared" si="24"/>
        <v>0.10654685494223363</v>
      </c>
      <c r="R52" s="65">
        <f t="shared" si="24"/>
        <v>0.10625</v>
      </c>
      <c r="S52" s="65">
        <f t="shared" si="24"/>
        <v>0.10369487485101311</v>
      </c>
      <c r="T52" s="65">
        <f t="shared" si="24"/>
        <v>0.10130718954248366</v>
      </c>
      <c r="U52" s="65">
        <f t="shared" si="24"/>
        <v>7.5396825396825393E-2</v>
      </c>
      <c r="V52" s="65">
        <f t="shared" si="24"/>
        <v>7.9674796747967486E-2</v>
      </c>
      <c r="W52" s="65">
        <f t="shared" ref="W52:X52" si="25">W35/W32</f>
        <v>2.3677979479084451E-2</v>
      </c>
      <c r="X52" s="65">
        <f t="shared" si="25"/>
        <v>3.367875647668394E-2</v>
      </c>
      <c r="Y52" s="65">
        <f t="shared" ref="Y52" si="26">Y35/Y32</f>
        <v>5.2996532937097572E-2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0.44210526315789472</v>
      </c>
      <c r="J53" s="88">
        <f t="shared" si="27"/>
        <v>0.56896551724137934</v>
      </c>
      <c r="K53" s="88">
        <f t="shared" si="27"/>
        <v>0.43884892086330934</v>
      </c>
      <c r="L53" s="88">
        <f t="shared" si="27"/>
        <v>0.53543307086614178</v>
      </c>
      <c r="M53" s="88">
        <f t="shared" si="27"/>
        <v>0.43382352941176472</v>
      </c>
      <c r="N53" s="88">
        <f t="shared" si="27"/>
        <v>0.38311688311688313</v>
      </c>
      <c r="O53" s="88">
        <f t="shared" si="27"/>
        <v>0.23012552301255229</v>
      </c>
      <c r="P53" s="88">
        <f t="shared" si="27"/>
        <v>0.33333333333333331</v>
      </c>
      <c r="Q53" s="88">
        <f t="shared" si="27"/>
        <v>0.4911242603550296</v>
      </c>
      <c r="R53" s="88">
        <f t="shared" si="27"/>
        <v>0.42079207920792078</v>
      </c>
      <c r="S53" s="88">
        <f t="shared" si="27"/>
        <v>0.36708860759493672</v>
      </c>
      <c r="T53" s="88">
        <f t="shared" si="27"/>
        <v>0.35907335907335908</v>
      </c>
      <c r="U53" s="88">
        <f t="shared" si="27"/>
        <v>0.35185185185185186</v>
      </c>
      <c r="V53" s="88">
        <f t="shared" si="27"/>
        <v>0.33561643835616439</v>
      </c>
      <c r="W53" s="88">
        <f t="shared" ref="W53:X53" si="28">W35/W34</f>
        <v>7.4999999999999997E-2</v>
      </c>
      <c r="X53" s="88">
        <f t="shared" si="28"/>
        <v>0.1368421052631579</v>
      </c>
      <c r="Y53" s="88">
        <f t="shared" ref="Y53" si="29">Y35/Y34</f>
        <v>0.21572580645161291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7.1428571428571425E-2</v>
      </c>
      <c r="J55" s="88">
        <f t="shared" si="30"/>
        <v>4.5454545454545456E-2</v>
      </c>
      <c r="K55" s="88">
        <f t="shared" si="30"/>
        <v>6.5573770491803282E-2</v>
      </c>
      <c r="L55" s="88">
        <f t="shared" si="30"/>
        <v>5.8823529411764705E-2</v>
      </c>
      <c r="M55" s="88">
        <f t="shared" si="30"/>
        <v>6.7796610169491525E-2</v>
      </c>
      <c r="N55" s="88">
        <f t="shared" si="30"/>
        <v>0.10169491525423729</v>
      </c>
      <c r="O55" s="88">
        <f t="shared" si="30"/>
        <v>9.0909090909090912E-2</v>
      </c>
      <c r="P55" s="88">
        <f t="shared" si="30"/>
        <v>8.1967213114754092E-2</v>
      </c>
      <c r="Q55" s="88">
        <f t="shared" si="30"/>
        <v>4.8192771084337352E-2</v>
      </c>
      <c r="R55" s="88">
        <f t="shared" si="30"/>
        <v>4.7058823529411764E-2</v>
      </c>
      <c r="S55" s="88">
        <f t="shared" si="30"/>
        <v>4.5977011494252873E-2</v>
      </c>
      <c r="T55" s="88">
        <f t="shared" si="30"/>
        <v>5.3763440860215055E-2</v>
      </c>
      <c r="U55" s="88">
        <f t="shared" si="30"/>
        <v>6.3157894736842107E-2</v>
      </c>
      <c r="V55" s="88">
        <f t="shared" si="30"/>
        <v>6.1224489795918366E-2</v>
      </c>
      <c r="W55" s="88">
        <f t="shared" ref="W55:X55" si="31">W42/W35</f>
        <v>0.13333333333333333</v>
      </c>
      <c r="X55" s="88">
        <f t="shared" si="31"/>
        <v>0.11538461538461539</v>
      </c>
      <c r="Y55" s="88">
        <f t="shared" ref="Y55" si="32">Y42/Y35</f>
        <v>0.14018691588785046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0.33333333333333331</v>
      </c>
      <c r="J56" s="65">
        <f t="shared" si="33"/>
        <v>0.31818181818181818</v>
      </c>
      <c r="K56" s="65">
        <f t="shared" si="33"/>
        <v>0.27868852459016391</v>
      </c>
      <c r="L56" s="65">
        <f t="shared" si="33"/>
        <v>0.25</v>
      </c>
      <c r="M56" s="65">
        <f t="shared" si="33"/>
        <v>0.22033898305084745</v>
      </c>
      <c r="N56" s="65">
        <f t="shared" si="33"/>
        <v>0.20338983050847459</v>
      </c>
      <c r="O56" s="65">
        <f t="shared" si="33"/>
        <v>0.21818181818181817</v>
      </c>
      <c r="P56" s="65">
        <f t="shared" si="33"/>
        <v>0.21311475409836064</v>
      </c>
      <c r="Q56" s="65">
        <f t="shared" si="33"/>
        <v>0.21686746987951808</v>
      </c>
      <c r="R56" s="65">
        <f t="shared" si="33"/>
        <v>0.21176470588235294</v>
      </c>
      <c r="S56" s="65">
        <f t="shared" si="33"/>
        <v>0.20689655172413793</v>
      </c>
      <c r="T56" s="65">
        <f t="shared" si="33"/>
        <v>0.19354838709677419</v>
      </c>
      <c r="U56" s="65">
        <f t="shared" si="33"/>
        <v>0.15789473684210525</v>
      </c>
      <c r="V56" s="65">
        <f t="shared" si="33"/>
        <v>0.15306122448979592</v>
      </c>
      <c r="W56" s="65">
        <f t="shared" ref="W56:X56" si="34">W37/W35</f>
        <v>0.16666666666666666</v>
      </c>
      <c r="X56" s="65">
        <f t="shared" si="34"/>
        <v>0.11538461538461539</v>
      </c>
      <c r="Y56" s="65">
        <f t="shared" ref="Y56" si="35">Y37/Y35</f>
        <v>0.10280373831775701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111</v>
      </c>
      <c r="J59" s="42">
        <f t="shared" si="36"/>
        <v>91</v>
      </c>
      <c r="K59" s="42">
        <f t="shared" si="36"/>
        <v>110</v>
      </c>
      <c r="L59" s="42">
        <f t="shared" si="36"/>
        <v>83</v>
      </c>
      <c r="M59" s="42">
        <f t="shared" si="36"/>
        <v>81</v>
      </c>
      <c r="N59" s="42">
        <f t="shared" si="36"/>
        <v>80</v>
      </c>
      <c r="O59" s="42">
        <f t="shared" si="36"/>
        <v>84</v>
      </c>
      <c r="P59" s="42">
        <f t="shared" si="36"/>
        <v>79</v>
      </c>
      <c r="Q59" s="42">
        <f t="shared" si="36"/>
        <v>62</v>
      </c>
      <c r="R59" s="42">
        <f t="shared" si="36"/>
        <v>59</v>
      </c>
      <c r="S59" s="42">
        <f t="shared" si="36"/>
        <v>63</v>
      </c>
      <c r="T59" s="42">
        <f t="shared" si="36"/>
        <v>55</v>
      </c>
      <c r="U59" s="42">
        <f t="shared" si="36"/>
        <v>52</v>
      </c>
      <c r="V59" s="42">
        <f t="shared" si="36"/>
        <v>53</v>
      </c>
      <c r="W59" s="42">
        <f t="shared" ref="W59:X59" si="37">W8-W35</f>
        <v>29</v>
      </c>
      <c r="X59" s="42">
        <f t="shared" si="37"/>
        <v>10</v>
      </c>
      <c r="Y59" s="42">
        <f t="shared" ref="Y59" si="38">Y8-Y35</f>
        <v>1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-0.18018018018018017</v>
      </c>
      <c r="K61" s="87">
        <f t="shared" si="39"/>
        <v>0.2087912087912088</v>
      </c>
      <c r="L61" s="87">
        <f t="shared" si="39"/>
        <v>-0.24545454545454545</v>
      </c>
      <c r="M61" s="87">
        <f t="shared" si="39"/>
        <v>-2.4096385542168676E-2</v>
      </c>
      <c r="N61" s="87">
        <f t="shared" si="39"/>
        <v>-1.2345679012345678E-2</v>
      </c>
      <c r="O61" s="87">
        <f t="shared" si="39"/>
        <v>0.05</v>
      </c>
      <c r="P61" s="87">
        <f t="shared" si="39"/>
        <v>-5.9523809523809521E-2</v>
      </c>
      <c r="Q61" s="87">
        <f t="shared" si="39"/>
        <v>-0.21518987341772153</v>
      </c>
      <c r="R61" s="87">
        <f t="shared" si="39"/>
        <v>-4.8387096774193547E-2</v>
      </c>
      <c r="S61" s="87">
        <f t="shared" si="39"/>
        <v>6.7796610169491525E-2</v>
      </c>
      <c r="T61" s="87">
        <f t="shared" si="39"/>
        <v>-0.12698412698412698</v>
      </c>
      <c r="U61" s="87">
        <f t="shared" si="39"/>
        <v>-5.4545454545454543E-2</v>
      </c>
      <c r="V61" s="87">
        <f t="shared" si="39"/>
        <v>1.9230769230769232E-2</v>
      </c>
      <c r="W61" s="87">
        <f t="shared" si="39"/>
        <v>-0.45283018867924529</v>
      </c>
      <c r="X61" s="87">
        <f t="shared" si="39"/>
        <v>-0.65517241379310343</v>
      </c>
      <c r="Y61" s="87">
        <f t="shared" si="39"/>
        <v>-0.9</v>
      </c>
    </row>
    <row r="62" spans="1:25" x14ac:dyDescent="0.3">
      <c r="A62" s="35"/>
    </row>
    <row r="63" spans="1:25" x14ac:dyDescent="0.3">
      <c r="A63" s="36"/>
    </row>
  </sheetData>
  <conditionalFormatting sqref="B25:H26">
    <cfRule type="cellIs" dxfId="610" priority="5" stopIfTrue="1" operator="lessThan">
      <formula>0</formula>
    </cfRule>
  </conditionalFormatting>
  <conditionalFormatting sqref="B28:H29">
    <cfRule type="cellIs" dxfId="609" priority="1" stopIfTrue="1" operator="lessThan">
      <formula>0</formula>
    </cfRule>
  </conditionalFormatting>
  <conditionalFormatting sqref="B20:I23">
    <cfRule type="cellIs" dxfId="608" priority="27" stopIfTrue="1" operator="lessThan">
      <formula>0</formula>
    </cfRule>
  </conditionalFormatting>
  <conditionalFormatting sqref="B48:Y51 B54:Y54 A57:U57 I59:Y59">
    <cfRule type="cellIs" dxfId="607" priority="12" stopIfTrue="1" operator="lessThan">
      <formula>0</formula>
    </cfRule>
  </conditionalFormatting>
  <conditionalFormatting sqref="C50:I50 B50:B51 I52:Y53">
    <cfRule type="cellIs" dxfId="606" priority="26" stopIfTrue="1" operator="lessThan">
      <formula>0</formula>
    </cfRule>
  </conditionalFormatting>
  <conditionalFormatting sqref="J19:V23 W19:Y29 B24:V29 Z34:HI35 Z51:HI53 I55:Y56">
    <cfRule type="cellIs" dxfId="605" priority="29" stopIfTrue="1" operator="lessThan">
      <formula>0</formula>
    </cfRule>
  </conditionalFormatting>
  <conditionalFormatting sqref="J19:Y23">
    <cfRule type="cellIs" dxfId="604" priority="10" operator="lessThan">
      <formula>0</formula>
    </cfRule>
  </conditionalFormatting>
  <conditionalFormatting sqref="J46:Y50">
    <cfRule type="cellIs" dxfId="603" priority="9" operator="lessThan">
      <formula>0</formula>
    </cfRule>
  </conditionalFormatting>
  <conditionalFormatting sqref="J61:Y61">
    <cfRule type="cellIs" dxfId="602" priority="11" stopIfTrue="1" operator="lessThan">
      <formula>0</formula>
    </cfRule>
  </conditionalFormatting>
  <conditionalFormatting sqref="M34:P34">
    <cfRule type="cellIs" dxfId="601" priority="16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20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190178</v>
      </c>
      <c r="C5" s="42">
        <v>204237</v>
      </c>
      <c r="D5" s="42">
        <v>188243</v>
      </c>
      <c r="E5" s="42">
        <v>186202</v>
      </c>
      <c r="F5" s="42">
        <v>197491</v>
      </c>
      <c r="G5" s="42">
        <v>219500</v>
      </c>
      <c r="H5" s="42">
        <v>246291</v>
      </c>
      <c r="I5" s="42">
        <v>270762</v>
      </c>
      <c r="J5" s="42">
        <v>294473</v>
      </c>
      <c r="K5" s="42">
        <v>310671</v>
      </c>
      <c r="L5" s="42">
        <v>251969</v>
      </c>
      <c r="M5" s="42">
        <v>307571</v>
      </c>
      <c r="N5" s="42">
        <v>344575</v>
      </c>
      <c r="O5" s="42">
        <v>359930</v>
      </c>
      <c r="P5" s="42">
        <v>369661</v>
      </c>
      <c r="Q5" s="42">
        <v>379851</v>
      </c>
      <c r="R5" s="42">
        <v>341365</v>
      </c>
      <c r="S5" s="42">
        <v>327931</v>
      </c>
      <c r="T5" s="42">
        <v>348666</v>
      </c>
      <c r="U5" s="42">
        <v>368991</v>
      </c>
      <c r="V5" s="42">
        <v>362297</v>
      </c>
      <c r="W5" s="42">
        <v>309637</v>
      </c>
      <c r="X5" s="42">
        <v>367303</v>
      </c>
      <c r="Y5" s="42">
        <v>428569</v>
      </c>
    </row>
    <row r="6" spans="1:25" x14ac:dyDescent="0.3">
      <c r="A6" s="67" t="s">
        <v>113</v>
      </c>
      <c r="B6" s="42">
        <v>166856</v>
      </c>
      <c r="C6" s="42">
        <v>179053</v>
      </c>
      <c r="D6" s="42">
        <v>163397</v>
      </c>
      <c r="E6" s="42">
        <v>160887</v>
      </c>
      <c r="F6" s="68">
        <v>169992</v>
      </c>
      <c r="G6" s="68">
        <v>190042</v>
      </c>
      <c r="H6" s="68">
        <v>212340</v>
      </c>
      <c r="I6" s="68">
        <v>231346</v>
      </c>
      <c r="J6" s="68">
        <v>249819</v>
      </c>
      <c r="K6" s="68">
        <v>262282</v>
      </c>
      <c r="L6" s="68">
        <v>205457</v>
      </c>
      <c r="M6" s="68">
        <v>250283</v>
      </c>
      <c r="N6" s="68">
        <v>282678</v>
      </c>
      <c r="O6" s="68">
        <v>294156</v>
      </c>
      <c r="P6" s="68">
        <v>302118</v>
      </c>
      <c r="Q6" s="68">
        <v>313872</v>
      </c>
      <c r="R6" s="42">
        <v>281562</v>
      </c>
      <c r="S6" s="42">
        <v>267235</v>
      </c>
      <c r="T6" s="42">
        <v>283700</v>
      </c>
      <c r="U6" s="42">
        <v>300652</v>
      </c>
      <c r="V6" s="42">
        <v>293590</v>
      </c>
      <c r="W6" s="42">
        <v>256929</v>
      </c>
      <c r="X6" s="42">
        <v>310210</v>
      </c>
      <c r="Y6" s="42">
        <v>357301</v>
      </c>
    </row>
    <row r="7" spans="1:25" x14ac:dyDescent="0.3">
      <c r="A7" s="67" t="s">
        <v>114</v>
      </c>
      <c r="B7" s="42">
        <v>23321</v>
      </c>
      <c r="C7" s="42">
        <v>25184</v>
      </c>
      <c r="D7" s="42">
        <v>24846</v>
      </c>
      <c r="E7" s="42">
        <v>25315</v>
      </c>
      <c r="F7" s="68">
        <v>27499</v>
      </c>
      <c r="G7" s="68">
        <v>29457</v>
      </c>
      <c r="H7" s="68">
        <v>33952</v>
      </c>
      <c r="I7" s="68">
        <v>39416</v>
      </c>
      <c r="J7" s="68">
        <v>44654</v>
      </c>
      <c r="K7" s="68">
        <v>48389</v>
      </c>
      <c r="L7" s="68">
        <v>46512</v>
      </c>
      <c r="M7" s="68">
        <v>57288</v>
      </c>
      <c r="N7" s="68">
        <v>61897</v>
      </c>
      <c r="O7" s="68">
        <v>65774</v>
      </c>
      <c r="P7" s="68">
        <v>67543</v>
      </c>
      <c r="Q7" s="42">
        <v>65979</v>
      </c>
      <c r="R7" s="42">
        <v>59804</v>
      </c>
      <c r="S7" s="42">
        <v>60696</v>
      </c>
      <c r="T7" s="42">
        <v>64966</v>
      </c>
      <c r="U7" s="42">
        <v>68340</v>
      </c>
      <c r="V7" s="42">
        <v>68707</v>
      </c>
      <c r="W7" s="42">
        <v>52708</v>
      </c>
      <c r="X7" s="42">
        <v>57093</v>
      </c>
      <c r="Y7" s="42">
        <v>71268</v>
      </c>
    </row>
    <row r="8" spans="1:25" x14ac:dyDescent="0.3">
      <c r="A8" s="69" t="s">
        <v>1</v>
      </c>
      <c r="B8" s="3">
        <f>B9+B17</f>
        <v>8418</v>
      </c>
      <c r="C8" s="3">
        <f t="shared" ref="C8:V8" si="0">C9+C17</f>
        <v>8920</v>
      </c>
      <c r="D8" s="3">
        <f t="shared" si="0"/>
        <v>8439</v>
      </c>
      <c r="E8" s="3">
        <f t="shared" si="0"/>
        <v>8036</v>
      </c>
      <c r="F8" s="3">
        <f t="shared" si="0"/>
        <v>8884</v>
      </c>
      <c r="G8" s="3">
        <f t="shared" si="0"/>
        <v>9987</v>
      </c>
      <c r="H8" s="3">
        <f t="shared" si="0"/>
        <v>12430</v>
      </c>
      <c r="I8" s="3">
        <f t="shared" si="0"/>
        <v>14391</v>
      </c>
      <c r="J8" s="3">
        <f t="shared" si="0"/>
        <v>17484</v>
      </c>
      <c r="K8" s="3">
        <f t="shared" si="0"/>
        <v>19609</v>
      </c>
      <c r="L8" s="3">
        <f t="shared" si="0"/>
        <v>17365</v>
      </c>
      <c r="M8" s="3">
        <f t="shared" si="0"/>
        <v>22924</v>
      </c>
      <c r="N8" s="3">
        <f t="shared" si="0"/>
        <v>25992</v>
      </c>
      <c r="O8" s="3">
        <f t="shared" si="0"/>
        <v>27337</v>
      </c>
      <c r="P8" s="3">
        <f t="shared" si="0"/>
        <v>27938</v>
      </c>
      <c r="Q8" s="3">
        <f t="shared" si="0"/>
        <v>26148</v>
      </c>
      <c r="R8" s="3">
        <f t="shared" si="0"/>
        <v>21610</v>
      </c>
      <c r="S8" s="3">
        <f t="shared" si="0"/>
        <v>20213</v>
      </c>
      <c r="T8" s="3">
        <f t="shared" si="0"/>
        <v>21508</v>
      </c>
      <c r="U8" s="3">
        <f t="shared" si="0"/>
        <v>22047</v>
      </c>
      <c r="V8" s="3">
        <f t="shared" si="0"/>
        <v>22100</v>
      </c>
      <c r="W8" s="3">
        <f t="shared" ref="W8:X8" si="1">W9+W17</f>
        <v>6525</v>
      </c>
      <c r="X8" s="3">
        <f t="shared" si="1"/>
        <v>3452</v>
      </c>
      <c r="Y8" s="3">
        <f t="shared" ref="Y8" si="2">Y9+Y17</f>
        <v>14678</v>
      </c>
    </row>
    <row r="9" spans="1:25" x14ac:dyDescent="0.3">
      <c r="A9" s="70" t="s">
        <v>107</v>
      </c>
      <c r="B9" s="42">
        <v>7095</v>
      </c>
      <c r="C9" s="42">
        <v>7570</v>
      </c>
      <c r="D9" s="42">
        <v>7090</v>
      </c>
      <c r="E9" s="42">
        <v>6757</v>
      </c>
      <c r="F9" s="68">
        <v>7353</v>
      </c>
      <c r="G9" s="68">
        <v>8158</v>
      </c>
      <c r="H9" s="68">
        <v>9947</v>
      </c>
      <c r="I9" s="68">
        <v>11568</v>
      </c>
      <c r="J9" s="68">
        <v>14292</v>
      </c>
      <c r="K9" s="68">
        <v>16125</v>
      </c>
      <c r="L9" s="68">
        <v>14144</v>
      </c>
      <c r="M9" s="68">
        <v>18635</v>
      </c>
      <c r="N9" s="68">
        <v>21244</v>
      </c>
      <c r="O9" s="68">
        <v>22485</v>
      </c>
      <c r="P9" s="68">
        <v>23108</v>
      </c>
      <c r="Q9" s="68">
        <v>22072</v>
      </c>
      <c r="R9" s="42">
        <v>18355</v>
      </c>
      <c r="S9" s="42">
        <v>17076</v>
      </c>
      <c r="T9" s="42">
        <v>18085</v>
      </c>
      <c r="U9" s="42">
        <v>18334</v>
      </c>
      <c r="V9" s="42">
        <v>18486</v>
      </c>
      <c r="W9" s="42">
        <v>5704</v>
      </c>
      <c r="X9" s="42">
        <v>3143</v>
      </c>
      <c r="Y9" s="42">
        <v>13247</v>
      </c>
    </row>
    <row r="10" spans="1:25" x14ac:dyDescent="0.3">
      <c r="A10" s="71" t="s">
        <v>201</v>
      </c>
      <c r="B10" s="42">
        <v>1791</v>
      </c>
      <c r="C10" s="42">
        <v>1721</v>
      </c>
      <c r="D10" s="42">
        <v>1467</v>
      </c>
      <c r="E10" s="42">
        <v>1429</v>
      </c>
      <c r="F10" s="68">
        <v>1548</v>
      </c>
      <c r="G10" s="68">
        <v>1564</v>
      </c>
      <c r="H10" s="68">
        <v>1862</v>
      </c>
      <c r="I10" s="68">
        <v>2122</v>
      </c>
      <c r="J10" s="68">
        <v>2476</v>
      </c>
      <c r="K10" s="68">
        <v>2361</v>
      </c>
      <c r="L10" s="68">
        <v>1940</v>
      </c>
      <c r="M10" s="68">
        <v>2471</v>
      </c>
      <c r="N10" s="68">
        <v>2728</v>
      </c>
      <c r="O10" s="68">
        <v>2858</v>
      </c>
      <c r="P10" s="68">
        <v>2921</v>
      </c>
      <c r="Q10" s="68">
        <v>2766</v>
      </c>
      <c r="R10" s="42">
        <v>2298</v>
      </c>
      <c r="S10" s="42">
        <v>2214</v>
      </c>
      <c r="T10" s="42">
        <v>2370</v>
      </c>
      <c r="U10" s="42">
        <v>2421</v>
      </c>
      <c r="V10" s="42">
        <v>2637</v>
      </c>
      <c r="W10" s="42">
        <v>680</v>
      </c>
      <c r="X10" s="42">
        <v>299</v>
      </c>
      <c r="Y10" s="42">
        <v>1816</v>
      </c>
    </row>
    <row r="11" spans="1:25" x14ac:dyDescent="0.3">
      <c r="A11" s="72" t="s">
        <v>202</v>
      </c>
      <c r="B11" s="42">
        <v>70</v>
      </c>
      <c r="C11" s="42">
        <v>72</v>
      </c>
      <c r="D11" s="42">
        <v>74</v>
      </c>
      <c r="E11" s="42">
        <v>81</v>
      </c>
      <c r="F11" s="68">
        <v>59</v>
      </c>
      <c r="G11" s="68">
        <v>93</v>
      </c>
      <c r="H11" s="68">
        <v>108</v>
      </c>
      <c r="I11" s="68">
        <v>119</v>
      </c>
      <c r="J11" s="68">
        <v>114</v>
      </c>
      <c r="K11" s="68">
        <v>120</v>
      </c>
      <c r="L11" s="68">
        <v>119</v>
      </c>
      <c r="M11" s="68">
        <v>102</v>
      </c>
      <c r="N11" s="68">
        <v>88</v>
      </c>
      <c r="O11" s="68">
        <v>92</v>
      </c>
      <c r="P11" s="68">
        <v>117</v>
      </c>
      <c r="Q11" s="68">
        <v>129</v>
      </c>
      <c r="R11" s="42">
        <v>133</v>
      </c>
      <c r="S11" s="42">
        <v>136</v>
      </c>
      <c r="T11" s="42">
        <v>137</v>
      </c>
      <c r="U11" s="42">
        <v>141</v>
      </c>
      <c r="V11" s="42">
        <v>146</v>
      </c>
      <c r="W11" s="42">
        <v>47</v>
      </c>
      <c r="X11" s="42">
        <v>44</v>
      </c>
      <c r="Y11" s="42">
        <v>54</v>
      </c>
    </row>
    <row r="12" spans="1:25" x14ac:dyDescent="0.3">
      <c r="A12" s="72" t="s">
        <v>203</v>
      </c>
      <c r="B12" s="42">
        <v>1722</v>
      </c>
      <c r="C12" s="42">
        <v>1649</v>
      </c>
      <c r="D12" s="42">
        <v>1392</v>
      </c>
      <c r="E12" s="42">
        <v>1348</v>
      </c>
      <c r="F12" s="68">
        <v>1489</v>
      </c>
      <c r="G12" s="68">
        <v>1471</v>
      </c>
      <c r="H12" s="68">
        <v>1754</v>
      </c>
      <c r="I12" s="68">
        <v>2004</v>
      </c>
      <c r="J12" s="68">
        <v>2362</v>
      </c>
      <c r="K12" s="68">
        <v>2241</v>
      </c>
      <c r="L12" s="68">
        <v>1821</v>
      </c>
      <c r="M12" s="68">
        <v>2369</v>
      </c>
      <c r="N12" s="68">
        <v>2640</v>
      </c>
      <c r="O12" s="68">
        <v>2766</v>
      </c>
      <c r="P12" s="68">
        <v>2804</v>
      </c>
      <c r="Q12" s="68">
        <v>2637</v>
      </c>
      <c r="R12" s="42">
        <v>2165</v>
      </c>
      <c r="S12" s="42">
        <v>2079</v>
      </c>
      <c r="T12" s="42">
        <v>2233</v>
      </c>
      <c r="U12" s="42">
        <v>2281</v>
      </c>
      <c r="V12" s="42">
        <v>2491</v>
      </c>
      <c r="W12" s="42">
        <v>632</v>
      </c>
      <c r="X12" s="42">
        <v>254</v>
      </c>
      <c r="Y12" s="42">
        <v>1762</v>
      </c>
    </row>
    <row r="13" spans="1:25" x14ac:dyDescent="0.3">
      <c r="A13" s="71" t="s">
        <v>204</v>
      </c>
      <c r="B13" s="42">
        <v>5304</v>
      </c>
      <c r="C13" s="42">
        <v>5849</v>
      </c>
      <c r="D13" s="42">
        <v>5624</v>
      </c>
      <c r="E13" s="42">
        <v>5328</v>
      </c>
      <c r="F13" s="68">
        <v>5805</v>
      </c>
      <c r="G13" s="68">
        <v>6594</v>
      </c>
      <c r="H13" s="68">
        <v>8084</v>
      </c>
      <c r="I13" s="68">
        <v>9446</v>
      </c>
      <c r="J13" s="68">
        <v>11816</v>
      </c>
      <c r="K13" s="68">
        <v>13764</v>
      </c>
      <c r="L13" s="68">
        <v>12204</v>
      </c>
      <c r="M13" s="68">
        <v>16165</v>
      </c>
      <c r="N13" s="68">
        <v>18516</v>
      </c>
      <c r="O13" s="68">
        <v>19627</v>
      </c>
      <c r="P13" s="68">
        <v>20187</v>
      </c>
      <c r="Q13" s="68">
        <v>19306</v>
      </c>
      <c r="R13" s="42">
        <v>16057</v>
      </c>
      <c r="S13" s="42">
        <v>14862</v>
      </c>
      <c r="T13" s="42">
        <v>15715</v>
      </c>
      <c r="U13" s="42">
        <v>15913</v>
      </c>
      <c r="V13" s="42">
        <v>15849</v>
      </c>
      <c r="W13" s="42">
        <v>5024</v>
      </c>
      <c r="X13" s="42">
        <v>2844</v>
      </c>
      <c r="Y13" s="42">
        <v>11431</v>
      </c>
    </row>
    <row r="14" spans="1:25" x14ac:dyDescent="0.3">
      <c r="A14" s="72" t="s">
        <v>205</v>
      </c>
      <c r="B14" s="42">
        <v>49</v>
      </c>
      <c r="C14" s="42">
        <v>50</v>
      </c>
      <c r="D14" s="42">
        <v>52</v>
      </c>
      <c r="E14" s="42">
        <v>53</v>
      </c>
      <c r="F14" s="68">
        <v>54</v>
      </c>
      <c r="G14" s="68">
        <v>55</v>
      </c>
      <c r="H14" s="68">
        <v>56</v>
      </c>
      <c r="I14" s="68">
        <v>57</v>
      </c>
      <c r="J14" s="68">
        <v>58</v>
      </c>
      <c r="K14" s="68">
        <v>59</v>
      </c>
      <c r="L14" s="68">
        <v>60</v>
      </c>
      <c r="M14" s="68">
        <v>61</v>
      </c>
      <c r="N14" s="68">
        <v>63</v>
      </c>
      <c r="O14" s="68">
        <v>68</v>
      </c>
      <c r="P14" s="68">
        <v>72</v>
      </c>
      <c r="Q14" s="68">
        <v>77</v>
      </c>
      <c r="R14" s="42">
        <v>81</v>
      </c>
      <c r="S14" s="42">
        <v>83</v>
      </c>
      <c r="T14" s="42">
        <v>83</v>
      </c>
      <c r="U14" s="42">
        <v>81</v>
      </c>
      <c r="V14" s="42">
        <v>77</v>
      </c>
      <c r="W14" s="42">
        <v>18</v>
      </c>
      <c r="X14" s="42">
        <v>15</v>
      </c>
      <c r="Y14" s="42">
        <v>41</v>
      </c>
    </row>
    <row r="15" spans="1:25" x14ac:dyDescent="0.3">
      <c r="A15" s="72" t="s">
        <v>206</v>
      </c>
      <c r="B15" s="42">
        <v>481</v>
      </c>
      <c r="C15" s="42">
        <v>527</v>
      </c>
      <c r="D15" s="42">
        <v>584</v>
      </c>
      <c r="E15" s="42">
        <v>621</v>
      </c>
      <c r="F15" s="68">
        <v>660</v>
      </c>
      <c r="G15" s="68">
        <v>723</v>
      </c>
      <c r="H15" s="68">
        <v>775</v>
      </c>
      <c r="I15" s="68">
        <v>832</v>
      </c>
      <c r="J15" s="68">
        <v>878</v>
      </c>
      <c r="K15" s="68">
        <v>930</v>
      </c>
      <c r="L15" s="68">
        <v>977</v>
      </c>
      <c r="M15" s="68">
        <v>1005</v>
      </c>
      <c r="N15" s="68">
        <v>1057</v>
      </c>
      <c r="O15" s="68">
        <v>1111</v>
      </c>
      <c r="P15" s="68">
        <v>1170</v>
      </c>
      <c r="Q15" s="68">
        <v>1251</v>
      </c>
      <c r="R15" s="42">
        <v>1316</v>
      </c>
      <c r="S15" s="42">
        <v>1351</v>
      </c>
      <c r="T15" s="42">
        <v>1375</v>
      </c>
      <c r="U15" s="42">
        <v>1395</v>
      </c>
      <c r="V15" s="42">
        <v>1411</v>
      </c>
      <c r="W15" s="42">
        <v>1191</v>
      </c>
      <c r="X15" s="42">
        <v>1124</v>
      </c>
      <c r="Y15" s="42">
        <v>1280</v>
      </c>
    </row>
    <row r="16" spans="1:25" x14ac:dyDescent="0.3">
      <c r="A16" s="72" t="s">
        <v>207</v>
      </c>
      <c r="B16" s="42">
        <v>4773</v>
      </c>
      <c r="C16" s="42">
        <v>5271</v>
      </c>
      <c r="D16" s="42">
        <v>4988</v>
      </c>
      <c r="E16" s="42">
        <v>4655</v>
      </c>
      <c r="F16" s="68">
        <v>5091</v>
      </c>
      <c r="G16" s="68">
        <v>5816</v>
      </c>
      <c r="H16" s="68">
        <v>7254</v>
      </c>
      <c r="I16" s="68">
        <v>8557</v>
      </c>
      <c r="J16" s="68">
        <v>10880</v>
      </c>
      <c r="K16" s="68">
        <v>12775</v>
      </c>
      <c r="L16" s="68">
        <v>11167</v>
      </c>
      <c r="M16" s="68">
        <v>15099</v>
      </c>
      <c r="N16" s="68">
        <v>17396</v>
      </c>
      <c r="O16" s="68">
        <v>18448</v>
      </c>
      <c r="P16" s="68">
        <v>18945</v>
      </c>
      <c r="Q16" s="68">
        <v>17977</v>
      </c>
      <c r="R16" s="42">
        <v>14660</v>
      </c>
      <c r="S16" s="42">
        <v>13428</v>
      </c>
      <c r="T16" s="42">
        <v>14258</v>
      </c>
      <c r="U16" s="42">
        <v>14436</v>
      </c>
      <c r="V16" s="42">
        <v>14361</v>
      </c>
      <c r="W16" s="42">
        <v>3815</v>
      </c>
      <c r="X16" s="42">
        <v>1704</v>
      </c>
      <c r="Y16" s="42">
        <v>10110</v>
      </c>
    </row>
    <row r="17" spans="1:25" x14ac:dyDescent="0.3">
      <c r="A17" s="70" t="s">
        <v>108</v>
      </c>
      <c r="B17" s="42">
        <v>1323</v>
      </c>
      <c r="C17" s="42">
        <v>1350</v>
      </c>
      <c r="D17" s="42">
        <v>1349</v>
      </c>
      <c r="E17" s="42">
        <v>1279</v>
      </c>
      <c r="F17" s="68">
        <v>1531</v>
      </c>
      <c r="G17" s="68">
        <v>1829</v>
      </c>
      <c r="H17" s="68">
        <v>2483</v>
      </c>
      <c r="I17" s="68">
        <v>2823</v>
      </c>
      <c r="J17" s="68">
        <v>3192</v>
      </c>
      <c r="K17" s="68">
        <v>3484</v>
      </c>
      <c r="L17" s="68">
        <v>3221</v>
      </c>
      <c r="M17" s="68">
        <v>4289</v>
      </c>
      <c r="N17" s="68">
        <v>4748</v>
      </c>
      <c r="O17" s="68">
        <v>4852</v>
      </c>
      <c r="P17" s="68">
        <v>4830</v>
      </c>
      <c r="Q17" s="68">
        <v>4076</v>
      </c>
      <c r="R17" s="42">
        <v>3255</v>
      </c>
      <c r="S17" s="42">
        <v>3137</v>
      </c>
      <c r="T17" s="42">
        <v>3423</v>
      </c>
      <c r="U17" s="42">
        <v>3713</v>
      </c>
      <c r="V17" s="42">
        <v>3614</v>
      </c>
      <c r="W17" s="42">
        <v>821</v>
      </c>
      <c r="X17" s="42">
        <v>309</v>
      </c>
      <c r="Y17" s="42">
        <v>1431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5.9634117367545647E-2</v>
      </c>
      <c r="D19" s="89">
        <f t="shared" si="3"/>
        <v>-5.3923766816143526E-2</v>
      </c>
      <c r="E19" s="89">
        <f t="shared" si="3"/>
        <v>-4.7754473278824539E-2</v>
      </c>
      <c r="F19" s="89">
        <f t="shared" si="3"/>
        <v>0.10552513688402199</v>
      </c>
      <c r="G19" s="89">
        <f t="shared" si="3"/>
        <v>0.12415578568212515</v>
      </c>
      <c r="H19" s="89">
        <f t="shared" si="3"/>
        <v>0.24461800340442585</v>
      </c>
      <c r="I19" s="89">
        <f t="shared" si="3"/>
        <v>0.15776347546259051</v>
      </c>
      <c r="J19" s="89">
        <f t="shared" si="3"/>
        <v>0.21492599541380031</v>
      </c>
      <c r="K19" s="89">
        <f t="shared" si="3"/>
        <v>0.12153969343399673</v>
      </c>
      <c r="L19" s="89">
        <f t="shared" si="3"/>
        <v>-0.11443724820235601</v>
      </c>
      <c r="M19" s="89">
        <f t="shared" si="3"/>
        <v>0.32012669162107699</v>
      </c>
      <c r="N19" s="89">
        <f t="shared" si="3"/>
        <v>0.13383353690455424</v>
      </c>
      <c r="O19" s="89">
        <f t="shared" si="3"/>
        <v>5.1746691289627611E-2</v>
      </c>
      <c r="P19" s="89">
        <f t="shared" si="3"/>
        <v>2.1984855690090344E-2</v>
      </c>
      <c r="Q19" s="89">
        <f t="shared" si="3"/>
        <v>-6.407044169231868E-2</v>
      </c>
      <c r="R19" s="89">
        <f t="shared" si="3"/>
        <v>-0.17355055836010402</v>
      </c>
      <c r="S19" s="89">
        <f t="shared" si="3"/>
        <v>-6.4645997223507612E-2</v>
      </c>
      <c r="T19" s="89">
        <f t="shared" si="3"/>
        <v>6.406767921634593E-2</v>
      </c>
      <c r="U19" s="89">
        <f t="shared" si="3"/>
        <v>2.5060442625999713E-2</v>
      </c>
      <c r="V19" s="89">
        <f t="shared" si="3"/>
        <v>2.4039551866466002E-3</v>
      </c>
      <c r="W19" s="89">
        <f t="shared" si="3"/>
        <v>-0.7047511312217194</v>
      </c>
      <c r="X19" s="89">
        <f t="shared" si="3"/>
        <v>-0.47095785440613025</v>
      </c>
      <c r="Y19" s="89">
        <f t="shared" si="3"/>
        <v>3.2520278099652371</v>
      </c>
    </row>
    <row r="20" spans="1:25" x14ac:dyDescent="0.3">
      <c r="A20" s="73" t="s">
        <v>4</v>
      </c>
      <c r="B20" s="65" t="s">
        <v>3</v>
      </c>
      <c r="C20" s="89">
        <f t="shared" si="3"/>
        <v>6.6948555320648362E-2</v>
      </c>
      <c r="D20" s="89">
        <f t="shared" si="3"/>
        <v>-6.3408190224570671E-2</v>
      </c>
      <c r="E20" s="89">
        <f t="shared" si="3"/>
        <v>-4.6967559943582482E-2</v>
      </c>
      <c r="F20" s="89">
        <f t="shared" si="3"/>
        <v>8.8204824626313405E-2</v>
      </c>
      <c r="G20" s="89">
        <f t="shared" si="3"/>
        <v>0.10947912416700656</v>
      </c>
      <c r="H20" s="89">
        <f t="shared" si="3"/>
        <v>0.21929394459426321</v>
      </c>
      <c r="I20" s="89">
        <f t="shared" si="3"/>
        <v>0.16296370765054791</v>
      </c>
      <c r="J20" s="89">
        <f t="shared" si="3"/>
        <v>0.23547717842323657</v>
      </c>
      <c r="K20" s="89">
        <f t="shared" si="3"/>
        <v>0.12825356842989089</v>
      </c>
      <c r="L20" s="89">
        <f t="shared" si="3"/>
        <v>-0.1228527131782946</v>
      </c>
      <c r="M20" s="89">
        <f t="shared" si="3"/>
        <v>0.31751979638009042</v>
      </c>
      <c r="N20" s="89">
        <f t="shared" si="3"/>
        <v>0.14000536624631077</v>
      </c>
      <c r="O20" s="89">
        <f t="shared" si="3"/>
        <v>5.8416494068913583E-2</v>
      </c>
      <c r="P20" s="89">
        <f t="shared" si="3"/>
        <v>2.7707360462530639E-2</v>
      </c>
      <c r="Q20" s="89">
        <f t="shared" si="3"/>
        <v>-4.4832958282845725E-2</v>
      </c>
      <c r="R20" s="89">
        <f t="shared" si="3"/>
        <v>-0.16840340703153311</v>
      </c>
      <c r="S20" s="89">
        <f t="shared" si="3"/>
        <v>-6.9681285753200761E-2</v>
      </c>
      <c r="T20" s="89">
        <f t="shared" si="3"/>
        <v>5.9088779573670758E-2</v>
      </c>
      <c r="U20" s="89">
        <f t="shared" si="3"/>
        <v>1.3768316284213489E-2</v>
      </c>
      <c r="V20" s="89">
        <f t="shared" si="3"/>
        <v>8.2906076142685858E-3</v>
      </c>
      <c r="W20" s="89">
        <f t="shared" si="3"/>
        <v>-0.69144217245483075</v>
      </c>
      <c r="X20" s="89">
        <f t="shared" si="3"/>
        <v>-0.44898316970546981</v>
      </c>
      <c r="Y20" s="89">
        <f t="shared" si="3"/>
        <v>3.2147629653197578</v>
      </c>
    </row>
    <row r="21" spans="1:25" x14ac:dyDescent="0.3">
      <c r="A21" s="74" t="s">
        <v>208</v>
      </c>
      <c r="B21" s="65" t="s">
        <v>3</v>
      </c>
      <c r="C21" s="89">
        <f>C10/B10-1</f>
        <v>-3.9084310441094394E-2</v>
      </c>
      <c r="D21" s="89">
        <f t="shared" si="3"/>
        <v>-0.14758861127251599</v>
      </c>
      <c r="E21" s="89">
        <f t="shared" si="3"/>
        <v>-2.5903203817314258E-2</v>
      </c>
      <c r="F21" s="89">
        <f t="shared" si="3"/>
        <v>8.3275017494751635E-2</v>
      </c>
      <c r="G21" s="89">
        <f t="shared" si="3"/>
        <v>1.0335917312661591E-2</v>
      </c>
      <c r="H21" s="89">
        <f t="shared" si="3"/>
        <v>0.19053708439897687</v>
      </c>
      <c r="I21" s="89">
        <f t="shared" si="3"/>
        <v>0.13963480128893657</v>
      </c>
      <c r="J21" s="89">
        <f t="shared" si="3"/>
        <v>0.16682375117813386</v>
      </c>
      <c r="K21" s="89">
        <f t="shared" si="3"/>
        <v>-4.6445880452342436E-2</v>
      </c>
      <c r="L21" s="89">
        <f t="shared" si="3"/>
        <v>-0.17831427361287588</v>
      </c>
      <c r="M21" s="89">
        <f t="shared" si="3"/>
        <v>0.27371134020618548</v>
      </c>
      <c r="N21" s="89">
        <f t="shared" si="3"/>
        <v>0.10400647511129102</v>
      </c>
      <c r="O21" s="89">
        <f t="shared" si="3"/>
        <v>4.7653958944281483E-2</v>
      </c>
      <c r="P21" s="89">
        <f t="shared" si="3"/>
        <v>2.2043386983904734E-2</v>
      </c>
      <c r="Q21" s="89">
        <f t="shared" si="3"/>
        <v>-5.3064019171516597E-2</v>
      </c>
      <c r="R21" s="89">
        <f t="shared" si="3"/>
        <v>-0.16919739696312364</v>
      </c>
      <c r="S21" s="89">
        <f t="shared" si="3"/>
        <v>-3.6553524804177506E-2</v>
      </c>
      <c r="T21" s="89">
        <f t="shared" si="3"/>
        <v>7.046070460704601E-2</v>
      </c>
      <c r="U21" s="89">
        <f t="shared" si="3"/>
        <v>2.1518987341772045E-2</v>
      </c>
      <c r="V21" s="89">
        <f t="shared" si="3"/>
        <v>8.9219330855018653E-2</v>
      </c>
      <c r="W21" s="89">
        <f t="shared" si="3"/>
        <v>-0.7421312097080015</v>
      </c>
      <c r="X21" s="89">
        <f t="shared" si="3"/>
        <v>-0.56029411764705883</v>
      </c>
      <c r="Y21" s="89">
        <f t="shared" si="3"/>
        <v>5.0735785953177261</v>
      </c>
    </row>
    <row r="22" spans="1:25" x14ac:dyDescent="0.3">
      <c r="A22" s="74" t="s">
        <v>209</v>
      </c>
      <c r="B22" s="65" t="s">
        <v>3</v>
      </c>
      <c r="C22" s="89">
        <f>C13/B13-1</f>
        <v>0.10275263951734548</v>
      </c>
      <c r="D22" s="89">
        <f t="shared" ref="D22:Y22" si="4">D13/C13-1</f>
        <v>-3.8468114207556803E-2</v>
      </c>
      <c r="E22" s="89">
        <f t="shared" si="4"/>
        <v>-5.2631578947368474E-2</v>
      </c>
      <c r="F22" s="89">
        <f t="shared" si="4"/>
        <v>8.9527027027026973E-2</v>
      </c>
      <c r="G22" s="89">
        <f t="shared" si="4"/>
        <v>0.13591731266149876</v>
      </c>
      <c r="H22" s="89">
        <f t="shared" si="4"/>
        <v>0.22596299666363362</v>
      </c>
      <c r="I22" s="89">
        <f t="shared" si="4"/>
        <v>0.16848095002474017</v>
      </c>
      <c r="J22" s="89">
        <f t="shared" si="4"/>
        <v>0.250899851789117</v>
      </c>
      <c r="K22" s="89">
        <f t="shared" si="4"/>
        <v>0.16486120514556535</v>
      </c>
      <c r="L22" s="89">
        <f t="shared" si="4"/>
        <v>-0.11333914559721014</v>
      </c>
      <c r="M22" s="89">
        <f t="shared" si="4"/>
        <v>0.32456571615863661</v>
      </c>
      <c r="N22" s="89">
        <f t="shared" si="4"/>
        <v>0.14543767398700891</v>
      </c>
      <c r="O22" s="89">
        <f t="shared" si="4"/>
        <v>6.00021602937999E-2</v>
      </c>
      <c r="P22" s="89">
        <f t="shared" si="4"/>
        <v>2.8532124114739821E-2</v>
      </c>
      <c r="Q22" s="89">
        <f t="shared" si="4"/>
        <v>-4.3641947788180535E-2</v>
      </c>
      <c r="R22" s="89">
        <f t="shared" si="4"/>
        <v>-0.168289650885735</v>
      </c>
      <c r="S22" s="89">
        <f t="shared" si="4"/>
        <v>-7.442237030578569E-2</v>
      </c>
      <c r="T22" s="89">
        <f t="shared" si="4"/>
        <v>5.7394697887229285E-2</v>
      </c>
      <c r="U22" s="89">
        <f t="shared" si="4"/>
        <v>1.2599427298759069E-2</v>
      </c>
      <c r="V22" s="89">
        <f t="shared" si="4"/>
        <v>-4.0218689122101248E-3</v>
      </c>
      <c r="W22" s="89">
        <f t="shared" si="4"/>
        <v>-0.68300839169663696</v>
      </c>
      <c r="X22" s="89">
        <f t="shared" si="4"/>
        <v>-0.43391719745222934</v>
      </c>
      <c r="Y22" s="89">
        <f t="shared" si="4"/>
        <v>3.0193389592123765</v>
      </c>
    </row>
    <row r="23" spans="1:25" x14ac:dyDescent="0.3">
      <c r="A23" s="73" t="s">
        <v>109</v>
      </c>
      <c r="B23" s="65" t="s">
        <v>3</v>
      </c>
      <c r="C23" s="89">
        <f>C17/B17-1</f>
        <v>2.0408163265306145E-2</v>
      </c>
      <c r="D23" s="89">
        <f t="shared" ref="D23:Y23" si="5">D17/C17-1</f>
        <v>-7.407407407407085E-4</v>
      </c>
      <c r="E23" s="89">
        <f t="shared" si="5"/>
        <v>-5.1890289103039278E-2</v>
      </c>
      <c r="F23" s="89">
        <f t="shared" si="5"/>
        <v>0.19702892885066459</v>
      </c>
      <c r="G23" s="89">
        <f t="shared" si="5"/>
        <v>0.1946440235140432</v>
      </c>
      <c r="H23" s="89">
        <f t="shared" si="5"/>
        <v>0.35757244395844734</v>
      </c>
      <c r="I23" s="89">
        <f t="shared" si="5"/>
        <v>0.13693113169552951</v>
      </c>
      <c r="J23" s="89">
        <f t="shared" si="5"/>
        <v>0.13071200850159403</v>
      </c>
      <c r="K23" s="89">
        <f t="shared" si="5"/>
        <v>9.1478696741854604E-2</v>
      </c>
      <c r="L23" s="89">
        <f t="shared" si="5"/>
        <v>-7.5487944890929914E-2</v>
      </c>
      <c r="M23" s="89">
        <f t="shared" si="5"/>
        <v>0.33157404532753798</v>
      </c>
      <c r="N23" s="89">
        <f t="shared" si="5"/>
        <v>0.1070179529027746</v>
      </c>
      <c r="O23" s="89">
        <f t="shared" si="5"/>
        <v>2.1903959561920816E-2</v>
      </c>
      <c r="P23" s="89">
        <f t="shared" si="5"/>
        <v>-4.5342126957955697E-3</v>
      </c>
      <c r="Q23" s="89">
        <f t="shared" si="5"/>
        <v>-0.15610766045548652</v>
      </c>
      <c r="R23" s="89">
        <f t="shared" si="5"/>
        <v>-0.2014229636898921</v>
      </c>
      <c r="S23" s="89">
        <f t="shared" si="5"/>
        <v>-3.6251920122887915E-2</v>
      </c>
      <c r="T23" s="89">
        <f t="shared" si="5"/>
        <v>9.1169907554988772E-2</v>
      </c>
      <c r="U23" s="89">
        <f t="shared" si="5"/>
        <v>8.4721004966403779E-2</v>
      </c>
      <c r="V23" s="89">
        <f t="shared" si="5"/>
        <v>-2.6663075680043113E-2</v>
      </c>
      <c r="W23" s="89">
        <f t="shared" si="5"/>
        <v>-0.77282789153292752</v>
      </c>
      <c r="X23" s="89">
        <f t="shared" si="5"/>
        <v>-0.62362971985383675</v>
      </c>
      <c r="Y23" s="89">
        <f t="shared" si="5"/>
        <v>3.6310679611650487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4.4263794971027143E-2</v>
      </c>
      <c r="C25" s="89">
        <f t="shared" si="6"/>
        <v>4.3674750412510954E-2</v>
      </c>
      <c r="D25" s="89">
        <f t="shared" si="6"/>
        <v>4.4830352257454457E-2</v>
      </c>
      <c r="E25" s="89">
        <f t="shared" si="6"/>
        <v>4.3157431176893912E-2</v>
      </c>
      <c r="F25" s="89">
        <f t="shared" si="6"/>
        <v>4.4984328399775182E-2</v>
      </c>
      <c r="G25" s="89">
        <f t="shared" si="6"/>
        <v>4.5498861047835994E-2</v>
      </c>
      <c r="H25" s="89">
        <f t="shared" si="6"/>
        <v>5.0468754440884972E-2</v>
      </c>
      <c r="I25" s="89">
        <f t="shared" si="6"/>
        <v>5.3149998892015868E-2</v>
      </c>
      <c r="J25" s="89">
        <f t="shared" si="6"/>
        <v>5.9373864496914827E-2</v>
      </c>
      <c r="K25" s="89">
        <f t="shared" si="6"/>
        <v>6.3118218308113733E-2</v>
      </c>
      <c r="L25" s="89">
        <f t="shared" si="6"/>
        <v>6.8917208069246616E-2</v>
      </c>
      <c r="M25" s="89">
        <f t="shared" si="6"/>
        <v>7.4532384392546766E-2</v>
      </c>
      <c r="N25" s="89">
        <f t="shared" si="6"/>
        <v>7.5432053979540017E-2</v>
      </c>
      <c r="O25" s="89">
        <f t="shared" si="6"/>
        <v>7.5950879337648991E-2</v>
      </c>
      <c r="P25" s="89">
        <f t="shared" si="6"/>
        <v>7.5577353304784656E-2</v>
      </c>
      <c r="Q25" s="89">
        <f t="shared" si="6"/>
        <v>6.8837517868848577E-2</v>
      </c>
      <c r="R25" s="89">
        <f t="shared" si="6"/>
        <v>6.330467388279408E-2</v>
      </c>
      <c r="S25" s="89">
        <f t="shared" si="6"/>
        <v>6.1637966523445484E-2</v>
      </c>
      <c r="T25" s="89">
        <f t="shared" si="6"/>
        <v>6.1686542421687231E-2</v>
      </c>
      <c r="U25" s="89">
        <f t="shared" si="6"/>
        <v>5.9749424782718275E-2</v>
      </c>
      <c r="V25" s="89">
        <f t="shared" si="6"/>
        <v>6.0999677060533206E-2</v>
      </c>
      <c r="W25" s="89">
        <f t="shared" ref="W25:X25" si="7">W8/W5</f>
        <v>2.1073062973740217E-2</v>
      </c>
      <c r="X25" s="89">
        <f t="shared" si="7"/>
        <v>9.3982352444711859E-3</v>
      </c>
      <c r="Y25" s="89">
        <f t="shared" ref="Y25" si="8">Y8/Y5</f>
        <v>3.4248860743544211E-2</v>
      </c>
    </row>
    <row r="26" spans="1:25" x14ac:dyDescent="0.3">
      <c r="A26" s="75" t="s">
        <v>211</v>
      </c>
      <c r="B26" s="89">
        <f t="shared" ref="B26:V26" si="9">B8/B7</f>
        <v>0.36096222288924146</v>
      </c>
      <c r="C26" s="89">
        <f t="shared" si="9"/>
        <v>0.35419313850063533</v>
      </c>
      <c r="D26" s="89">
        <f t="shared" si="9"/>
        <v>0.33965225790871773</v>
      </c>
      <c r="E26" s="89">
        <f t="shared" si="9"/>
        <v>0.31744025281453686</v>
      </c>
      <c r="F26" s="89">
        <f t="shared" si="9"/>
        <v>0.32306629331975706</v>
      </c>
      <c r="G26" s="89">
        <f t="shared" si="9"/>
        <v>0.33903656176800079</v>
      </c>
      <c r="H26" s="89">
        <f t="shared" si="9"/>
        <v>0.36610508953817156</v>
      </c>
      <c r="I26" s="89">
        <f t="shared" si="9"/>
        <v>0.36510554089709762</v>
      </c>
      <c r="J26" s="89">
        <f t="shared" si="9"/>
        <v>0.39154387064988577</v>
      </c>
      <c r="K26" s="89">
        <f t="shared" si="9"/>
        <v>0.40523672735539068</v>
      </c>
      <c r="L26" s="89">
        <f t="shared" si="9"/>
        <v>0.37334451324389406</v>
      </c>
      <c r="M26" s="89">
        <f t="shared" si="9"/>
        <v>0.40015360983102921</v>
      </c>
      <c r="N26" s="89">
        <f t="shared" si="9"/>
        <v>0.41992342116742332</v>
      </c>
      <c r="O26" s="89">
        <f t="shared" si="9"/>
        <v>0.41562015386018791</v>
      </c>
      <c r="P26" s="89">
        <f t="shared" si="9"/>
        <v>0.41363279688494736</v>
      </c>
      <c r="Q26" s="89">
        <f t="shared" si="9"/>
        <v>0.39630791615514027</v>
      </c>
      <c r="R26" s="89">
        <f t="shared" si="9"/>
        <v>0.36134706708581366</v>
      </c>
      <c r="S26" s="89">
        <f t="shared" si="9"/>
        <v>0.33302029787794912</v>
      </c>
      <c r="T26" s="89">
        <f t="shared" si="9"/>
        <v>0.331065480405135</v>
      </c>
      <c r="U26" s="89">
        <f t="shared" si="9"/>
        <v>0.3226075504828797</v>
      </c>
      <c r="V26" s="89">
        <f t="shared" si="9"/>
        <v>0.32165572649075058</v>
      </c>
      <c r="W26" s="89">
        <f t="shared" ref="W26:X26" si="10">W8/W7</f>
        <v>0.12379524929801927</v>
      </c>
      <c r="X26" s="89">
        <f t="shared" si="10"/>
        <v>6.0462753752649187E-2</v>
      </c>
      <c r="Y26" s="89">
        <f t="shared" ref="Y26" si="11">Y8/Y7</f>
        <v>0.20595498681034966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5.7139463055357567E-2</v>
      </c>
      <c r="C28" s="89">
        <f t="shared" ref="C28:V28" si="12">C15/C8</f>
        <v>5.9080717488789236E-2</v>
      </c>
      <c r="D28" s="89">
        <f t="shared" si="12"/>
        <v>6.9202512145988868E-2</v>
      </c>
      <c r="E28" s="89">
        <f t="shared" si="12"/>
        <v>7.727725236436038E-2</v>
      </c>
      <c r="F28" s="89">
        <f t="shared" si="12"/>
        <v>7.4290859972985138E-2</v>
      </c>
      <c r="G28" s="89">
        <f t="shared" si="12"/>
        <v>7.2394112346049866E-2</v>
      </c>
      <c r="H28" s="89">
        <f t="shared" si="12"/>
        <v>6.2349155269509252E-2</v>
      </c>
      <c r="I28" s="89">
        <f t="shared" si="12"/>
        <v>5.7813911472448055E-2</v>
      </c>
      <c r="J28" s="89">
        <f t="shared" si="12"/>
        <v>5.0217341569434915E-2</v>
      </c>
      <c r="K28" s="89">
        <f t="shared" si="12"/>
        <v>4.742720179509409E-2</v>
      </c>
      <c r="L28" s="89">
        <f t="shared" si="12"/>
        <v>5.6262597178232079E-2</v>
      </c>
      <c r="M28" s="89">
        <f t="shared" si="12"/>
        <v>4.3840516489268885E-2</v>
      </c>
      <c r="N28" s="89">
        <f t="shared" si="12"/>
        <v>4.0666358879655279E-2</v>
      </c>
      <c r="O28" s="89">
        <f t="shared" si="12"/>
        <v>4.0640889636756043E-2</v>
      </c>
      <c r="P28" s="89">
        <f t="shared" si="12"/>
        <v>4.1878445128498816E-2</v>
      </c>
      <c r="Q28" s="89">
        <f t="shared" si="12"/>
        <v>4.7843047269389628E-2</v>
      </c>
      <c r="R28" s="89">
        <f t="shared" si="12"/>
        <v>6.0897732531235538E-2</v>
      </c>
      <c r="S28" s="89">
        <f t="shared" si="12"/>
        <v>6.6838173452728439E-2</v>
      </c>
      <c r="T28" s="89">
        <f t="shared" si="12"/>
        <v>6.3929700576529663E-2</v>
      </c>
      <c r="U28" s="89">
        <f t="shared" si="12"/>
        <v>6.327391481834263E-2</v>
      </c>
      <c r="V28" s="89">
        <f t="shared" si="12"/>
        <v>6.3846153846153844E-2</v>
      </c>
      <c r="W28" s="89">
        <f t="shared" ref="W28:X28" si="13">W15/W8</f>
        <v>0.18252873563218391</v>
      </c>
      <c r="X28" s="89">
        <f t="shared" si="13"/>
        <v>0.32560834298957125</v>
      </c>
      <c r="Y28" s="89">
        <f t="shared" ref="Y28" si="14">Y15/Y8</f>
        <v>8.7205341327156294E-2</v>
      </c>
    </row>
    <row r="29" spans="1:25" x14ac:dyDescent="0.3">
      <c r="A29" s="75" t="s">
        <v>213</v>
      </c>
      <c r="B29" s="89">
        <f>B10/B8</f>
        <v>0.21275837491090521</v>
      </c>
      <c r="C29" s="89">
        <f t="shared" ref="C29:V29" si="15">C10/C8</f>
        <v>0.19293721973094172</v>
      </c>
      <c r="D29" s="89">
        <f t="shared" si="15"/>
        <v>0.17383576253110558</v>
      </c>
      <c r="E29" s="89">
        <f t="shared" si="15"/>
        <v>0.17782478845196614</v>
      </c>
      <c r="F29" s="89">
        <f t="shared" si="15"/>
        <v>0.17424583520936515</v>
      </c>
      <c r="G29" s="89">
        <f t="shared" si="15"/>
        <v>0.15660358466005808</v>
      </c>
      <c r="H29" s="89">
        <f t="shared" si="15"/>
        <v>0.149798873692679</v>
      </c>
      <c r="I29" s="89">
        <f t="shared" si="15"/>
        <v>0.14745326940448891</v>
      </c>
      <c r="J29" s="89">
        <f t="shared" si="15"/>
        <v>0.14161519103180051</v>
      </c>
      <c r="K29" s="89">
        <f t="shared" si="15"/>
        <v>0.12040389617012597</v>
      </c>
      <c r="L29" s="89">
        <f t="shared" si="15"/>
        <v>0.11171897494961129</v>
      </c>
      <c r="M29" s="89">
        <f t="shared" si="15"/>
        <v>0.10779096143779446</v>
      </c>
      <c r="N29" s="89">
        <f t="shared" si="15"/>
        <v>0.10495537088334872</v>
      </c>
      <c r="O29" s="89">
        <f t="shared" si="15"/>
        <v>0.10454695101876578</v>
      </c>
      <c r="P29" s="89">
        <f t="shared" si="15"/>
        <v>0.10455293864986756</v>
      </c>
      <c r="Q29" s="89">
        <f t="shared" si="15"/>
        <v>0.10578246902248738</v>
      </c>
      <c r="R29" s="89">
        <f t="shared" si="15"/>
        <v>0.1063396575659417</v>
      </c>
      <c r="S29" s="89">
        <f t="shared" si="15"/>
        <v>0.10953346855983773</v>
      </c>
      <c r="T29" s="89">
        <f t="shared" si="15"/>
        <v>0.11019155663009113</v>
      </c>
      <c r="U29" s="89">
        <f t="shared" si="15"/>
        <v>0.10981085862022044</v>
      </c>
      <c r="V29" s="89">
        <f t="shared" si="15"/>
        <v>0.11932126696832579</v>
      </c>
      <c r="W29" s="89">
        <f t="shared" ref="W29:X29" si="16">W10/W8</f>
        <v>0.10421455938697317</v>
      </c>
      <c r="X29" s="89">
        <f t="shared" si="16"/>
        <v>8.6616454229432219E-2</v>
      </c>
      <c r="Y29" s="89">
        <f t="shared" ref="Y29" si="17">Y10/Y8</f>
        <v>0.12372257800790298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219200</v>
      </c>
      <c r="C32" s="42">
        <v>253312</v>
      </c>
      <c r="D32" s="42">
        <v>237902</v>
      </c>
      <c r="E32" s="42">
        <v>231621</v>
      </c>
      <c r="F32" s="42">
        <v>246494</v>
      </c>
      <c r="G32" s="42">
        <v>283382</v>
      </c>
      <c r="H32" s="42">
        <v>319543</v>
      </c>
      <c r="I32" s="42">
        <v>332041</v>
      </c>
      <c r="J32" s="42">
        <v>348038</v>
      </c>
      <c r="K32" s="42">
        <v>370870</v>
      </c>
      <c r="L32" s="42">
        <v>252950</v>
      </c>
      <c r="M32" s="42">
        <v>310341</v>
      </c>
      <c r="N32" s="42">
        <v>352351</v>
      </c>
      <c r="O32" s="42">
        <v>362007</v>
      </c>
      <c r="P32" s="42">
        <v>369943</v>
      </c>
      <c r="Q32" s="42">
        <v>387999</v>
      </c>
      <c r="R32" s="42">
        <v>334249</v>
      </c>
      <c r="S32" s="42">
        <v>317084</v>
      </c>
      <c r="T32" s="42">
        <v>341331</v>
      </c>
      <c r="U32" s="42">
        <v>362898</v>
      </c>
      <c r="V32" s="42">
        <v>363420</v>
      </c>
      <c r="W32" s="42">
        <v>308904</v>
      </c>
      <c r="X32" s="42">
        <v>401731</v>
      </c>
      <c r="Y32" s="42">
        <v>490672</v>
      </c>
    </row>
    <row r="33" spans="1:25" x14ac:dyDescent="0.3">
      <c r="A33" s="16" t="s">
        <v>116</v>
      </c>
      <c r="B33" s="42">
        <v>201257</v>
      </c>
      <c r="C33" s="42">
        <v>233511</v>
      </c>
      <c r="D33" s="42">
        <v>218591</v>
      </c>
      <c r="E33" s="42">
        <v>211765</v>
      </c>
      <c r="F33" s="68">
        <v>224507</v>
      </c>
      <c r="G33" s="68">
        <v>259712</v>
      </c>
      <c r="H33" s="68">
        <v>294216</v>
      </c>
      <c r="I33" s="68">
        <v>306214</v>
      </c>
      <c r="J33" s="68">
        <v>320027</v>
      </c>
      <c r="K33" s="68">
        <v>342190</v>
      </c>
      <c r="L33" s="68">
        <v>227959</v>
      </c>
      <c r="M33" s="68">
        <v>281822</v>
      </c>
      <c r="N33" s="68">
        <v>321163</v>
      </c>
      <c r="O33" s="68">
        <v>329893</v>
      </c>
      <c r="P33" s="68">
        <v>338332</v>
      </c>
      <c r="Q33" s="68">
        <v>355871</v>
      </c>
      <c r="R33" s="42">
        <v>302806</v>
      </c>
      <c r="S33" s="42">
        <v>283538</v>
      </c>
      <c r="T33" s="42">
        <v>305116</v>
      </c>
      <c r="U33" s="42">
        <v>324596</v>
      </c>
      <c r="V33" s="42">
        <v>324523</v>
      </c>
      <c r="W33" s="42">
        <v>275589</v>
      </c>
      <c r="X33" s="42">
        <v>364668</v>
      </c>
      <c r="Y33" s="42">
        <v>446025</v>
      </c>
    </row>
    <row r="34" spans="1:25" x14ac:dyDescent="0.3">
      <c r="A34" s="16" t="s">
        <v>117</v>
      </c>
      <c r="B34" s="42">
        <v>17943</v>
      </c>
      <c r="C34" s="42">
        <v>19802</v>
      </c>
      <c r="D34" s="42">
        <v>19311</v>
      </c>
      <c r="E34" s="42">
        <v>19857</v>
      </c>
      <c r="F34" s="68">
        <v>21986</v>
      </c>
      <c r="G34" s="68">
        <v>23670</v>
      </c>
      <c r="H34" s="68">
        <v>25327</v>
      </c>
      <c r="I34" s="68">
        <v>25827</v>
      </c>
      <c r="J34" s="68">
        <v>28011</v>
      </c>
      <c r="K34" s="68">
        <v>28680</v>
      </c>
      <c r="L34" s="68">
        <v>24991</v>
      </c>
      <c r="M34" s="68">
        <v>28518</v>
      </c>
      <c r="N34" s="68">
        <v>31188</v>
      </c>
      <c r="O34" s="68">
        <v>32114</v>
      </c>
      <c r="P34" s="68">
        <v>31611</v>
      </c>
      <c r="Q34" s="42">
        <v>32128</v>
      </c>
      <c r="R34" s="42">
        <v>31443</v>
      </c>
      <c r="S34" s="42">
        <v>33546</v>
      </c>
      <c r="T34" s="42">
        <v>36216</v>
      </c>
      <c r="U34" s="42">
        <v>38302</v>
      </c>
      <c r="V34" s="42">
        <v>38897</v>
      </c>
      <c r="W34" s="42">
        <v>33314</v>
      </c>
      <c r="X34" s="42">
        <v>37064</v>
      </c>
      <c r="Y34" s="42">
        <v>44647</v>
      </c>
    </row>
    <row r="35" spans="1:25" x14ac:dyDescent="0.3">
      <c r="A35" s="76" t="s">
        <v>2</v>
      </c>
      <c r="B35" s="3">
        <f>B36+B44</f>
        <v>6996</v>
      </c>
      <c r="C35" s="3">
        <f t="shared" ref="C35:V35" si="18">C36+C44</f>
        <v>7139</v>
      </c>
      <c r="D35" s="3">
        <f t="shared" si="18"/>
        <v>7156</v>
      </c>
      <c r="E35" s="3">
        <f t="shared" si="18"/>
        <v>7298</v>
      </c>
      <c r="F35" s="3">
        <f t="shared" si="18"/>
        <v>7092</v>
      </c>
      <c r="G35" s="3">
        <f t="shared" si="18"/>
        <v>8259</v>
      </c>
      <c r="H35" s="3">
        <f t="shared" si="18"/>
        <v>8085</v>
      </c>
      <c r="I35" s="3">
        <f t="shared" si="18"/>
        <v>8443</v>
      </c>
      <c r="J35" s="3">
        <f t="shared" si="18"/>
        <v>8614</v>
      </c>
      <c r="K35" s="3">
        <f t="shared" si="18"/>
        <v>8125</v>
      </c>
      <c r="L35" s="3">
        <f t="shared" si="18"/>
        <v>7090</v>
      </c>
      <c r="M35" s="3">
        <f t="shared" si="18"/>
        <v>8217</v>
      </c>
      <c r="N35" s="3">
        <f t="shared" si="18"/>
        <v>8538</v>
      </c>
      <c r="O35" s="3">
        <f t="shared" si="18"/>
        <v>8875</v>
      </c>
      <c r="P35" s="3">
        <f t="shared" si="18"/>
        <v>8817</v>
      </c>
      <c r="Q35" s="3">
        <f t="shared" si="18"/>
        <v>8751</v>
      </c>
      <c r="R35" s="3">
        <f t="shared" si="18"/>
        <v>8353</v>
      </c>
      <c r="S35" s="3">
        <f t="shared" si="18"/>
        <v>9320</v>
      </c>
      <c r="T35" s="3">
        <f t="shared" si="18"/>
        <v>10144</v>
      </c>
      <c r="U35" s="3">
        <f t="shared" si="18"/>
        <v>10551</v>
      </c>
      <c r="V35" s="3">
        <f t="shared" si="18"/>
        <v>10173</v>
      </c>
      <c r="W35" s="3">
        <f t="shared" ref="W35:X35" si="19">W36+W44</f>
        <v>1536</v>
      </c>
      <c r="X35" s="3">
        <f t="shared" si="19"/>
        <v>1630</v>
      </c>
      <c r="Y35" s="3">
        <f t="shared" ref="Y35" si="20">Y36+Y44</f>
        <v>6060</v>
      </c>
    </row>
    <row r="36" spans="1:25" x14ac:dyDescent="0.3">
      <c r="A36" s="77" t="s">
        <v>107</v>
      </c>
      <c r="B36" s="42">
        <v>6285</v>
      </c>
      <c r="C36" s="42">
        <v>6345</v>
      </c>
      <c r="D36" s="42">
        <v>6485</v>
      </c>
      <c r="E36" s="42">
        <v>6700</v>
      </c>
      <c r="F36" s="68">
        <v>6685</v>
      </c>
      <c r="G36" s="68">
        <v>7819</v>
      </c>
      <c r="H36" s="68">
        <v>7727</v>
      </c>
      <c r="I36" s="68">
        <v>8076</v>
      </c>
      <c r="J36" s="68">
        <v>8258</v>
      </c>
      <c r="K36" s="68">
        <v>7748</v>
      </c>
      <c r="L36" s="68">
        <v>6794</v>
      </c>
      <c r="M36" s="68">
        <v>7739</v>
      </c>
      <c r="N36" s="68">
        <v>7903</v>
      </c>
      <c r="O36" s="68">
        <v>8152</v>
      </c>
      <c r="P36" s="68">
        <v>8087</v>
      </c>
      <c r="Q36" s="68">
        <v>8083</v>
      </c>
      <c r="R36" s="42">
        <v>7741</v>
      </c>
      <c r="S36" s="42">
        <v>8631</v>
      </c>
      <c r="T36" s="42">
        <v>9398</v>
      </c>
      <c r="U36" s="42">
        <v>9799</v>
      </c>
      <c r="V36" s="42">
        <v>9390</v>
      </c>
      <c r="W36" s="42">
        <v>1398</v>
      </c>
      <c r="X36" s="42">
        <v>1498</v>
      </c>
      <c r="Y36" s="42">
        <v>5426</v>
      </c>
    </row>
    <row r="37" spans="1:25" x14ac:dyDescent="0.3">
      <c r="A37" s="78" t="s">
        <v>201</v>
      </c>
      <c r="B37" s="42">
        <v>1295</v>
      </c>
      <c r="C37" s="42">
        <v>1244</v>
      </c>
      <c r="D37" s="42">
        <v>1144</v>
      </c>
      <c r="E37" s="42">
        <v>1146</v>
      </c>
      <c r="F37" s="68">
        <v>1157</v>
      </c>
      <c r="G37" s="68">
        <v>1433</v>
      </c>
      <c r="H37" s="68">
        <v>1484</v>
      </c>
      <c r="I37" s="68">
        <v>1631</v>
      </c>
      <c r="J37" s="68">
        <v>1744</v>
      </c>
      <c r="K37" s="68">
        <v>1847</v>
      </c>
      <c r="L37" s="68">
        <v>1458</v>
      </c>
      <c r="M37" s="68">
        <v>1689</v>
      </c>
      <c r="N37" s="68">
        <v>1841</v>
      </c>
      <c r="O37" s="68">
        <v>1847</v>
      </c>
      <c r="P37" s="68">
        <v>1840</v>
      </c>
      <c r="Q37" s="68">
        <v>1798</v>
      </c>
      <c r="R37" s="42">
        <v>1654</v>
      </c>
      <c r="S37" s="42">
        <v>1573</v>
      </c>
      <c r="T37" s="42">
        <v>1737</v>
      </c>
      <c r="U37" s="42">
        <v>1847</v>
      </c>
      <c r="V37" s="42">
        <v>1675</v>
      </c>
      <c r="W37" s="42">
        <v>320</v>
      </c>
      <c r="X37" s="42">
        <v>218</v>
      </c>
      <c r="Y37" s="42">
        <v>916</v>
      </c>
    </row>
    <row r="38" spans="1:25" x14ac:dyDescent="0.3">
      <c r="A38" s="79" t="s">
        <v>202</v>
      </c>
      <c r="B38" s="42">
        <v>32</v>
      </c>
      <c r="C38" s="42">
        <v>34</v>
      </c>
      <c r="D38" s="42">
        <v>37</v>
      </c>
      <c r="E38" s="42">
        <v>31</v>
      </c>
      <c r="F38" s="68">
        <v>53</v>
      </c>
      <c r="G38" s="68">
        <v>67</v>
      </c>
      <c r="H38" s="68">
        <v>75</v>
      </c>
      <c r="I38" s="68">
        <v>124</v>
      </c>
      <c r="J38" s="68">
        <v>176</v>
      </c>
      <c r="K38" s="68">
        <v>228</v>
      </c>
      <c r="L38" s="68">
        <v>281</v>
      </c>
      <c r="M38" s="68">
        <v>320</v>
      </c>
      <c r="N38" s="68">
        <v>343</v>
      </c>
      <c r="O38" s="68">
        <v>392</v>
      </c>
      <c r="P38" s="68">
        <v>378</v>
      </c>
      <c r="Q38" s="68">
        <v>408</v>
      </c>
      <c r="R38" s="42">
        <v>441</v>
      </c>
      <c r="S38" s="42">
        <v>462</v>
      </c>
      <c r="T38" s="42">
        <v>452</v>
      </c>
      <c r="U38" s="42">
        <v>555</v>
      </c>
      <c r="V38" s="42">
        <v>568</v>
      </c>
      <c r="W38" s="42">
        <v>136</v>
      </c>
      <c r="X38" s="42">
        <v>107</v>
      </c>
      <c r="Y38" s="42">
        <v>303</v>
      </c>
    </row>
    <row r="39" spans="1:25" x14ac:dyDescent="0.3">
      <c r="A39" s="79" t="s">
        <v>203</v>
      </c>
      <c r="B39" s="42">
        <v>1263</v>
      </c>
      <c r="C39" s="42">
        <v>1210</v>
      </c>
      <c r="D39" s="42">
        <v>1107</v>
      </c>
      <c r="E39" s="42">
        <v>1115</v>
      </c>
      <c r="F39" s="68">
        <v>1104</v>
      </c>
      <c r="G39" s="68">
        <v>1366</v>
      </c>
      <c r="H39" s="68">
        <v>1409</v>
      </c>
      <c r="I39" s="68">
        <v>1507</v>
      </c>
      <c r="J39" s="68">
        <v>1568</v>
      </c>
      <c r="K39" s="68">
        <v>1620</v>
      </c>
      <c r="L39" s="68">
        <v>1177</v>
      </c>
      <c r="M39" s="68">
        <v>1369</v>
      </c>
      <c r="N39" s="68">
        <v>1498</v>
      </c>
      <c r="O39" s="68">
        <v>1455</v>
      </c>
      <c r="P39" s="68">
        <v>1462</v>
      </c>
      <c r="Q39" s="68">
        <v>1391</v>
      </c>
      <c r="R39" s="42">
        <v>1212</v>
      </c>
      <c r="S39" s="42">
        <v>1111</v>
      </c>
      <c r="T39" s="42">
        <v>1286</v>
      </c>
      <c r="U39" s="42">
        <v>1292</v>
      </c>
      <c r="V39" s="42">
        <v>1107</v>
      </c>
      <c r="W39" s="42">
        <v>184</v>
      </c>
      <c r="X39" s="42">
        <v>110</v>
      </c>
      <c r="Y39" s="42">
        <v>613</v>
      </c>
    </row>
    <row r="40" spans="1:25" x14ac:dyDescent="0.3">
      <c r="A40" s="78" t="s">
        <v>204</v>
      </c>
      <c r="B40" s="42">
        <v>4990</v>
      </c>
      <c r="C40" s="42">
        <v>5101</v>
      </c>
      <c r="D40" s="42">
        <v>5341</v>
      </c>
      <c r="E40" s="42">
        <v>5554</v>
      </c>
      <c r="F40" s="68">
        <v>5528</v>
      </c>
      <c r="G40" s="68">
        <v>6386</v>
      </c>
      <c r="H40" s="68">
        <v>6243</v>
      </c>
      <c r="I40" s="68">
        <v>6445</v>
      </c>
      <c r="J40" s="68">
        <v>6514</v>
      </c>
      <c r="K40" s="68">
        <v>5901</v>
      </c>
      <c r="L40" s="68">
        <v>5336</v>
      </c>
      <c r="M40" s="68">
        <v>6050</v>
      </c>
      <c r="N40" s="68">
        <v>6061</v>
      </c>
      <c r="O40" s="68">
        <v>6305</v>
      </c>
      <c r="P40" s="68">
        <v>6247</v>
      </c>
      <c r="Q40" s="68">
        <v>6284</v>
      </c>
      <c r="R40" s="42">
        <v>6088</v>
      </c>
      <c r="S40" s="42">
        <v>7058</v>
      </c>
      <c r="T40" s="42">
        <v>7660</v>
      </c>
      <c r="U40" s="42">
        <v>7951</v>
      </c>
      <c r="V40" s="42">
        <v>7715</v>
      </c>
      <c r="W40" s="42">
        <v>1077</v>
      </c>
      <c r="X40" s="42">
        <v>1280</v>
      </c>
      <c r="Y40" s="42">
        <v>4511</v>
      </c>
    </row>
    <row r="41" spans="1:25" x14ac:dyDescent="0.3">
      <c r="A41" s="79" t="s">
        <v>205</v>
      </c>
      <c r="B41" s="42">
        <v>12</v>
      </c>
      <c r="C41" s="42">
        <v>12</v>
      </c>
      <c r="D41" s="42">
        <v>12</v>
      </c>
      <c r="E41" s="42">
        <v>13</v>
      </c>
      <c r="F41" s="68">
        <v>13</v>
      </c>
      <c r="G41" s="68">
        <v>13</v>
      </c>
      <c r="H41" s="68">
        <v>13</v>
      </c>
      <c r="I41" s="68">
        <v>13</v>
      </c>
      <c r="J41" s="68">
        <v>14</v>
      </c>
      <c r="K41" s="68">
        <v>14</v>
      </c>
      <c r="L41" s="68">
        <v>14</v>
      </c>
      <c r="M41" s="68">
        <v>14</v>
      </c>
      <c r="N41" s="68">
        <v>15</v>
      </c>
      <c r="O41" s="68">
        <v>16</v>
      </c>
      <c r="P41" s="68">
        <v>17</v>
      </c>
      <c r="Q41" s="68">
        <v>18</v>
      </c>
      <c r="R41" s="42">
        <v>18</v>
      </c>
      <c r="S41" s="42">
        <v>19</v>
      </c>
      <c r="T41" s="42">
        <v>20</v>
      </c>
      <c r="U41" s="42">
        <v>21</v>
      </c>
      <c r="V41" s="42">
        <v>22</v>
      </c>
      <c r="W41" s="42">
        <v>7</v>
      </c>
      <c r="X41" s="42">
        <v>8</v>
      </c>
      <c r="Y41" s="42">
        <v>13</v>
      </c>
    </row>
    <row r="42" spans="1:25" x14ac:dyDescent="0.3">
      <c r="A42" s="79" t="s">
        <v>206</v>
      </c>
      <c r="B42" s="42">
        <v>85</v>
      </c>
      <c r="C42" s="42">
        <v>93</v>
      </c>
      <c r="D42" s="42">
        <v>107</v>
      </c>
      <c r="E42" s="42">
        <v>125</v>
      </c>
      <c r="F42" s="68">
        <v>145</v>
      </c>
      <c r="G42" s="68">
        <v>169</v>
      </c>
      <c r="H42" s="68">
        <v>190</v>
      </c>
      <c r="I42" s="68">
        <v>210</v>
      </c>
      <c r="J42" s="68">
        <v>237</v>
      </c>
      <c r="K42" s="68">
        <v>238</v>
      </c>
      <c r="L42" s="68">
        <v>248</v>
      </c>
      <c r="M42" s="68">
        <v>269</v>
      </c>
      <c r="N42" s="68">
        <v>287</v>
      </c>
      <c r="O42" s="68">
        <v>315</v>
      </c>
      <c r="P42" s="68">
        <v>343</v>
      </c>
      <c r="Q42" s="68">
        <v>357</v>
      </c>
      <c r="R42" s="42">
        <v>372</v>
      </c>
      <c r="S42" s="42">
        <v>394</v>
      </c>
      <c r="T42" s="42">
        <v>418</v>
      </c>
      <c r="U42" s="42">
        <v>431</v>
      </c>
      <c r="V42" s="42">
        <v>443</v>
      </c>
      <c r="W42" s="42">
        <v>341</v>
      </c>
      <c r="X42" s="42">
        <v>285</v>
      </c>
      <c r="Y42" s="42">
        <v>365</v>
      </c>
    </row>
    <row r="43" spans="1:25" x14ac:dyDescent="0.3">
      <c r="A43" s="79" t="s">
        <v>207</v>
      </c>
      <c r="B43" s="42">
        <v>4893</v>
      </c>
      <c r="C43" s="42">
        <v>4996</v>
      </c>
      <c r="D43" s="42">
        <v>5221</v>
      </c>
      <c r="E43" s="42">
        <v>5417</v>
      </c>
      <c r="F43" s="68">
        <v>5370</v>
      </c>
      <c r="G43" s="68">
        <v>6204</v>
      </c>
      <c r="H43" s="68">
        <v>6040</v>
      </c>
      <c r="I43" s="68">
        <v>6221</v>
      </c>
      <c r="J43" s="68">
        <v>6263</v>
      </c>
      <c r="K43" s="68">
        <v>5649</v>
      </c>
      <c r="L43" s="68">
        <v>5075</v>
      </c>
      <c r="M43" s="68">
        <v>5766</v>
      </c>
      <c r="N43" s="68">
        <v>5760</v>
      </c>
      <c r="O43" s="68">
        <v>5975</v>
      </c>
      <c r="P43" s="68">
        <v>5888</v>
      </c>
      <c r="Q43" s="68">
        <v>5909</v>
      </c>
      <c r="R43" s="42">
        <v>5697</v>
      </c>
      <c r="S43" s="42">
        <v>6645</v>
      </c>
      <c r="T43" s="42">
        <v>7222</v>
      </c>
      <c r="U43" s="42">
        <v>7500</v>
      </c>
      <c r="V43" s="42">
        <v>7250</v>
      </c>
      <c r="W43" s="42">
        <v>729</v>
      </c>
      <c r="X43" s="42">
        <v>988</v>
      </c>
      <c r="Y43" s="42">
        <v>4133</v>
      </c>
    </row>
    <row r="44" spans="1:25" x14ac:dyDescent="0.3">
      <c r="A44" s="77" t="s">
        <v>108</v>
      </c>
      <c r="B44" s="42">
        <v>711</v>
      </c>
      <c r="C44" s="42">
        <v>794</v>
      </c>
      <c r="D44" s="42">
        <v>671</v>
      </c>
      <c r="E44" s="42">
        <v>598</v>
      </c>
      <c r="F44" s="68">
        <v>407</v>
      </c>
      <c r="G44" s="68">
        <v>440</v>
      </c>
      <c r="H44" s="68">
        <v>358</v>
      </c>
      <c r="I44" s="68">
        <v>367</v>
      </c>
      <c r="J44" s="68">
        <v>356</v>
      </c>
      <c r="K44" s="68">
        <v>377</v>
      </c>
      <c r="L44" s="68">
        <v>296</v>
      </c>
      <c r="M44" s="68">
        <v>478</v>
      </c>
      <c r="N44" s="68">
        <v>635</v>
      </c>
      <c r="O44" s="68">
        <v>723</v>
      </c>
      <c r="P44" s="68">
        <v>730</v>
      </c>
      <c r="Q44" s="68">
        <v>668</v>
      </c>
      <c r="R44" s="42">
        <v>612</v>
      </c>
      <c r="S44" s="42">
        <v>689</v>
      </c>
      <c r="T44" s="42">
        <v>746</v>
      </c>
      <c r="U44" s="42">
        <v>752</v>
      </c>
      <c r="V44" s="42">
        <v>783</v>
      </c>
      <c r="W44" s="42">
        <v>138</v>
      </c>
      <c r="X44" s="42">
        <v>132</v>
      </c>
      <c r="Y44" s="42">
        <v>634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2.0440251572326984E-2</v>
      </c>
      <c r="D46" s="65">
        <f t="shared" si="21"/>
        <v>2.3812858943830228E-3</v>
      </c>
      <c r="E46" s="65">
        <f t="shared" si="21"/>
        <v>1.9843487982112995E-2</v>
      </c>
      <c r="F46" s="65">
        <f t="shared" si="21"/>
        <v>-2.8226911482597927E-2</v>
      </c>
      <c r="G46" s="65">
        <f t="shared" si="21"/>
        <v>0.16455160744500841</v>
      </c>
      <c r="H46" s="65">
        <f t="shared" si="21"/>
        <v>-2.1067925899019291E-2</v>
      </c>
      <c r="I46" s="65">
        <f t="shared" si="21"/>
        <v>4.4279529993815681E-2</v>
      </c>
      <c r="J46" s="65">
        <f t="shared" si="21"/>
        <v>2.0253464408385602E-2</v>
      </c>
      <c r="K46" s="65">
        <f t="shared" si="21"/>
        <v>-5.6768052008358438E-2</v>
      </c>
      <c r="L46" s="65">
        <f t="shared" si="21"/>
        <v>-0.12738461538461543</v>
      </c>
      <c r="M46" s="65">
        <f t="shared" si="21"/>
        <v>0.15895627644569821</v>
      </c>
      <c r="N46" s="65">
        <f t="shared" si="21"/>
        <v>3.9065352318364388E-2</v>
      </c>
      <c r="O46" s="65">
        <f t="shared" si="21"/>
        <v>3.9470602014523237E-2</v>
      </c>
      <c r="P46" s="65">
        <f t="shared" si="21"/>
        <v>-6.5352112676055896E-3</v>
      </c>
      <c r="Q46" s="65">
        <f t="shared" si="21"/>
        <v>-7.4855392990813563E-3</v>
      </c>
      <c r="R46" s="65">
        <f t="shared" si="21"/>
        <v>-4.5480516512398594E-2</v>
      </c>
      <c r="S46" s="65">
        <f t="shared" si="21"/>
        <v>0.11576679037471571</v>
      </c>
      <c r="T46" s="65">
        <f t="shared" si="21"/>
        <v>8.8412017167381896E-2</v>
      </c>
      <c r="U46" s="65">
        <f t="shared" si="21"/>
        <v>4.0122239747633959E-2</v>
      </c>
      <c r="V46" s="65">
        <f t="shared" si="21"/>
        <v>-3.5825988058003966E-2</v>
      </c>
      <c r="W46" s="65">
        <f t="shared" si="21"/>
        <v>-0.84901209082866413</v>
      </c>
      <c r="X46" s="65">
        <f t="shared" si="21"/>
        <v>6.1197916666666741E-2</v>
      </c>
      <c r="Y46" s="65">
        <f t="shared" si="21"/>
        <v>2.7177914110429446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9.5465393794749165E-3</v>
      </c>
      <c r="D47" s="65">
        <f t="shared" si="21"/>
        <v>2.2064617809298692E-2</v>
      </c>
      <c r="E47" s="65">
        <f t="shared" si="21"/>
        <v>3.3153430994602884E-2</v>
      </c>
      <c r="F47" s="65">
        <f t="shared" si="21"/>
        <v>-2.2388059701492491E-3</v>
      </c>
      <c r="G47" s="65">
        <f t="shared" si="21"/>
        <v>0.16963350785340303</v>
      </c>
      <c r="H47" s="65">
        <f t="shared" si="21"/>
        <v>-1.1766210512853315E-2</v>
      </c>
      <c r="I47" s="65">
        <f t="shared" si="21"/>
        <v>4.5166299987058345E-2</v>
      </c>
      <c r="J47" s="65">
        <f t="shared" si="21"/>
        <v>2.2535908865775056E-2</v>
      </c>
      <c r="K47" s="65">
        <f t="shared" si="21"/>
        <v>-6.1758294986679618E-2</v>
      </c>
      <c r="L47" s="65">
        <f t="shared" si="21"/>
        <v>-0.12312854930304595</v>
      </c>
      <c r="M47" s="65">
        <f t="shared" si="21"/>
        <v>0.13909331763320587</v>
      </c>
      <c r="N47" s="65">
        <f t="shared" si="21"/>
        <v>2.1191368393849386E-2</v>
      </c>
      <c r="O47" s="65">
        <f t="shared" si="21"/>
        <v>3.1507022649626792E-2</v>
      </c>
      <c r="P47" s="65">
        <f t="shared" si="21"/>
        <v>-7.9735034347399036E-3</v>
      </c>
      <c r="Q47" s="65">
        <f t="shared" si="21"/>
        <v>-4.9462099666131021E-4</v>
      </c>
      <c r="R47" s="65">
        <f t="shared" si="21"/>
        <v>-4.231102313497459E-2</v>
      </c>
      <c r="S47" s="65">
        <f t="shared" si="21"/>
        <v>0.11497222581061872</v>
      </c>
      <c r="T47" s="65">
        <f t="shared" si="21"/>
        <v>8.8865716602942957E-2</v>
      </c>
      <c r="U47" s="65">
        <f t="shared" si="21"/>
        <v>4.2668652904873428E-2</v>
      </c>
      <c r="V47" s="65">
        <f t="shared" si="21"/>
        <v>-4.1738952954383124E-2</v>
      </c>
      <c r="W47" s="65">
        <f t="shared" si="21"/>
        <v>-0.85111821086261985</v>
      </c>
      <c r="X47" s="65">
        <f t="shared" si="21"/>
        <v>7.1530758226037161E-2</v>
      </c>
      <c r="Y47" s="65">
        <f t="shared" si="21"/>
        <v>2.6221628838451267</v>
      </c>
    </row>
    <row r="48" spans="1:25" x14ac:dyDescent="0.3">
      <c r="A48" s="74" t="s">
        <v>214</v>
      </c>
      <c r="B48" s="65" t="s">
        <v>3</v>
      </c>
      <c r="C48" s="65">
        <f>C37/B37-1</f>
        <v>-3.9382239382239392E-2</v>
      </c>
      <c r="D48" s="65">
        <f>D37/C37-1</f>
        <v>-8.0385852090032128E-2</v>
      </c>
      <c r="E48" s="65">
        <f>E37/D37-1</f>
        <v>1.7482517482516613E-3</v>
      </c>
      <c r="F48" s="65">
        <f>F37/E37-1</f>
        <v>9.5986038394415552E-3</v>
      </c>
      <c r="G48" s="65">
        <f t="shared" si="21"/>
        <v>0.23854796888504759</v>
      </c>
      <c r="H48" s="65">
        <f t="shared" si="21"/>
        <v>3.558967201674812E-2</v>
      </c>
      <c r="I48" s="65">
        <f t="shared" si="21"/>
        <v>9.9056603773584939E-2</v>
      </c>
      <c r="J48" s="65">
        <f t="shared" si="21"/>
        <v>6.9282648681790349E-2</v>
      </c>
      <c r="K48" s="65">
        <f t="shared" si="21"/>
        <v>5.905963302752304E-2</v>
      </c>
      <c r="L48" s="65">
        <f t="shared" si="21"/>
        <v>-0.21061180292366</v>
      </c>
      <c r="M48" s="65">
        <f t="shared" si="21"/>
        <v>0.15843621399176944</v>
      </c>
      <c r="N48" s="65">
        <f t="shared" si="21"/>
        <v>8.9994079336885635E-2</v>
      </c>
      <c r="O48" s="65">
        <f t="shared" si="21"/>
        <v>3.2590983161324694E-3</v>
      </c>
      <c r="P48" s="65">
        <f t="shared" si="21"/>
        <v>-3.7899296155928797E-3</v>
      </c>
      <c r="Q48" s="65">
        <f t="shared" si="21"/>
        <v>-2.2826086956521774E-2</v>
      </c>
      <c r="R48" s="65">
        <f t="shared" si="21"/>
        <v>-8.0088987764182384E-2</v>
      </c>
      <c r="S48" s="65">
        <f t="shared" si="21"/>
        <v>-4.8972188633615521E-2</v>
      </c>
      <c r="T48" s="65">
        <f t="shared" si="21"/>
        <v>0.10425937698664978</v>
      </c>
      <c r="U48" s="65">
        <f t="shared" si="21"/>
        <v>6.3327576280944209E-2</v>
      </c>
      <c r="V48" s="65">
        <f t="shared" si="21"/>
        <v>-9.3123984840281504E-2</v>
      </c>
      <c r="W48" s="65">
        <f t="shared" si="21"/>
        <v>-0.80895522388059704</v>
      </c>
      <c r="X48" s="65">
        <f t="shared" si="21"/>
        <v>-0.31874999999999998</v>
      </c>
      <c r="Y48" s="65">
        <f t="shared" si="21"/>
        <v>3.2018348623853212</v>
      </c>
    </row>
    <row r="49" spans="1:25" x14ac:dyDescent="0.3">
      <c r="A49" s="74" t="s">
        <v>215</v>
      </c>
      <c r="B49" s="65" t="s">
        <v>3</v>
      </c>
      <c r="C49" s="65">
        <f>C40/B40-1</f>
        <v>2.2244488977955834E-2</v>
      </c>
      <c r="D49" s="65">
        <f>D40/C40-1</f>
        <v>4.7049598118016123E-2</v>
      </c>
      <c r="E49" s="65">
        <f>E40/D40-1</f>
        <v>3.9880172252387158E-2</v>
      </c>
      <c r="F49" s="65">
        <f>F40/E40-1</f>
        <v>-4.6813107670147236E-3</v>
      </c>
      <c r="G49" s="65">
        <f t="shared" ref="G49:Y49" si="22">G40/F40-1</f>
        <v>0.15520984081041966</v>
      </c>
      <c r="H49" s="65">
        <f t="shared" si="22"/>
        <v>-2.2392734105856515E-2</v>
      </c>
      <c r="I49" s="65">
        <f t="shared" si="22"/>
        <v>3.2356238987666153E-2</v>
      </c>
      <c r="J49" s="65">
        <f t="shared" si="22"/>
        <v>1.0705973622963549E-2</v>
      </c>
      <c r="K49" s="65">
        <f t="shared" si="22"/>
        <v>-9.4105004605465115E-2</v>
      </c>
      <c r="L49" s="65">
        <f t="shared" si="22"/>
        <v>-9.5746483646839464E-2</v>
      </c>
      <c r="M49" s="65">
        <f t="shared" si="22"/>
        <v>0.13380809595202403</v>
      </c>
      <c r="N49" s="65">
        <f t="shared" si="22"/>
        <v>1.8181818181817189E-3</v>
      </c>
      <c r="O49" s="65">
        <f t="shared" si="22"/>
        <v>4.0257383270087432E-2</v>
      </c>
      <c r="P49" s="65">
        <f t="shared" si="22"/>
        <v>-9.1990483743060736E-3</v>
      </c>
      <c r="Q49" s="65">
        <f t="shared" si="22"/>
        <v>5.9228429646229763E-3</v>
      </c>
      <c r="R49" s="65">
        <f t="shared" si="22"/>
        <v>-3.1190324633991073E-2</v>
      </c>
      <c r="S49" s="65">
        <f t="shared" si="22"/>
        <v>0.15932982917214189</v>
      </c>
      <c r="T49" s="65">
        <f t="shared" si="22"/>
        <v>8.529328421649196E-2</v>
      </c>
      <c r="U49" s="65">
        <f t="shared" si="22"/>
        <v>3.7989556135770153E-2</v>
      </c>
      <c r="V49" s="65">
        <f t="shared" si="22"/>
        <v>-2.968180103131679E-2</v>
      </c>
      <c r="W49" s="65">
        <f t="shared" si="22"/>
        <v>-0.860401814646792</v>
      </c>
      <c r="X49" s="65">
        <f t="shared" si="22"/>
        <v>0.18848653667595161</v>
      </c>
      <c r="Y49" s="65">
        <f t="shared" si="22"/>
        <v>2.5242187500000002</v>
      </c>
    </row>
    <row r="50" spans="1:25" x14ac:dyDescent="0.3">
      <c r="A50" s="73" t="s">
        <v>110</v>
      </c>
      <c r="B50" s="65" t="s">
        <v>3</v>
      </c>
      <c r="C50" s="88">
        <f>C44/B44-1</f>
        <v>0.11673699015471173</v>
      </c>
      <c r="D50" s="88">
        <f>D44/C44-1</f>
        <v>-0.15491183879093195</v>
      </c>
      <c r="E50" s="88">
        <f>E44/D44-1</f>
        <v>-0.10879284649776455</v>
      </c>
      <c r="F50" s="88">
        <f>F44/E44-1</f>
        <v>-0.3193979933110368</v>
      </c>
      <c r="G50" s="88">
        <f t="shared" ref="G50:Y50" si="23">G44/F44-1</f>
        <v>8.1081081081081141E-2</v>
      </c>
      <c r="H50" s="88">
        <f t="shared" si="23"/>
        <v>-0.1863636363636364</v>
      </c>
      <c r="I50" s="88">
        <f t="shared" si="23"/>
        <v>2.5139664804469275E-2</v>
      </c>
      <c r="J50" s="88">
        <f t="shared" si="23"/>
        <v>-2.9972752043596729E-2</v>
      </c>
      <c r="K50" s="88">
        <f t="shared" si="23"/>
        <v>5.8988764044943798E-2</v>
      </c>
      <c r="L50" s="88">
        <f t="shared" si="23"/>
        <v>-0.21485411140583555</v>
      </c>
      <c r="M50" s="88">
        <f t="shared" si="23"/>
        <v>0.61486486486486491</v>
      </c>
      <c r="N50" s="88">
        <f t="shared" si="23"/>
        <v>0.32845188284518834</v>
      </c>
      <c r="O50" s="88">
        <f t="shared" si="23"/>
        <v>0.13858267716535444</v>
      </c>
      <c r="P50" s="88">
        <f t="shared" si="23"/>
        <v>9.6818810511756226E-3</v>
      </c>
      <c r="Q50" s="88">
        <f t="shared" si="23"/>
        <v>-8.4931506849315053E-2</v>
      </c>
      <c r="R50" s="88">
        <f t="shared" si="23"/>
        <v>-8.3832335329341312E-2</v>
      </c>
      <c r="S50" s="88">
        <f t="shared" si="23"/>
        <v>0.12581699346405228</v>
      </c>
      <c r="T50" s="88">
        <f t="shared" si="23"/>
        <v>8.272859216255446E-2</v>
      </c>
      <c r="U50" s="88">
        <f t="shared" si="23"/>
        <v>8.0428954423592547E-3</v>
      </c>
      <c r="V50" s="88">
        <f t="shared" si="23"/>
        <v>4.1223404255319229E-2</v>
      </c>
      <c r="W50" s="88">
        <f t="shared" si="23"/>
        <v>-0.82375478927203072</v>
      </c>
      <c r="X50" s="88">
        <f t="shared" si="23"/>
        <v>-4.3478260869565188E-2</v>
      </c>
      <c r="Y50" s="88">
        <f t="shared" si="23"/>
        <v>3.8030303030303028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3.1916058394160583E-2</v>
      </c>
      <c r="C52" s="65">
        <f t="shared" si="24"/>
        <v>2.8182636432541687E-2</v>
      </c>
      <c r="D52" s="65">
        <f t="shared" si="24"/>
        <v>3.0079612613597196E-2</v>
      </c>
      <c r="E52" s="65">
        <f t="shared" si="24"/>
        <v>3.1508369275670169E-2</v>
      </c>
      <c r="F52" s="65">
        <f t="shared" si="24"/>
        <v>2.8771491395328083E-2</v>
      </c>
      <c r="G52" s="65">
        <f t="shared" si="24"/>
        <v>2.9144405784418206E-2</v>
      </c>
      <c r="H52" s="65">
        <f t="shared" si="24"/>
        <v>2.5301759074678524E-2</v>
      </c>
      <c r="I52" s="65">
        <f t="shared" si="24"/>
        <v>2.5427582738276298E-2</v>
      </c>
      <c r="J52" s="65">
        <f t="shared" si="24"/>
        <v>2.4750170958343629E-2</v>
      </c>
      <c r="K52" s="65">
        <f t="shared" si="24"/>
        <v>2.1907946180602367E-2</v>
      </c>
      <c r="L52" s="65">
        <f t="shared" si="24"/>
        <v>2.8029254793437437E-2</v>
      </c>
      <c r="M52" s="65">
        <f t="shared" si="24"/>
        <v>2.6477326553694162E-2</v>
      </c>
      <c r="N52" s="65">
        <f t="shared" si="24"/>
        <v>2.423151913858624E-2</v>
      </c>
      <c r="O52" s="65">
        <f t="shared" si="24"/>
        <v>2.4516100517393311E-2</v>
      </c>
      <c r="P52" s="65">
        <f t="shared" si="24"/>
        <v>2.3833401361831416E-2</v>
      </c>
      <c r="Q52" s="65">
        <f t="shared" si="24"/>
        <v>2.2554181840674849E-2</v>
      </c>
      <c r="R52" s="65">
        <f t="shared" si="24"/>
        <v>2.4990351504417366E-2</v>
      </c>
      <c r="S52" s="65">
        <f t="shared" si="24"/>
        <v>2.9392842275233061E-2</v>
      </c>
      <c r="T52" s="65">
        <f t="shared" si="24"/>
        <v>2.9718953156906345E-2</v>
      </c>
      <c r="U52" s="65">
        <f t="shared" si="24"/>
        <v>2.9074285336375509E-2</v>
      </c>
      <c r="V52" s="65">
        <f t="shared" si="24"/>
        <v>2.7992405481261352E-2</v>
      </c>
      <c r="W52" s="65">
        <f t="shared" ref="W52:X52" si="25">W35/W32</f>
        <v>4.9724186154921921E-3</v>
      </c>
      <c r="X52" s="65">
        <f t="shared" si="25"/>
        <v>4.0574414222452337E-3</v>
      </c>
      <c r="Y52" s="65">
        <f t="shared" ref="Y52" si="26">Y35/Y32</f>
        <v>1.2350409234682232E-2</v>
      </c>
    </row>
    <row r="53" spans="1:25" x14ac:dyDescent="0.3">
      <c r="A53" s="75" t="s">
        <v>217</v>
      </c>
      <c r="B53" s="88">
        <f t="shared" ref="B53:V53" si="27">B35/B34</f>
        <v>0.38990135428858053</v>
      </c>
      <c r="C53" s="88">
        <f t="shared" si="27"/>
        <v>0.36051913948086051</v>
      </c>
      <c r="D53" s="88">
        <f t="shared" si="27"/>
        <v>0.37056599865361711</v>
      </c>
      <c r="E53" s="88">
        <f t="shared" si="27"/>
        <v>0.36752782394117944</v>
      </c>
      <c r="F53" s="88">
        <f t="shared" si="27"/>
        <v>0.32256890748658235</v>
      </c>
      <c r="G53" s="88">
        <f t="shared" si="27"/>
        <v>0.34892268694550066</v>
      </c>
      <c r="H53" s="88">
        <f t="shared" si="27"/>
        <v>0.31922454297784975</v>
      </c>
      <c r="I53" s="88">
        <f t="shared" si="27"/>
        <v>0.32690595113640764</v>
      </c>
      <c r="J53" s="88">
        <f t="shared" si="27"/>
        <v>0.30752204491092783</v>
      </c>
      <c r="K53" s="88">
        <f t="shared" si="27"/>
        <v>0.28329846582984658</v>
      </c>
      <c r="L53" s="88">
        <f t="shared" si="27"/>
        <v>0.28370213276779643</v>
      </c>
      <c r="M53" s="88">
        <f t="shared" si="27"/>
        <v>0.28813381022512097</v>
      </c>
      <c r="N53" s="88">
        <f t="shared" si="27"/>
        <v>0.27375913813005004</v>
      </c>
      <c r="O53" s="88">
        <f t="shared" si="27"/>
        <v>0.2763592202777605</v>
      </c>
      <c r="P53" s="88">
        <f t="shared" si="27"/>
        <v>0.27892189427730851</v>
      </c>
      <c r="Q53" s="88">
        <f t="shared" si="27"/>
        <v>0.2723792330677291</v>
      </c>
      <c r="R53" s="88">
        <f t="shared" si="27"/>
        <v>0.26565531278821997</v>
      </c>
      <c r="S53" s="88">
        <f t="shared" si="27"/>
        <v>0.2778274608000954</v>
      </c>
      <c r="T53" s="88">
        <f t="shared" si="27"/>
        <v>0.28009719461011706</v>
      </c>
      <c r="U53" s="88">
        <f t="shared" si="27"/>
        <v>0.27546864393504256</v>
      </c>
      <c r="V53" s="88">
        <f t="shared" si="27"/>
        <v>0.26153687945085741</v>
      </c>
      <c r="W53" s="88">
        <f t="shared" ref="W53:X53" si="28">W35/W34</f>
        <v>4.6106741910307981E-2</v>
      </c>
      <c r="X53" s="88">
        <f t="shared" si="28"/>
        <v>4.3977984027627884E-2</v>
      </c>
      <c r="Y53" s="88">
        <f t="shared" ref="Y53" si="29">Y35/Y34</f>
        <v>0.13573140412569715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1.2149799885648942E-2</v>
      </c>
      <c r="C55" s="88">
        <f t="shared" ref="C55:V55" si="30">C42/C35</f>
        <v>1.3027034598683289E-2</v>
      </c>
      <c r="D55" s="88">
        <f t="shared" si="30"/>
        <v>1.495248742314142E-2</v>
      </c>
      <c r="E55" s="88">
        <f t="shared" si="30"/>
        <v>1.7127980268566732E-2</v>
      </c>
      <c r="F55" s="88">
        <f t="shared" si="30"/>
        <v>2.0445572476029329E-2</v>
      </c>
      <c r="G55" s="88">
        <f t="shared" si="30"/>
        <v>2.0462525729507203E-2</v>
      </c>
      <c r="H55" s="88">
        <f t="shared" si="30"/>
        <v>2.3500309214594929E-2</v>
      </c>
      <c r="I55" s="88">
        <f t="shared" si="30"/>
        <v>2.4872675589245528E-2</v>
      </c>
      <c r="J55" s="88">
        <f t="shared" si="30"/>
        <v>2.7513350359879268E-2</v>
      </c>
      <c r="K55" s="88">
        <f t="shared" si="30"/>
        <v>2.9292307692307694E-2</v>
      </c>
      <c r="L55" s="88">
        <f t="shared" si="30"/>
        <v>3.4978843441466852E-2</v>
      </c>
      <c r="M55" s="88">
        <f t="shared" si="30"/>
        <v>3.2737008640623101E-2</v>
      </c>
      <c r="N55" s="88">
        <f t="shared" si="30"/>
        <v>3.3614429608807686E-2</v>
      </c>
      <c r="O55" s="88">
        <f t="shared" si="30"/>
        <v>3.549295774647887E-2</v>
      </c>
      <c r="P55" s="88">
        <f t="shared" si="30"/>
        <v>3.8902120902801408E-2</v>
      </c>
      <c r="Q55" s="88">
        <f t="shared" si="30"/>
        <v>4.0795337675694203E-2</v>
      </c>
      <c r="R55" s="88">
        <f t="shared" si="30"/>
        <v>4.4534897641565901E-2</v>
      </c>
      <c r="S55" s="88">
        <f t="shared" si="30"/>
        <v>4.2274678111587985E-2</v>
      </c>
      <c r="T55" s="88">
        <f t="shared" si="30"/>
        <v>4.1206624605678234E-2</v>
      </c>
      <c r="U55" s="88">
        <f t="shared" si="30"/>
        <v>4.0849208605819351E-2</v>
      </c>
      <c r="V55" s="88">
        <f t="shared" si="30"/>
        <v>4.3546643074805859E-2</v>
      </c>
      <c r="W55" s="88">
        <f t="shared" ref="W55:X55" si="31">W42/W35</f>
        <v>0.22200520833333334</v>
      </c>
      <c r="X55" s="88">
        <f t="shared" si="31"/>
        <v>0.17484662576687116</v>
      </c>
      <c r="Y55" s="88">
        <f t="shared" ref="Y55" si="32">Y42/Y35</f>
        <v>6.0231023102310231E-2</v>
      </c>
    </row>
    <row r="56" spans="1:25" x14ac:dyDescent="0.3">
      <c r="A56" s="75" t="s">
        <v>219</v>
      </c>
      <c r="B56" s="65">
        <f>B37/B35</f>
        <v>0.18510577472841624</v>
      </c>
      <c r="C56" s="65">
        <f t="shared" ref="C56:V56" si="33">C37/C35</f>
        <v>0.17425409721249474</v>
      </c>
      <c r="D56" s="65">
        <f t="shared" si="33"/>
        <v>0.15986584684181107</v>
      </c>
      <c r="E56" s="65">
        <f t="shared" si="33"/>
        <v>0.15702932310221979</v>
      </c>
      <c r="F56" s="65">
        <f t="shared" si="33"/>
        <v>0.163141567963903</v>
      </c>
      <c r="G56" s="65">
        <f t="shared" si="33"/>
        <v>0.17350768858215279</v>
      </c>
      <c r="H56" s="65">
        <f t="shared" si="33"/>
        <v>0.18354978354978355</v>
      </c>
      <c r="I56" s="65">
        <f t="shared" si="33"/>
        <v>0.19317778040980693</v>
      </c>
      <c r="J56" s="65">
        <f t="shared" si="33"/>
        <v>0.20246110982122126</v>
      </c>
      <c r="K56" s="65">
        <f t="shared" si="33"/>
        <v>0.22732307692307693</v>
      </c>
      <c r="L56" s="65">
        <f t="shared" si="33"/>
        <v>0.20564174894217208</v>
      </c>
      <c r="M56" s="65">
        <f t="shared" si="33"/>
        <v>0.20554947060971157</v>
      </c>
      <c r="N56" s="65">
        <f t="shared" si="33"/>
        <v>0.21562426797844927</v>
      </c>
      <c r="O56" s="65">
        <f t="shared" si="33"/>
        <v>0.20811267605633804</v>
      </c>
      <c r="P56" s="65">
        <f t="shared" si="33"/>
        <v>0.20868776227741861</v>
      </c>
      <c r="Q56" s="65">
        <f t="shared" si="33"/>
        <v>0.20546223288766999</v>
      </c>
      <c r="R56" s="65">
        <f t="shared" si="33"/>
        <v>0.19801269005147851</v>
      </c>
      <c r="S56" s="65">
        <f t="shared" si="33"/>
        <v>0.16877682403433478</v>
      </c>
      <c r="T56" s="65">
        <f t="shared" si="33"/>
        <v>0.17123422712933753</v>
      </c>
      <c r="U56" s="65">
        <f t="shared" si="33"/>
        <v>0.1750544972040565</v>
      </c>
      <c r="V56" s="65">
        <f t="shared" si="33"/>
        <v>0.16465152855598153</v>
      </c>
      <c r="W56" s="65">
        <f t="shared" ref="W56:X56" si="34">W37/W35</f>
        <v>0.20833333333333334</v>
      </c>
      <c r="X56" s="65">
        <f t="shared" si="34"/>
        <v>0.13374233128834356</v>
      </c>
      <c r="Y56" s="65">
        <f t="shared" ref="Y56" si="35">Y37/Y35</f>
        <v>0.15115511551155114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1422</v>
      </c>
      <c r="C59" s="42">
        <f t="shared" si="36"/>
        <v>1781</v>
      </c>
      <c r="D59" s="42">
        <f t="shared" si="36"/>
        <v>1283</v>
      </c>
      <c r="E59" s="42">
        <f t="shared" si="36"/>
        <v>738</v>
      </c>
      <c r="F59" s="42">
        <f t="shared" si="36"/>
        <v>1792</v>
      </c>
      <c r="G59" s="42">
        <f t="shared" si="36"/>
        <v>1728</v>
      </c>
      <c r="H59" s="42">
        <f t="shared" si="36"/>
        <v>4345</v>
      </c>
      <c r="I59" s="42">
        <f t="shared" si="36"/>
        <v>5948</v>
      </c>
      <c r="J59" s="42">
        <f t="shared" si="36"/>
        <v>8870</v>
      </c>
      <c r="K59" s="42">
        <f t="shared" si="36"/>
        <v>11484</v>
      </c>
      <c r="L59" s="42">
        <f t="shared" si="36"/>
        <v>10275</v>
      </c>
      <c r="M59" s="42">
        <f t="shared" si="36"/>
        <v>14707</v>
      </c>
      <c r="N59" s="42">
        <f t="shared" si="36"/>
        <v>17454</v>
      </c>
      <c r="O59" s="42">
        <f t="shared" si="36"/>
        <v>18462</v>
      </c>
      <c r="P59" s="42">
        <f t="shared" si="36"/>
        <v>19121</v>
      </c>
      <c r="Q59" s="42">
        <f t="shared" si="36"/>
        <v>17397</v>
      </c>
      <c r="R59" s="42">
        <f t="shared" si="36"/>
        <v>13257</v>
      </c>
      <c r="S59" s="42">
        <f t="shared" si="36"/>
        <v>10893</v>
      </c>
      <c r="T59" s="42">
        <f t="shared" si="36"/>
        <v>11364</v>
      </c>
      <c r="U59" s="42">
        <f t="shared" si="36"/>
        <v>11496</v>
      </c>
      <c r="V59" s="42">
        <f t="shared" si="36"/>
        <v>11927</v>
      </c>
      <c r="W59" s="42">
        <f t="shared" ref="W59:X59" si="37">W8-W35</f>
        <v>4989</v>
      </c>
      <c r="X59" s="42">
        <f t="shared" si="37"/>
        <v>1822</v>
      </c>
      <c r="Y59" s="42">
        <f t="shared" ref="Y59" si="38">Y8-Y35</f>
        <v>8618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0.25246132208157523</v>
      </c>
      <c r="D61" s="87">
        <f t="shared" si="39"/>
        <v>-0.27961819202695115</v>
      </c>
      <c r="E61" s="87">
        <f t="shared" si="39"/>
        <v>-0.42478565861262668</v>
      </c>
      <c r="F61" s="87">
        <f t="shared" si="39"/>
        <v>1.4281842818428185</v>
      </c>
      <c r="G61" s="87">
        <f t="shared" si="39"/>
        <v>-3.5714285714285712E-2</v>
      </c>
      <c r="H61" s="87">
        <f t="shared" si="39"/>
        <v>1.5144675925925926</v>
      </c>
      <c r="I61" s="87">
        <f t="shared" si="39"/>
        <v>0.36892980437284234</v>
      </c>
      <c r="J61" s="87">
        <f t="shared" si="39"/>
        <v>0.49125756556825823</v>
      </c>
      <c r="K61" s="87">
        <f t="shared" si="39"/>
        <v>0.29470124013528748</v>
      </c>
      <c r="L61" s="87">
        <f t="shared" si="39"/>
        <v>-0.10527690700104493</v>
      </c>
      <c r="M61" s="87">
        <f t="shared" si="39"/>
        <v>0.43133819951338198</v>
      </c>
      <c r="N61" s="87">
        <f t="shared" si="39"/>
        <v>0.18678180458285171</v>
      </c>
      <c r="O61" s="87">
        <f t="shared" si="39"/>
        <v>5.7751804743898245E-2</v>
      </c>
      <c r="P61" s="87">
        <f t="shared" si="39"/>
        <v>3.5694940959809338E-2</v>
      </c>
      <c r="Q61" s="87">
        <f t="shared" si="39"/>
        <v>-9.0162648397050363E-2</v>
      </c>
      <c r="R61" s="87">
        <f t="shared" si="39"/>
        <v>-0.23797206414899122</v>
      </c>
      <c r="S61" s="87">
        <f t="shared" si="39"/>
        <v>-0.17832088707852456</v>
      </c>
      <c r="T61" s="87">
        <f t="shared" si="39"/>
        <v>4.3238777196364639E-2</v>
      </c>
      <c r="U61" s="87">
        <f t="shared" si="39"/>
        <v>1.1615628299894404E-2</v>
      </c>
      <c r="V61" s="87">
        <f t="shared" si="39"/>
        <v>3.7491301322199029E-2</v>
      </c>
      <c r="W61" s="87">
        <f t="shared" si="39"/>
        <v>-0.58170537436069425</v>
      </c>
      <c r="X61" s="87">
        <f t="shared" si="39"/>
        <v>-0.63479655241531374</v>
      </c>
      <c r="Y61" s="87">
        <f t="shared" si="39"/>
        <v>3.7299670691547751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600" priority="19" stopIfTrue="1" operator="lessThan">
      <formula>0</formula>
    </cfRule>
  </conditionalFormatting>
  <conditionalFormatting sqref="B50:B52 C52:Y52">
    <cfRule type="cellIs" dxfId="599" priority="18" stopIfTrue="1" operator="lessThan">
      <formula>0</formula>
    </cfRule>
  </conditionalFormatting>
  <conditionalFormatting sqref="B19:Y29 Z34:HI35 Z51:HI53">
    <cfRule type="cellIs" dxfId="598" priority="21" stopIfTrue="1" operator="lessThan">
      <formula>0</formula>
    </cfRule>
  </conditionalFormatting>
  <conditionalFormatting sqref="B48:Y56 A57:U57 B59:Y59">
    <cfRule type="cellIs" dxfId="597" priority="4" stopIfTrue="1" operator="lessThan">
      <formula>0</formula>
    </cfRule>
  </conditionalFormatting>
  <conditionalFormatting sqref="B61:Y61">
    <cfRule type="cellIs" dxfId="596" priority="3" stopIfTrue="1" operator="lessThan">
      <formula>0</formula>
    </cfRule>
  </conditionalFormatting>
  <conditionalFormatting sqref="C19:Y23">
    <cfRule type="cellIs" dxfId="595" priority="2" operator="lessThan">
      <formula>0</formula>
    </cfRule>
  </conditionalFormatting>
  <conditionalFormatting sqref="C46:Y50">
    <cfRule type="cellIs" dxfId="594" priority="1" operator="lessThan">
      <formula>0</formula>
    </cfRule>
  </conditionalFormatting>
  <conditionalFormatting sqref="M34:P34">
    <cfRule type="cellIs" dxfId="593" priority="8" stopIfTrue="1" operator="less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68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4807</v>
      </c>
      <c r="C5" s="42">
        <v>5088</v>
      </c>
      <c r="D5" s="42">
        <v>4654</v>
      </c>
      <c r="E5" s="42">
        <v>4044</v>
      </c>
      <c r="F5" s="42">
        <v>4061</v>
      </c>
      <c r="G5" s="42">
        <v>5113</v>
      </c>
      <c r="H5" s="42">
        <v>7059</v>
      </c>
      <c r="I5" s="42">
        <v>8532</v>
      </c>
      <c r="J5" s="42">
        <v>10384</v>
      </c>
      <c r="K5" s="42">
        <v>14426</v>
      </c>
      <c r="L5" s="42">
        <v>11722</v>
      </c>
      <c r="M5" s="42">
        <v>13883</v>
      </c>
      <c r="N5" s="42">
        <v>19784</v>
      </c>
      <c r="O5" s="42">
        <v>22907</v>
      </c>
      <c r="P5" s="42">
        <v>21532</v>
      </c>
      <c r="Q5" s="42">
        <v>20797</v>
      </c>
      <c r="R5" s="42">
        <v>19948</v>
      </c>
      <c r="S5" s="42">
        <v>17683</v>
      </c>
      <c r="T5" s="42">
        <v>18732</v>
      </c>
      <c r="U5" s="42">
        <v>20994</v>
      </c>
      <c r="V5" s="42">
        <v>21478</v>
      </c>
      <c r="W5" s="42">
        <v>16791</v>
      </c>
      <c r="X5" s="42">
        <v>22764</v>
      </c>
      <c r="Y5" s="42">
        <v>29285</v>
      </c>
    </row>
    <row r="6" spans="1:25" x14ac:dyDescent="0.3">
      <c r="A6" s="67" t="s">
        <v>113</v>
      </c>
      <c r="B6" s="42">
        <v>3072</v>
      </c>
      <c r="C6" s="42">
        <v>3501</v>
      </c>
      <c r="D6" s="42">
        <v>3119</v>
      </c>
      <c r="E6" s="42">
        <v>2654</v>
      </c>
      <c r="F6" s="68">
        <v>2761</v>
      </c>
      <c r="G6" s="68">
        <v>3657</v>
      </c>
      <c r="H6" s="68">
        <v>5493</v>
      </c>
      <c r="I6" s="68">
        <v>6679</v>
      </c>
      <c r="J6" s="68">
        <v>8261</v>
      </c>
      <c r="K6" s="68">
        <v>12093</v>
      </c>
      <c r="L6" s="68">
        <v>9464</v>
      </c>
      <c r="M6" s="68">
        <v>11132</v>
      </c>
      <c r="N6" s="68">
        <v>16280</v>
      </c>
      <c r="O6" s="68">
        <v>19098</v>
      </c>
      <c r="P6" s="68">
        <v>17790</v>
      </c>
      <c r="Q6" s="68">
        <v>16804</v>
      </c>
      <c r="R6" s="42">
        <v>15633</v>
      </c>
      <c r="S6" s="42">
        <v>13088</v>
      </c>
      <c r="T6" s="42">
        <v>13894</v>
      </c>
      <c r="U6" s="42">
        <v>15567</v>
      </c>
      <c r="V6" s="42">
        <v>15920</v>
      </c>
      <c r="W6" s="42">
        <v>12547</v>
      </c>
      <c r="X6" s="42">
        <v>17464</v>
      </c>
      <c r="Y6" s="42">
        <v>22634</v>
      </c>
    </row>
    <row r="7" spans="1:25" x14ac:dyDescent="0.3">
      <c r="A7" s="67" t="s">
        <v>114</v>
      </c>
      <c r="B7" s="42">
        <v>1736</v>
      </c>
      <c r="C7" s="42">
        <v>1587</v>
      </c>
      <c r="D7" s="42">
        <v>1535</v>
      </c>
      <c r="E7" s="42">
        <v>1390</v>
      </c>
      <c r="F7" s="68">
        <v>1300</v>
      </c>
      <c r="G7" s="68">
        <v>1455</v>
      </c>
      <c r="H7" s="68">
        <v>1566</v>
      </c>
      <c r="I7" s="68">
        <v>1853</v>
      </c>
      <c r="J7" s="68">
        <v>2123</v>
      </c>
      <c r="K7" s="68">
        <v>2333</v>
      </c>
      <c r="L7" s="68">
        <v>2258</v>
      </c>
      <c r="M7" s="68">
        <v>2751</v>
      </c>
      <c r="N7" s="68">
        <v>3504</v>
      </c>
      <c r="O7" s="68">
        <v>3809</v>
      </c>
      <c r="P7" s="68">
        <v>3741</v>
      </c>
      <c r="Q7" s="42">
        <v>3993</v>
      </c>
      <c r="R7" s="42">
        <v>4315</v>
      </c>
      <c r="S7" s="42">
        <v>4596</v>
      </c>
      <c r="T7" s="42">
        <v>4838</v>
      </c>
      <c r="U7" s="42">
        <v>5426</v>
      </c>
      <c r="V7" s="42">
        <v>5558</v>
      </c>
      <c r="W7" s="42">
        <v>4244</v>
      </c>
      <c r="X7" s="42">
        <v>5300</v>
      </c>
      <c r="Y7" s="42">
        <v>6651</v>
      </c>
    </row>
    <row r="8" spans="1:25" x14ac:dyDescent="0.3">
      <c r="A8" s="69" t="s">
        <v>1</v>
      </c>
      <c r="B8" s="3">
        <f>B9+B17</f>
        <v>688</v>
      </c>
      <c r="C8" s="3">
        <f t="shared" ref="C8:V8" si="0">C9+C17</f>
        <v>692</v>
      </c>
      <c r="D8" s="3">
        <f t="shared" si="0"/>
        <v>576</v>
      </c>
      <c r="E8" s="3">
        <f t="shared" si="0"/>
        <v>465</v>
      </c>
      <c r="F8" s="3">
        <f t="shared" si="0"/>
        <v>404</v>
      </c>
      <c r="G8" s="3">
        <f t="shared" si="0"/>
        <v>426</v>
      </c>
      <c r="H8" s="3">
        <f t="shared" si="0"/>
        <v>430</v>
      </c>
      <c r="I8" s="3">
        <f t="shared" si="0"/>
        <v>476</v>
      </c>
      <c r="J8" s="3">
        <f t="shared" si="0"/>
        <v>545</v>
      </c>
      <c r="K8" s="3">
        <f t="shared" si="0"/>
        <v>624</v>
      </c>
      <c r="L8" s="3">
        <f t="shared" si="0"/>
        <v>571</v>
      </c>
      <c r="M8" s="3">
        <f t="shared" si="0"/>
        <v>688</v>
      </c>
      <c r="N8" s="3">
        <f t="shared" si="0"/>
        <v>835</v>
      </c>
      <c r="O8" s="3">
        <f t="shared" si="0"/>
        <v>924</v>
      </c>
      <c r="P8" s="3">
        <f t="shared" si="0"/>
        <v>1078</v>
      </c>
      <c r="Q8" s="3">
        <f t="shared" si="0"/>
        <v>1222</v>
      </c>
      <c r="R8" s="3">
        <f t="shared" si="0"/>
        <v>1428</v>
      </c>
      <c r="S8" s="3">
        <f t="shared" si="0"/>
        <v>1491</v>
      </c>
      <c r="T8" s="3">
        <f t="shared" si="0"/>
        <v>1441</v>
      </c>
      <c r="U8" s="3">
        <f t="shared" si="0"/>
        <v>1541</v>
      </c>
      <c r="V8" s="3">
        <f t="shared" si="0"/>
        <v>1562</v>
      </c>
      <c r="W8" s="3">
        <f t="shared" ref="W8:X8" si="1">W9+W17</f>
        <v>562</v>
      </c>
      <c r="X8" s="3">
        <f t="shared" si="1"/>
        <v>818</v>
      </c>
      <c r="Y8" s="3">
        <f t="shared" ref="Y8" si="2">Y9+Y17</f>
        <v>1604</v>
      </c>
    </row>
    <row r="9" spans="1:25" x14ac:dyDescent="0.3">
      <c r="A9" s="70" t="s">
        <v>107</v>
      </c>
      <c r="B9" s="42">
        <v>516</v>
      </c>
      <c r="C9" s="42">
        <v>526</v>
      </c>
      <c r="D9" s="42">
        <v>417</v>
      </c>
      <c r="E9" s="42">
        <v>324</v>
      </c>
      <c r="F9" s="68">
        <v>268</v>
      </c>
      <c r="G9" s="68">
        <v>284</v>
      </c>
      <c r="H9" s="68">
        <v>290</v>
      </c>
      <c r="I9" s="68">
        <v>310</v>
      </c>
      <c r="J9" s="68">
        <v>364</v>
      </c>
      <c r="K9" s="68">
        <v>409</v>
      </c>
      <c r="L9" s="68">
        <v>419</v>
      </c>
      <c r="M9" s="68">
        <v>502</v>
      </c>
      <c r="N9" s="68">
        <v>613</v>
      </c>
      <c r="O9" s="68">
        <v>686</v>
      </c>
      <c r="P9" s="68">
        <v>818</v>
      </c>
      <c r="Q9" s="68">
        <v>929</v>
      </c>
      <c r="R9" s="42">
        <v>1126</v>
      </c>
      <c r="S9" s="42">
        <v>1221</v>
      </c>
      <c r="T9" s="42">
        <v>1144</v>
      </c>
      <c r="U9" s="42">
        <v>1213</v>
      </c>
      <c r="V9" s="42">
        <v>1225</v>
      </c>
      <c r="W9" s="42">
        <v>455</v>
      </c>
      <c r="X9" s="42">
        <v>685</v>
      </c>
      <c r="Y9" s="42">
        <v>1297</v>
      </c>
    </row>
    <row r="10" spans="1:25" x14ac:dyDescent="0.3">
      <c r="A10" s="71" t="s">
        <v>201</v>
      </c>
      <c r="B10" s="42">
        <v>216</v>
      </c>
      <c r="C10" s="42">
        <v>220</v>
      </c>
      <c r="D10" s="42">
        <v>170</v>
      </c>
      <c r="E10" s="42">
        <v>127</v>
      </c>
      <c r="F10" s="68">
        <v>102</v>
      </c>
      <c r="G10" s="68">
        <v>109</v>
      </c>
      <c r="H10" s="68">
        <v>111</v>
      </c>
      <c r="I10" s="68">
        <v>116</v>
      </c>
      <c r="J10" s="68">
        <v>132</v>
      </c>
      <c r="K10" s="68">
        <v>140</v>
      </c>
      <c r="L10" s="68">
        <v>130</v>
      </c>
      <c r="M10" s="68">
        <v>143</v>
      </c>
      <c r="N10" s="68">
        <v>156</v>
      </c>
      <c r="O10" s="68">
        <v>165</v>
      </c>
      <c r="P10" s="68">
        <v>175</v>
      </c>
      <c r="Q10" s="68">
        <v>180</v>
      </c>
      <c r="R10" s="42">
        <v>193</v>
      </c>
      <c r="S10" s="42">
        <v>206</v>
      </c>
      <c r="T10" s="42">
        <v>159</v>
      </c>
      <c r="U10" s="42">
        <v>143</v>
      </c>
      <c r="V10" s="42">
        <v>137</v>
      </c>
      <c r="W10" s="42">
        <v>40</v>
      </c>
      <c r="X10" s="42">
        <v>67</v>
      </c>
      <c r="Y10" s="42">
        <v>108</v>
      </c>
    </row>
    <row r="11" spans="1:25" x14ac:dyDescent="0.3">
      <c r="A11" s="72" t="s">
        <v>202</v>
      </c>
      <c r="B11" s="42">
        <v>3</v>
      </c>
      <c r="C11" s="42">
        <v>4</v>
      </c>
      <c r="D11" s="42">
        <v>5</v>
      </c>
      <c r="E11" s="42">
        <v>5</v>
      </c>
      <c r="F11" s="68">
        <v>4</v>
      </c>
      <c r="G11" s="68">
        <v>6</v>
      </c>
      <c r="H11" s="68">
        <v>6</v>
      </c>
      <c r="I11" s="68">
        <v>6</v>
      </c>
      <c r="J11" s="68">
        <v>6</v>
      </c>
      <c r="K11" s="68">
        <v>6</v>
      </c>
      <c r="L11" s="68">
        <v>5</v>
      </c>
      <c r="M11" s="68">
        <v>4</v>
      </c>
      <c r="N11" s="68">
        <v>4</v>
      </c>
      <c r="O11" s="68">
        <v>4</v>
      </c>
      <c r="P11" s="68">
        <v>4</v>
      </c>
      <c r="Q11" s="68">
        <v>5</v>
      </c>
      <c r="R11" s="42">
        <v>5</v>
      </c>
      <c r="S11" s="42">
        <v>6</v>
      </c>
      <c r="T11" s="42">
        <v>6</v>
      </c>
      <c r="U11" s="42">
        <v>5</v>
      </c>
      <c r="V11" s="42">
        <v>8</v>
      </c>
      <c r="W11" s="42">
        <v>3</v>
      </c>
      <c r="X11" s="42">
        <v>8</v>
      </c>
      <c r="Y11" s="42">
        <v>17</v>
      </c>
    </row>
    <row r="12" spans="1:25" x14ac:dyDescent="0.3">
      <c r="A12" s="72" t="s">
        <v>203</v>
      </c>
      <c r="B12" s="42">
        <v>212</v>
      </c>
      <c r="C12" s="42">
        <v>215</v>
      </c>
      <c r="D12" s="42">
        <v>165</v>
      </c>
      <c r="E12" s="42">
        <v>122</v>
      </c>
      <c r="F12" s="68">
        <v>98</v>
      </c>
      <c r="G12" s="68">
        <v>103</v>
      </c>
      <c r="H12" s="68">
        <v>104</v>
      </c>
      <c r="I12" s="68">
        <v>110</v>
      </c>
      <c r="J12" s="68">
        <v>126</v>
      </c>
      <c r="K12" s="68">
        <v>133</v>
      </c>
      <c r="L12" s="68">
        <v>125</v>
      </c>
      <c r="M12" s="68">
        <v>139</v>
      </c>
      <c r="N12" s="68">
        <v>152</v>
      </c>
      <c r="O12" s="68">
        <v>161</v>
      </c>
      <c r="P12" s="68">
        <v>171</v>
      </c>
      <c r="Q12" s="68">
        <v>176</v>
      </c>
      <c r="R12" s="42">
        <v>188</v>
      </c>
      <c r="S12" s="42">
        <v>200</v>
      </c>
      <c r="T12" s="42">
        <v>153</v>
      </c>
      <c r="U12" s="42">
        <v>138</v>
      </c>
      <c r="V12" s="42">
        <v>128</v>
      </c>
      <c r="W12" s="42">
        <v>37</v>
      </c>
      <c r="X12" s="42">
        <v>58</v>
      </c>
      <c r="Y12" s="42">
        <v>92</v>
      </c>
    </row>
    <row r="13" spans="1:25" x14ac:dyDescent="0.3">
      <c r="A13" s="71" t="s">
        <v>204</v>
      </c>
      <c r="B13" s="42">
        <v>300</v>
      </c>
      <c r="C13" s="42">
        <v>307</v>
      </c>
      <c r="D13" s="42">
        <v>248</v>
      </c>
      <c r="E13" s="42">
        <v>197</v>
      </c>
      <c r="F13" s="68">
        <v>166</v>
      </c>
      <c r="G13" s="68">
        <v>175</v>
      </c>
      <c r="H13" s="68">
        <v>179</v>
      </c>
      <c r="I13" s="68">
        <v>193</v>
      </c>
      <c r="J13" s="68">
        <v>232</v>
      </c>
      <c r="K13" s="68">
        <v>270</v>
      </c>
      <c r="L13" s="68">
        <v>288</v>
      </c>
      <c r="M13" s="68">
        <v>359</v>
      </c>
      <c r="N13" s="68">
        <v>457</v>
      </c>
      <c r="O13" s="68">
        <v>521</v>
      </c>
      <c r="P13" s="68">
        <v>643</v>
      </c>
      <c r="Q13" s="68">
        <v>748</v>
      </c>
      <c r="R13" s="42">
        <v>932</v>
      </c>
      <c r="S13" s="42">
        <v>1015</v>
      </c>
      <c r="T13" s="42">
        <v>985</v>
      </c>
      <c r="U13" s="42">
        <v>1070</v>
      </c>
      <c r="V13" s="42">
        <v>1089</v>
      </c>
      <c r="W13" s="42">
        <v>415</v>
      </c>
      <c r="X13" s="42">
        <v>618</v>
      </c>
      <c r="Y13" s="42">
        <v>1189</v>
      </c>
    </row>
    <row r="14" spans="1:25" x14ac:dyDescent="0.3">
      <c r="A14" s="72" t="s">
        <v>205</v>
      </c>
      <c r="B14" s="42">
        <v>17</v>
      </c>
      <c r="C14" s="42">
        <v>16</v>
      </c>
      <c r="D14" s="42">
        <v>16</v>
      </c>
      <c r="E14" s="42">
        <v>15</v>
      </c>
      <c r="F14" s="68">
        <v>14</v>
      </c>
      <c r="G14" s="68">
        <v>14</v>
      </c>
      <c r="H14" s="68">
        <v>13</v>
      </c>
      <c r="I14" s="68">
        <v>13</v>
      </c>
      <c r="J14" s="68">
        <v>13</v>
      </c>
      <c r="K14" s="68">
        <v>13</v>
      </c>
      <c r="L14" s="68">
        <v>12</v>
      </c>
      <c r="M14" s="68">
        <v>11</v>
      </c>
      <c r="N14" s="68">
        <v>10</v>
      </c>
      <c r="O14" s="68">
        <v>9</v>
      </c>
      <c r="P14" s="68">
        <v>9</v>
      </c>
      <c r="Q14" s="68">
        <v>10</v>
      </c>
      <c r="R14" s="42">
        <v>11</v>
      </c>
      <c r="S14" s="42">
        <v>11</v>
      </c>
      <c r="T14" s="42">
        <v>12</v>
      </c>
      <c r="U14" s="42">
        <v>14</v>
      </c>
      <c r="V14" s="42">
        <v>14</v>
      </c>
      <c r="W14" s="42">
        <v>3</v>
      </c>
      <c r="X14" s="42">
        <v>2</v>
      </c>
      <c r="Y14" s="42">
        <v>4</v>
      </c>
    </row>
    <row r="15" spans="1:25" x14ac:dyDescent="0.3">
      <c r="A15" s="72" t="s">
        <v>206</v>
      </c>
      <c r="B15" s="42">
        <v>23</v>
      </c>
      <c r="C15" s="42">
        <v>26</v>
      </c>
      <c r="D15" s="42">
        <v>29</v>
      </c>
      <c r="E15" s="42">
        <v>32</v>
      </c>
      <c r="F15" s="68">
        <v>33</v>
      </c>
      <c r="G15" s="68">
        <v>33</v>
      </c>
      <c r="H15" s="68">
        <v>35</v>
      </c>
      <c r="I15" s="68">
        <v>37</v>
      </c>
      <c r="J15" s="68">
        <v>40</v>
      </c>
      <c r="K15" s="68">
        <v>43</v>
      </c>
      <c r="L15" s="68">
        <v>46</v>
      </c>
      <c r="M15" s="68">
        <v>52</v>
      </c>
      <c r="N15" s="68">
        <v>63</v>
      </c>
      <c r="O15" s="68">
        <v>70</v>
      </c>
      <c r="P15" s="68">
        <v>76</v>
      </c>
      <c r="Q15" s="68">
        <v>86</v>
      </c>
      <c r="R15" s="42">
        <v>94</v>
      </c>
      <c r="S15" s="42">
        <v>98</v>
      </c>
      <c r="T15" s="42">
        <v>104</v>
      </c>
      <c r="U15" s="42">
        <v>112</v>
      </c>
      <c r="V15" s="42">
        <v>116</v>
      </c>
      <c r="W15" s="42">
        <v>95</v>
      </c>
      <c r="X15" s="42">
        <v>96</v>
      </c>
      <c r="Y15" s="42">
        <v>114</v>
      </c>
    </row>
    <row r="16" spans="1:25" x14ac:dyDescent="0.3">
      <c r="A16" s="72" t="s">
        <v>207</v>
      </c>
      <c r="B16" s="42">
        <v>260</v>
      </c>
      <c r="C16" s="42">
        <v>264</v>
      </c>
      <c r="D16" s="42">
        <v>203</v>
      </c>
      <c r="E16" s="42">
        <v>150</v>
      </c>
      <c r="F16" s="68">
        <v>119</v>
      </c>
      <c r="G16" s="68">
        <v>129</v>
      </c>
      <c r="H16" s="68">
        <v>131</v>
      </c>
      <c r="I16" s="68">
        <v>144</v>
      </c>
      <c r="J16" s="68">
        <v>178</v>
      </c>
      <c r="K16" s="68">
        <v>213</v>
      </c>
      <c r="L16" s="68">
        <v>230</v>
      </c>
      <c r="M16" s="68">
        <v>296</v>
      </c>
      <c r="N16" s="68">
        <v>384</v>
      </c>
      <c r="O16" s="68">
        <v>442</v>
      </c>
      <c r="P16" s="68">
        <v>557</v>
      </c>
      <c r="Q16" s="68">
        <v>652</v>
      </c>
      <c r="R16" s="42">
        <v>827</v>
      </c>
      <c r="S16" s="42">
        <v>906</v>
      </c>
      <c r="T16" s="42">
        <v>868</v>
      </c>
      <c r="U16" s="42">
        <v>944</v>
      </c>
      <c r="V16" s="42">
        <v>959</v>
      </c>
      <c r="W16" s="42">
        <v>317</v>
      </c>
      <c r="X16" s="42">
        <v>520</v>
      </c>
      <c r="Y16" s="42">
        <v>1071</v>
      </c>
    </row>
    <row r="17" spans="1:25" x14ac:dyDescent="0.3">
      <c r="A17" s="70" t="s">
        <v>108</v>
      </c>
      <c r="B17" s="42">
        <v>172</v>
      </c>
      <c r="C17" s="42">
        <v>166</v>
      </c>
      <c r="D17" s="42">
        <v>159</v>
      </c>
      <c r="E17" s="42">
        <v>141</v>
      </c>
      <c r="F17" s="68">
        <v>136</v>
      </c>
      <c r="G17" s="68">
        <v>142</v>
      </c>
      <c r="H17" s="68">
        <v>140</v>
      </c>
      <c r="I17" s="68">
        <v>166</v>
      </c>
      <c r="J17" s="68">
        <v>181</v>
      </c>
      <c r="K17" s="68">
        <v>215</v>
      </c>
      <c r="L17" s="68">
        <v>152</v>
      </c>
      <c r="M17" s="68">
        <v>186</v>
      </c>
      <c r="N17" s="68">
        <v>222</v>
      </c>
      <c r="O17" s="68">
        <v>238</v>
      </c>
      <c r="P17" s="68">
        <v>260</v>
      </c>
      <c r="Q17" s="68">
        <v>293</v>
      </c>
      <c r="R17" s="42">
        <v>302</v>
      </c>
      <c r="S17" s="42">
        <v>270</v>
      </c>
      <c r="T17" s="42">
        <v>297</v>
      </c>
      <c r="U17" s="42">
        <v>328</v>
      </c>
      <c r="V17" s="42">
        <v>337</v>
      </c>
      <c r="W17" s="42">
        <v>107</v>
      </c>
      <c r="X17" s="42">
        <v>133</v>
      </c>
      <c r="Y17" s="42">
        <v>307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5.8139534883721034E-3</v>
      </c>
      <c r="D19" s="89">
        <f t="shared" si="3"/>
        <v>-0.16763005780346818</v>
      </c>
      <c r="E19" s="89">
        <f t="shared" si="3"/>
        <v>-0.19270833333333337</v>
      </c>
      <c r="F19" s="89">
        <f t="shared" si="3"/>
        <v>-0.13118279569892477</v>
      </c>
      <c r="G19" s="89">
        <f t="shared" si="3"/>
        <v>5.4455445544554504E-2</v>
      </c>
      <c r="H19" s="89">
        <f t="shared" si="3"/>
        <v>9.3896713615022609E-3</v>
      </c>
      <c r="I19" s="89">
        <f t="shared" si="3"/>
        <v>0.10697674418604652</v>
      </c>
      <c r="J19" s="89">
        <f t="shared" si="3"/>
        <v>0.14495798319327724</v>
      </c>
      <c r="K19" s="89">
        <f t="shared" si="3"/>
        <v>0.14495412844036704</v>
      </c>
      <c r="L19" s="89">
        <f t="shared" si="3"/>
        <v>-8.4935897435897467E-2</v>
      </c>
      <c r="M19" s="89">
        <f t="shared" si="3"/>
        <v>0.20490367775831864</v>
      </c>
      <c r="N19" s="89">
        <f t="shared" si="3"/>
        <v>0.21366279069767447</v>
      </c>
      <c r="O19" s="89">
        <f t="shared" si="3"/>
        <v>0.10658682634730532</v>
      </c>
      <c r="P19" s="89">
        <f t="shared" si="3"/>
        <v>0.16666666666666674</v>
      </c>
      <c r="Q19" s="89">
        <f t="shared" si="3"/>
        <v>0.13358070500927655</v>
      </c>
      <c r="R19" s="89">
        <f t="shared" si="3"/>
        <v>0.16857610474631746</v>
      </c>
      <c r="S19" s="89">
        <f t="shared" si="3"/>
        <v>4.4117647058823595E-2</v>
      </c>
      <c r="T19" s="89">
        <f t="shared" si="3"/>
        <v>-3.3534540576794059E-2</v>
      </c>
      <c r="U19" s="89">
        <f t="shared" si="3"/>
        <v>6.9396252602359487E-2</v>
      </c>
      <c r="V19" s="89">
        <f t="shared" si="3"/>
        <v>1.3627514600908608E-2</v>
      </c>
      <c r="W19" s="89">
        <f t="shared" si="3"/>
        <v>-0.64020486555697831</v>
      </c>
      <c r="X19" s="89">
        <f t="shared" si="3"/>
        <v>0.45551601423487553</v>
      </c>
      <c r="Y19" s="89">
        <f t="shared" si="3"/>
        <v>0.96088019559902205</v>
      </c>
    </row>
    <row r="20" spans="1:25" x14ac:dyDescent="0.3">
      <c r="A20" s="73" t="s">
        <v>4</v>
      </c>
      <c r="B20" s="65" t="s">
        <v>3</v>
      </c>
      <c r="C20" s="89">
        <f t="shared" si="3"/>
        <v>1.9379844961240345E-2</v>
      </c>
      <c r="D20" s="89">
        <f t="shared" si="3"/>
        <v>-0.20722433460076051</v>
      </c>
      <c r="E20" s="89">
        <f t="shared" si="3"/>
        <v>-0.2230215827338129</v>
      </c>
      <c r="F20" s="89">
        <f t="shared" si="3"/>
        <v>-0.1728395061728395</v>
      </c>
      <c r="G20" s="89">
        <f t="shared" si="3"/>
        <v>5.9701492537313383E-2</v>
      </c>
      <c r="H20" s="89">
        <f t="shared" si="3"/>
        <v>2.1126760563380254E-2</v>
      </c>
      <c r="I20" s="89">
        <f t="shared" si="3"/>
        <v>6.8965517241379226E-2</v>
      </c>
      <c r="J20" s="89">
        <f t="shared" si="3"/>
        <v>0.17419354838709666</v>
      </c>
      <c r="K20" s="89">
        <f t="shared" si="3"/>
        <v>0.12362637362637363</v>
      </c>
      <c r="L20" s="89">
        <f t="shared" si="3"/>
        <v>2.4449877750611249E-2</v>
      </c>
      <c r="M20" s="89">
        <f t="shared" si="3"/>
        <v>0.19809069212410502</v>
      </c>
      <c r="N20" s="89">
        <f t="shared" si="3"/>
        <v>0.2211155378486056</v>
      </c>
      <c r="O20" s="89">
        <f t="shared" si="3"/>
        <v>0.11908646003262646</v>
      </c>
      <c r="P20" s="89">
        <f t="shared" si="3"/>
        <v>0.19241982507288635</v>
      </c>
      <c r="Q20" s="89">
        <f t="shared" si="3"/>
        <v>0.13569682151589246</v>
      </c>
      <c r="R20" s="89">
        <f t="shared" si="3"/>
        <v>0.21205597416576971</v>
      </c>
      <c r="S20" s="89">
        <f t="shared" si="3"/>
        <v>8.4369449378330463E-2</v>
      </c>
      <c r="T20" s="89">
        <f t="shared" si="3"/>
        <v>-6.3063063063063085E-2</v>
      </c>
      <c r="U20" s="89">
        <f t="shared" si="3"/>
        <v>6.0314685314685423E-2</v>
      </c>
      <c r="V20" s="89">
        <f t="shared" si="3"/>
        <v>9.8928276999175058E-3</v>
      </c>
      <c r="W20" s="89">
        <f t="shared" si="3"/>
        <v>-0.62857142857142856</v>
      </c>
      <c r="X20" s="89">
        <f t="shared" si="3"/>
        <v>0.50549450549450547</v>
      </c>
      <c r="Y20" s="89">
        <f t="shared" si="3"/>
        <v>0.89343065693430668</v>
      </c>
    </row>
    <row r="21" spans="1:25" x14ac:dyDescent="0.3">
      <c r="A21" s="74" t="s">
        <v>208</v>
      </c>
      <c r="B21" s="65" t="s">
        <v>3</v>
      </c>
      <c r="C21" s="89">
        <f>C10/B10-1</f>
        <v>1.8518518518518601E-2</v>
      </c>
      <c r="D21" s="89">
        <f t="shared" si="3"/>
        <v>-0.22727272727272729</v>
      </c>
      <c r="E21" s="89">
        <f t="shared" si="3"/>
        <v>-0.25294117647058822</v>
      </c>
      <c r="F21" s="89">
        <f t="shared" si="3"/>
        <v>-0.19685039370078738</v>
      </c>
      <c r="G21" s="89">
        <f t="shared" si="3"/>
        <v>6.8627450980392135E-2</v>
      </c>
      <c r="H21" s="89">
        <f t="shared" si="3"/>
        <v>1.8348623853210899E-2</v>
      </c>
      <c r="I21" s="89">
        <f t="shared" si="3"/>
        <v>4.5045045045045029E-2</v>
      </c>
      <c r="J21" s="89">
        <f t="shared" si="3"/>
        <v>0.13793103448275867</v>
      </c>
      <c r="K21" s="89">
        <f t="shared" si="3"/>
        <v>6.0606060606060552E-2</v>
      </c>
      <c r="L21" s="89">
        <f t="shared" si="3"/>
        <v>-7.1428571428571397E-2</v>
      </c>
      <c r="M21" s="89">
        <f t="shared" si="3"/>
        <v>0.10000000000000009</v>
      </c>
      <c r="N21" s="89">
        <f t="shared" si="3"/>
        <v>9.0909090909090828E-2</v>
      </c>
      <c r="O21" s="89">
        <f t="shared" si="3"/>
        <v>5.7692307692307709E-2</v>
      </c>
      <c r="P21" s="89">
        <f t="shared" si="3"/>
        <v>6.0606060606060552E-2</v>
      </c>
      <c r="Q21" s="89">
        <f t="shared" si="3"/>
        <v>2.857142857142847E-2</v>
      </c>
      <c r="R21" s="89">
        <f t="shared" si="3"/>
        <v>7.2222222222222188E-2</v>
      </c>
      <c r="S21" s="89">
        <f t="shared" si="3"/>
        <v>6.7357512953367893E-2</v>
      </c>
      <c r="T21" s="89">
        <f t="shared" si="3"/>
        <v>-0.22815533980582525</v>
      </c>
      <c r="U21" s="89">
        <f t="shared" si="3"/>
        <v>-0.10062893081761004</v>
      </c>
      <c r="V21" s="89">
        <f t="shared" si="3"/>
        <v>-4.1958041958041981E-2</v>
      </c>
      <c r="W21" s="89">
        <f t="shared" si="3"/>
        <v>-0.70802919708029199</v>
      </c>
      <c r="X21" s="89">
        <f t="shared" si="3"/>
        <v>0.67500000000000004</v>
      </c>
      <c r="Y21" s="89">
        <f t="shared" si="3"/>
        <v>0.61194029850746268</v>
      </c>
    </row>
    <row r="22" spans="1:25" x14ac:dyDescent="0.3">
      <c r="A22" s="74" t="s">
        <v>209</v>
      </c>
      <c r="B22" s="65" t="s">
        <v>3</v>
      </c>
      <c r="C22" s="89">
        <f>C13/B13-1</f>
        <v>2.3333333333333428E-2</v>
      </c>
      <c r="D22" s="89">
        <f t="shared" ref="D22:Y22" si="4">D13/C13-1</f>
        <v>-0.19218241042345274</v>
      </c>
      <c r="E22" s="89">
        <f t="shared" si="4"/>
        <v>-0.20564516129032262</v>
      </c>
      <c r="F22" s="89">
        <f t="shared" si="4"/>
        <v>-0.15736040609137059</v>
      </c>
      <c r="G22" s="89">
        <f t="shared" si="4"/>
        <v>5.4216867469879526E-2</v>
      </c>
      <c r="H22" s="89">
        <f t="shared" si="4"/>
        <v>2.2857142857142909E-2</v>
      </c>
      <c r="I22" s="89">
        <f t="shared" si="4"/>
        <v>7.8212290502793325E-2</v>
      </c>
      <c r="J22" s="89">
        <f t="shared" si="4"/>
        <v>0.20207253886010368</v>
      </c>
      <c r="K22" s="89">
        <f t="shared" si="4"/>
        <v>0.1637931034482758</v>
      </c>
      <c r="L22" s="89">
        <f t="shared" si="4"/>
        <v>6.6666666666666652E-2</v>
      </c>
      <c r="M22" s="89">
        <f t="shared" si="4"/>
        <v>0.24652777777777768</v>
      </c>
      <c r="N22" s="89">
        <f t="shared" si="4"/>
        <v>0.27298050139275776</v>
      </c>
      <c r="O22" s="89">
        <f t="shared" si="4"/>
        <v>0.1400437636761489</v>
      </c>
      <c r="P22" s="89">
        <f t="shared" si="4"/>
        <v>0.23416506717850294</v>
      </c>
      <c r="Q22" s="89">
        <f t="shared" si="4"/>
        <v>0.16329704510108867</v>
      </c>
      <c r="R22" s="89">
        <f t="shared" si="4"/>
        <v>0.24598930481283432</v>
      </c>
      <c r="S22" s="89">
        <f t="shared" si="4"/>
        <v>8.9055793991416277E-2</v>
      </c>
      <c r="T22" s="89">
        <f t="shared" si="4"/>
        <v>-2.9556650246305383E-2</v>
      </c>
      <c r="U22" s="89">
        <f t="shared" si="4"/>
        <v>8.6294416243654748E-2</v>
      </c>
      <c r="V22" s="89">
        <f t="shared" si="4"/>
        <v>1.7757009345794383E-2</v>
      </c>
      <c r="W22" s="89">
        <f t="shared" si="4"/>
        <v>-0.61891643709825528</v>
      </c>
      <c r="X22" s="89">
        <f t="shared" si="4"/>
        <v>0.48915662650602409</v>
      </c>
      <c r="Y22" s="89">
        <f t="shared" si="4"/>
        <v>0.92394822006472488</v>
      </c>
    </row>
    <row r="23" spans="1:25" x14ac:dyDescent="0.3">
      <c r="A23" s="73" t="s">
        <v>109</v>
      </c>
      <c r="B23" s="65" t="s">
        <v>3</v>
      </c>
      <c r="C23" s="89">
        <f>C17/B17-1</f>
        <v>-3.4883720930232509E-2</v>
      </c>
      <c r="D23" s="89">
        <f t="shared" ref="D23:Y23" si="5">D17/C17-1</f>
        <v>-4.216867469879515E-2</v>
      </c>
      <c r="E23" s="89">
        <f t="shared" si="5"/>
        <v>-0.1132075471698113</v>
      </c>
      <c r="F23" s="89">
        <f t="shared" si="5"/>
        <v>-3.546099290780147E-2</v>
      </c>
      <c r="G23" s="89">
        <f t="shared" si="5"/>
        <v>4.4117647058823595E-2</v>
      </c>
      <c r="H23" s="89">
        <f t="shared" si="5"/>
        <v>-1.4084507042253502E-2</v>
      </c>
      <c r="I23" s="89">
        <f t="shared" si="5"/>
        <v>0.18571428571428572</v>
      </c>
      <c r="J23" s="89">
        <f t="shared" si="5"/>
        <v>9.0361445783132543E-2</v>
      </c>
      <c r="K23" s="89">
        <f t="shared" si="5"/>
        <v>0.18784530386740328</v>
      </c>
      <c r="L23" s="89">
        <f t="shared" si="5"/>
        <v>-0.2930232558139535</v>
      </c>
      <c r="M23" s="89">
        <f t="shared" si="5"/>
        <v>0.22368421052631571</v>
      </c>
      <c r="N23" s="89">
        <f t="shared" si="5"/>
        <v>0.19354838709677424</v>
      </c>
      <c r="O23" s="89">
        <f t="shared" si="5"/>
        <v>7.2072072072072002E-2</v>
      </c>
      <c r="P23" s="89">
        <f t="shared" si="5"/>
        <v>9.243697478991586E-2</v>
      </c>
      <c r="Q23" s="89">
        <f t="shared" si="5"/>
        <v>0.12692307692307692</v>
      </c>
      <c r="R23" s="89">
        <f t="shared" si="5"/>
        <v>3.0716723549488067E-2</v>
      </c>
      <c r="S23" s="89">
        <f t="shared" si="5"/>
        <v>-0.10596026490066224</v>
      </c>
      <c r="T23" s="89">
        <f t="shared" si="5"/>
        <v>0.10000000000000009</v>
      </c>
      <c r="U23" s="89">
        <f t="shared" si="5"/>
        <v>0.10437710437710446</v>
      </c>
      <c r="V23" s="89">
        <f t="shared" si="5"/>
        <v>2.7439024390243816E-2</v>
      </c>
      <c r="W23" s="89">
        <f t="shared" si="5"/>
        <v>-0.68249258160237392</v>
      </c>
      <c r="X23" s="89">
        <f t="shared" si="5"/>
        <v>0.2429906542056075</v>
      </c>
      <c r="Y23" s="89">
        <f t="shared" si="5"/>
        <v>1.3082706766917291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0.14312460994383192</v>
      </c>
      <c r="C25" s="89">
        <f t="shared" si="6"/>
        <v>0.1360062893081761</v>
      </c>
      <c r="D25" s="89">
        <f t="shared" si="6"/>
        <v>0.12376450365277181</v>
      </c>
      <c r="E25" s="89">
        <f t="shared" si="6"/>
        <v>0.11498516320474778</v>
      </c>
      <c r="F25" s="89">
        <f t="shared" si="6"/>
        <v>9.9482885988672734E-2</v>
      </c>
      <c r="G25" s="89">
        <f t="shared" si="6"/>
        <v>8.3317035008801096E-2</v>
      </c>
      <c r="H25" s="89">
        <f t="shared" si="6"/>
        <v>6.0915143788071967E-2</v>
      </c>
      <c r="I25" s="89">
        <f t="shared" si="6"/>
        <v>5.5789967182372245E-2</v>
      </c>
      <c r="J25" s="89">
        <f t="shared" si="6"/>
        <v>5.2484591679506934E-2</v>
      </c>
      <c r="K25" s="89">
        <f t="shared" si="6"/>
        <v>4.3255233605989186E-2</v>
      </c>
      <c r="L25" s="89">
        <f t="shared" si="6"/>
        <v>4.871182392083262E-2</v>
      </c>
      <c r="M25" s="89">
        <f t="shared" si="6"/>
        <v>4.955701217316142E-2</v>
      </c>
      <c r="N25" s="89">
        <f t="shared" si="6"/>
        <v>4.2205822887181561E-2</v>
      </c>
      <c r="O25" s="89">
        <f t="shared" si="6"/>
        <v>4.0337014886279304E-2</v>
      </c>
      <c r="P25" s="89">
        <f t="shared" si="6"/>
        <v>5.0065019505851759E-2</v>
      </c>
      <c r="Q25" s="89">
        <f t="shared" si="6"/>
        <v>5.8758474780016348E-2</v>
      </c>
      <c r="R25" s="89">
        <f t="shared" si="6"/>
        <v>7.1586123922197709E-2</v>
      </c>
      <c r="S25" s="89">
        <f t="shared" si="6"/>
        <v>8.4318271786461577E-2</v>
      </c>
      <c r="T25" s="89">
        <f t="shared" si="6"/>
        <v>7.6927183429425589E-2</v>
      </c>
      <c r="U25" s="89">
        <f t="shared" si="6"/>
        <v>7.3401924359340759E-2</v>
      </c>
      <c r="V25" s="89">
        <f t="shared" si="6"/>
        <v>7.2725579662910891E-2</v>
      </c>
      <c r="W25" s="89">
        <f t="shared" ref="W25:X25" si="7">W8/W5</f>
        <v>3.3470311476386162E-2</v>
      </c>
      <c r="X25" s="89">
        <f t="shared" si="7"/>
        <v>3.593393076787911E-2</v>
      </c>
      <c r="Y25" s="89">
        <f t="shared" ref="Y25" si="8">Y8/Y5</f>
        <v>5.4772067611405156E-2</v>
      </c>
    </row>
    <row r="26" spans="1:25" x14ac:dyDescent="0.3">
      <c r="A26" s="75" t="s">
        <v>211</v>
      </c>
      <c r="B26" s="89">
        <f t="shared" ref="B26:V26" si="9">B8/B7</f>
        <v>0.39631336405529954</v>
      </c>
      <c r="C26" s="89">
        <f t="shared" si="9"/>
        <v>0.4360428481411468</v>
      </c>
      <c r="D26" s="89">
        <f t="shared" si="9"/>
        <v>0.37524429967426709</v>
      </c>
      <c r="E26" s="89">
        <f t="shared" si="9"/>
        <v>0.3345323741007194</v>
      </c>
      <c r="F26" s="89">
        <f t="shared" si="9"/>
        <v>0.31076923076923074</v>
      </c>
      <c r="G26" s="89">
        <f t="shared" si="9"/>
        <v>0.29278350515463919</v>
      </c>
      <c r="H26" s="89">
        <f t="shared" si="9"/>
        <v>0.27458492975734355</v>
      </c>
      <c r="I26" s="89">
        <f t="shared" si="9"/>
        <v>0.25688073394495414</v>
      </c>
      <c r="J26" s="89">
        <f t="shared" si="9"/>
        <v>0.25671219971738107</v>
      </c>
      <c r="K26" s="89">
        <f t="shared" si="9"/>
        <v>0.26746678096870979</v>
      </c>
      <c r="L26" s="89">
        <f t="shared" si="9"/>
        <v>0.2528786536758193</v>
      </c>
      <c r="M26" s="89">
        <f t="shared" si="9"/>
        <v>0.25009087604507452</v>
      </c>
      <c r="N26" s="89">
        <f t="shared" si="9"/>
        <v>0.23829908675799086</v>
      </c>
      <c r="O26" s="89">
        <f t="shared" si="9"/>
        <v>0.24258335521134156</v>
      </c>
      <c r="P26" s="89">
        <f t="shared" si="9"/>
        <v>0.28815824645816629</v>
      </c>
      <c r="Q26" s="89">
        <f t="shared" si="9"/>
        <v>0.30603556223390932</v>
      </c>
      <c r="R26" s="89">
        <f t="shared" si="9"/>
        <v>0.33093858632676709</v>
      </c>
      <c r="S26" s="89">
        <f t="shared" si="9"/>
        <v>0.3244125326370757</v>
      </c>
      <c r="T26" s="89">
        <f t="shared" si="9"/>
        <v>0.29785035138486976</v>
      </c>
      <c r="U26" s="89">
        <f t="shared" si="9"/>
        <v>0.28400294876520454</v>
      </c>
      <c r="V26" s="89">
        <f t="shared" si="9"/>
        <v>0.2810363440086362</v>
      </c>
      <c r="W26" s="89">
        <f t="shared" ref="W26:X26" si="10">W8/W7</f>
        <v>0.13242224316682374</v>
      </c>
      <c r="X26" s="89">
        <f t="shared" si="10"/>
        <v>0.15433962264150944</v>
      </c>
      <c r="Y26" s="89">
        <f t="shared" ref="Y26" si="11">Y8/Y7</f>
        <v>0.24116674184333184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3.3430232558139532E-2</v>
      </c>
      <c r="C28" s="89">
        <f t="shared" ref="C28:V28" si="12">C15/C8</f>
        <v>3.7572254335260118E-2</v>
      </c>
      <c r="D28" s="89">
        <f t="shared" si="12"/>
        <v>5.0347222222222224E-2</v>
      </c>
      <c r="E28" s="89">
        <f t="shared" si="12"/>
        <v>6.8817204301075269E-2</v>
      </c>
      <c r="F28" s="89">
        <f t="shared" si="12"/>
        <v>8.1683168316831686E-2</v>
      </c>
      <c r="G28" s="89">
        <f t="shared" si="12"/>
        <v>7.746478873239436E-2</v>
      </c>
      <c r="H28" s="89">
        <f t="shared" si="12"/>
        <v>8.1395348837209308E-2</v>
      </c>
      <c r="I28" s="89">
        <f t="shared" si="12"/>
        <v>7.7731092436974791E-2</v>
      </c>
      <c r="J28" s="89">
        <f t="shared" si="12"/>
        <v>7.3394495412844041E-2</v>
      </c>
      <c r="K28" s="89">
        <f t="shared" si="12"/>
        <v>6.8910256410256415E-2</v>
      </c>
      <c r="L28" s="89">
        <f t="shared" si="12"/>
        <v>8.0560420315236428E-2</v>
      </c>
      <c r="M28" s="89">
        <f t="shared" si="12"/>
        <v>7.5581395348837205E-2</v>
      </c>
      <c r="N28" s="89">
        <f t="shared" si="12"/>
        <v>7.5449101796407181E-2</v>
      </c>
      <c r="O28" s="89">
        <f t="shared" si="12"/>
        <v>7.575757575757576E-2</v>
      </c>
      <c r="P28" s="89">
        <f t="shared" si="12"/>
        <v>7.050092764378478E-2</v>
      </c>
      <c r="Q28" s="89">
        <f t="shared" si="12"/>
        <v>7.0376432078559745E-2</v>
      </c>
      <c r="R28" s="89">
        <f t="shared" si="12"/>
        <v>6.5826330532212887E-2</v>
      </c>
      <c r="S28" s="89">
        <f t="shared" si="12"/>
        <v>6.5727699530516437E-2</v>
      </c>
      <c r="T28" s="89">
        <f t="shared" si="12"/>
        <v>7.2172102706453856E-2</v>
      </c>
      <c r="U28" s="89">
        <f t="shared" si="12"/>
        <v>7.2680077871512011E-2</v>
      </c>
      <c r="V28" s="89">
        <f t="shared" si="12"/>
        <v>7.4263764404609481E-2</v>
      </c>
      <c r="W28" s="89">
        <f t="shared" ref="W28:X28" si="13">W15/W8</f>
        <v>0.16903914590747332</v>
      </c>
      <c r="X28" s="89">
        <f t="shared" si="13"/>
        <v>0.11735941320293398</v>
      </c>
      <c r="Y28" s="89">
        <f t="shared" ref="Y28" si="14">Y15/Y8</f>
        <v>7.1072319201995013E-2</v>
      </c>
    </row>
    <row r="29" spans="1:25" x14ac:dyDescent="0.3">
      <c r="A29" s="75" t="s">
        <v>213</v>
      </c>
      <c r="B29" s="89">
        <f>B10/B8</f>
        <v>0.31395348837209303</v>
      </c>
      <c r="C29" s="89">
        <f t="shared" ref="C29:V29" si="15">C10/C8</f>
        <v>0.31791907514450868</v>
      </c>
      <c r="D29" s="89">
        <f t="shared" si="15"/>
        <v>0.2951388888888889</v>
      </c>
      <c r="E29" s="89">
        <f t="shared" si="15"/>
        <v>0.27311827956989249</v>
      </c>
      <c r="F29" s="89">
        <f t="shared" si="15"/>
        <v>0.25247524752475248</v>
      </c>
      <c r="G29" s="89">
        <f t="shared" si="15"/>
        <v>0.25586854460093894</v>
      </c>
      <c r="H29" s="89">
        <f t="shared" si="15"/>
        <v>0.25813953488372093</v>
      </c>
      <c r="I29" s="89">
        <f t="shared" si="15"/>
        <v>0.24369747899159663</v>
      </c>
      <c r="J29" s="89">
        <f t="shared" si="15"/>
        <v>0.24220183486238533</v>
      </c>
      <c r="K29" s="89">
        <f t="shared" si="15"/>
        <v>0.22435897435897437</v>
      </c>
      <c r="L29" s="89">
        <f t="shared" si="15"/>
        <v>0.22767075306479859</v>
      </c>
      <c r="M29" s="89">
        <f t="shared" si="15"/>
        <v>0.20784883720930233</v>
      </c>
      <c r="N29" s="89">
        <f t="shared" si="15"/>
        <v>0.18682634730538922</v>
      </c>
      <c r="O29" s="89">
        <f t="shared" si="15"/>
        <v>0.17857142857142858</v>
      </c>
      <c r="P29" s="89">
        <f t="shared" si="15"/>
        <v>0.16233766233766234</v>
      </c>
      <c r="Q29" s="89">
        <f t="shared" si="15"/>
        <v>0.14729950900163666</v>
      </c>
      <c r="R29" s="89">
        <f t="shared" si="15"/>
        <v>0.13515406162464985</v>
      </c>
      <c r="S29" s="89">
        <f t="shared" si="15"/>
        <v>0.13816230717639169</v>
      </c>
      <c r="T29" s="89">
        <f t="shared" si="15"/>
        <v>0.11034004163775156</v>
      </c>
      <c r="U29" s="89">
        <f t="shared" si="15"/>
        <v>9.2796885139519794E-2</v>
      </c>
      <c r="V29" s="89">
        <f t="shared" si="15"/>
        <v>8.7708066581306018E-2</v>
      </c>
      <c r="W29" s="89">
        <f t="shared" ref="W29:X29" si="16">W10/W8</f>
        <v>7.1174377224199295E-2</v>
      </c>
      <c r="X29" s="89">
        <f t="shared" si="16"/>
        <v>8.190709046454768E-2</v>
      </c>
      <c r="Y29" s="89">
        <f t="shared" ref="Y29" si="17">Y10/Y8</f>
        <v>6.7331670822942641E-2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3788</v>
      </c>
      <c r="C32" s="42">
        <v>4223</v>
      </c>
      <c r="D32" s="42">
        <v>4432</v>
      </c>
      <c r="E32" s="42">
        <v>4706</v>
      </c>
      <c r="F32" s="42">
        <v>4654</v>
      </c>
      <c r="G32" s="42">
        <v>5830</v>
      </c>
      <c r="H32" s="42">
        <v>7908</v>
      </c>
      <c r="I32" s="42">
        <v>11084</v>
      </c>
      <c r="J32" s="42">
        <v>10579</v>
      </c>
      <c r="K32" s="42">
        <v>10078</v>
      </c>
      <c r="L32" s="42">
        <v>7630</v>
      </c>
      <c r="M32" s="42">
        <v>9002</v>
      </c>
      <c r="N32" s="42">
        <v>11417</v>
      </c>
      <c r="O32" s="42">
        <v>11890</v>
      </c>
      <c r="P32" s="42">
        <v>12530</v>
      </c>
      <c r="Q32" s="42">
        <v>11635</v>
      </c>
      <c r="R32" s="42">
        <v>11072</v>
      </c>
      <c r="S32" s="42">
        <v>11024</v>
      </c>
      <c r="T32" s="42">
        <v>12972</v>
      </c>
      <c r="U32" s="42">
        <v>14473</v>
      </c>
      <c r="V32" s="42">
        <v>13710</v>
      </c>
      <c r="W32" s="42">
        <v>11793</v>
      </c>
      <c r="X32" s="42">
        <v>17799</v>
      </c>
      <c r="Y32" s="42">
        <v>19769</v>
      </c>
    </row>
    <row r="33" spans="1:25" x14ac:dyDescent="0.3">
      <c r="A33" s="16" t="s">
        <v>116</v>
      </c>
      <c r="B33" s="42">
        <v>2960</v>
      </c>
      <c r="C33" s="42">
        <v>3284</v>
      </c>
      <c r="D33" s="42">
        <v>3511</v>
      </c>
      <c r="E33" s="42">
        <v>3796</v>
      </c>
      <c r="F33" s="68">
        <v>3722</v>
      </c>
      <c r="G33" s="68">
        <v>4751</v>
      </c>
      <c r="H33" s="68">
        <v>6681</v>
      </c>
      <c r="I33" s="68">
        <v>9592</v>
      </c>
      <c r="J33" s="68">
        <v>9024</v>
      </c>
      <c r="K33" s="68">
        <v>8252</v>
      </c>
      <c r="L33" s="68">
        <v>5976</v>
      </c>
      <c r="M33" s="68">
        <v>7085</v>
      </c>
      <c r="N33" s="68">
        <v>9156</v>
      </c>
      <c r="O33" s="68">
        <v>9440</v>
      </c>
      <c r="P33" s="68">
        <v>10459</v>
      </c>
      <c r="Q33" s="68">
        <v>9552</v>
      </c>
      <c r="R33" s="42">
        <v>8824</v>
      </c>
      <c r="S33" s="42">
        <v>8838</v>
      </c>
      <c r="T33" s="42">
        <v>10595</v>
      </c>
      <c r="U33" s="42">
        <v>11433</v>
      </c>
      <c r="V33" s="42">
        <v>10459</v>
      </c>
      <c r="W33" s="42">
        <v>10136</v>
      </c>
      <c r="X33" s="42">
        <v>15136</v>
      </c>
      <c r="Y33" s="42">
        <v>15672</v>
      </c>
    </row>
    <row r="34" spans="1:25" x14ac:dyDescent="0.3">
      <c r="A34" s="16" t="s">
        <v>117</v>
      </c>
      <c r="B34" s="42">
        <v>828</v>
      </c>
      <c r="C34" s="42">
        <v>939</v>
      </c>
      <c r="D34" s="42">
        <v>922</v>
      </c>
      <c r="E34" s="42">
        <v>910</v>
      </c>
      <c r="F34" s="68">
        <v>933</v>
      </c>
      <c r="G34" s="68">
        <v>1079</v>
      </c>
      <c r="H34" s="68">
        <v>1227</v>
      </c>
      <c r="I34" s="68">
        <v>1492</v>
      </c>
      <c r="J34" s="68">
        <v>1555</v>
      </c>
      <c r="K34" s="68">
        <v>1826</v>
      </c>
      <c r="L34" s="68">
        <v>1653</v>
      </c>
      <c r="M34" s="68">
        <v>1917</v>
      </c>
      <c r="N34" s="68">
        <v>2261</v>
      </c>
      <c r="O34" s="68">
        <v>2450</v>
      </c>
      <c r="P34" s="68">
        <v>2071</v>
      </c>
      <c r="Q34" s="42">
        <v>2083</v>
      </c>
      <c r="R34" s="42">
        <v>2248</v>
      </c>
      <c r="S34" s="42">
        <v>2186</v>
      </c>
      <c r="T34" s="42">
        <v>2377</v>
      </c>
      <c r="U34" s="42">
        <v>3041</v>
      </c>
      <c r="V34" s="42">
        <v>3250</v>
      </c>
      <c r="W34" s="42">
        <v>1657</v>
      </c>
      <c r="X34" s="42">
        <v>2663</v>
      </c>
      <c r="Y34" s="42">
        <v>4097</v>
      </c>
    </row>
    <row r="35" spans="1:25" x14ac:dyDescent="0.3">
      <c r="A35" s="76" t="s">
        <v>2</v>
      </c>
      <c r="B35" s="3">
        <f>B36+B44</f>
        <v>512</v>
      </c>
      <c r="C35" s="3">
        <f t="shared" ref="C35:V35" si="18">C36+C44</f>
        <v>545</v>
      </c>
      <c r="D35" s="3">
        <f t="shared" si="18"/>
        <v>562</v>
      </c>
      <c r="E35" s="3">
        <f t="shared" si="18"/>
        <v>520</v>
      </c>
      <c r="F35" s="3">
        <f t="shared" si="18"/>
        <v>568</v>
      </c>
      <c r="G35" s="3">
        <f t="shared" si="18"/>
        <v>617</v>
      </c>
      <c r="H35" s="3">
        <f t="shared" si="18"/>
        <v>704</v>
      </c>
      <c r="I35" s="3">
        <f t="shared" si="18"/>
        <v>759</v>
      </c>
      <c r="J35" s="3">
        <f t="shared" si="18"/>
        <v>810</v>
      </c>
      <c r="K35" s="3">
        <f t="shared" si="18"/>
        <v>988</v>
      </c>
      <c r="L35" s="3">
        <f t="shared" si="18"/>
        <v>993</v>
      </c>
      <c r="M35" s="3">
        <f t="shared" si="18"/>
        <v>1159</v>
      </c>
      <c r="N35" s="3">
        <f t="shared" si="18"/>
        <v>1327</v>
      </c>
      <c r="O35" s="3">
        <f t="shared" si="18"/>
        <v>1447</v>
      </c>
      <c r="P35" s="3">
        <f t="shared" si="18"/>
        <v>1313</v>
      </c>
      <c r="Q35" s="3">
        <f t="shared" si="18"/>
        <v>1319</v>
      </c>
      <c r="R35" s="3">
        <f t="shared" si="18"/>
        <v>1411</v>
      </c>
      <c r="S35" s="3">
        <f t="shared" si="18"/>
        <v>1409</v>
      </c>
      <c r="T35" s="3">
        <f t="shared" si="18"/>
        <v>1575</v>
      </c>
      <c r="U35" s="3">
        <f t="shared" si="18"/>
        <v>1958</v>
      </c>
      <c r="V35" s="3">
        <f t="shared" si="18"/>
        <v>2157</v>
      </c>
      <c r="W35" s="3">
        <f t="shared" ref="W35:X35" si="19">W36+W44</f>
        <v>583</v>
      </c>
      <c r="X35" s="3">
        <f t="shared" si="19"/>
        <v>1234</v>
      </c>
      <c r="Y35" s="3">
        <f t="shared" ref="Y35" si="20">Y36+Y44</f>
        <v>2572</v>
      </c>
    </row>
    <row r="36" spans="1:25" x14ac:dyDescent="0.3">
      <c r="A36" s="77" t="s">
        <v>107</v>
      </c>
      <c r="B36" s="42">
        <v>182</v>
      </c>
      <c r="C36" s="42">
        <v>177</v>
      </c>
      <c r="D36" s="42">
        <v>179</v>
      </c>
      <c r="E36" s="42">
        <v>171</v>
      </c>
      <c r="F36" s="68">
        <v>184</v>
      </c>
      <c r="G36" s="68">
        <v>182</v>
      </c>
      <c r="H36" s="68">
        <v>201</v>
      </c>
      <c r="I36" s="68">
        <v>200</v>
      </c>
      <c r="J36" s="68">
        <v>196</v>
      </c>
      <c r="K36" s="68">
        <v>206</v>
      </c>
      <c r="L36" s="68">
        <v>213</v>
      </c>
      <c r="M36" s="68">
        <v>224</v>
      </c>
      <c r="N36" s="68">
        <v>256</v>
      </c>
      <c r="O36" s="68">
        <v>302</v>
      </c>
      <c r="P36" s="68">
        <v>297</v>
      </c>
      <c r="Q36" s="68">
        <v>281</v>
      </c>
      <c r="R36" s="42">
        <v>344</v>
      </c>
      <c r="S36" s="42">
        <v>352</v>
      </c>
      <c r="T36" s="42">
        <v>361</v>
      </c>
      <c r="U36" s="42">
        <v>375</v>
      </c>
      <c r="V36" s="42">
        <v>380</v>
      </c>
      <c r="W36" s="42">
        <v>105</v>
      </c>
      <c r="X36" s="42">
        <v>67</v>
      </c>
      <c r="Y36" s="42">
        <v>203</v>
      </c>
    </row>
    <row r="37" spans="1:25" x14ac:dyDescent="0.3">
      <c r="A37" s="78" t="s">
        <v>201</v>
      </c>
      <c r="B37" s="42">
        <v>71</v>
      </c>
      <c r="C37" s="42">
        <v>69</v>
      </c>
      <c r="D37" s="42">
        <v>68</v>
      </c>
      <c r="E37" s="42">
        <v>60</v>
      </c>
      <c r="F37" s="68">
        <v>65</v>
      </c>
      <c r="G37" s="68">
        <v>62</v>
      </c>
      <c r="H37" s="68">
        <v>64</v>
      </c>
      <c r="I37" s="68">
        <v>59</v>
      </c>
      <c r="J37" s="68">
        <v>54</v>
      </c>
      <c r="K37" s="68">
        <v>49</v>
      </c>
      <c r="L37" s="68">
        <v>45</v>
      </c>
      <c r="M37" s="68">
        <v>45</v>
      </c>
      <c r="N37" s="68">
        <v>51</v>
      </c>
      <c r="O37" s="68">
        <v>63</v>
      </c>
      <c r="P37" s="68">
        <v>62</v>
      </c>
      <c r="Q37" s="68">
        <v>61</v>
      </c>
      <c r="R37" s="42">
        <v>75</v>
      </c>
      <c r="S37" s="42">
        <v>71</v>
      </c>
      <c r="T37" s="42">
        <v>69</v>
      </c>
      <c r="U37" s="42">
        <v>65</v>
      </c>
      <c r="V37" s="42">
        <v>57</v>
      </c>
      <c r="W37" s="42">
        <v>18</v>
      </c>
      <c r="X37" s="42">
        <v>12</v>
      </c>
      <c r="Y37" s="42">
        <v>25</v>
      </c>
    </row>
    <row r="38" spans="1:25" x14ac:dyDescent="0.3">
      <c r="A38" s="79" t="s">
        <v>202</v>
      </c>
      <c r="B38" s="42" t="s">
        <v>18</v>
      </c>
      <c r="C38" s="42">
        <v>2</v>
      </c>
      <c r="D38" s="42">
        <v>2</v>
      </c>
      <c r="E38" s="42">
        <v>2</v>
      </c>
      <c r="F38" s="68">
        <v>3</v>
      </c>
      <c r="G38" s="68" t="s">
        <v>18</v>
      </c>
      <c r="H38" s="68">
        <v>4</v>
      </c>
      <c r="I38" s="68">
        <v>4</v>
      </c>
      <c r="J38" s="68">
        <v>4</v>
      </c>
      <c r="K38" s="68">
        <v>4</v>
      </c>
      <c r="L38" s="68">
        <v>4</v>
      </c>
      <c r="M38" s="68">
        <v>4</v>
      </c>
      <c r="N38" s="68">
        <v>4</v>
      </c>
      <c r="O38" s="68">
        <v>4</v>
      </c>
      <c r="P38" s="68">
        <v>4</v>
      </c>
      <c r="Q38" s="68">
        <v>4</v>
      </c>
      <c r="R38" s="42">
        <v>5</v>
      </c>
      <c r="S38" s="42">
        <v>5</v>
      </c>
      <c r="T38" s="42">
        <v>5</v>
      </c>
      <c r="U38" s="42">
        <v>5</v>
      </c>
      <c r="V38" s="42">
        <v>5</v>
      </c>
      <c r="W38" s="42">
        <v>5</v>
      </c>
      <c r="X38" s="42">
        <v>5</v>
      </c>
      <c r="Y38" s="42">
        <v>5</v>
      </c>
    </row>
    <row r="39" spans="1:25" x14ac:dyDescent="0.3">
      <c r="A39" s="79" t="s">
        <v>203</v>
      </c>
      <c r="B39" s="42">
        <v>71</v>
      </c>
      <c r="C39" s="42">
        <v>67</v>
      </c>
      <c r="D39" s="42">
        <v>65</v>
      </c>
      <c r="E39" s="42">
        <v>58</v>
      </c>
      <c r="F39" s="68">
        <v>62</v>
      </c>
      <c r="G39" s="68">
        <v>62</v>
      </c>
      <c r="H39" s="68">
        <v>61</v>
      </c>
      <c r="I39" s="68">
        <v>56</v>
      </c>
      <c r="J39" s="68">
        <v>50</v>
      </c>
      <c r="K39" s="68">
        <v>45</v>
      </c>
      <c r="L39" s="68">
        <v>42</v>
      </c>
      <c r="M39" s="68">
        <v>42</v>
      </c>
      <c r="N39" s="68">
        <v>47</v>
      </c>
      <c r="O39" s="68">
        <v>59</v>
      </c>
      <c r="P39" s="68">
        <v>58</v>
      </c>
      <c r="Q39" s="68">
        <v>56</v>
      </c>
      <c r="R39" s="42">
        <v>70</v>
      </c>
      <c r="S39" s="42">
        <v>66</v>
      </c>
      <c r="T39" s="42">
        <v>64</v>
      </c>
      <c r="U39" s="42">
        <v>60</v>
      </c>
      <c r="V39" s="42">
        <v>51</v>
      </c>
      <c r="W39" s="42">
        <v>13</v>
      </c>
      <c r="X39" s="42">
        <v>7</v>
      </c>
      <c r="Y39" s="42">
        <v>20</v>
      </c>
    </row>
    <row r="40" spans="1:25" x14ac:dyDescent="0.3">
      <c r="A40" s="78" t="s">
        <v>204</v>
      </c>
      <c r="B40" s="42">
        <v>111</v>
      </c>
      <c r="C40" s="42">
        <v>108</v>
      </c>
      <c r="D40" s="42">
        <v>111</v>
      </c>
      <c r="E40" s="42">
        <v>111</v>
      </c>
      <c r="F40" s="68">
        <v>119</v>
      </c>
      <c r="G40" s="68">
        <v>120</v>
      </c>
      <c r="H40" s="68">
        <v>137</v>
      </c>
      <c r="I40" s="68">
        <v>141</v>
      </c>
      <c r="J40" s="68">
        <v>142</v>
      </c>
      <c r="K40" s="68">
        <v>157</v>
      </c>
      <c r="L40" s="68">
        <v>168</v>
      </c>
      <c r="M40" s="68">
        <v>179</v>
      </c>
      <c r="N40" s="68">
        <v>205</v>
      </c>
      <c r="O40" s="68">
        <v>239</v>
      </c>
      <c r="P40" s="68">
        <v>235</v>
      </c>
      <c r="Q40" s="68">
        <v>220</v>
      </c>
      <c r="R40" s="42">
        <v>269</v>
      </c>
      <c r="S40" s="42">
        <v>281</v>
      </c>
      <c r="T40" s="42">
        <v>291</v>
      </c>
      <c r="U40" s="42">
        <v>310</v>
      </c>
      <c r="V40" s="42">
        <v>323</v>
      </c>
      <c r="W40" s="42">
        <v>87</v>
      </c>
      <c r="X40" s="42">
        <v>55</v>
      </c>
      <c r="Y40" s="42">
        <v>178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2</v>
      </c>
      <c r="T41" s="42">
        <v>2</v>
      </c>
      <c r="U41" s="42">
        <v>2</v>
      </c>
      <c r="V41" s="42">
        <v>2</v>
      </c>
      <c r="W41" s="42">
        <v>1</v>
      </c>
      <c r="X41" s="42">
        <v>1</v>
      </c>
      <c r="Y41" s="42">
        <v>1</v>
      </c>
    </row>
    <row r="42" spans="1:25" x14ac:dyDescent="0.3">
      <c r="A42" s="79" t="s">
        <v>206</v>
      </c>
      <c r="B42" s="42">
        <v>12</v>
      </c>
      <c r="C42" s="42">
        <v>14</v>
      </c>
      <c r="D42" s="42">
        <v>19</v>
      </c>
      <c r="E42" s="42">
        <v>30</v>
      </c>
      <c r="F42" s="68">
        <v>31</v>
      </c>
      <c r="G42" s="68">
        <v>29</v>
      </c>
      <c r="H42" s="68">
        <v>37</v>
      </c>
      <c r="I42" s="68">
        <v>35</v>
      </c>
      <c r="J42" s="68">
        <v>28</v>
      </c>
      <c r="K42" s="68">
        <v>33</v>
      </c>
      <c r="L42" s="68">
        <v>38</v>
      </c>
      <c r="M42" s="68">
        <v>40</v>
      </c>
      <c r="N42" s="68">
        <v>41</v>
      </c>
      <c r="O42" s="68">
        <v>41</v>
      </c>
      <c r="P42" s="68">
        <v>46</v>
      </c>
      <c r="Q42" s="68">
        <v>49</v>
      </c>
      <c r="R42" s="42">
        <v>48</v>
      </c>
      <c r="S42" s="42">
        <v>48</v>
      </c>
      <c r="T42" s="42">
        <v>49</v>
      </c>
      <c r="U42" s="42">
        <v>54</v>
      </c>
      <c r="V42" s="42">
        <v>52</v>
      </c>
      <c r="W42" s="42">
        <v>4</v>
      </c>
      <c r="X42" s="42">
        <v>1</v>
      </c>
      <c r="Y42" s="42" t="s">
        <v>18</v>
      </c>
    </row>
    <row r="43" spans="1:25" x14ac:dyDescent="0.3">
      <c r="A43" s="79" t="s">
        <v>207</v>
      </c>
      <c r="B43" s="42">
        <v>99</v>
      </c>
      <c r="C43" s="42">
        <v>93</v>
      </c>
      <c r="D43" s="42">
        <v>91</v>
      </c>
      <c r="E43" s="42">
        <v>81</v>
      </c>
      <c r="F43" s="68">
        <v>88</v>
      </c>
      <c r="G43" s="68">
        <v>90</v>
      </c>
      <c r="H43" s="68">
        <v>99</v>
      </c>
      <c r="I43" s="68">
        <v>105</v>
      </c>
      <c r="J43" s="68">
        <v>114</v>
      </c>
      <c r="K43" s="68">
        <v>123</v>
      </c>
      <c r="L43" s="68">
        <v>129</v>
      </c>
      <c r="M43" s="68">
        <v>138</v>
      </c>
      <c r="N43" s="68">
        <v>163</v>
      </c>
      <c r="O43" s="68">
        <v>197</v>
      </c>
      <c r="P43" s="68">
        <v>188</v>
      </c>
      <c r="Q43" s="68">
        <v>169</v>
      </c>
      <c r="R43" s="42">
        <v>220</v>
      </c>
      <c r="S43" s="42">
        <v>231</v>
      </c>
      <c r="T43" s="42">
        <v>241</v>
      </c>
      <c r="U43" s="42">
        <v>254</v>
      </c>
      <c r="V43" s="42">
        <v>269</v>
      </c>
      <c r="W43" s="42">
        <v>82</v>
      </c>
      <c r="X43" s="42">
        <v>54</v>
      </c>
      <c r="Y43" s="42">
        <v>176</v>
      </c>
    </row>
    <row r="44" spans="1:25" x14ac:dyDescent="0.3">
      <c r="A44" s="77" t="s">
        <v>108</v>
      </c>
      <c r="B44" s="42">
        <v>330</v>
      </c>
      <c r="C44" s="42">
        <v>368</v>
      </c>
      <c r="D44" s="42">
        <v>383</v>
      </c>
      <c r="E44" s="42">
        <v>349</v>
      </c>
      <c r="F44" s="68">
        <v>384</v>
      </c>
      <c r="G44" s="68">
        <v>435</v>
      </c>
      <c r="H44" s="68">
        <v>503</v>
      </c>
      <c r="I44" s="68">
        <v>559</v>
      </c>
      <c r="J44" s="68">
        <v>614</v>
      </c>
      <c r="K44" s="68">
        <v>782</v>
      </c>
      <c r="L44" s="68">
        <v>780</v>
      </c>
      <c r="M44" s="68">
        <v>935</v>
      </c>
      <c r="N44" s="68">
        <v>1071</v>
      </c>
      <c r="O44" s="68">
        <v>1145</v>
      </c>
      <c r="P44" s="68">
        <v>1016</v>
      </c>
      <c r="Q44" s="68">
        <v>1038</v>
      </c>
      <c r="R44" s="42">
        <v>1067</v>
      </c>
      <c r="S44" s="42">
        <v>1057</v>
      </c>
      <c r="T44" s="42">
        <v>1214</v>
      </c>
      <c r="U44" s="42">
        <v>1583</v>
      </c>
      <c r="V44" s="42">
        <v>1777</v>
      </c>
      <c r="W44" s="42">
        <v>478</v>
      </c>
      <c r="X44" s="42">
        <v>1167</v>
      </c>
      <c r="Y44" s="42">
        <v>2369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6.4453125E-2</v>
      </c>
      <c r="D46" s="65">
        <f t="shared" si="21"/>
        <v>3.1192660550458662E-2</v>
      </c>
      <c r="E46" s="65">
        <f t="shared" si="21"/>
        <v>-7.4733096085409234E-2</v>
      </c>
      <c r="F46" s="65">
        <f t="shared" si="21"/>
        <v>9.2307692307692202E-2</v>
      </c>
      <c r="G46" s="65">
        <f t="shared" si="21"/>
        <v>8.6267605633802757E-2</v>
      </c>
      <c r="H46" s="65">
        <f t="shared" si="21"/>
        <v>0.14100486223662889</v>
      </c>
      <c r="I46" s="65">
        <f t="shared" si="21"/>
        <v>7.8125E-2</v>
      </c>
      <c r="J46" s="65">
        <f t="shared" si="21"/>
        <v>6.7193675889328119E-2</v>
      </c>
      <c r="K46" s="65">
        <f t="shared" si="21"/>
        <v>0.219753086419753</v>
      </c>
      <c r="L46" s="65">
        <f t="shared" si="21"/>
        <v>5.0607287449393468E-3</v>
      </c>
      <c r="M46" s="65">
        <f t="shared" si="21"/>
        <v>0.16717019133937572</v>
      </c>
      <c r="N46" s="65">
        <f t="shared" si="21"/>
        <v>0.14495254529767032</v>
      </c>
      <c r="O46" s="65">
        <f t="shared" si="21"/>
        <v>9.042954031650341E-2</v>
      </c>
      <c r="P46" s="65">
        <f t="shared" si="21"/>
        <v>-9.260539046302696E-2</v>
      </c>
      <c r="Q46" s="65">
        <f t="shared" si="21"/>
        <v>4.5696877380045908E-3</v>
      </c>
      <c r="R46" s="65">
        <f t="shared" si="21"/>
        <v>6.974981046247164E-2</v>
      </c>
      <c r="S46" s="65">
        <f t="shared" si="21"/>
        <v>-1.4174344436569397E-3</v>
      </c>
      <c r="T46" s="65">
        <f t="shared" si="21"/>
        <v>0.11781405251951749</v>
      </c>
      <c r="U46" s="65">
        <f t="shared" si="21"/>
        <v>0.24317460317460315</v>
      </c>
      <c r="V46" s="65">
        <f t="shared" si="21"/>
        <v>0.10163432073544443</v>
      </c>
      <c r="W46" s="65">
        <f t="shared" si="21"/>
        <v>-0.72971719981455729</v>
      </c>
      <c r="X46" s="65">
        <f t="shared" si="21"/>
        <v>1.1166380789022297</v>
      </c>
      <c r="Y46" s="65">
        <f t="shared" si="21"/>
        <v>1.0842787682333874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-2.7472527472527486E-2</v>
      </c>
      <c r="D47" s="65">
        <f t="shared" si="21"/>
        <v>1.1299435028248483E-2</v>
      </c>
      <c r="E47" s="65">
        <f t="shared" si="21"/>
        <v>-4.4692737430167551E-2</v>
      </c>
      <c r="F47" s="65">
        <f t="shared" si="21"/>
        <v>7.6023391812865437E-2</v>
      </c>
      <c r="G47" s="65">
        <f t="shared" si="21"/>
        <v>-1.0869565217391353E-2</v>
      </c>
      <c r="H47" s="65">
        <f t="shared" si="21"/>
        <v>0.10439560439560447</v>
      </c>
      <c r="I47" s="65">
        <f t="shared" si="21"/>
        <v>-4.9751243781094301E-3</v>
      </c>
      <c r="J47" s="65">
        <f t="shared" si="21"/>
        <v>-2.0000000000000018E-2</v>
      </c>
      <c r="K47" s="65">
        <f t="shared" si="21"/>
        <v>5.1020408163265252E-2</v>
      </c>
      <c r="L47" s="65">
        <f t="shared" si="21"/>
        <v>3.398058252427183E-2</v>
      </c>
      <c r="M47" s="65">
        <f t="shared" si="21"/>
        <v>5.164319248826299E-2</v>
      </c>
      <c r="N47" s="65">
        <f t="shared" si="21"/>
        <v>0.14285714285714279</v>
      </c>
      <c r="O47" s="65">
        <f t="shared" si="21"/>
        <v>0.1796875</v>
      </c>
      <c r="P47" s="65">
        <f t="shared" si="21"/>
        <v>-1.655629139072845E-2</v>
      </c>
      <c r="Q47" s="65">
        <f t="shared" si="21"/>
        <v>-5.3872053872053849E-2</v>
      </c>
      <c r="R47" s="65">
        <f t="shared" si="21"/>
        <v>0.22419928825622781</v>
      </c>
      <c r="S47" s="65">
        <f t="shared" si="21"/>
        <v>2.3255813953488413E-2</v>
      </c>
      <c r="T47" s="65">
        <f t="shared" si="21"/>
        <v>2.5568181818181879E-2</v>
      </c>
      <c r="U47" s="65">
        <f t="shared" si="21"/>
        <v>3.8781163434903121E-2</v>
      </c>
      <c r="V47" s="65">
        <f t="shared" si="21"/>
        <v>1.3333333333333419E-2</v>
      </c>
      <c r="W47" s="65">
        <f t="shared" si="21"/>
        <v>-0.72368421052631571</v>
      </c>
      <c r="X47" s="65">
        <f t="shared" si="21"/>
        <v>-0.36190476190476195</v>
      </c>
      <c r="Y47" s="65">
        <f t="shared" si="21"/>
        <v>2.0298507462686568</v>
      </c>
    </row>
    <row r="48" spans="1:25" x14ac:dyDescent="0.3">
      <c r="A48" s="74" t="s">
        <v>214</v>
      </c>
      <c r="B48" s="65" t="s">
        <v>3</v>
      </c>
      <c r="C48" s="65">
        <f>C37/B37-1</f>
        <v>-2.8169014084507005E-2</v>
      </c>
      <c r="D48" s="65">
        <f>D37/C37-1</f>
        <v>-1.4492753623188359E-2</v>
      </c>
      <c r="E48" s="65">
        <f>E37/D37-1</f>
        <v>-0.11764705882352944</v>
      </c>
      <c r="F48" s="65">
        <f>F37/E37-1</f>
        <v>8.3333333333333259E-2</v>
      </c>
      <c r="G48" s="65">
        <f t="shared" si="21"/>
        <v>-4.6153846153846101E-2</v>
      </c>
      <c r="H48" s="65">
        <f t="shared" si="21"/>
        <v>3.2258064516129004E-2</v>
      </c>
      <c r="I48" s="65">
        <f t="shared" si="21"/>
        <v>-7.8125E-2</v>
      </c>
      <c r="J48" s="65">
        <f t="shared" si="21"/>
        <v>-8.4745762711864403E-2</v>
      </c>
      <c r="K48" s="65">
        <f t="shared" si="21"/>
        <v>-9.259259259259256E-2</v>
      </c>
      <c r="L48" s="65">
        <f t="shared" si="21"/>
        <v>-8.1632653061224469E-2</v>
      </c>
      <c r="M48" s="65">
        <f t="shared" si="21"/>
        <v>0</v>
      </c>
      <c r="N48" s="65">
        <f t="shared" si="21"/>
        <v>0.1333333333333333</v>
      </c>
      <c r="O48" s="65">
        <f t="shared" si="21"/>
        <v>0.23529411764705888</v>
      </c>
      <c r="P48" s="65">
        <f t="shared" si="21"/>
        <v>-1.5873015873015928E-2</v>
      </c>
      <c r="Q48" s="65">
        <f t="shared" si="21"/>
        <v>-1.6129032258064502E-2</v>
      </c>
      <c r="R48" s="65">
        <f t="shared" si="21"/>
        <v>0.22950819672131151</v>
      </c>
      <c r="S48" s="65">
        <f t="shared" si="21"/>
        <v>-5.3333333333333344E-2</v>
      </c>
      <c r="T48" s="65">
        <f t="shared" si="21"/>
        <v>-2.8169014084507005E-2</v>
      </c>
      <c r="U48" s="65">
        <f t="shared" si="21"/>
        <v>-5.7971014492753659E-2</v>
      </c>
      <c r="V48" s="65">
        <f t="shared" si="21"/>
        <v>-0.12307692307692308</v>
      </c>
      <c r="W48" s="65">
        <f t="shared" si="21"/>
        <v>-0.68421052631578949</v>
      </c>
      <c r="X48" s="65">
        <f t="shared" si="21"/>
        <v>-0.33333333333333337</v>
      </c>
      <c r="Y48" s="65">
        <f t="shared" si="21"/>
        <v>1.0833333333333335</v>
      </c>
    </row>
    <row r="49" spans="1:25" x14ac:dyDescent="0.3">
      <c r="A49" s="74" t="s">
        <v>215</v>
      </c>
      <c r="B49" s="65" t="s">
        <v>3</v>
      </c>
      <c r="C49" s="65">
        <f>C40/B40-1</f>
        <v>-2.7027027027026973E-2</v>
      </c>
      <c r="D49" s="65">
        <f>D40/C40-1</f>
        <v>2.7777777777777679E-2</v>
      </c>
      <c r="E49" s="65">
        <f>E40/D40-1</f>
        <v>0</v>
      </c>
      <c r="F49" s="65">
        <f>F40/E40-1</f>
        <v>7.2072072072072002E-2</v>
      </c>
      <c r="G49" s="65">
        <f t="shared" ref="G49:Y49" si="22">G40/F40-1</f>
        <v>8.4033613445377853E-3</v>
      </c>
      <c r="H49" s="65">
        <f t="shared" si="22"/>
        <v>0.14166666666666661</v>
      </c>
      <c r="I49" s="65">
        <f t="shared" si="22"/>
        <v>2.9197080291970767E-2</v>
      </c>
      <c r="J49" s="65">
        <f t="shared" si="22"/>
        <v>7.0921985815601829E-3</v>
      </c>
      <c r="K49" s="65">
        <f t="shared" si="22"/>
        <v>0.10563380281690149</v>
      </c>
      <c r="L49" s="65">
        <f t="shared" si="22"/>
        <v>7.0063694267515908E-2</v>
      </c>
      <c r="M49" s="65">
        <f t="shared" si="22"/>
        <v>6.5476190476190466E-2</v>
      </c>
      <c r="N49" s="65">
        <f t="shared" si="22"/>
        <v>0.14525139664804465</v>
      </c>
      <c r="O49" s="65">
        <f t="shared" si="22"/>
        <v>0.16585365853658529</v>
      </c>
      <c r="P49" s="65">
        <f t="shared" si="22"/>
        <v>-1.6736401673640211E-2</v>
      </c>
      <c r="Q49" s="65">
        <f t="shared" si="22"/>
        <v>-6.3829787234042534E-2</v>
      </c>
      <c r="R49" s="65">
        <f t="shared" si="22"/>
        <v>0.22272727272727266</v>
      </c>
      <c r="S49" s="65">
        <f t="shared" si="22"/>
        <v>4.4609665427509215E-2</v>
      </c>
      <c r="T49" s="65">
        <f t="shared" si="22"/>
        <v>3.5587188612099752E-2</v>
      </c>
      <c r="U49" s="65">
        <f t="shared" si="22"/>
        <v>6.5292096219931262E-2</v>
      </c>
      <c r="V49" s="65">
        <f t="shared" si="22"/>
        <v>4.1935483870967794E-2</v>
      </c>
      <c r="W49" s="65">
        <f t="shared" si="22"/>
        <v>-0.73065015479876161</v>
      </c>
      <c r="X49" s="65">
        <f t="shared" si="22"/>
        <v>-0.36781609195402298</v>
      </c>
      <c r="Y49" s="65">
        <f t="shared" si="22"/>
        <v>2.2363636363636363</v>
      </c>
    </row>
    <row r="50" spans="1:25" x14ac:dyDescent="0.3">
      <c r="A50" s="73" t="s">
        <v>110</v>
      </c>
      <c r="B50" s="65" t="s">
        <v>3</v>
      </c>
      <c r="C50" s="88">
        <f>C44/B44-1</f>
        <v>0.11515151515151523</v>
      </c>
      <c r="D50" s="88">
        <f>D44/C44-1</f>
        <v>4.0760869565217295E-2</v>
      </c>
      <c r="E50" s="88">
        <f>E44/D44-1</f>
        <v>-8.877284595300261E-2</v>
      </c>
      <c r="F50" s="88">
        <f>F44/E44-1</f>
        <v>0.10028653295128942</v>
      </c>
      <c r="G50" s="88">
        <f t="shared" ref="G50:Y50" si="23">G44/F44-1</f>
        <v>0.1328125</v>
      </c>
      <c r="H50" s="88">
        <f t="shared" si="23"/>
        <v>0.15632183908045971</v>
      </c>
      <c r="I50" s="88">
        <f t="shared" si="23"/>
        <v>0.11133200795228637</v>
      </c>
      <c r="J50" s="88">
        <f t="shared" si="23"/>
        <v>9.8389982110912433E-2</v>
      </c>
      <c r="K50" s="88">
        <f t="shared" si="23"/>
        <v>0.27361563517915299</v>
      </c>
      <c r="L50" s="88">
        <f t="shared" si="23"/>
        <v>-2.5575447570332921E-3</v>
      </c>
      <c r="M50" s="88">
        <f t="shared" si="23"/>
        <v>0.19871794871794868</v>
      </c>
      <c r="N50" s="88">
        <f t="shared" si="23"/>
        <v>0.1454545454545455</v>
      </c>
      <c r="O50" s="88">
        <f t="shared" si="23"/>
        <v>6.9094304388422012E-2</v>
      </c>
      <c r="P50" s="88">
        <f t="shared" si="23"/>
        <v>-0.11266375545851526</v>
      </c>
      <c r="Q50" s="88">
        <f t="shared" si="23"/>
        <v>2.1653543307086576E-2</v>
      </c>
      <c r="R50" s="88">
        <f t="shared" si="23"/>
        <v>2.7938342967244623E-2</v>
      </c>
      <c r="S50" s="88">
        <f t="shared" si="23"/>
        <v>-9.3720712277413076E-3</v>
      </c>
      <c r="T50" s="88">
        <f t="shared" si="23"/>
        <v>0.14853358561967833</v>
      </c>
      <c r="U50" s="88">
        <f t="shared" si="23"/>
        <v>0.3039538714991763</v>
      </c>
      <c r="V50" s="88">
        <f t="shared" si="23"/>
        <v>0.12255211623499673</v>
      </c>
      <c r="W50" s="88">
        <f t="shared" si="23"/>
        <v>-0.73100731570061894</v>
      </c>
      <c r="X50" s="88">
        <f t="shared" si="23"/>
        <v>1.4414225941422596</v>
      </c>
      <c r="Y50" s="88">
        <f t="shared" si="23"/>
        <v>1.0299914310197087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0.13516367476240759</v>
      </c>
      <c r="C52" s="65">
        <f t="shared" si="24"/>
        <v>0.1290551740468861</v>
      </c>
      <c r="D52" s="65">
        <f t="shared" si="24"/>
        <v>0.12680505415162455</v>
      </c>
      <c r="E52" s="65">
        <f t="shared" si="24"/>
        <v>0.11049723756906077</v>
      </c>
      <c r="F52" s="65">
        <f t="shared" si="24"/>
        <v>0.12204555221314999</v>
      </c>
      <c r="G52" s="65">
        <f t="shared" si="24"/>
        <v>0.10583190394511149</v>
      </c>
      <c r="H52" s="65">
        <f t="shared" si="24"/>
        <v>8.9023773394031364E-2</v>
      </c>
      <c r="I52" s="65">
        <f t="shared" si="24"/>
        <v>6.8477084085167811E-2</v>
      </c>
      <c r="J52" s="65">
        <f t="shared" si="24"/>
        <v>7.6566783249834583E-2</v>
      </c>
      <c r="K52" s="65">
        <f t="shared" si="24"/>
        <v>9.8035324469140706E-2</v>
      </c>
      <c r="L52" s="65">
        <f t="shared" si="24"/>
        <v>0.13014416775884666</v>
      </c>
      <c r="M52" s="65">
        <f t="shared" si="24"/>
        <v>0.1287491668518107</v>
      </c>
      <c r="N52" s="65">
        <f t="shared" si="24"/>
        <v>0.1162301830603486</v>
      </c>
      <c r="O52" s="65">
        <f t="shared" si="24"/>
        <v>0.12169890664423885</v>
      </c>
      <c r="P52" s="65">
        <f t="shared" si="24"/>
        <v>0.10478850758180368</v>
      </c>
      <c r="Q52" s="65">
        <f t="shared" si="24"/>
        <v>0.11336484744305973</v>
      </c>
      <c r="R52" s="65">
        <f t="shared" si="24"/>
        <v>0.1274385838150289</v>
      </c>
      <c r="S52" s="65">
        <f t="shared" si="24"/>
        <v>0.12781204644412192</v>
      </c>
      <c r="T52" s="65">
        <f t="shared" si="24"/>
        <v>0.12141535615171138</v>
      </c>
      <c r="U52" s="65">
        <f t="shared" si="24"/>
        <v>0.13528639535687143</v>
      </c>
      <c r="V52" s="65">
        <f t="shared" si="24"/>
        <v>0.1573304157549234</v>
      </c>
      <c r="W52" s="65">
        <f t="shared" ref="W52:X52" si="25">W35/W32</f>
        <v>4.9436106164673962E-2</v>
      </c>
      <c r="X52" s="65">
        <f t="shared" si="25"/>
        <v>6.9329737625709306E-2</v>
      </c>
      <c r="Y52" s="65">
        <f t="shared" ref="Y52" si="26">Y35/Y32</f>
        <v>0.13010268602357225</v>
      </c>
    </row>
    <row r="53" spans="1:25" x14ac:dyDescent="0.3">
      <c r="A53" s="75" t="s">
        <v>217</v>
      </c>
      <c r="B53" s="88">
        <f t="shared" ref="B53:V53" si="27">B35/B34</f>
        <v>0.61835748792270528</v>
      </c>
      <c r="C53" s="88">
        <f t="shared" si="27"/>
        <v>0.58040468583599569</v>
      </c>
      <c r="D53" s="88">
        <f t="shared" si="27"/>
        <v>0.6095444685466378</v>
      </c>
      <c r="E53" s="88">
        <f t="shared" si="27"/>
        <v>0.5714285714285714</v>
      </c>
      <c r="F53" s="88">
        <f t="shared" si="27"/>
        <v>0.6087888531618435</v>
      </c>
      <c r="G53" s="88">
        <f t="shared" si="27"/>
        <v>0.57182576459684897</v>
      </c>
      <c r="H53" s="88">
        <f t="shared" si="27"/>
        <v>0.57375713121434391</v>
      </c>
      <c r="I53" s="88">
        <f t="shared" si="27"/>
        <v>0.50871313672922247</v>
      </c>
      <c r="J53" s="88">
        <f t="shared" si="27"/>
        <v>0.52090032154340837</v>
      </c>
      <c r="K53" s="88">
        <f t="shared" si="27"/>
        <v>0.54107338444687847</v>
      </c>
      <c r="L53" s="88">
        <f t="shared" si="27"/>
        <v>0.60072595281306718</v>
      </c>
      <c r="M53" s="88">
        <f t="shared" si="27"/>
        <v>0.6045905059989567</v>
      </c>
      <c r="N53" s="88">
        <f t="shared" si="27"/>
        <v>0.58690844758956218</v>
      </c>
      <c r="O53" s="88">
        <f t="shared" si="27"/>
        <v>0.59061224489795916</v>
      </c>
      <c r="P53" s="88">
        <f t="shared" si="27"/>
        <v>0.63399323998068569</v>
      </c>
      <c r="Q53" s="88">
        <f t="shared" si="27"/>
        <v>0.63322131541046567</v>
      </c>
      <c r="R53" s="88">
        <f t="shared" si="27"/>
        <v>0.62766903914590744</v>
      </c>
      <c r="S53" s="88">
        <f t="shared" si="27"/>
        <v>0.64455626715462033</v>
      </c>
      <c r="T53" s="88">
        <f t="shared" si="27"/>
        <v>0.66259991586032818</v>
      </c>
      <c r="U53" s="88">
        <f t="shared" si="27"/>
        <v>0.64386714896415653</v>
      </c>
      <c r="V53" s="88">
        <f t="shared" si="27"/>
        <v>0.66369230769230769</v>
      </c>
      <c r="W53" s="88">
        <f t="shared" ref="W53:X53" si="28">W35/W34</f>
        <v>0.35184067592033796</v>
      </c>
      <c r="X53" s="88">
        <f t="shared" si="28"/>
        <v>0.46338715734134434</v>
      </c>
      <c r="Y53" s="88">
        <f t="shared" ref="Y53" si="29">Y35/Y34</f>
        <v>0.6277764217720283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2.34375E-2</v>
      </c>
      <c r="C55" s="88">
        <f t="shared" ref="C55:V55" si="30">C42/C35</f>
        <v>2.5688073394495414E-2</v>
      </c>
      <c r="D55" s="88">
        <f t="shared" si="30"/>
        <v>3.3807829181494664E-2</v>
      </c>
      <c r="E55" s="88">
        <f t="shared" si="30"/>
        <v>5.7692307692307696E-2</v>
      </c>
      <c r="F55" s="88">
        <f t="shared" si="30"/>
        <v>5.4577464788732391E-2</v>
      </c>
      <c r="G55" s="88">
        <f t="shared" si="30"/>
        <v>4.7001620745542948E-2</v>
      </c>
      <c r="H55" s="88">
        <f t="shared" si="30"/>
        <v>5.2556818181818184E-2</v>
      </c>
      <c r="I55" s="88">
        <f t="shared" si="30"/>
        <v>4.61133069828722E-2</v>
      </c>
      <c r="J55" s="88">
        <f t="shared" si="30"/>
        <v>3.4567901234567898E-2</v>
      </c>
      <c r="K55" s="88">
        <f t="shared" si="30"/>
        <v>3.3400809716599193E-2</v>
      </c>
      <c r="L55" s="88">
        <f t="shared" si="30"/>
        <v>3.8267875125881166E-2</v>
      </c>
      <c r="M55" s="88">
        <f t="shared" si="30"/>
        <v>3.4512510785159621E-2</v>
      </c>
      <c r="N55" s="88">
        <f t="shared" si="30"/>
        <v>3.089675960813866E-2</v>
      </c>
      <c r="O55" s="88">
        <f t="shared" si="30"/>
        <v>2.8334485141672427E-2</v>
      </c>
      <c r="P55" s="88">
        <f t="shared" si="30"/>
        <v>3.5034272658035034E-2</v>
      </c>
      <c r="Q55" s="88">
        <f t="shared" si="30"/>
        <v>3.7149355572403335E-2</v>
      </c>
      <c r="R55" s="88">
        <f t="shared" si="30"/>
        <v>3.4018426647767538E-2</v>
      </c>
      <c r="S55" s="88">
        <f t="shared" si="30"/>
        <v>3.4066713981547196E-2</v>
      </c>
      <c r="T55" s="88">
        <f t="shared" si="30"/>
        <v>3.111111111111111E-2</v>
      </c>
      <c r="U55" s="88">
        <f t="shared" si="30"/>
        <v>2.7579162410623085E-2</v>
      </c>
      <c r="V55" s="88">
        <f t="shared" si="30"/>
        <v>2.4107556791840519E-2</v>
      </c>
      <c r="W55" s="88">
        <f t="shared" ref="W55:X55" si="31">W42/W35</f>
        <v>6.8610634648370496E-3</v>
      </c>
      <c r="X55" s="88">
        <f t="shared" si="31"/>
        <v>8.1037277147487841E-4</v>
      </c>
      <c r="Y55" s="88" t="s">
        <v>3</v>
      </c>
    </row>
    <row r="56" spans="1:25" x14ac:dyDescent="0.3">
      <c r="A56" s="75" t="s">
        <v>219</v>
      </c>
      <c r="B56" s="65">
        <f>B37/B35</f>
        <v>0.138671875</v>
      </c>
      <c r="C56" s="65">
        <f t="shared" ref="C56:V56" si="32">C37/C35</f>
        <v>0.12660550458715597</v>
      </c>
      <c r="D56" s="65">
        <f t="shared" si="32"/>
        <v>0.12099644128113879</v>
      </c>
      <c r="E56" s="65">
        <f t="shared" si="32"/>
        <v>0.11538461538461539</v>
      </c>
      <c r="F56" s="65">
        <f t="shared" si="32"/>
        <v>0.11443661971830986</v>
      </c>
      <c r="G56" s="65">
        <f t="shared" si="32"/>
        <v>0.10048622366288493</v>
      </c>
      <c r="H56" s="65">
        <f t="shared" si="32"/>
        <v>9.0909090909090912E-2</v>
      </c>
      <c r="I56" s="65">
        <f t="shared" si="32"/>
        <v>7.7733860342555999E-2</v>
      </c>
      <c r="J56" s="65">
        <f t="shared" si="32"/>
        <v>6.6666666666666666E-2</v>
      </c>
      <c r="K56" s="65">
        <f t="shared" si="32"/>
        <v>4.9595141700404861E-2</v>
      </c>
      <c r="L56" s="65">
        <f t="shared" si="32"/>
        <v>4.5317220543806644E-2</v>
      </c>
      <c r="M56" s="65">
        <f t="shared" si="32"/>
        <v>3.8826574633304571E-2</v>
      </c>
      <c r="N56" s="65">
        <f t="shared" si="32"/>
        <v>3.8432554634513942E-2</v>
      </c>
      <c r="O56" s="65">
        <f t="shared" si="32"/>
        <v>4.3538355217691775E-2</v>
      </c>
      <c r="P56" s="65">
        <f t="shared" si="32"/>
        <v>4.7220106626047219E-2</v>
      </c>
      <c r="Q56" s="65">
        <f t="shared" si="32"/>
        <v>4.6247156937073541E-2</v>
      </c>
      <c r="R56" s="65">
        <f t="shared" si="32"/>
        <v>5.315379163713678E-2</v>
      </c>
      <c r="S56" s="65">
        <f t="shared" si="32"/>
        <v>5.0390347764371894E-2</v>
      </c>
      <c r="T56" s="65">
        <f t="shared" si="32"/>
        <v>4.3809523809523812E-2</v>
      </c>
      <c r="U56" s="65">
        <f t="shared" si="32"/>
        <v>3.3197139938712969E-2</v>
      </c>
      <c r="V56" s="65">
        <f t="shared" si="32"/>
        <v>2.6425591098748261E-2</v>
      </c>
      <c r="W56" s="65">
        <f t="shared" ref="W56:X56" si="33">W37/W35</f>
        <v>3.0874785591766724E-2</v>
      </c>
      <c r="X56" s="65">
        <f t="shared" si="33"/>
        <v>9.7244732576985422E-3</v>
      </c>
      <c r="Y56" s="65">
        <f t="shared" ref="Y56" si="34">Y37/Y35</f>
        <v>9.7200622083981336E-3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5">B8-B35</f>
        <v>176</v>
      </c>
      <c r="C59" s="42">
        <f t="shared" si="35"/>
        <v>147</v>
      </c>
      <c r="D59" s="42">
        <f t="shared" si="35"/>
        <v>14</v>
      </c>
      <c r="E59" s="42">
        <f t="shared" si="35"/>
        <v>-55</v>
      </c>
      <c r="F59" s="42">
        <f t="shared" si="35"/>
        <v>-164</v>
      </c>
      <c r="G59" s="42">
        <f t="shared" si="35"/>
        <v>-191</v>
      </c>
      <c r="H59" s="42">
        <f t="shared" si="35"/>
        <v>-274</v>
      </c>
      <c r="I59" s="42">
        <f t="shared" si="35"/>
        <v>-283</v>
      </c>
      <c r="J59" s="42">
        <f t="shared" si="35"/>
        <v>-265</v>
      </c>
      <c r="K59" s="42">
        <f t="shared" si="35"/>
        <v>-364</v>
      </c>
      <c r="L59" s="42">
        <f t="shared" si="35"/>
        <v>-422</v>
      </c>
      <c r="M59" s="42">
        <f t="shared" si="35"/>
        <v>-471</v>
      </c>
      <c r="N59" s="42">
        <f t="shared" si="35"/>
        <v>-492</v>
      </c>
      <c r="O59" s="42">
        <f t="shared" si="35"/>
        <v>-523</v>
      </c>
      <c r="P59" s="42">
        <f t="shared" si="35"/>
        <v>-235</v>
      </c>
      <c r="Q59" s="42">
        <f t="shared" si="35"/>
        <v>-97</v>
      </c>
      <c r="R59" s="42">
        <f t="shared" si="35"/>
        <v>17</v>
      </c>
      <c r="S59" s="42">
        <f t="shared" si="35"/>
        <v>82</v>
      </c>
      <c r="T59" s="42">
        <f t="shared" si="35"/>
        <v>-134</v>
      </c>
      <c r="U59" s="42">
        <f t="shared" si="35"/>
        <v>-417</v>
      </c>
      <c r="V59" s="42">
        <f t="shared" si="35"/>
        <v>-595</v>
      </c>
      <c r="W59" s="42">
        <f t="shared" ref="W59:X59" si="36">W8-W35</f>
        <v>-21</v>
      </c>
      <c r="X59" s="42">
        <f t="shared" si="36"/>
        <v>-416</v>
      </c>
      <c r="Y59" s="42">
        <f t="shared" ref="Y59" si="37">Y8-Y35</f>
        <v>-968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8">(C59-B59)/ABS(B59)</f>
        <v>-0.16477272727272727</v>
      </c>
      <c r="D61" s="87">
        <f t="shared" si="38"/>
        <v>-0.90476190476190477</v>
      </c>
      <c r="E61" s="87">
        <f t="shared" si="38"/>
        <v>-4.9285714285714288</v>
      </c>
      <c r="F61" s="87">
        <f t="shared" si="38"/>
        <v>-1.9818181818181819</v>
      </c>
      <c r="G61" s="87">
        <f t="shared" si="38"/>
        <v>-0.16463414634146342</v>
      </c>
      <c r="H61" s="87">
        <f t="shared" si="38"/>
        <v>-0.43455497382198954</v>
      </c>
      <c r="I61" s="87">
        <f t="shared" si="38"/>
        <v>-3.2846715328467155E-2</v>
      </c>
      <c r="J61" s="87">
        <f t="shared" si="38"/>
        <v>6.3604240282685506E-2</v>
      </c>
      <c r="K61" s="87">
        <f t="shared" si="38"/>
        <v>-0.37358490566037733</v>
      </c>
      <c r="L61" s="87">
        <f t="shared" si="38"/>
        <v>-0.15934065934065933</v>
      </c>
      <c r="M61" s="87">
        <f t="shared" si="38"/>
        <v>-0.11611374407582939</v>
      </c>
      <c r="N61" s="87">
        <f t="shared" si="38"/>
        <v>-4.4585987261146494E-2</v>
      </c>
      <c r="O61" s="87">
        <f t="shared" si="38"/>
        <v>-6.3008130081300809E-2</v>
      </c>
      <c r="P61" s="87">
        <f t="shared" si="38"/>
        <v>0.55066921606118546</v>
      </c>
      <c r="Q61" s="87">
        <f t="shared" si="38"/>
        <v>0.58723404255319145</v>
      </c>
      <c r="R61" s="87">
        <f t="shared" si="38"/>
        <v>1.1752577319587629</v>
      </c>
      <c r="S61" s="87">
        <f t="shared" si="38"/>
        <v>3.8235294117647061</v>
      </c>
      <c r="T61" s="87">
        <f t="shared" si="38"/>
        <v>-2.6341463414634148</v>
      </c>
      <c r="U61" s="87">
        <f t="shared" si="38"/>
        <v>-2.1119402985074629</v>
      </c>
      <c r="V61" s="87">
        <f t="shared" si="38"/>
        <v>-0.42685851318944845</v>
      </c>
      <c r="W61" s="87">
        <f t="shared" si="38"/>
        <v>0.96470588235294119</v>
      </c>
      <c r="X61" s="87">
        <f t="shared" si="38"/>
        <v>-18.80952380952381</v>
      </c>
      <c r="Y61" s="87">
        <f t="shared" si="38"/>
        <v>-1.3269230769230769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592" priority="19" stopIfTrue="1" operator="lessThan">
      <formula>0</formula>
    </cfRule>
  </conditionalFormatting>
  <conditionalFormatting sqref="B50:B52 C52:Y52">
    <cfRule type="cellIs" dxfId="591" priority="18" stopIfTrue="1" operator="lessThan">
      <formula>0</formula>
    </cfRule>
  </conditionalFormatting>
  <conditionalFormatting sqref="B19:Y29 Z34:HI35 Z51:HI53">
    <cfRule type="cellIs" dxfId="590" priority="21" stopIfTrue="1" operator="lessThan">
      <formula>0</formula>
    </cfRule>
  </conditionalFormatting>
  <conditionalFormatting sqref="B48:Y56 A57:U57 B59:Y59">
    <cfRule type="cellIs" dxfId="589" priority="4" stopIfTrue="1" operator="lessThan">
      <formula>0</formula>
    </cfRule>
  </conditionalFormatting>
  <conditionalFormatting sqref="B61:Y61">
    <cfRule type="cellIs" dxfId="588" priority="3" stopIfTrue="1" operator="lessThan">
      <formula>0</formula>
    </cfRule>
  </conditionalFormatting>
  <conditionalFormatting sqref="C19:Y23">
    <cfRule type="cellIs" dxfId="587" priority="2" operator="lessThan">
      <formula>0</formula>
    </cfRule>
  </conditionalFormatting>
  <conditionalFormatting sqref="C46:Y50">
    <cfRule type="cellIs" dxfId="586" priority="1" operator="lessThan">
      <formula>0</formula>
    </cfRule>
  </conditionalFormatting>
  <conditionalFormatting sqref="M34:P34">
    <cfRule type="cellIs" dxfId="585" priority="8" stopIfTrue="1" operator="lessThan">
      <formula>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D96D1-717F-4F48-AD54-DDE7429F61CB}">
  <sheetPr codeName="Sheet75"/>
  <dimension ref="A1:Z99"/>
  <sheetViews>
    <sheetView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4.4" x14ac:dyDescent="0.3"/>
  <cols>
    <col min="1" max="1" width="26.109375" customWidth="1"/>
    <col min="2" max="2" width="9" style="1" customWidth="1"/>
    <col min="3" max="19" width="9.109375" style="1"/>
    <col min="21" max="22" width="9.33203125" customWidth="1"/>
  </cols>
  <sheetData>
    <row r="1" spans="1:26" x14ac:dyDescent="0.3">
      <c r="A1" t="s">
        <v>247</v>
      </c>
      <c r="H1" s="86"/>
    </row>
    <row r="2" spans="1:26" x14ac:dyDescent="0.3">
      <c r="A2" t="s">
        <v>196</v>
      </c>
    </row>
    <row r="3" spans="1:26" ht="15" thickBot="1" x14ac:dyDescent="0.35">
      <c r="B3" s="2">
        <v>2000</v>
      </c>
      <c r="C3" s="2">
        <v>2001</v>
      </c>
      <c r="D3" s="2">
        <v>2002</v>
      </c>
      <c r="E3" s="2">
        <v>2003</v>
      </c>
      <c r="F3" s="2">
        <v>2004</v>
      </c>
      <c r="G3" s="2">
        <v>2005</v>
      </c>
      <c r="H3" s="2">
        <v>2006</v>
      </c>
      <c r="I3" s="2">
        <v>2007</v>
      </c>
      <c r="J3" s="2">
        <v>2008</v>
      </c>
      <c r="K3" s="2">
        <v>2009</v>
      </c>
      <c r="L3" s="2">
        <v>2010</v>
      </c>
      <c r="M3" s="2">
        <v>2011</v>
      </c>
      <c r="N3" s="2">
        <v>2012</v>
      </c>
      <c r="O3" s="2">
        <v>2013</v>
      </c>
      <c r="P3" s="2">
        <v>2014</v>
      </c>
      <c r="Q3" s="2">
        <v>2015</v>
      </c>
      <c r="R3" s="2">
        <v>2016</v>
      </c>
      <c r="S3" s="2">
        <v>2017</v>
      </c>
      <c r="T3" s="2">
        <v>2018</v>
      </c>
      <c r="U3" s="2">
        <v>2019</v>
      </c>
      <c r="V3" s="2">
        <v>2020</v>
      </c>
      <c r="W3" s="2">
        <v>2021</v>
      </c>
      <c r="X3" s="2">
        <v>2022</v>
      </c>
    </row>
    <row r="4" spans="1:26" ht="15" thickTop="1" x14ac:dyDescent="0.3">
      <c r="A4" s="4" t="s">
        <v>45</v>
      </c>
      <c r="B4" s="42">
        <f>Canada!C8-Canada!B8</f>
        <v>502</v>
      </c>
      <c r="C4" s="42">
        <f>Canada!D8-Canada!C8</f>
        <v>-481</v>
      </c>
      <c r="D4" s="42">
        <f>Canada!E8-Canada!D8</f>
        <v>-403</v>
      </c>
      <c r="E4" s="42">
        <f>Canada!F8-Canada!E8</f>
        <v>848</v>
      </c>
      <c r="F4" s="42">
        <f>Canada!G8-Canada!F8</f>
        <v>1103</v>
      </c>
      <c r="G4" s="42">
        <f>Canada!H8-Canada!G8</f>
        <v>2443</v>
      </c>
      <c r="H4" s="42">
        <f>Canada!I8-Canada!H8</f>
        <v>1961</v>
      </c>
      <c r="I4" s="42">
        <f>Canada!J8-Canada!I8</f>
        <v>3093</v>
      </c>
      <c r="J4" s="42">
        <f>Canada!K8-Canada!J8</f>
        <v>2125</v>
      </c>
      <c r="K4" s="42">
        <f>Canada!L8-Canada!K8</f>
        <v>-2244</v>
      </c>
      <c r="L4" s="42">
        <f>Canada!M8-Canada!L8</f>
        <v>5559</v>
      </c>
      <c r="M4" s="42">
        <f>Canada!N8-Canada!M8</f>
        <v>3068</v>
      </c>
      <c r="N4" s="42">
        <f>Canada!O8-Canada!N8</f>
        <v>1345</v>
      </c>
      <c r="O4" s="42">
        <f>Canada!P8-Canada!O8</f>
        <v>601</v>
      </c>
      <c r="P4" s="42">
        <f>Canada!Q8-Canada!P8</f>
        <v>-1790</v>
      </c>
      <c r="Q4" s="42">
        <f>Canada!R8-Canada!Q8</f>
        <v>-4538</v>
      </c>
      <c r="R4" s="42">
        <f>Canada!S8-Canada!R8</f>
        <v>-1397</v>
      </c>
      <c r="S4" s="42">
        <f>Canada!T8-Canada!S8</f>
        <v>1295</v>
      </c>
      <c r="T4" s="42">
        <f>Canada!U8-Canada!T8</f>
        <v>539</v>
      </c>
      <c r="U4" s="42">
        <f>Canada!V8-Canada!U8</f>
        <v>53</v>
      </c>
      <c r="V4" s="42">
        <f>Canada!W8-Canada!V8</f>
        <v>-15575</v>
      </c>
      <c r="W4" s="42">
        <f>Canada!X8-Canada!W8</f>
        <v>-3073</v>
      </c>
      <c r="X4" s="42">
        <f>Canada!Y8-Canada!X8</f>
        <v>11226</v>
      </c>
      <c r="Y4" s="83"/>
      <c r="Z4" s="83"/>
    </row>
    <row r="5" spans="1:26" x14ac:dyDescent="0.3">
      <c r="A5" s="4" t="s">
        <v>26</v>
      </c>
      <c r="B5" s="42">
        <f>UK!C8-UK!B8</f>
        <v>1762</v>
      </c>
      <c r="C5" s="42">
        <f>UK!D8-UK!C8</f>
        <v>-1482</v>
      </c>
      <c r="D5" s="42">
        <f>UK!E8-UK!D8</f>
        <v>-566</v>
      </c>
      <c r="E5" s="42">
        <f>UK!F8-UK!E8</f>
        <v>117</v>
      </c>
      <c r="F5" s="42">
        <f>UK!G8-UK!F8</f>
        <v>1498</v>
      </c>
      <c r="G5" s="42">
        <f>UK!H8-UK!G8</f>
        <v>237</v>
      </c>
      <c r="H5" s="42">
        <f>UK!I8-UK!H8</f>
        <v>-178</v>
      </c>
      <c r="I5" s="42">
        <f>UK!J8-UK!I8</f>
        <v>1202</v>
      </c>
      <c r="J5" s="42">
        <f>UK!K8-UK!J8</f>
        <v>849</v>
      </c>
      <c r="K5" s="42">
        <f>UK!L8-UK!K8</f>
        <v>-2425</v>
      </c>
      <c r="L5" s="42">
        <f>UK!M8-UK!L8</f>
        <v>269</v>
      </c>
      <c r="M5" s="42">
        <f>UK!N8-UK!M8</f>
        <v>329</v>
      </c>
      <c r="N5" s="42">
        <f>UK!O8-UK!N8</f>
        <v>-164</v>
      </c>
      <c r="O5" s="42">
        <f>UK!P8-UK!O8</f>
        <v>734</v>
      </c>
      <c r="P5" s="42">
        <f>UK!Q8-UK!P8</f>
        <v>1086</v>
      </c>
      <c r="Q5" s="42">
        <f>UK!R8-UK!Q8</f>
        <v>1950</v>
      </c>
      <c r="R5" s="42">
        <f>UK!S8-UK!R8</f>
        <v>-1114</v>
      </c>
      <c r="S5" s="42">
        <f>UK!T8-UK!S8</f>
        <v>-413</v>
      </c>
      <c r="T5" s="42">
        <f>UK!U8-UK!T8</f>
        <v>792</v>
      </c>
      <c r="U5" s="42">
        <f>UK!V8-UK!U8</f>
        <v>131</v>
      </c>
      <c r="V5" s="42">
        <f>UK!W8-UK!V8</f>
        <v>-12637</v>
      </c>
      <c r="W5" s="42">
        <f>UK!X8-UK!W8</f>
        <v>-759</v>
      </c>
      <c r="X5" s="42">
        <f>UK!Y8-UK!X8</f>
        <v>10102</v>
      </c>
      <c r="Y5" s="83"/>
      <c r="Z5" s="83"/>
    </row>
    <row r="6" spans="1:26" x14ac:dyDescent="0.3">
      <c r="A6" s="4" t="s">
        <v>50</v>
      </c>
      <c r="B6" s="42">
        <f>India!C8-India!B8</f>
        <v>430</v>
      </c>
      <c r="C6" s="42">
        <f>India!D8-India!C8</f>
        <v>282</v>
      </c>
      <c r="D6" s="42">
        <f>India!E8-India!D8</f>
        <v>71</v>
      </c>
      <c r="E6" s="42">
        <f>India!F8-India!E8</f>
        <v>298</v>
      </c>
      <c r="F6" s="42">
        <f>India!G8-India!F8</f>
        <v>430</v>
      </c>
      <c r="G6" s="42">
        <f>India!H8-India!G8</f>
        <v>297</v>
      </c>
      <c r="H6" s="42">
        <f>India!I8-India!H8</f>
        <v>504</v>
      </c>
      <c r="I6" s="42">
        <f>India!J8-India!I8</f>
        <v>1165</v>
      </c>
      <c r="J6" s="42">
        <f>India!K8-India!J8</f>
        <v>469</v>
      </c>
      <c r="K6" s="42">
        <f>India!L8-India!K8</f>
        <v>-202</v>
      </c>
      <c r="L6" s="42">
        <f>India!M8-India!L8</f>
        <v>726</v>
      </c>
      <c r="M6" s="42">
        <f>India!N8-India!M8</f>
        <v>242</v>
      </c>
      <c r="N6" s="42">
        <f>India!O8-India!N8</f>
        <v>264</v>
      </c>
      <c r="O6" s="42">
        <f>India!P8-India!O8</f>
        <v>916</v>
      </c>
      <c r="P6" s="42">
        <f>India!Q8-India!P8</f>
        <v>1105</v>
      </c>
      <c r="Q6" s="42">
        <f>India!R8-India!Q8</f>
        <v>1799</v>
      </c>
      <c r="R6" s="42">
        <f>India!S8-India!R8</f>
        <v>1451</v>
      </c>
      <c r="S6" s="42">
        <f>India!T8-India!S8</f>
        <v>895</v>
      </c>
      <c r="T6" s="42">
        <f>India!U8-India!T8</f>
        <v>580</v>
      </c>
      <c r="U6" s="42">
        <f>India!V8-India!U8</f>
        <v>707</v>
      </c>
      <c r="V6" s="42">
        <f>India!W8-India!V8</f>
        <v>-6311</v>
      </c>
      <c r="W6" s="42">
        <f>India!X8-India!W8</f>
        <v>43</v>
      </c>
      <c r="X6" s="42">
        <f>India!Y8-India!X8</f>
        <v>5306</v>
      </c>
      <c r="Y6" s="83"/>
      <c r="Z6" s="83"/>
    </row>
    <row r="7" spans="1:26" x14ac:dyDescent="0.3">
      <c r="A7" s="4" t="s">
        <v>28</v>
      </c>
      <c r="B7" s="42">
        <f>Germany!C8-Germany!B8</f>
        <v>-820</v>
      </c>
      <c r="C7" s="42">
        <f>Germany!D8-Germany!C8</f>
        <v>-1287</v>
      </c>
      <c r="D7" s="42">
        <f>Germany!E8-Germany!D8</f>
        <v>-231</v>
      </c>
      <c r="E7" s="42">
        <f>Germany!F8-Germany!E8</f>
        <v>23</v>
      </c>
      <c r="F7" s="42">
        <f>Germany!G8-Germany!F8</f>
        <v>553</v>
      </c>
      <c r="G7" s="42">
        <f>Germany!H8-Germany!G8</f>
        <v>318</v>
      </c>
      <c r="H7" s="42">
        <f>Germany!I8-Germany!H8</f>
        <v>-34</v>
      </c>
      <c r="I7" s="42">
        <f>Germany!J8-Germany!I8</f>
        <v>592</v>
      </c>
      <c r="J7" s="42">
        <f>Germany!K8-Germany!J8</f>
        <v>1146</v>
      </c>
      <c r="K7" s="42">
        <f>Germany!L8-Germany!K8</f>
        <v>-480</v>
      </c>
      <c r="L7" s="42">
        <f>Germany!M8-Germany!L8</f>
        <v>486</v>
      </c>
      <c r="M7" s="42">
        <f>Germany!N8-Germany!M8</f>
        <v>567</v>
      </c>
      <c r="N7" s="42">
        <f>Germany!O8-Germany!N8</f>
        <v>432</v>
      </c>
      <c r="O7" s="42">
        <f>Germany!P8-Germany!O8</f>
        <v>325</v>
      </c>
      <c r="P7" s="42">
        <f>Germany!Q8-Germany!P8</f>
        <v>223</v>
      </c>
      <c r="Q7" s="42">
        <f>Germany!R8-Germany!Q8</f>
        <v>323</v>
      </c>
      <c r="R7" s="42">
        <f>Germany!S8-Germany!R8</f>
        <v>-843</v>
      </c>
      <c r="S7" s="42">
        <f>Germany!T8-Germany!S8</f>
        <v>66</v>
      </c>
      <c r="T7" s="42">
        <f>Germany!U8-Germany!T8</f>
        <v>161</v>
      </c>
      <c r="U7" s="42">
        <f>Germany!V8-Germany!U8</f>
        <v>-130</v>
      </c>
      <c r="V7" s="42">
        <f>Germany!W8-Germany!V8</f>
        <v>-6146</v>
      </c>
      <c r="W7" s="42">
        <f>Germany!X8-Germany!W8</f>
        <v>-142</v>
      </c>
      <c r="X7" s="42">
        <f>Germany!Y8-Germany!X8</f>
        <v>4676</v>
      </c>
      <c r="Y7" s="83"/>
      <c r="Z7" s="83"/>
    </row>
    <row r="8" spans="1:26" x14ac:dyDescent="0.3">
      <c r="A8" s="4" t="s">
        <v>44</v>
      </c>
      <c r="B8" s="42">
        <f>Brazil!C8-Brazil!B8</f>
        <v>373</v>
      </c>
      <c r="C8" s="42">
        <f>Brazil!D8-Brazil!C8</f>
        <v>-747</v>
      </c>
      <c r="D8" s="42">
        <f>Brazil!E8-Brazil!D8</f>
        <v>-518</v>
      </c>
      <c r="E8" s="42">
        <f>Brazil!F8-Brazil!E8</f>
        <v>-229</v>
      </c>
      <c r="F8" s="42">
        <f>Brazil!G8-Brazil!F8</f>
        <v>269</v>
      </c>
      <c r="G8" s="42">
        <f>Brazil!H8-Brazil!G8</f>
        <v>344</v>
      </c>
      <c r="H8" s="42">
        <f>Brazil!I8-Brazil!H8</f>
        <v>369</v>
      </c>
      <c r="I8" s="42">
        <f>Brazil!J8-Brazil!I8</f>
        <v>645</v>
      </c>
      <c r="J8" s="42">
        <f>Brazil!K8-Brazil!J8</f>
        <v>935</v>
      </c>
      <c r="K8" s="42">
        <f>Brazil!L8-Brazil!K8</f>
        <v>231</v>
      </c>
      <c r="L8" s="42">
        <f>Brazil!M8-Brazil!L8</f>
        <v>1918</v>
      </c>
      <c r="M8" s="42">
        <f>Brazil!N8-Brazil!M8</f>
        <v>2018</v>
      </c>
      <c r="N8" s="42">
        <f>Brazil!O8-Brazil!N8</f>
        <v>1919</v>
      </c>
      <c r="O8" s="42">
        <f>Brazil!P8-Brazil!O8</f>
        <v>1672</v>
      </c>
      <c r="P8" s="42">
        <f>Brazil!Q8-Brazil!P8</f>
        <v>1050</v>
      </c>
      <c r="Q8" s="42">
        <f>Brazil!R8-Brazil!Q8</f>
        <v>-1053</v>
      </c>
      <c r="R8" s="42">
        <f>Brazil!S8-Brazil!R8</f>
        <v>-2994</v>
      </c>
      <c r="S8" s="42">
        <f>Brazil!T8-Brazil!S8</f>
        <v>942</v>
      </c>
      <c r="T8" s="42">
        <f>Brazil!U8-Brazil!T8</f>
        <v>823</v>
      </c>
      <c r="U8" s="42">
        <f>Brazil!V8-Brazil!U8</f>
        <v>-865</v>
      </c>
      <c r="V8" s="42">
        <f>Brazil!W8-Brazil!V8</f>
        <v>-7552</v>
      </c>
      <c r="W8" s="42">
        <f>Brazil!X8-Brazil!W8</f>
        <v>-926</v>
      </c>
      <c r="X8" s="42">
        <f>Brazil!Y8-Brazil!X8</f>
        <v>4636</v>
      </c>
      <c r="Y8" s="83"/>
      <c r="Z8" s="83"/>
    </row>
    <row r="9" spans="1:26" x14ac:dyDescent="0.3">
      <c r="A9" s="4" t="s">
        <v>43</v>
      </c>
      <c r="B9" s="42">
        <f>Australia!C8-Australia!B8</f>
        <v>455</v>
      </c>
      <c r="C9" s="42">
        <f>Australia!D8-Australia!C8</f>
        <v>-636</v>
      </c>
      <c r="D9" s="42">
        <f>Australia!E8-Australia!D8</f>
        <v>-249</v>
      </c>
      <c r="E9" s="42">
        <f>Australia!F8-Australia!E8</f>
        <v>0</v>
      </c>
      <c r="F9" s="42">
        <f>Australia!G8-Australia!F8</f>
        <v>721</v>
      </c>
      <c r="G9" s="42">
        <f>Australia!H8-Australia!G8</f>
        <v>347</v>
      </c>
      <c r="H9" s="42">
        <f>Australia!I8-Australia!H8</f>
        <v>175</v>
      </c>
      <c r="I9" s="42">
        <f>Australia!J8-Australia!I8</f>
        <v>407</v>
      </c>
      <c r="J9" s="42">
        <f>Australia!K8-Australia!J8</f>
        <v>158</v>
      </c>
      <c r="K9" s="42">
        <f>Australia!L8-Australia!K8</f>
        <v>133</v>
      </c>
      <c r="L9" s="42">
        <f>Australia!M8-Australia!L8</f>
        <v>1385</v>
      </c>
      <c r="M9" s="42">
        <f>Australia!N8-Australia!M8</f>
        <v>960</v>
      </c>
      <c r="N9" s="42">
        <f>Australia!O8-Australia!N8</f>
        <v>824</v>
      </c>
      <c r="O9" s="42">
        <f>Australia!P8-Australia!O8</f>
        <v>1193</v>
      </c>
      <c r="P9" s="42">
        <f>Australia!Q8-Australia!P8</f>
        <v>96</v>
      </c>
      <c r="Q9" s="42">
        <f>Australia!R8-Australia!Q8</f>
        <v>682</v>
      </c>
      <c r="R9" s="42">
        <f>Australia!S8-Australia!R8</f>
        <v>-647</v>
      </c>
      <c r="S9" s="42">
        <f>Australia!T8-Australia!S8</f>
        <v>-293</v>
      </c>
      <c r="T9" s="42">
        <f>Australia!U8-Australia!T8</f>
        <v>59</v>
      </c>
      <c r="U9" s="42">
        <f>Australia!V8-Australia!U8</f>
        <v>-451</v>
      </c>
      <c r="V9" s="42">
        <f>Australia!W8-Australia!V8</f>
        <v>-6507</v>
      </c>
      <c r="W9" s="42">
        <f>Australia!X8-Australia!W8</f>
        <v>-905</v>
      </c>
      <c r="X9" s="42">
        <f>Australia!Y8-Australia!X8</f>
        <v>3915</v>
      </c>
      <c r="Y9" s="83"/>
      <c r="Z9" s="83"/>
    </row>
    <row r="10" spans="1:26" x14ac:dyDescent="0.3">
      <c r="A10" s="4" t="s">
        <v>54</v>
      </c>
      <c r="B10" s="42">
        <f>Mexico!C8-Mexico!B8</f>
        <v>1185</v>
      </c>
      <c r="C10" s="42">
        <f>Mexico!D8-Mexico!C8</f>
        <v>290</v>
      </c>
      <c r="D10" s="42">
        <f>Mexico!E8-Mexico!D8</f>
        <v>614</v>
      </c>
      <c r="E10" s="42">
        <f>Mexico!F8-Mexico!E8</f>
        <v>633</v>
      </c>
      <c r="F10" s="42">
        <f>Mexico!G8-Mexico!F8</f>
        <v>238</v>
      </c>
      <c r="G10" s="42">
        <f>Mexico!H8-Mexico!G8</f>
        <v>1348</v>
      </c>
      <c r="H10" s="42">
        <f>Mexico!I8-Mexico!H8</f>
        <v>705</v>
      </c>
      <c r="I10" s="42">
        <f>Mexico!J8-Mexico!I8</f>
        <v>-211</v>
      </c>
      <c r="J10" s="42">
        <f>Mexico!K8-Mexico!J8</f>
        <v>931</v>
      </c>
      <c r="K10" s="42">
        <f>Mexico!L8-Mexico!K8</f>
        <v>-3023</v>
      </c>
      <c r="L10" s="42">
        <f>Mexico!M8-Mexico!L8</f>
        <v>1215</v>
      </c>
      <c r="M10" s="42">
        <f>Mexico!N8-Mexico!M8</f>
        <v>633</v>
      </c>
      <c r="N10" s="42">
        <f>Mexico!O8-Mexico!N8</f>
        <v>1001</v>
      </c>
      <c r="O10" s="42">
        <f>Mexico!P8-Mexico!O8</f>
        <v>787</v>
      </c>
      <c r="P10" s="42">
        <f>Mexico!Q8-Mexico!P8</f>
        <v>588</v>
      </c>
      <c r="Q10" s="42">
        <f>Mexico!R8-Mexico!Q8</f>
        <v>564</v>
      </c>
      <c r="R10" s="42">
        <f>Mexico!S8-Mexico!R8</f>
        <v>124</v>
      </c>
      <c r="S10" s="42">
        <f>Mexico!T8-Mexico!S8</f>
        <v>72</v>
      </c>
      <c r="T10" s="42">
        <f>Mexico!U8-Mexico!T8</f>
        <v>665</v>
      </c>
      <c r="U10" s="42">
        <f>Mexico!V8-Mexico!U8</f>
        <v>-688</v>
      </c>
      <c r="V10" s="42">
        <f>Mexico!W8-Mexico!V8</f>
        <v>-7711</v>
      </c>
      <c r="W10" s="42">
        <f>Mexico!X8-Mexico!W8</f>
        <v>4213</v>
      </c>
      <c r="X10" s="42">
        <f>Mexico!Y8-Mexico!X8</f>
        <v>3863</v>
      </c>
      <c r="Y10" s="83"/>
      <c r="Z10" s="83"/>
    </row>
    <row r="11" spans="1:26" x14ac:dyDescent="0.3">
      <c r="A11" s="4" t="s">
        <v>27</v>
      </c>
      <c r="B11" s="42">
        <f>France!C8-France!B8</f>
        <v>194</v>
      </c>
      <c r="C11" s="42">
        <f>France!D8-France!C8</f>
        <v>-605</v>
      </c>
      <c r="D11" s="42">
        <f>France!E8-France!D8</f>
        <v>-306</v>
      </c>
      <c r="E11" s="42">
        <f>France!F8-France!E8</f>
        <v>-125</v>
      </c>
      <c r="F11" s="42">
        <f>France!G8-France!F8</f>
        <v>365</v>
      </c>
      <c r="G11" s="42">
        <f>France!H8-France!G8</f>
        <v>320</v>
      </c>
      <c r="H11" s="42">
        <f>France!I8-France!H8</f>
        <v>-211</v>
      </c>
      <c r="I11" s="42">
        <f>France!J8-France!I8</f>
        <v>706</v>
      </c>
      <c r="J11" s="42">
        <f>France!K8-France!J8</f>
        <v>877</v>
      </c>
      <c r="K11" s="42">
        <f>France!L8-France!K8</f>
        <v>-318</v>
      </c>
      <c r="L11" s="42">
        <f>France!M8-France!L8</f>
        <v>473</v>
      </c>
      <c r="M11" s="42">
        <f>France!N8-France!M8</f>
        <v>494</v>
      </c>
      <c r="N11" s="42">
        <f>France!O8-France!N8</f>
        <v>-27</v>
      </c>
      <c r="O11" s="42">
        <f>France!P8-France!O8</f>
        <v>421</v>
      </c>
      <c r="P11" s="42">
        <f>France!Q8-France!P8</f>
        <v>279</v>
      </c>
      <c r="Q11" s="42">
        <f>France!R8-France!Q8</f>
        <v>108</v>
      </c>
      <c r="R11" s="42">
        <f>France!S8-France!R8</f>
        <v>-413</v>
      </c>
      <c r="S11" s="42">
        <f>France!T8-France!S8</f>
        <v>31</v>
      </c>
      <c r="T11" s="42">
        <f>France!U8-France!T8</f>
        <v>358</v>
      </c>
      <c r="U11" s="42">
        <f>France!V8-France!U8</f>
        <v>145</v>
      </c>
      <c r="V11" s="42">
        <f>France!W8-France!V8</f>
        <v>-4739</v>
      </c>
      <c r="W11" s="42">
        <f>France!X8-France!W8</f>
        <v>-225</v>
      </c>
      <c r="X11" s="42">
        <f>France!Y8-France!X8</f>
        <v>3838</v>
      </c>
      <c r="Y11" s="83"/>
      <c r="Z11" s="83"/>
    </row>
    <row r="12" spans="1:26" x14ac:dyDescent="0.3">
      <c r="A12" s="4" t="s">
        <v>60</v>
      </c>
      <c r="B12" s="42">
        <f>'South Korea'!C8-'South Korea'!B8</f>
        <v>603</v>
      </c>
      <c r="C12" s="42">
        <f>'South Korea'!D8-'South Korea'!C8</f>
        <v>-44</v>
      </c>
      <c r="D12" s="42">
        <f>'South Korea'!E8-'South Korea'!D8</f>
        <v>53</v>
      </c>
      <c r="E12" s="42">
        <f>'South Korea'!F8-'South Korea'!E8</f>
        <v>56</v>
      </c>
      <c r="F12" s="42">
        <f>'South Korea'!G8-'South Korea'!F8</f>
        <v>128</v>
      </c>
      <c r="G12" s="42">
        <f>'South Korea'!H8-'South Korea'!G8</f>
        <v>372</v>
      </c>
      <c r="H12" s="42">
        <f>'South Korea'!I8-'South Korea'!H8</f>
        <v>330</v>
      </c>
      <c r="I12" s="42">
        <f>'South Korea'!J8-'South Korea'!I8</f>
        <v>445</v>
      </c>
      <c r="J12" s="42">
        <f>'South Korea'!K8-'South Korea'!J8</f>
        <v>217</v>
      </c>
      <c r="K12" s="42">
        <f>'South Korea'!L8-'South Korea'!K8</f>
        <v>200</v>
      </c>
      <c r="L12" s="42">
        <f>'South Korea'!M8-'South Korea'!L8</f>
        <v>1845</v>
      </c>
      <c r="M12" s="42">
        <f>'South Korea'!N8-'South Korea'!M8</f>
        <v>405</v>
      </c>
      <c r="N12" s="42">
        <f>'South Korea'!O8-'South Korea'!N8</f>
        <v>397</v>
      </c>
      <c r="O12" s="42">
        <f>'South Korea'!P8-'South Korea'!O8</f>
        <v>467</v>
      </c>
      <c r="P12" s="42">
        <f>'South Korea'!Q8-'South Korea'!P8</f>
        <v>-59</v>
      </c>
      <c r="Q12" s="42">
        <f>'South Korea'!R8-'South Korea'!Q8</f>
        <v>736</v>
      </c>
      <c r="R12" s="42">
        <f>'South Korea'!S8-'South Korea'!R8</f>
        <v>439</v>
      </c>
      <c r="S12" s="42">
        <f>'South Korea'!T8-'South Korea'!S8</f>
        <v>1043</v>
      </c>
      <c r="T12" s="42">
        <f>'South Korea'!U8-'South Korea'!T8</f>
        <v>-402</v>
      </c>
      <c r="U12" s="42">
        <f>'South Korea'!V8-'South Korea'!U8</f>
        <v>-293</v>
      </c>
      <c r="V12" s="42">
        <f>'South Korea'!W8-'South Korea'!V8</f>
        <v>-5658</v>
      </c>
      <c r="W12" s="42">
        <f>'South Korea'!X8-'South Korea'!W8</f>
        <v>-812</v>
      </c>
      <c r="X12" s="42">
        <f>'South Korea'!Y8-'South Korea'!X8</f>
        <v>2717</v>
      </c>
      <c r="Y12" s="83"/>
      <c r="Z12" s="83"/>
    </row>
    <row r="13" spans="1:26" x14ac:dyDescent="0.3">
      <c r="A13" s="4" t="s">
        <v>46</v>
      </c>
      <c r="B13" s="42">
        <f>China!C8-China!B8</f>
        <v>578</v>
      </c>
      <c r="C13" s="42">
        <f>China!D8-China!C8</f>
        <v>-24</v>
      </c>
      <c r="D13" s="42">
        <f>China!E8-China!D8</f>
        <v>-60</v>
      </c>
      <c r="E13" s="42">
        <f>China!F8-China!E8</f>
        <v>-387</v>
      </c>
      <c r="F13" s="42">
        <f>China!G8-China!F8</f>
        <v>357</v>
      </c>
      <c r="G13" s="42">
        <f>China!H8-China!G8</f>
        <v>577</v>
      </c>
      <c r="H13" s="42">
        <f>China!I8-China!H8</f>
        <v>491</v>
      </c>
      <c r="I13" s="42">
        <f>China!J8-China!I8</f>
        <v>692</v>
      </c>
      <c r="J13" s="42">
        <f>China!K8-China!J8</f>
        <v>779</v>
      </c>
      <c r="K13" s="42">
        <f>China!L8-China!K8</f>
        <v>479</v>
      </c>
      <c r="L13" s="42">
        <f>China!M8-China!L8</f>
        <v>2338</v>
      </c>
      <c r="M13" s="42">
        <f>China!N8-China!M8</f>
        <v>2537</v>
      </c>
      <c r="N13" s="42">
        <f>China!O8-China!N8</f>
        <v>3757</v>
      </c>
      <c r="O13" s="42">
        <f>China!P8-China!O8</f>
        <v>4127</v>
      </c>
      <c r="P13" s="42">
        <f>China!Q8-China!P8</f>
        <v>4181</v>
      </c>
      <c r="Q13" s="42">
        <f>China!R8-China!Q8</f>
        <v>4856</v>
      </c>
      <c r="R13" s="42">
        <f>China!S8-China!R8</f>
        <v>4121</v>
      </c>
      <c r="S13" s="42">
        <f>China!T8-China!S8</f>
        <v>1400</v>
      </c>
      <c r="T13" s="42">
        <f>China!U8-China!T8</f>
        <v>1167</v>
      </c>
      <c r="U13" s="42">
        <f>China!V8-China!U8</f>
        <v>-886</v>
      </c>
      <c r="V13" s="42">
        <f>China!W8-China!V8</f>
        <v>-17074</v>
      </c>
      <c r="W13" s="42">
        <f>China!X8-China!W8</f>
        <v>-4755</v>
      </c>
      <c r="X13" s="42">
        <f>China!Y8-China!X8</f>
        <v>2552</v>
      </c>
      <c r="Y13" s="83"/>
      <c r="Z13" s="83"/>
    </row>
    <row r="14" spans="1:26" x14ac:dyDescent="0.3">
      <c r="A14" s="4" t="s">
        <v>51</v>
      </c>
      <c r="B14" s="42">
        <f>Italy!C8-Italy!B8</f>
        <v>31</v>
      </c>
      <c r="C14" s="42">
        <f>Italy!D8-Italy!C8</f>
        <v>-510</v>
      </c>
      <c r="D14" s="42">
        <f>Italy!E8-Italy!D8</f>
        <v>-166</v>
      </c>
      <c r="E14" s="42">
        <f>Italy!F8-Italy!E8</f>
        <v>5</v>
      </c>
      <c r="F14" s="42">
        <f>Italy!G8-Italy!F8</f>
        <v>235</v>
      </c>
      <c r="G14" s="42">
        <f>Italy!H8-Italy!G8</f>
        <v>310</v>
      </c>
      <c r="H14" s="42">
        <f>Italy!I8-Italy!H8</f>
        <v>11</v>
      </c>
      <c r="I14" s="42">
        <f>Italy!J8-Italy!I8</f>
        <v>395</v>
      </c>
      <c r="J14" s="42">
        <f>Italy!K8-Italy!J8</f>
        <v>710</v>
      </c>
      <c r="K14" s="42">
        <f>Italy!L8-Italy!K8</f>
        <v>-221</v>
      </c>
      <c r="L14" s="42">
        <f>Italy!M8-Italy!L8</f>
        <v>285</v>
      </c>
      <c r="M14" s="42">
        <f>Italy!N8-Italy!M8</f>
        <v>181</v>
      </c>
      <c r="N14" s="42">
        <f>Italy!O8-Italy!N8</f>
        <v>-250</v>
      </c>
      <c r="O14" s="42">
        <f>Italy!P8-Italy!O8</f>
        <v>54</v>
      </c>
      <c r="P14" s="42">
        <f>Italy!Q8-Italy!P8</f>
        <v>280</v>
      </c>
      <c r="Q14" s="42">
        <f>Italy!R8-Italy!Q8</f>
        <v>23</v>
      </c>
      <c r="R14" s="42">
        <f>Italy!S8-Italy!R8</f>
        <v>-184</v>
      </c>
      <c r="S14" s="42">
        <f>Italy!T8-Italy!S8</f>
        <v>146</v>
      </c>
      <c r="T14" s="42">
        <f>Italy!U8-Italy!T8</f>
        <v>347</v>
      </c>
      <c r="U14" s="42">
        <f>Italy!V8-Italy!U8</f>
        <v>10</v>
      </c>
      <c r="V14" s="42">
        <f>Italy!W8-Italy!V8</f>
        <v>-3152</v>
      </c>
      <c r="W14" s="42">
        <f>Italy!X8-Italy!W8</f>
        <v>41</v>
      </c>
      <c r="X14" s="42">
        <f>Italy!Y8-Italy!X8</f>
        <v>2298</v>
      </c>
      <c r="Y14" s="83"/>
      <c r="Z14" s="83"/>
    </row>
    <row r="15" spans="1:26" x14ac:dyDescent="0.3">
      <c r="A15" s="4" t="s">
        <v>73</v>
      </c>
      <c r="B15" s="42">
        <f>Spain!C8-Spain!B8</f>
        <v>1</v>
      </c>
      <c r="C15" s="42">
        <f>Spain!D8-Spain!C8</f>
        <v>-182</v>
      </c>
      <c r="D15" s="42">
        <f>Spain!E8-Spain!D8</f>
        <v>-19</v>
      </c>
      <c r="E15" s="42">
        <f>Spain!F8-Spain!E8</f>
        <v>77</v>
      </c>
      <c r="F15" s="42">
        <f>Spain!G8-Spain!F8</f>
        <v>179</v>
      </c>
      <c r="G15" s="42">
        <f>Spain!H8-Spain!G8</f>
        <v>131</v>
      </c>
      <c r="H15" s="42">
        <f>Spain!I8-Spain!H8</f>
        <v>172</v>
      </c>
      <c r="I15" s="42">
        <f>Spain!J8-Spain!I8</f>
        <v>389</v>
      </c>
      <c r="J15" s="42">
        <f>Spain!K8-Spain!J8</f>
        <v>643</v>
      </c>
      <c r="K15" s="42">
        <f>Spain!L8-Spain!K8</f>
        <v>-257</v>
      </c>
      <c r="L15" s="42">
        <f>Spain!M8-Spain!L8</f>
        <v>284</v>
      </c>
      <c r="M15" s="42">
        <f>Spain!N8-Spain!M8</f>
        <v>286</v>
      </c>
      <c r="N15" s="42">
        <f>Spain!O8-Spain!N8</f>
        <v>-288</v>
      </c>
      <c r="O15" s="42">
        <f>Spain!P8-Spain!O8</f>
        <v>75</v>
      </c>
      <c r="P15" s="42">
        <f>Spain!Q8-Spain!P8</f>
        <v>221</v>
      </c>
      <c r="Q15" s="42">
        <f>Spain!R8-Spain!Q8</f>
        <v>50</v>
      </c>
      <c r="R15" s="42">
        <f>Spain!S8-Spain!R8</f>
        <v>44</v>
      </c>
      <c r="S15" s="42">
        <f>Spain!T8-Spain!S8</f>
        <v>11</v>
      </c>
      <c r="T15" s="42">
        <f>Spain!U8-Spain!T8</f>
        <v>280</v>
      </c>
      <c r="U15" s="42">
        <f>Spain!V8-Spain!U8</f>
        <v>133</v>
      </c>
      <c r="V15" s="42">
        <f>Spain!W8-Spain!V8</f>
        <v>-2514</v>
      </c>
      <c r="W15" s="42">
        <f>Spain!X8-Spain!W8</f>
        <v>85</v>
      </c>
      <c r="X15" s="42">
        <f>Spain!Y8-Spain!X8</f>
        <v>2105</v>
      </c>
      <c r="Y15" s="83"/>
      <c r="Z15" s="83"/>
    </row>
    <row r="16" spans="1:26" x14ac:dyDescent="0.3">
      <c r="A16" s="4" t="s">
        <v>52</v>
      </c>
      <c r="B16" s="42">
        <f>Japan!C8-Japan!B8</f>
        <v>1050</v>
      </c>
      <c r="C16" s="42">
        <f>Japan!D8-Japan!C8</f>
        <v>-3413</v>
      </c>
      <c r="D16" s="42">
        <f>Japan!E8-Japan!D8</f>
        <v>-1665</v>
      </c>
      <c r="E16" s="42">
        <f>Japan!F8-Japan!E8</f>
        <v>-1265</v>
      </c>
      <c r="F16" s="42">
        <f>Japan!G8-Japan!F8</f>
        <v>2560</v>
      </c>
      <c r="G16" s="42">
        <f>Japan!H8-Japan!G8</f>
        <v>169</v>
      </c>
      <c r="H16" s="42">
        <f>Japan!I8-Japan!H8</f>
        <v>-1666</v>
      </c>
      <c r="I16" s="42">
        <f>Japan!J8-Japan!I8</f>
        <v>-391</v>
      </c>
      <c r="J16" s="42">
        <f>Japan!K8-Japan!J8</f>
        <v>-619</v>
      </c>
      <c r="K16" s="42">
        <f>Japan!L8-Japan!K8</f>
        <v>-1640</v>
      </c>
      <c r="L16" s="42">
        <f>Japan!M8-Japan!L8</f>
        <v>3744</v>
      </c>
      <c r="M16" s="42">
        <f>Japan!N8-Japan!M8</f>
        <v>1075</v>
      </c>
      <c r="N16" s="42">
        <f>Japan!O8-Japan!N8</f>
        <v>2148</v>
      </c>
      <c r="O16" s="42">
        <f>Japan!P8-Japan!O8</f>
        <v>-981</v>
      </c>
      <c r="P16" s="42">
        <f>Japan!Q8-Japan!P8</f>
        <v>-1555</v>
      </c>
      <c r="Q16" s="42">
        <f>Japan!R8-Japan!Q8</f>
        <v>-1153</v>
      </c>
      <c r="R16" s="42">
        <f>Japan!S8-Japan!R8</f>
        <v>-974</v>
      </c>
      <c r="S16" s="42">
        <f>Japan!T8-Japan!S8</f>
        <v>-325</v>
      </c>
      <c r="T16" s="42">
        <f>Japan!U8-Japan!T8</f>
        <v>-63</v>
      </c>
      <c r="U16" s="42">
        <f>Japan!V8-Japan!U8</f>
        <v>380</v>
      </c>
      <c r="V16" s="42">
        <f>Japan!W8-Japan!V8</f>
        <v>-9986</v>
      </c>
      <c r="W16" s="42">
        <f>Japan!X8-Japan!W8</f>
        <v>-1826</v>
      </c>
      <c r="X16" s="42">
        <f>Japan!Y8-Japan!X8</f>
        <v>1957</v>
      </c>
      <c r="Y16" s="83"/>
      <c r="Z16" s="83"/>
    </row>
    <row r="17" spans="1:26" x14ac:dyDescent="0.3">
      <c r="A17" s="4" t="s">
        <v>56</v>
      </c>
      <c r="B17" s="42">
        <f>Netherlands!C8-Netherlands!B8</f>
        <v>87</v>
      </c>
      <c r="C17" s="42">
        <f>Netherlands!D8-Netherlands!C8</f>
        <v>-302</v>
      </c>
      <c r="D17" s="42">
        <f>Netherlands!E8-Netherlands!D8</f>
        <v>-57</v>
      </c>
      <c r="E17" s="42">
        <f>Netherlands!F8-Netherlands!E8</f>
        <v>5</v>
      </c>
      <c r="F17" s="42">
        <f>Netherlands!G8-Netherlands!F8</f>
        <v>210</v>
      </c>
      <c r="G17" s="42">
        <f>Netherlands!H8-Netherlands!G8</f>
        <v>102</v>
      </c>
      <c r="H17" s="42">
        <f>Netherlands!I8-Netherlands!H8</f>
        <v>-41</v>
      </c>
      <c r="I17" s="42">
        <f>Netherlands!J8-Netherlands!I8</f>
        <v>253</v>
      </c>
      <c r="J17" s="42">
        <f>Netherlands!K8-Netherlands!J8</f>
        <v>416</v>
      </c>
      <c r="K17" s="42">
        <f>Netherlands!L8-Netherlands!K8</f>
        <v>-294</v>
      </c>
      <c r="L17" s="42">
        <f>Netherlands!M8-Netherlands!L8</f>
        <v>152</v>
      </c>
      <c r="M17" s="42">
        <f>Netherlands!N8-Netherlands!M8</f>
        <v>96</v>
      </c>
      <c r="N17" s="42">
        <f>Netherlands!O8-Netherlands!N8</f>
        <v>86</v>
      </c>
      <c r="O17" s="42">
        <f>Netherlands!P8-Netherlands!O8</f>
        <v>73</v>
      </c>
      <c r="P17" s="42">
        <f>Netherlands!Q8-Netherlands!P8</f>
        <v>77</v>
      </c>
      <c r="Q17" s="42">
        <f>Netherlands!R8-Netherlands!Q8</f>
        <v>185</v>
      </c>
      <c r="R17" s="42">
        <f>Netherlands!S8-Netherlands!R8</f>
        <v>-116</v>
      </c>
      <c r="S17" s="42">
        <f>Netherlands!T8-Netherlands!S8</f>
        <v>37</v>
      </c>
      <c r="T17" s="42">
        <f>Netherlands!U8-Netherlands!T8</f>
        <v>218</v>
      </c>
      <c r="U17" s="42">
        <f>Netherlands!V8-Netherlands!U8</f>
        <v>44</v>
      </c>
      <c r="V17" s="42">
        <f>Netherlands!W8-Netherlands!V8</f>
        <v>-2146</v>
      </c>
      <c r="W17" s="42">
        <f>Netherlands!X8-Netherlands!W8</f>
        <v>-90</v>
      </c>
      <c r="X17" s="42">
        <f>Netherlands!Y8-Netherlands!X8</f>
        <v>1410</v>
      </c>
      <c r="Y17" s="83"/>
      <c r="Z17" s="83"/>
    </row>
    <row r="18" spans="1:26" x14ac:dyDescent="0.3">
      <c r="A18" s="4" t="s">
        <v>71</v>
      </c>
      <c r="B18" s="42" t="s">
        <v>3</v>
      </c>
      <c r="C18" s="42" t="s">
        <v>3</v>
      </c>
      <c r="D18" s="42" t="s">
        <v>3</v>
      </c>
      <c r="E18" s="42" t="s">
        <v>3</v>
      </c>
      <c r="F18" s="42" t="s">
        <v>3</v>
      </c>
      <c r="G18" s="42" t="s">
        <v>3</v>
      </c>
      <c r="H18" s="42" t="s">
        <v>3</v>
      </c>
      <c r="I18" s="42">
        <f>Ireland!J8-Ireland!I8</f>
        <v>346</v>
      </c>
      <c r="J18" s="42">
        <f>Ireland!K8-Ireland!J8</f>
        <v>222</v>
      </c>
      <c r="K18" s="42">
        <f>Ireland!L8-Ireland!K8</f>
        <v>-452</v>
      </c>
      <c r="L18" s="42">
        <f>Ireland!M8-Ireland!L8</f>
        <v>-146</v>
      </c>
      <c r="M18" s="42">
        <f>Ireland!N8-Ireland!M8</f>
        <v>3</v>
      </c>
      <c r="N18" s="42">
        <f>Ireland!O8-Ireland!N8</f>
        <v>-45</v>
      </c>
      <c r="O18" s="42">
        <f>Ireland!P8-Ireland!O8</f>
        <v>186</v>
      </c>
      <c r="P18" s="42">
        <f>Ireland!Q8-Ireland!P8</f>
        <v>15</v>
      </c>
      <c r="Q18" s="42">
        <f>Ireland!R8-Ireland!Q8</f>
        <v>120</v>
      </c>
      <c r="R18" s="42">
        <f>Ireland!S8-Ireland!R8</f>
        <v>-39</v>
      </c>
      <c r="S18" s="42">
        <f>Ireland!T8-Ireland!S8</f>
        <v>127</v>
      </c>
      <c r="T18" s="42">
        <f>Ireland!U8-Ireland!T8</f>
        <v>233</v>
      </c>
      <c r="U18" s="42">
        <f>Ireland!V8-Ireland!U8</f>
        <v>-88</v>
      </c>
      <c r="V18" s="42">
        <f>Ireland!W8-Ireland!V8</f>
        <v>-1544</v>
      </c>
      <c r="W18" s="42">
        <f>Ireland!X8-Ireland!W8</f>
        <v>-90</v>
      </c>
      <c r="X18" s="42">
        <f>Ireland!Y8-Ireland!X8</f>
        <v>1266</v>
      </c>
      <c r="Y18" s="83"/>
      <c r="Z18" s="83"/>
    </row>
    <row r="19" spans="1:26" x14ac:dyDescent="0.3">
      <c r="A19" s="4" t="s">
        <v>74</v>
      </c>
      <c r="B19" s="42">
        <f>Switzerland!C8-Switzerland!B8</f>
        <v>3</v>
      </c>
      <c r="C19" s="42">
        <f>Switzerland!D8-Switzerland!C8</f>
        <v>-359</v>
      </c>
      <c r="D19" s="42">
        <f>Switzerland!E8-Switzerland!D8</f>
        <v>-220</v>
      </c>
      <c r="E19" s="42">
        <f>Switzerland!F8-Switzerland!E8</f>
        <v>-101</v>
      </c>
      <c r="F19" s="42">
        <f>Switzerland!G8-Switzerland!F8</f>
        <v>78</v>
      </c>
      <c r="G19" s="42">
        <f>Switzerland!H8-Switzerland!G8</f>
        <v>78</v>
      </c>
      <c r="H19" s="42">
        <f>Switzerland!I8-Switzerland!H8</f>
        <v>38</v>
      </c>
      <c r="I19" s="42">
        <f>Switzerland!J8-Switzerland!I8</f>
        <v>85</v>
      </c>
      <c r="J19" s="42">
        <f>Switzerland!K8-Switzerland!J8</f>
        <v>296</v>
      </c>
      <c r="K19" s="42">
        <f>Switzerland!L8-Switzerland!K8</f>
        <v>27</v>
      </c>
      <c r="L19" s="42">
        <f>Switzerland!M8-Switzerland!L8</f>
        <v>257</v>
      </c>
      <c r="M19" s="42">
        <f>Switzerland!N8-Switzerland!M8</f>
        <v>405</v>
      </c>
      <c r="N19" s="42">
        <f>Switzerland!O8-Switzerland!N8</f>
        <v>58</v>
      </c>
      <c r="O19" s="42">
        <f>Switzerland!P8-Switzerland!O8</f>
        <v>63</v>
      </c>
      <c r="P19" s="42">
        <f>Switzerland!Q8-Switzerland!P8</f>
        <v>38</v>
      </c>
      <c r="Q19" s="42">
        <f>Switzerland!R8-Switzerland!Q8</f>
        <v>34</v>
      </c>
      <c r="R19" s="42">
        <f>Switzerland!S8-Switzerland!R8</f>
        <v>-229</v>
      </c>
      <c r="S19" s="42">
        <f>Switzerland!T8-Switzerland!S8</f>
        <v>-126</v>
      </c>
      <c r="T19" s="42">
        <f>Switzerland!U8-Switzerland!T8</f>
        <v>139</v>
      </c>
      <c r="U19" s="42">
        <f>Switzerland!V8-Switzerland!U8</f>
        <v>15</v>
      </c>
      <c r="V19" s="42">
        <f>Switzerland!W8-Switzerland!V8</f>
        <v>-1872</v>
      </c>
      <c r="W19" s="42">
        <f>Switzerland!X8-Switzerland!W8</f>
        <v>-33</v>
      </c>
      <c r="X19" s="42">
        <f>Switzerland!Y8-Switzerland!X8</f>
        <v>1247</v>
      </c>
      <c r="Y19" s="83"/>
      <c r="Z19" s="83"/>
    </row>
    <row r="20" spans="1:26" x14ac:dyDescent="0.3">
      <c r="A20" s="4" t="s">
        <v>41</v>
      </c>
      <c r="B20" s="42">
        <f>Argentina!C8-Argentina!B8</f>
        <v>127</v>
      </c>
      <c r="C20" s="42">
        <f>Argentina!D8-Argentina!C8</f>
        <v>-467</v>
      </c>
      <c r="D20" s="42">
        <f>Argentina!E8-Argentina!D8</f>
        <v>-882</v>
      </c>
      <c r="E20" s="42">
        <f>Argentina!F8-Argentina!E8</f>
        <v>-61</v>
      </c>
      <c r="F20" s="42">
        <f>Argentina!G8-Argentina!F8</f>
        <v>114</v>
      </c>
      <c r="G20" s="42">
        <f>Argentina!H8-Argentina!G8</f>
        <v>80</v>
      </c>
      <c r="H20" s="42">
        <f>Argentina!I8-Argentina!H8</f>
        <v>109</v>
      </c>
      <c r="I20" s="42">
        <f>Argentina!J8-Argentina!I8</f>
        <v>184</v>
      </c>
      <c r="J20" s="42">
        <f>Argentina!K8-Argentina!J8</f>
        <v>221</v>
      </c>
      <c r="K20" s="42">
        <f>Argentina!L8-Argentina!K8</f>
        <v>28</v>
      </c>
      <c r="L20" s="42">
        <f>Argentina!M8-Argentina!L8</f>
        <v>471</v>
      </c>
      <c r="M20" s="42">
        <f>Argentina!N8-Argentina!M8</f>
        <v>369</v>
      </c>
      <c r="N20" s="42">
        <f>Argentina!O8-Argentina!N8</f>
        <v>463</v>
      </c>
      <c r="O20" s="42">
        <f>Argentina!P8-Argentina!O8</f>
        <v>413</v>
      </c>
      <c r="P20" s="42">
        <f>Argentina!Q8-Argentina!P8</f>
        <v>-131</v>
      </c>
      <c r="Q20" s="42">
        <f>Argentina!R8-Argentina!Q8</f>
        <v>301</v>
      </c>
      <c r="R20" s="42">
        <f>Argentina!S8-Argentina!R8</f>
        <v>346</v>
      </c>
      <c r="S20" s="42">
        <f>Argentina!T8-Argentina!S8</f>
        <v>267</v>
      </c>
      <c r="T20" s="42">
        <f>Argentina!U8-Argentina!T8</f>
        <v>-95</v>
      </c>
      <c r="U20" s="42">
        <f>Argentina!V8-Argentina!U8</f>
        <v>-556</v>
      </c>
      <c r="V20" s="42">
        <f>Argentina!W8-Argentina!V8</f>
        <v>-2532</v>
      </c>
      <c r="W20" s="42">
        <f>Argentina!X8-Argentina!W8</f>
        <v>527</v>
      </c>
      <c r="X20" s="42">
        <f>Argentina!Y8-Argentina!X8</f>
        <v>1071</v>
      </c>
      <c r="Y20" s="83"/>
      <c r="Z20" s="83"/>
    </row>
    <row r="21" spans="1:26" x14ac:dyDescent="0.3">
      <c r="A21" s="31" t="s">
        <v>75</v>
      </c>
      <c r="B21" s="42">
        <f>Chile!C8-Chile!B8</f>
        <v>4</v>
      </c>
      <c r="C21" s="42">
        <f>Chile!D8-Chile!C8</f>
        <v>-116</v>
      </c>
      <c r="D21" s="42">
        <f>Chile!E8-Chile!D8</f>
        <v>-111</v>
      </c>
      <c r="E21" s="42">
        <f>Chile!F8-Chile!E8</f>
        <v>-61</v>
      </c>
      <c r="F21" s="42">
        <f>Chile!G8-Chile!F8</f>
        <v>22</v>
      </c>
      <c r="G21" s="42">
        <f>Chile!H8-Chile!G8</f>
        <v>4</v>
      </c>
      <c r="H21" s="42">
        <f>Chile!I8-Chile!H8</f>
        <v>46</v>
      </c>
      <c r="I21" s="42">
        <f>Chile!J8-Chile!I8</f>
        <v>69</v>
      </c>
      <c r="J21" s="42">
        <f>Chile!K8-Chile!J8</f>
        <v>79</v>
      </c>
      <c r="K21" s="42">
        <f>Chile!L8-Chile!K8</f>
        <v>-53</v>
      </c>
      <c r="L21" s="42">
        <f>Chile!M8-Chile!L8</f>
        <v>117</v>
      </c>
      <c r="M21" s="42">
        <f>Chile!N8-Chile!M8</f>
        <v>147</v>
      </c>
      <c r="N21" s="42">
        <f>Chile!O8-Chile!N8</f>
        <v>89</v>
      </c>
      <c r="O21" s="42">
        <f>Chile!P8-Chile!O8</f>
        <v>154</v>
      </c>
      <c r="P21" s="42">
        <f>Chile!Q8-Chile!P8</f>
        <v>144</v>
      </c>
      <c r="Q21" s="42">
        <f>Chile!R8-Chile!Q8</f>
        <v>206</v>
      </c>
      <c r="R21" s="42">
        <f>Chile!S8-Chile!R8</f>
        <v>63</v>
      </c>
      <c r="S21" s="42">
        <f>Chile!T8-Chile!S8</f>
        <v>-50</v>
      </c>
      <c r="T21" s="42">
        <f>Chile!U8-Chile!T8</f>
        <v>100</v>
      </c>
      <c r="U21" s="42">
        <f>Chile!V8-Chile!U8</f>
        <v>21</v>
      </c>
      <c r="V21" s="42">
        <f>Chile!W8-Chile!V8</f>
        <v>-1000</v>
      </c>
      <c r="W21" s="42">
        <f>Chile!X8-Chile!W8</f>
        <v>256</v>
      </c>
      <c r="X21" s="42">
        <f>Chile!Y8-Chile!X8</f>
        <v>786</v>
      </c>
      <c r="Y21" s="83"/>
      <c r="Z21" s="83"/>
    </row>
    <row r="22" spans="1:26" x14ac:dyDescent="0.3">
      <c r="A22" s="4" t="s">
        <v>121</v>
      </c>
      <c r="B22" s="42">
        <f>Belgium!C8-Belgium!B8</f>
        <v>33</v>
      </c>
      <c r="C22" s="42">
        <f>Belgium!D8-Belgium!C8</f>
        <v>-250</v>
      </c>
      <c r="D22" s="42">
        <f>Belgium!E8-Belgium!D8</f>
        <v>-167</v>
      </c>
      <c r="E22" s="42">
        <f>Belgium!F8-Belgium!E8</f>
        <v>-16</v>
      </c>
      <c r="F22" s="42">
        <f>Belgium!G8-Belgium!F8</f>
        <v>119</v>
      </c>
      <c r="G22" s="42">
        <f>Belgium!H8-Belgium!G8</f>
        <v>56</v>
      </c>
      <c r="H22" s="42">
        <f>Belgium!I8-Belgium!H8</f>
        <v>-1</v>
      </c>
      <c r="I22" s="42">
        <f>Belgium!J8-Belgium!I8</f>
        <v>189</v>
      </c>
      <c r="J22" s="42">
        <f>Belgium!K8-Belgium!J8</f>
        <v>204</v>
      </c>
      <c r="K22" s="42">
        <f>Belgium!L8-Belgium!K8</f>
        <v>-133</v>
      </c>
      <c r="L22" s="42">
        <f>Belgium!M8-Belgium!L8</f>
        <v>52</v>
      </c>
      <c r="M22" s="42">
        <f>Belgium!N8-Belgium!M8</f>
        <v>75</v>
      </c>
      <c r="N22" s="42">
        <f>Belgium!O8-Belgium!N8</f>
        <v>3</v>
      </c>
      <c r="O22" s="42">
        <f>Belgium!P8-Belgium!O8</f>
        <v>10</v>
      </c>
      <c r="P22" s="42">
        <f>Belgium!Q8-Belgium!P8</f>
        <v>50</v>
      </c>
      <c r="Q22" s="42">
        <f>Belgium!R8-Belgium!Q8</f>
        <v>49</v>
      </c>
      <c r="R22" s="42">
        <f>Belgium!S8-Belgium!R8</f>
        <v>-199</v>
      </c>
      <c r="S22" s="42">
        <f>Belgium!T8-Belgium!S8</f>
        <v>31</v>
      </c>
      <c r="T22" s="42">
        <f>Belgium!U8-Belgium!T8</f>
        <v>101</v>
      </c>
      <c r="U22" s="42">
        <f>Belgium!V8-Belgium!U8</f>
        <v>-27</v>
      </c>
      <c r="V22" s="42">
        <f>Belgium!W8-Belgium!V8</f>
        <v>-885</v>
      </c>
      <c r="W22" s="42">
        <f>Belgium!X8-Belgium!W8</f>
        <v>-36</v>
      </c>
      <c r="X22" s="42">
        <f>Belgium!Y8-Belgium!X8</f>
        <v>733</v>
      </c>
      <c r="Y22" s="83"/>
      <c r="Z22" s="83"/>
    </row>
    <row r="23" spans="1:26" x14ac:dyDescent="0.3">
      <c r="A23" s="31" t="s">
        <v>128</v>
      </c>
      <c r="B23" s="42" t="s">
        <v>3</v>
      </c>
      <c r="C23" s="42" t="s">
        <v>3</v>
      </c>
      <c r="D23" s="42" t="s">
        <v>3</v>
      </c>
      <c r="E23" s="42" t="s">
        <v>3</v>
      </c>
      <c r="F23" s="42" t="s">
        <v>3</v>
      </c>
      <c r="G23" s="42" t="s">
        <v>3</v>
      </c>
      <c r="H23" s="42" t="s">
        <v>3</v>
      </c>
      <c r="I23" s="42">
        <f>Denmark!J8-Denmark!I8</f>
        <v>189</v>
      </c>
      <c r="J23" s="42">
        <f>Denmark!K8-Denmark!J8</f>
        <v>242</v>
      </c>
      <c r="K23" s="42">
        <f>Denmark!L8-Denmark!K8</f>
        <v>-56</v>
      </c>
      <c r="L23" s="42">
        <f>Denmark!M8-Denmark!L8</f>
        <v>102</v>
      </c>
      <c r="M23" s="42">
        <f>Denmark!N8-Denmark!M8</f>
        <v>87</v>
      </c>
      <c r="N23" s="42">
        <f>Denmark!O8-Denmark!N8</f>
        <v>20</v>
      </c>
      <c r="O23" s="42">
        <f>Denmark!P8-Denmark!O8</f>
        <v>-21</v>
      </c>
      <c r="P23" s="42">
        <f>Denmark!Q8-Denmark!P8</f>
        <v>99</v>
      </c>
      <c r="Q23" s="42">
        <f>Denmark!R8-Denmark!Q8</f>
        <v>84</v>
      </c>
      <c r="R23" s="42">
        <f>Denmark!S8-Denmark!R8</f>
        <v>-96</v>
      </c>
      <c r="S23" s="42">
        <f>Denmark!T8-Denmark!S8</f>
        <v>15</v>
      </c>
      <c r="T23" s="42">
        <f>Denmark!U8-Denmark!T8</f>
        <v>3</v>
      </c>
      <c r="U23" s="42">
        <f>Denmark!V8-Denmark!U8</f>
        <v>-96</v>
      </c>
      <c r="V23" s="42">
        <f>Denmark!W8-Denmark!V8</f>
        <v>-998</v>
      </c>
      <c r="W23" s="42">
        <f>Denmark!X8-Denmark!W8</f>
        <v>-66</v>
      </c>
      <c r="X23" s="42">
        <f>Denmark!Y8-Denmark!X8</f>
        <v>730</v>
      </c>
      <c r="Y23" s="83"/>
      <c r="Z23" s="83"/>
    </row>
    <row r="24" spans="1:26" x14ac:dyDescent="0.3">
      <c r="A24" s="31" t="s">
        <v>153</v>
      </c>
      <c r="B24" s="42" t="s">
        <v>3</v>
      </c>
      <c r="C24" s="42" t="s">
        <v>3</v>
      </c>
      <c r="D24" s="42" t="s">
        <v>3</v>
      </c>
      <c r="E24" s="42" t="s">
        <v>3</v>
      </c>
      <c r="F24" s="42" t="s">
        <v>3</v>
      </c>
      <c r="G24" s="42" t="s">
        <v>3</v>
      </c>
      <c r="H24" s="42" t="s">
        <v>3</v>
      </c>
      <c r="I24" s="42">
        <f>Poland!J8-Poland!I8</f>
        <v>37</v>
      </c>
      <c r="J24" s="42">
        <f>Poland!K8-Poland!J8</f>
        <v>65</v>
      </c>
      <c r="K24" s="42">
        <f>Poland!L8-Poland!K8</f>
        <v>-110</v>
      </c>
      <c r="L24" s="42">
        <f>Poland!M8-Poland!L8</f>
        <v>13</v>
      </c>
      <c r="M24" s="42">
        <f>Poland!N8-Poland!M8</f>
        <v>5</v>
      </c>
      <c r="N24" s="42">
        <f>Poland!O8-Poland!N8</f>
        <v>0</v>
      </c>
      <c r="O24" s="42">
        <f>Poland!P8-Poland!O8</f>
        <v>82</v>
      </c>
      <c r="P24" s="42">
        <f>Poland!Q8-Poland!P8</f>
        <v>108</v>
      </c>
      <c r="Q24" s="42">
        <f>Poland!R8-Poland!Q8</f>
        <v>20</v>
      </c>
      <c r="R24" s="42">
        <f>Poland!S8-Poland!R8</f>
        <v>31</v>
      </c>
      <c r="S24" s="42">
        <f>Poland!T8-Poland!S8</f>
        <v>55</v>
      </c>
      <c r="T24" s="42">
        <f>Poland!U8-Poland!T8</f>
        <v>56</v>
      </c>
      <c r="U24" s="42">
        <f>Poland!V8-Poland!U8</f>
        <v>32</v>
      </c>
      <c r="V24" s="42">
        <f>Poland!W8-Poland!V8</f>
        <v>-652</v>
      </c>
      <c r="W24" s="42">
        <f>Poland!X8-Poland!W8</f>
        <v>-33</v>
      </c>
      <c r="X24" s="42">
        <f>Poland!Y8-Poland!X8</f>
        <v>718</v>
      </c>
      <c r="Y24" s="83"/>
      <c r="Z24" s="83"/>
    </row>
    <row r="25" spans="1:26" x14ac:dyDescent="0.3">
      <c r="A25" s="4" t="s">
        <v>77</v>
      </c>
      <c r="B25" s="42">
        <f>Israel!C8-Israel!B8</f>
        <v>160</v>
      </c>
      <c r="C25" s="42">
        <f>Israel!D8-Israel!C8</f>
        <v>-142</v>
      </c>
      <c r="D25" s="42">
        <f>Israel!E8-Israel!D8</f>
        <v>-116</v>
      </c>
      <c r="E25" s="42">
        <f>Israel!F8-Israel!E8</f>
        <v>-95</v>
      </c>
      <c r="F25" s="42">
        <f>Israel!G8-Israel!F8</f>
        <v>150</v>
      </c>
      <c r="G25" s="42">
        <f>Israel!H8-Israel!G8</f>
        <v>24</v>
      </c>
      <c r="H25" s="42">
        <f>Israel!I8-Israel!H8</f>
        <v>23</v>
      </c>
      <c r="I25" s="42">
        <f>Israel!J8-Israel!I8</f>
        <v>90</v>
      </c>
      <c r="J25" s="42">
        <f>Israel!K8-Israel!J8</f>
        <v>151</v>
      </c>
      <c r="K25" s="42">
        <f>Israel!L8-Israel!K8</f>
        <v>-103</v>
      </c>
      <c r="L25" s="42">
        <f>Israel!M8-Israel!L8</f>
        <v>73</v>
      </c>
      <c r="M25" s="42">
        <f>Israel!N8-Israel!M8</f>
        <v>36</v>
      </c>
      <c r="N25" s="42">
        <f>Israel!O8-Israel!N8</f>
        <v>54</v>
      </c>
      <c r="O25" s="42">
        <f>Israel!P8-Israel!O8</f>
        <v>150</v>
      </c>
      <c r="P25" s="42">
        <f>Israel!Q8-Israel!P8</f>
        <v>89</v>
      </c>
      <c r="Q25" s="42">
        <f>Israel!R8-Israel!Q8</f>
        <v>116</v>
      </c>
      <c r="R25" s="42">
        <f>Israel!S8-Israel!R8</f>
        <v>57</v>
      </c>
      <c r="S25" s="42">
        <f>Israel!T8-Israel!S8</f>
        <v>-77</v>
      </c>
      <c r="T25" s="42">
        <f>Israel!U8-Israel!T8</f>
        <v>136</v>
      </c>
      <c r="U25" s="42">
        <f>Israel!V8-Israel!U8</f>
        <v>57</v>
      </c>
      <c r="V25" s="42">
        <f>Israel!W8-Israel!V8</f>
        <v>-1488</v>
      </c>
      <c r="W25" s="42">
        <f>Israel!X8-Israel!W8</f>
        <v>504</v>
      </c>
      <c r="X25" s="42">
        <f>Israel!Y8-Israel!X8</f>
        <v>691</v>
      </c>
      <c r="Y25" s="83"/>
      <c r="Z25" s="83"/>
    </row>
    <row r="26" spans="1:26" x14ac:dyDescent="0.3">
      <c r="A26" s="4" t="s">
        <v>92</v>
      </c>
      <c r="B26" s="42">
        <f>Sweden!C8-Sweden!B8</f>
        <v>-63</v>
      </c>
      <c r="C26" s="42">
        <f>Sweden!D8-Sweden!C8</f>
        <v>-255</v>
      </c>
      <c r="D26" s="42">
        <f>Sweden!E8-Sweden!D8</f>
        <v>-73</v>
      </c>
      <c r="E26" s="42">
        <f>Sweden!F8-Sweden!E8</f>
        <v>0</v>
      </c>
      <c r="F26" s="42">
        <f>Sweden!G8-Sweden!F8</f>
        <v>113</v>
      </c>
      <c r="G26" s="42">
        <f>Sweden!H8-Sweden!G8</f>
        <v>113</v>
      </c>
      <c r="H26" s="42">
        <f>Sweden!I8-Sweden!H8</f>
        <v>35</v>
      </c>
      <c r="I26" s="42">
        <f>Sweden!J8-Sweden!I8</f>
        <v>172</v>
      </c>
      <c r="J26" s="42">
        <f>Sweden!K8-Sweden!J8</f>
        <v>334</v>
      </c>
      <c r="K26" s="42">
        <f>Sweden!L8-Sweden!K8</f>
        <v>-223</v>
      </c>
      <c r="L26" s="42">
        <f>Sweden!M8-Sweden!L8</f>
        <v>184</v>
      </c>
      <c r="M26" s="42">
        <f>Sweden!N8-Sweden!M8</f>
        <v>284</v>
      </c>
      <c r="N26" s="42">
        <f>Sweden!O8-Sweden!N8</f>
        <v>154</v>
      </c>
      <c r="O26" s="42">
        <f>Sweden!P8-Sweden!O8</f>
        <v>194</v>
      </c>
      <c r="P26" s="42">
        <f>Sweden!Q8-Sweden!P8</f>
        <v>214</v>
      </c>
      <c r="Q26" s="42">
        <f>Sweden!R8-Sweden!Q8</f>
        <v>21</v>
      </c>
      <c r="R26" s="42">
        <f>Sweden!S8-Sweden!R8</f>
        <v>-158</v>
      </c>
      <c r="S26" s="42">
        <f>Sweden!T8-Sweden!S8</f>
        <v>-172</v>
      </c>
      <c r="T26" s="42">
        <f>Sweden!U8-Sweden!T8</f>
        <v>-136</v>
      </c>
      <c r="U26" s="42">
        <f>Sweden!V8-Sweden!U8</f>
        <v>-244</v>
      </c>
      <c r="V26" s="42">
        <f>Sweden!W8-Sweden!V8</f>
        <v>-1161</v>
      </c>
      <c r="W26" s="42">
        <f>Sweden!X8-Sweden!W8</f>
        <v>-85</v>
      </c>
      <c r="X26" s="42">
        <f>Sweden!Y8-Sweden!X8</f>
        <v>662</v>
      </c>
      <c r="Y26" s="83"/>
      <c r="Z26" s="83"/>
    </row>
    <row r="27" spans="1:26" x14ac:dyDescent="0.3">
      <c r="A27" s="4" t="s">
        <v>85</v>
      </c>
      <c r="B27" s="42">
        <f>'New Zealand'!C8-'New Zealand'!B8</f>
        <v>16</v>
      </c>
      <c r="C27" s="42">
        <f>'New Zealand'!D8-'New Zealand'!C8</f>
        <v>-107</v>
      </c>
      <c r="D27" s="42">
        <f>'New Zealand'!E8-'New Zealand'!D8</f>
        <v>-144</v>
      </c>
      <c r="E27" s="42">
        <f>'New Zealand'!F8-'New Zealand'!E8</f>
        <v>-27</v>
      </c>
      <c r="F27" s="42">
        <f>'New Zealand'!G8-'New Zealand'!F8</f>
        <v>107</v>
      </c>
      <c r="G27" s="42">
        <f>'New Zealand'!H8-'New Zealand'!G8</f>
        <v>12</v>
      </c>
      <c r="H27" s="42">
        <f>'New Zealand'!I8-'New Zealand'!H8</f>
        <v>16</v>
      </c>
      <c r="I27" s="42">
        <f>'New Zealand'!J8-'New Zealand'!I8</f>
        <v>63</v>
      </c>
      <c r="J27" s="42">
        <f>'New Zealand'!K8-'New Zealand'!J8</f>
        <v>63</v>
      </c>
      <c r="K27" s="42">
        <f>'New Zealand'!L8-'New Zealand'!K8</f>
        <v>-97</v>
      </c>
      <c r="L27" s="42">
        <f>'New Zealand'!M8-'New Zealand'!L8</f>
        <v>135</v>
      </c>
      <c r="M27" s="42">
        <f>'New Zealand'!N8-'New Zealand'!M8</f>
        <v>63</v>
      </c>
      <c r="N27" s="42">
        <f>'New Zealand'!O8-'New Zealand'!N8</f>
        <v>16</v>
      </c>
      <c r="O27" s="42">
        <f>'New Zealand'!P8-'New Zealand'!O8</f>
        <v>264</v>
      </c>
      <c r="P27" s="42">
        <f>'New Zealand'!Q8-'New Zealand'!P8</f>
        <v>127</v>
      </c>
      <c r="Q27" s="42">
        <f>'New Zealand'!R8-'New Zealand'!Q8</f>
        <v>151</v>
      </c>
      <c r="R27" s="42">
        <f>'New Zealand'!S8-'New Zealand'!R8</f>
        <v>39</v>
      </c>
      <c r="S27" s="42">
        <f>'New Zealand'!T8-'New Zealand'!S8</f>
        <v>58</v>
      </c>
      <c r="T27" s="42">
        <f>'New Zealand'!U8-'New Zealand'!T8</f>
        <v>41</v>
      </c>
      <c r="U27" s="42">
        <f>'New Zealand'!V8-'New Zealand'!U8</f>
        <v>-78</v>
      </c>
      <c r="V27" s="42">
        <f>'New Zealand'!W8-'New Zealand'!V8</f>
        <v>-1150</v>
      </c>
      <c r="W27" s="42">
        <f>'New Zealand'!X8-'New Zealand'!W8</f>
        <v>-199</v>
      </c>
      <c r="X27" s="42">
        <f>'New Zealand'!Y8-'New Zealand'!X8</f>
        <v>647</v>
      </c>
      <c r="Y27" s="83"/>
      <c r="Z27" s="83"/>
    </row>
    <row r="28" spans="1:26" x14ac:dyDescent="0.3">
      <c r="A28" s="4" t="s">
        <v>57</v>
      </c>
      <c r="B28" s="42">
        <f>Singapore!C8-Singapore!B8</f>
        <v>62</v>
      </c>
      <c r="C28" s="42">
        <f>Singapore!D8-Singapore!C8</f>
        <v>-146</v>
      </c>
      <c r="D28" s="42">
        <f>Singapore!E8-Singapore!D8</f>
        <v>-27</v>
      </c>
      <c r="E28" s="42">
        <f>Singapore!F8-Singapore!E8</f>
        <v>-48</v>
      </c>
      <c r="F28" s="42">
        <f>Singapore!G8-Singapore!F8</f>
        <v>70</v>
      </c>
      <c r="G28" s="42">
        <f>Singapore!H8-Singapore!G8</f>
        <v>62</v>
      </c>
      <c r="H28" s="42">
        <f>Singapore!I8-Singapore!H8</f>
        <v>21</v>
      </c>
      <c r="I28" s="42">
        <f>Singapore!J8-Singapore!I8</f>
        <v>83</v>
      </c>
      <c r="J28" s="42">
        <f>Singapore!K8-Singapore!J8</f>
        <v>76</v>
      </c>
      <c r="K28" s="42">
        <f>Singapore!L8-Singapore!K8</f>
        <v>-157</v>
      </c>
      <c r="L28" s="42">
        <f>Singapore!M8-Singapore!L8</f>
        <v>240</v>
      </c>
      <c r="M28" s="42">
        <f>Singapore!N8-Singapore!M8</f>
        <v>132</v>
      </c>
      <c r="N28" s="42">
        <f>Singapore!O8-Singapore!N8</f>
        <v>50</v>
      </c>
      <c r="O28" s="42">
        <f>Singapore!P8-Singapore!O8</f>
        <v>10</v>
      </c>
      <c r="P28" s="42">
        <f>Singapore!Q8-Singapore!P8</f>
        <v>0</v>
      </c>
      <c r="Q28" s="42">
        <f>Singapore!R8-Singapore!Q8</f>
        <v>28</v>
      </c>
      <c r="R28" s="42">
        <f>Singapore!S8-Singapore!R8</f>
        <v>-59</v>
      </c>
      <c r="S28" s="42">
        <f>Singapore!T8-Singapore!S8</f>
        <v>17</v>
      </c>
      <c r="T28" s="42">
        <f>Singapore!U8-Singapore!T8</f>
        <v>125</v>
      </c>
      <c r="U28" s="42">
        <f>Singapore!V8-Singapore!U8</f>
        <v>86</v>
      </c>
      <c r="V28" s="42">
        <f>Singapore!W8-Singapore!V8</f>
        <v>-953</v>
      </c>
      <c r="W28" s="42">
        <f>Singapore!X8-Singapore!W8</f>
        <v>-22</v>
      </c>
      <c r="X28" s="42">
        <f>Singapore!Y8-Singapore!X8</f>
        <v>598</v>
      </c>
      <c r="Y28" s="83"/>
      <c r="Z28" s="83"/>
    </row>
    <row r="29" spans="1:26" x14ac:dyDescent="0.3">
      <c r="A29" s="4" t="s">
        <v>86</v>
      </c>
      <c r="B29" s="42">
        <f>Philippines!C8-Philippines!B8</f>
        <v>155</v>
      </c>
      <c r="C29" s="42">
        <f>Philippines!D8-Philippines!C8</f>
        <v>42</v>
      </c>
      <c r="D29" s="42">
        <f>Philippines!E8-Philippines!D8</f>
        <v>-63</v>
      </c>
      <c r="E29" s="42">
        <f>Philippines!F8-Philippines!E8</f>
        <v>-300</v>
      </c>
      <c r="F29" s="42">
        <f>Philippines!G8-Philippines!F8</f>
        <v>222</v>
      </c>
      <c r="G29" s="42">
        <f>Philippines!H8-Philippines!G8</f>
        <v>80</v>
      </c>
      <c r="H29" s="42">
        <f>Philippines!I8-Philippines!H8</f>
        <v>17</v>
      </c>
      <c r="I29" s="42">
        <f>Philippines!J8-Philippines!I8</f>
        <v>82</v>
      </c>
      <c r="J29" s="42">
        <f>Philippines!K8-Philippines!J8</f>
        <v>84</v>
      </c>
      <c r="K29" s="42">
        <f>Philippines!L8-Philippines!K8</f>
        <v>-23</v>
      </c>
      <c r="L29" s="42">
        <f>Philippines!M8-Philippines!L8</f>
        <v>-29</v>
      </c>
      <c r="M29" s="42">
        <f>Philippines!N8-Philippines!M8</f>
        <v>-95</v>
      </c>
      <c r="N29" s="42">
        <f>Philippines!O8-Philippines!N8</f>
        <v>65</v>
      </c>
      <c r="O29" s="42">
        <f>Philippines!P8-Philippines!O8</f>
        <v>42</v>
      </c>
      <c r="P29" s="42">
        <f>Philippines!Q8-Philippines!P8</f>
        <v>61</v>
      </c>
      <c r="Q29" s="42">
        <f>Philippines!R8-Philippines!Q8</f>
        <v>38</v>
      </c>
      <c r="R29" s="42">
        <f>Philippines!S8-Philippines!R8</f>
        <v>115</v>
      </c>
      <c r="S29" s="42">
        <f>Philippines!T8-Philippines!S8</f>
        <v>46</v>
      </c>
      <c r="T29" s="42">
        <f>Philippines!U8-Philippines!T8</f>
        <v>39</v>
      </c>
      <c r="U29" s="42">
        <f>Philippines!V8-Philippines!U8</f>
        <v>6</v>
      </c>
      <c r="V29" s="42">
        <f>Philippines!W8-Philippines!V8</f>
        <v>-892</v>
      </c>
      <c r="W29" s="42">
        <f>Philippines!X8-Philippines!W8</f>
        <v>11</v>
      </c>
      <c r="X29" s="42">
        <f>Philippines!Y8-Philippines!X8</f>
        <v>539</v>
      </c>
      <c r="Y29" s="83"/>
      <c r="Z29" s="83"/>
    </row>
    <row r="30" spans="1:26" x14ac:dyDescent="0.3">
      <c r="A30" s="4" t="s">
        <v>72</v>
      </c>
      <c r="B30" s="42">
        <f>Norway!C8-Norway!B8</f>
        <v>-24</v>
      </c>
      <c r="C30" s="42">
        <f>Norway!D8-Norway!C8</f>
        <v>-92</v>
      </c>
      <c r="D30" s="42">
        <f>Norway!E8-Norway!D8</f>
        <v>-28</v>
      </c>
      <c r="E30" s="42">
        <f>Norway!F8-Norway!E8</f>
        <v>-11</v>
      </c>
      <c r="F30" s="42">
        <f>Norway!G8-Norway!F8</f>
        <v>65</v>
      </c>
      <c r="G30" s="42">
        <f>Norway!H8-Norway!G8</f>
        <v>37</v>
      </c>
      <c r="H30" s="42">
        <f>Norway!I8-Norway!H8</f>
        <v>41</v>
      </c>
      <c r="I30" s="42">
        <f>Norway!J8-Norway!I8</f>
        <v>123</v>
      </c>
      <c r="J30" s="42">
        <f>Norway!K8-Norway!J8</f>
        <v>199</v>
      </c>
      <c r="K30" s="42">
        <f>Norway!L8-Norway!K8</f>
        <v>-58</v>
      </c>
      <c r="L30" s="42">
        <f>Norway!M8-Norway!L8</f>
        <v>179</v>
      </c>
      <c r="M30" s="42">
        <f>Norway!N8-Norway!M8</f>
        <v>227</v>
      </c>
      <c r="N30" s="42">
        <f>Norway!O8-Norway!N8</f>
        <v>108</v>
      </c>
      <c r="O30" s="42">
        <f>Norway!P8-Norway!O8</f>
        <v>157</v>
      </c>
      <c r="P30" s="42">
        <f>Norway!Q8-Norway!P8</f>
        <v>141</v>
      </c>
      <c r="Q30" s="42">
        <f>Norway!R8-Norway!Q8</f>
        <v>-50</v>
      </c>
      <c r="R30" s="42">
        <f>Norway!S8-Norway!R8</f>
        <v>-264</v>
      </c>
      <c r="S30" s="42">
        <f>Norway!T8-Norway!S8</f>
        <v>9</v>
      </c>
      <c r="T30" s="42">
        <f>Norway!U8-Norway!T8</f>
        <v>-29</v>
      </c>
      <c r="U30" s="42">
        <f>Norway!V8-Norway!U8</f>
        <v>-79</v>
      </c>
      <c r="V30" s="42">
        <f>Norway!W8-Norway!V8</f>
        <v>-926</v>
      </c>
      <c r="W30" s="42">
        <f>Norway!X8-Norway!W8</f>
        <v>-88</v>
      </c>
      <c r="X30" s="42">
        <f>Norway!Y8-Norway!X8</f>
        <v>503</v>
      </c>
      <c r="Y30" s="83"/>
      <c r="Z30" s="83"/>
    </row>
    <row r="31" spans="1:26" x14ac:dyDescent="0.3">
      <c r="A31" s="4" t="s">
        <v>61</v>
      </c>
      <c r="B31" s="42">
        <f>Taiwan!C8-Taiwan!B8</f>
        <v>132</v>
      </c>
      <c r="C31" s="42">
        <f>Taiwan!D8-Taiwan!C8</f>
        <v>-284</v>
      </c>
      <c r="D31" s="42">
        <f>Taiwan!E8-Taiwan!D8</f>
        <v>-237</v>
      </c>
      <c r="E31" s="42">
        <f>Taiwan!F8-Taiwan!E8</f>
        <v>-184</v>
      </c>
      <c r="F31" s="42">
        <f>Taiwan!G8-Taiwan!F8</f>
        <v>195</v>
      </c>
      <c r="G31" s="42">
        <f>Taiwan!H8-Taiwan!G8</f>
        <v>104</v>
      </c>
      <c r="H31" s="42">
        <f>Taiwan!I8-Taiwan!H8</f>
        <v>-17</v>
      </c>
      <c r="I31" s="42">
        <f>Taiwan!J8-Taiwan!I8</f>
        <v>115</v>
      </c>
      <c r="J31" s="42">
        <f>Taiwan!K8-Taiwan!J8</f>
        <v>-7</v>
      </c>
      <c r="K31" s="42">
        <f>Taiwan!L8-Taiwan!K8</f>
        <v>-189</v>
      </c>
      <c r="L31" s="42">
        <f>Taiwan!M8-Taiwan!L8</f>
        <v>321</v>
      </c>
      <c r="M31" s="42">
        <f>Taiwan!N8-Taiwan!M8</f>
        <v>1</v>
      </c>
      <c r="N31" s="42">
        <f>Taiwan!O8-Taiwan!N8</f>
        <v>11</v>
      </c>
      <c r="O31" s="42">
        <f>Taiwan!P8-Taiwan!O8</f>
        <v>545</v>
      </c>
      <c r="P31" s="42">
        <f>Taiwan!Q8-Taiwan!P8</f>
        <v>125</v>
      </c>
      <c r="Q31" s="42">
        <f>Taiwan!R8-Taiwan!Q8</f>
        <v>108</v>
      </c>
      <c r="R31" s="42">
        <f>Taiwan!S8-Taiwan!R8</f>
        <v>130</v>
      </c>
      <c r="S31" s="42">
        <f>Taiwan!T8-Taiwan!S8</f>
        <v>68</v>
      </c>
      <c r="T31" s="42">
        <f>Taiwan!U8-Taiwan!T8</f>
        <v>9</v>
      </c>
      <c r="U31" s="42">
        <f>Taiwan!V8-Taiwan!U8</f>
        <v>11</v>
      </c>
      <c r="V31" s="42">
        <f>Taiwan!W8-Taiwan!V8</f>
        <v>-1741</v>
      </c>
      <c r="W31" s="42">
        <f>Taiwan!X8-Taiwan!W8</f>
        <v>-245</v>
      </c>
      <c r="X31" s="42">
        <f>Taiwan!Y8-Taiwan!X8</f>
        <v>438</v>
      </c>
      <c r="Y31" s="83"/>
      <c r="Z31" s="83"/>
    </row>
    <row r="32" spans="1:26" x14ac:dyDescent="0.3">
      <c r="A32" s="4" t="s">
        <v>59</v>
      </c>
      <c r="B32" s="42">
        <f>'South Africa'!C8-'South Africa'!B8</f>
        <v>38</v>
      </c>
      <c r="C32" s="42">
        <f>'South Africa'!D8-'South Africa'!C8</f>
        <v>-71</v>
      </c>
      <c r="D32" s="42">
        <f>'South Africa'!E8-'South Africa'!D8</f>
        <v>-72</v>
      </c>
      <c r="E32" s="42">
        <f>'South Africa'!F8-'South Africa'!E8</f>
        <v>-79</v>
      </c>
      <c r="F32" s="42">
        <f>'South Africa'!G8-'South Africa'!F8</f>
        <v>107</v>
      </c>
      <c r="G32" s="42">
        <f>'South Africa'!H8-'South Africa'!G8</f>
        <v>57</v>
      </c>
      <c r="H32" s="42">
        <f>'South Africa'!I8-'South Africa'!H8</f>
        <v>16</v>
      </c>
      <c r="I32" s="42">
        <f>'South Africa'!J8-'South Africa'!I8</f>
        <v>1</v>
      </c>
      <c r="J32" s="42">
        <f>'South Africa'!K8-'South Africa'!J8</f>
        <v>37</v>
      </c>
      <c r="K32" s="42">
        <f>'South Africa'!L8-'South Africa'!K8</f>
        <v>-59</v>
      </c>
      <c r="L32" s="42">
        <f>'South Africa'!M8-'South Africa'!L8</f>
        <v>-6</v>
      </c>
      <c r="M32" s="42">
        <f>'South Africa'!N8-'South Africa'!M8</f>
        <v>44</v>
      </c>
      <c r="N32" s="42">
        <f>'South Africa'!O8-'South Africa'!N8</f>
        <v>64</v>
      </c>
      <c r="O32" s="42">
        <f>'South Africa'!P8-'South Africa'!O8</f>
        <v>40</v>
      </c>
      <c r="P32" s="42">
        <f>'South Africa'!Q8-'South Africa'!P8</f>
        <v>28</v>
      </c>
      <c r="Q32" s="42">
        <f>'South Africa'!R8-'South Africa'!Q8</f>
        <v>29</v>
      </c>
      <c r="R32" s="42">
        <f>'South Africa'!S8-'South Africa'!R8</f>
        <v>-47</v>
      </c>
      <c r="S32" s="42">
        <f>'South Africa'!T8-'South Africa'!S8</f>
        <v>29</v>
      </c>
      <c r="T32" s="42">
        <f>'South Africa'!U8-'South Africa'!T8</f>
        <v>74</v>
      </c>
      <c r="U32" s="42">
        <f>'South Africa'!V8-'South Africa'!U8</f>
        <v>15</v>
      </c>
      <c r="V32" s="42">
        <f>'South Africa'!W8-'South Africa'!V8</f>
        <v>-486</v>
      </c>
      <c r="W32" s="42">
        <f>'South Africa'!X8-'South Africa'!W8</f>
        <v>-17</v>
      </c>
      <c r="X32" s="42">
        <f>'South Africa'!Y8-'South Africa'!X8</f>
        <v>427</v>
      </c>
      <c r="Y32" s="83"/>
      <c r="Z32" s="83"/>
    </row>
    <row r="33" spans="1:26" x14ac:dyDescent="0.3">
      <c r="A33" s="32" t="s">
        <v>124</v>
      </c>
      <c r="B33" s="42" t="s">
        <v>3</v>
      </c>
      <c r="C33" s="42" t="s">
        <v>3</v>
      </c>
      <c r="D33" s="42" t="s">
        <v>3</v>
      </c>
      <c r="E33" s="42" t="s">
        <v>3</v>
      </c>
      <c r="F33" s="42" t="s">
        <v>3</v>
      </c>
      <c r="G33" s="42" t="s">
        <v>3</v>
      </c>
      <c r="H33" s="42" t="s">
        <v>3</v>
      </c>
      <c r="I33" s="42">
        <f>Austria!J8-Austria!I8</f>
        <v>58</v>
      </c>
      <c r="J33" s="42">
        <f>Austria!K8-Austria!J8</f>
        <v>117</v>
      </c>
      <c r="K33" s="42">
        <f>Austria!L8-Austria!K8</f>
        <v>13</v>
      </c>
      <c r="L33" s="42">
        <f>Austria!M8-Austria!L8</f>
        <v>38</v>
      </c>
      <c r="M33" s="42">
        <f>Austria!N8-Austria!M8</f>
        <v>57</v>
      </c>
      <c r="N33" s="42">
        <f>Austria!O8-Austria!N8</f>
        <v>30</v>
      </c>
      <c r="O33" s="42">
        <f>Austria!P8-Austria!O8</f>
        <v>39</v>
      </c>
      <c r="P33" s="42">
        <f>Austria!Q8-Austria!P8</f>
        <v>23</v>
      </c>
      <c r="Q33" s="42">
        <f>Austria!R8-Austria!Q8</f>
        <v>54</v>
      </c>
      <c r="R33" s="42">
        <f>Austria!S8-Austria!R8</f>
        <v>-63</v>
      </c>
      <c r="S33" s="42">
        <f>Austria!T8-Austria!S8</f>
        <v>-24</v>
      </c>
      <c r="T33" s="42">
        <f>Austria!U8-Austria!T8</f>
        <v>22</v>
      </c>
      <c r="U33" s="42">
        <f>Austria!V8-Austria!U8</f>
        <v>-16</v>
      </c>
      <c r="V33" s="42">
        <f>Austria!W8-Austria!V8</f>
        <v>-587</v>
      </c>
      <c r="W33" s="42">
        <f>Austria!X8-Austria!W8</f>
        <v>-9</v>
      </c>
      <c r="X33" s="42">
        <f>Austria!Y8-Austria!X8</f>
        <v>422</v>
      </c>
      <c r="Y33" s="83"/>
      <c r="Z33" s="83"/>
    </row>
    <row r="34" spans="1:26" x14ac:dyDescent="0.3">
      <c r="A34" s="31" t="s">
        <v>182</v>
      </c>
      <c r="B34" s="42" t="s">
        <v>3</v>
      </c>
      <c r="C34" s="42" t="s">
        <v>3</v>
      </c>
      <c r="D34" s="42" t="s">
        <v>3</v>
      </c>
      <c r="E34" s="42" t="s">
        <v>3</v>
      </c>
      <c r="F34" s="42" t="s">
        <v>3</v>
      </c>
      <c r="G34" s="42" t="s">
        <v>3</v>
      </c>
      <c r="H34" s="42" t="s">
        <v>3</v>
      </c>
      <c r="I34" s="42">
        <f>Vietnam!J8-Vietnam!I8</f>
        <v>79</v>
      </c>
      <c r="J34" s="42">
        <f>Vietnam!K8-Vietnam!J8</f>
        <v>84</v>
      </c>
      <c r="K34" s="42">
        <f>Vietnam!L8-Vietnam!K8</f>
        <v>48</v>
      </c>
      <c r="L34" s="42">
        <f>Vietnam!M8-Vietnam!L8</f>
        <v>58</v>
      </c>
      <c r="M34" s="42">
        <f>Vietnam!N8-Vietnam!M8</f>
        <v>67</v>
      </c>
      <c r="N34" s="42">
        <f>Vietnam!O8-Vietnam!N8</f>
        <v>87</v>
      </c>
      <c r="O34" s="42">
        <f>Vietnam!P8-Vietnam!O8</f>
        <v>79</v>
      </c>
      <c r="P34" s="42">
        <f>Vietnam!Q8-Vietnam!P8</f>
        <v>175</v>
      </c>
      <c r="Q34" s="42">
        <f>Vietnam!R8-Vietnam!Q8</f>
        <v>171</v>
      </c>
      <c r="R34" s="42">
        <f>Vietnam!S8-Vietnam!R8</f>
        <v>165</v>
      </c>
      <c r="S34" s="42">
        <f>Vietnam!T8-Vietnam!S8</f>
        <v>246</v>
      </c>
      <c r="T34" s="42">
        <f>Vietnam!U8-Vietnam!T8</f>
        <v>136</v>
      </c>
      <c r="U34" s="42">
        <f>Vietnam!V8-Vietnam!U8</f>
        <v>75</v>
      </c>
      <c r="V34" s="42">
        <f>Vietnam!W8-Vietnam!V8</f>
        <v>-595</v>
      </c>
      <c r="W34" s="42">
        <f>Vietnam!X8-Vietnam!W8</f>
        <v>-234</v>
      </c>
      <c r="X34" s="42">
        <f>Vietnam!Y8-Vietnam!X8</f>
        <v>419</v>
      </c>
      <c r="Y34" s="83"/>
      <c r="Z34" s="83"/>
    </row>
    <row r="35" spans="1:26" x14ac:dyDescent="0.3">
      <c r="A35" s="31" t="s">
        <v>143</v>
      </c>
      <c r="B35" s="42" t="s">
        <v>3</v>
      </c>
      <c r="C35" s="42" t="s">
        <v>3</v>
      </c>
      <c r="D35" s="42" t="s">
        <v>3</v>
      </c>
      <c r="E35" s="42" t="s">
        <v>3</v>
      </c>
      <c r="F35" s="42" t="s">
        <v>3</v>
      </c>
      <c r="G35" s="42" t="s">
        <v>3</v>
      </c>
      <c r="H35" s="42" t="s">
        <v>3</v>
      </c>
      <c r="I35" s="42">
        <f>Portugal!J8-Portugal!I8</f>
        <v>33</v>
      </c>
      <c r="J35" s="42">
        <f>Portugal!K8-Portugal!J8</f>
        <v>71</v>
      </c>
      <c r="K35" s="42">
        <f>Portugal!L8-Portugal!K8</f>
        <v>-46</v>
      </c>
      <c r="L35" s="42">
        <f>Portugal!M8-Portugal!L8</f>
        <v>77</v>
      </c>
      <c r="M35" s="42">
        <f>Portugal!N8-Portugal!M8</f>
        <v>0</v>
      </c>
      <c r="N35" s="42">
        <f>Portugal!O8-Portugal!N8</f>
        <v>-5</v>
      </c>
      <c r="O35" s="42">
        <f>Portugal!P8-Portugal!O8</f>
        <v>23</v>
      </c>
      <c r="P35" s="42">
        <f>Portugal!Q8-Portugal!P8</f>
        <v>40</v>
      </c>
      <c r="Q35" s="42">
        <f>Portugal!R8-Portugal!Q8</f>
        <v>15</v>
      </c>
      <c r="R35" s="42">
        <f>Portugal!S8-Portugal!R8</f>
        <v>48</v>
      </c>
      <c r="S35" s="42">
        <f>Portugal!T8-Portugal!S8</f>
        <v>19</v>
      </c>
      <c r="T35" s="42">
        <f>Portugal!U8-Portugal!T8</f>
        <v>63</v>
      </c>
      <c r="U35" s="42">
        <f>Portugal!V8-Portugal!U8</f>
        <v>19</v>
      </c>
      <c r="V35" s="42">
        <f>Portugal!W8-Portugal!V8</f>
        <v>-491</v>
      </c>
      <c r="W35" s="42">
        <f>Portugal!X8-Portugal!W8</f>
        <v>4</v>
      </c>
      <c r="X35" s="42">
        <f>Portugal!Y8-Portugal!X8</f>
        <v>412</v>
      </c>
      <c r="Y35" s="83"/>
      <c r="Z35" s="83"/>
    </row>
    <row r="36" spans="1:26" x14ac:dyDescent="0.3">
      <c r="A36" s="31" t="s">
        <v>127</v>
      </c>
      <c r="B36" s="42" t="s">
        <v>3</v>
      </c>
      <c r="C36" s="42" t="s">
        <v>3</v>
      </c>
      <c r="D36" s="42" t="s">
        <v>3</v>
      </c>
      <c r="E36" s="42" t="s">
        <v>3</v>
      </c>
      <c r="F36" s="42" t="s">
        <v>3</v>
      </c>
      <c r="G36" s="42" t="s">
        <v>3</v>
      </c>
      <c r="H36" s="42" t="s">
        <v>3</v>
      </c>
      <c r="I36" s="42">
        <f>'Czech Republic'!J8-'Czech Republic'!I8</f>
        <v>32</v>
      </c>
      <c r="J36" s="42">
        <f>'Czech Republic'!K8-'Czech Republic'!J8</f>
        <v>39</v>
      </c>
      <c r="K36" s="42">
        <f>'Czech Republic'!L8-'Czech Republic'!K8</f>
        <v>53</v>
      </c>
      <c r="L36" s="42">
        <f>'Czech Republic'!M8-'Czech Republic'!L8</f>
        <v>18</v>
      </c>
      <c r="M36" s="42">
        <f>'Czech Republic'!N8-'Czech Republic'!M8</f>
        <v>51</v>
      </c>
      <c r="N36" s="42">
        <f>'Czech Republic'!O8-'Czech Republic'!N8</f>
        <v>6</v>
      </c>
      <c r="O36" s="42">
        <f>'Czech Republic'!P8-'Czech Republic'!O8</f>
        <v>21</v>
      </c>
      <c r="P36" s="42">
        <f>'Czech Republic'!Q8-'Czech Republic'!P8</f>
        <v>32</v>
      </c>
      <c r="Q36" s="42">
        <f>'Czech Republic'!R8-'Czech Republic'!Q8</f>
        <v>23</v>
      </c>
      <c r="R36" s="42">
        <f>'Czech Republic'!S8-'Czech Republic'!R8</f>
        <v>-5</v>
      </c>
      <c r="S36" s="42">
        <f>'Czech Republic'!T8-'Czech Republic'!S8</f>
        <v>59</v>
      </c>
      <c r="T36" s="42">
        <f>'Czech Republic'!U8-'Czech Republic'!T8</f>
        <v>19</v>
      </c>
      <c r="U36" s="42">
        <f>'Czech Republic'!V8-'Czech Republic'!U8</f>
        <v>14</v>
      </c>
      <c r="V36" s="42">
        <f>'Czech Republic'!W8-'Czech Republic'!V8</f>
        <v>-402</v>
      </c>
      <c r="W36" s="42">
        <f>'Czech Republic'!X8-'Czech Republic'!W8</f>
        <v>-15</v>
      </c>
      <c r="X36" s="42">
        <f>'Czech Republic'!Y8-'Czech Republic'!X8</f>
        <v>281</v>
      </c>
      <c r="Y36" s="83"/>
      <c r="Z36" s="83"/>
    </row>
    <row r="37" spans="1:26" ht="15.75" customHeight="1" x14ac:dyDescent="0.3">
      <c r="A37" s="4" t="s">
        <v>83</v>
      </c>
      <c r="B37" s="42">
        <f>Indonesia!C8-Indonesia!B8</f>
        <v>49</v>
      </c>
      <c r="C37" s="42">
        <f>Indonesia!D8-Indonesia!C8</f>
        <v>-53</v>
      </c>
      <c r="D37" s="42">
        <f>Indonesia!E8-Indonesia!D8</f>
        <v>-69</v>
      </c>
      <c r="E37" s="42">
        <f>Indonesia!F8-Indonesia!E8</f>
        <v>-40</v>
      </c>
      <c r="F37" s="42">
        <f>Indonesia!G8-Indonesia!F8</f>
        <v>2</v>
      </c>
      <c r="G37" s="42">
        <f>Indonesia!H8-Indonesia!G8</f>
        <v>29</v>
      </c>
      <c r="H37" s="42">
        <f>Indonesia!I8-Indonesia!H8</f>
        <v>-5</v>
      </c>
      <c r="I37" s="42">
        <f>Indonesia!J8-Indonesia!I8</f>
        <v>20</v>
      </c>
      <c r="J37" s="42">
        <f>Indonesia!K8-Indonesia!J8</f>
        <v>-9</v>
      </c>
      <c r="K37" s="42">
        <f>Indonesia!L8-Indonesia!K8</f>
        <v>14</v>
      </c>
      <c r="L37" s="42">
        <f>Indonesia!M8-Indonesia!L8</f>
        <v>41</v>
      </c>
      <c r="M37" s="42">
        <f>Indonesia!N8-Indonesia!M8</f>
        <v>94</v>
      </c>
      <c r="N37" s="42">
        <f>Indonesia!O8-Indonesia!N8</f>
        <v>54</v>
      </c>
      <c r="O37" s="42">
        <f>Indonesia!P8-Indonesia!O8</f>
        <v>124</v>
      </c>
      <c r="P37" s="42">
        <f>Indonesia!Q8-Indonesia!P8</f>
        <v>70</v>
      </c>
      <c r="Q37" s="42">
        <f>Indonesia!R8-Indonesia!Q8</f>
        <v>8</v>
      </c>
      <c r="R37" s="42">
        <f>Indonesia!S8-Indonesia!R8</f>
        <v>57</v>
      </c>
      <c r="S37" s="42">
        <f>Indonesia!T8-Indonesia!S8</f>
        <v>81</v>
      </c>
      <c r="T37" s="42">
        <f>Indonesia!U8-Indonesia!T8</f>
        <v>32</v>
      </c>
      <c r="U37" s="42">
        <f>Indonesia!V8-Indonesia!U8</f>
        <v>34</v>
      </c>
      <c r="V37" s="42">
        <f>Indonesia!W8-Indonesia!V8</f>
        <v>-671</v>
      </c>
      <c r="W37" s="42">
        <f>Indonesia!X8-Indonesia!W8</f>
        <v>55</v>
      </c>
      <c r="X37" s="42">
        <f>Indonesia!Y8-Indonesia!X8</f>
        <v>279</v>
      </c>
      <c r="Y37" s="83"/>
      <c r="Z37" s="83"/>
    </row>
    <row r="38" spans="1:26" x14ac:dyDescent="0.3">
      <c r="A38" s="31" t="s">
        <v>155</v>
      </c>
      <c r="B38" s="42" t="s">
        <v>3</v>
      </c>
      <c r="C38" s="42" t="s">
        <v>3</v>
      </c>
      <c r="D38" s="42" t="s">
        <v>3</v>
      </c>
      <c r="E38" s="42" t="s">
        <v>3</v>
      </c>
      <c r="F38" s="42" t="s">
        <v>3</v>
      </c>
      <c r="G38" s="42" t="s">
        <v>3</v>
      </c>
      <c r="H38" s="42" t="s">
        <v>3</v>
      </c>
      <c r="I38" s="42">
        <f>Nigeria!J8-Nigeria!I8</f>
        <v>62</v>
      </c>
      <c r="J38" s="42">
        <f>Nigeria!K8-Nigeria!J8</f>
        <v>190</v>
      </c>
      <c r="K38" s="42">
        <f>Nigeria!L8-Nigeria!K8</f>
        <v>-33</v>
      </c>
      <c r="L38" s="42">
        <f>Nigeria!M8-Nigeria!L8</f>
        <v>88</v>
      </c>
      <c r="M38" s="42">
        <f>Nigeria!N8-Nigeria!M8</f>
        <v>56</v>
      </c>
      <c r="N38" s="42">
        <f>Nigeria!O8-Nigeria!N8</f>
        <v>195</v>
      </c>
      <c r="O38" s="42">
        <f>Nigeria!P8-Nigeria!O8</f>
        <v>283</v>
      </c>
      <c r="P38" s="42">
        <f>Nigeria!Q8-Nigeria!P8</f>
        <v>177</v>
      </c>
      <c r="Q38" s="42">
        <f>Nigeria!R8-Nigeria!Q8</f>
        <v>63</v>
      </c>
      <c r="R38" s="42">
        <f>Nigeria!S8-Nigeria!R8</f>
        <v>-33</v>
      </c>
      <c r="S38" s="42">
        <f>Nigeria!T8-Nigeria!S8</f>
        <v>-11</v>
      </c>
      <c r="T38" s="42">
        <f>Nigeria!U8-Nigeria!T8</f>
        <v>10</v>
      </c>
      <c r="U38" s="42">
        <f>Nigeria!V8-Nigeria!U8</f>
        <v>-125</v>
      </c>
      <c r="V38" s="42">
        <f>Nigeria!W8-Nigeria!V8</f>
        <v>-686</v>
      </c>
      <c r="W38" s="42">
        <f>Nigeria!X8-Nigeria!W8</f>
        <v>104</v>
      </c>
      <c r="X38" s="42">
        <f>Nigeria!Y8-Nigeria!X8</f>
        <v>271</v>
      </c>
      <c r="Y38" s="83"/>
      <c r="Z38" s="83"/>
    </row>
    <row r="39" spans="1:26" x14ac:dyDescent="0.3">
      <c r="A39" s="31" t="s">
        <v>162</v>
      </c>
      <c r="B39" s="42" t="s">
        <v>3</v>
      </c>
      <c r="C39" s="42" t="s">
        <v>3</v>
      </c>
      <c r="D39" s="42" t="s">
        <v>3</v>
      </c>
      <c r="E39" s="42" t="s">
        <v>3</v>
      </c>
      <c r="F39" s="42" t="s">
        <v>3</v>
      </c>
      <c r="G39" s="42" t="s">
        <v>3</v>
      </c>
      <c r="H39" s="42" t="s">
        <v>3</v>
      </c>
      <c r="I39" s="42">
        <f>Turkey!J8-Turkey!I8</f>
        <v>43</v>
      </c>
      <c r="J39" s="42">
        <f>Turkey!K8-Turkey!J8</f>
        <v>94</v>
      </c>
      <c r="K39" s="42">
        <f>Turkey!L8-Turkey!K8</f>
        <v>-35</v>
      </c>
      <c r="L39" s="42">
        <f>Turkey!M8-Turkey!L8</f>
        <v>99</v>
      </c>
      <c r="M39" s="42">
        <f>Turkey!N8-Turkey!M8</f>
        <v>88</v>
      </c>
      <c r="N39" s="42">
        <f>Turkey!O8-Turkey!N8</f>
        <v>86</v>
      </c>
      <c r="O39" s="42">
        <f>Turkey!P8-Turkey!O8</f>
        <v>103</v>
      </c>
      <c r="P39" s="42">
        <f>Turkey!Q8-Turkey!P8</f>
        <v>57</v>
      </c>
      <c r="Q39" s="42">
        <f>Turkey!R8-Turkey!Q8</f>
        <v>79</v>
      </c>
      <c r="R39" s="42">
        <f>Turkey!S8-Turkey!R8</f>
        <v>-6</v>
      </c>
      <c r="S39" s="42">
        <f>Turkey!T8-Turkey!S8</f>
        <v>-78</v>
      </c>
      <c r="T39" s="42">
        <f>Turkey!U8-Turkey!T8</f>
        <v>-55</v>
      </c>
      <c r="U39" s="42">
        <f>Turkey!V8-Turkey!U8</f>
        <v>-8</v>
      </c>
      <c r="V39" s="42">
        <f>Turkey!W8-Turkey!V8</f>
        <v>-548</v>
      </c>
      <c r="W39" s="42">
        <f>Turkey!X8-Turkey!W8</f>
        <v>53</v>
      </c>
      <c r="X39" s="42">
        <f>Turkey!Y8-Turkey!X8</f>
        <v>271</v>
      </c>
      <c r="Y39" s="83"/>
      <c r="Z39" s="83"/>
    </row>
    <row r="40" spans="1:26" x14ac:dyDescent="0.3">
      <c r="A40" s="4" t="s">
        <v>87</v>
      </c>
      <c r="B40" s="42">
        <f>Thailand!C8-Thailand!B8</f>
        <v>78</v>
      </c>
      <c r="C40" s="42">
        <f>Thailand!D8-Thailand!C8</f>
        <v>-74</v>
      </c>
      <c r="D40" s="42">
        <f>Thailand!E8-Thailand!D8</f>
        <v>-47</v>
      </c>
      <c r="E40" s="42">
        <f>Thailand!F8-Thailand!E8</f>
        <v>-74</v>
      </c>
      <c r="F40" s="42">
        <f>Thailand!G8-Thailand!F8</f>
        <v>62</v>
      </c>
      <c r="G40" s="42">
        <f>Thailand!H8-Thailand!G8</f>
        <v>10</v>
      </c>
      <c r="H40" s="42">
        <f>Thailand!I8-Thailand!H8</f>
        <v>-86</v>
      </c>
      <c r="I40" s="42">
        <f>Thailand!J8-Thailand!I8</f>
        <v>73</v>
      </c>
      <c r="J40" s="42">
        <f>Thailand!K8-Thailand!J8</f>
        <v>34</v>
      </c>
      <c r="K40" s="42">
        <f>Thailand!L8-Thailand!K8</f>
        <v>-54</v>
      </c>
      <c r="L40" s="42">
        <f>Thailand!M8-Thailand!L8</f>
        <v>51</v>
      </c>
      <c r="M40" s="42">
        <f>Thailand!N8-Thailand!M8</f>
        <v>23</v>
      </c>
      <c r="N40" s="42">
        <f>Thailand!O8-Thailand!N8</f>
        <v>60</v>
      </c>
      <c r="O40" s="42">
        <f>Thailand!P8-Thailand!O8</f>
        <v>53</v>
      </c>
      <c r="P40" s="42">
        <f>Thailand!Q8-Thailand!P8</f>
        <v>11</v>
      </c>
      <c r="Q40" s="42">
        <f>Thailand!R8-Thailand!Q8</f>
        <v>3</v>
      </c>
      <c r="R40" s="42">
        <f>Thailand!S8-Thailand!R8</f>
        <v>31</v>
      </c>
      <c r="S40" s="42">
        <f>Thailand!T8-Thailand!S8</f>
        <v>43</v>
      </c>
      <c r="T40" s="42">
        <f>Thailand!U8-Thailand!T8</f>
        <v>47</v>
      </c>
      <c r="U40" s="42">
        <f>Thailand!V8-Thailand!U8</f>
        <v>-9</v>
      </c>
      <c r="V40" s="42">
        <f>Thailand!W8-Thailand!V8</f>
        <v>-545</v>
      </c>
      <c r="W40" s="42">
        <f>Thailand!X8-Thailand!W8</f>
        <v>-15</v>
      </c>
      <c r="X40" s="42">
        <f>Thailand!Y8-Thailand!X8</f>
        <v>266</v>
      </c>
      <c r="Y40" s="83"/>
      <c r="Z40" s="83"/>
    </row>
    <row r="41" spans="1:26" x14ac:dyDescent="0.3">
      <c r="A41" s="4" t="s">
        <v>78</v>
      </c>
      <c r="B41" s="42">
        <f>'Saudi Arabia'!C8-'Saudi Arabia'!B8</f>
        <v>13</v>
      </c>
      <c r="C41" s="42">
        <f>'Saudi Arabia'!D8-'Saudi Arabia'!C8</f>
        <v>-71</v>
      </c>
      <c r="D41" s="42">
        <f>'Saudi Arabia'!E8-'Saudi Arabia'!D8</f>
        <v>-271</v>
      </c>
      <c r="E41" s="42">
        <f>'Saudi Arabia'!F8-'Saudi Arabia'!E8</f>
        <v>-57</v>
      </c>
      <c r="F41" s="42">
        <f>'Saudi Arabia'!G8-'Saudi Arabia'!F8</f>
        <v>-10</v>
      </c>
      <c r="G41" s="42">
        <f>'Saudi Arabia'!H8-'Saudi Arabia'!G8</f>
        <v>19</v>
      </c>
      <c r="H41" s="42">
        <f>'Saudi Arabia'!I8-'Saudi Arabia'!H8</f>
        <v>38</v>
      </c>
      <c r="I41" s="42">
        <f>'Saudi Arabia'!J8-'Saudi Arabia'!I8</f>
        <v>97</v>
      </c>
      <c r="J41" s="42">
        <f>'Saudi Arabia'!K8-'Saudi Arabia'!J8</f>
        <v>135</v>
      </c>
      <c r="K41" s="42">
        <f>'Saudi Arabia'!L8-'Saudi Arabia'!K8</f>
        <v>138</v>
      </c>
      <c r="L41" s="42">
        <f>'Saudi Arabia'!M8-'Saudi Arabia'!L8</f>
        <v>238</v>
      </c>
      <c r="M41" s="42">
        <f>'Saudi Arabia'!N8-'Saudi Arabia'!M8</f>
        <v>446</v>
      </c>
      <c r="N41" s="42">
        <f>'Saudi Arabia'!O8-'Saudi Arabia'!N8</f>
        <v>602</v>
      </c>
      <c r="O41" s="42">
        <f>'Saudi Arabia'!P8-'Saudi Arabia'!O8</f>
        <v>425</v>
      </c>
      <c r="P41" s="42">
        <f>'Saudi Arabia'!Q8-'Saudi Arabia'!P8</f>
        <v>502</v>
      </c>
      <c r="Q41" s="42">
        <f>'Saudi Arabia'!R8-'Saudi Arabia'!Q8</f>
        <v>374</v>
      </c>
      <c r="R41" s="42">
        <f>'Saudi Arabia'!S8-'Saudi Arabia'!R8</f>
        <v>-86</v>
      </c>
      <c r="S41" s="42">
        <f>'Saudi Arabia'!T8-'Saudi Arabia'!S8</f>
        <v>-428</v>
      </c>
      <c r="T41" s="42">
        <f>'Saudi Arabia'!U8-'Saudi Arabia'!T8</f>
        <v>-138</v>
      </c>
      <c r="U41" s="42">
        <f>'Saudi Arabia'!V8-'Saudi Arabia'!U8</f>
        <v>-305</v>
      </c>
      <c r="V41" s="42">
        <f>'Saudi Arabia'!W8-'Saudi Arabia'!V8</f>
        <v>-1118</v>
      </c>
      <c r="W41" s="42">
        <f>'Saudi Arabia'!X8-'Saudi Arabia'!W8</f>
        <v>-216</v>
      </c>
      <c r="X41" s="42">
        <f>'Saudi Arabia'!Y8-'Saudi Arabia'!X8</f>
        <v>254</v>
      </c>
      <c r="Y41" s="83"/>
      <c r="Z41" s="83"/>
    </row>
    <row r="42" spans="1:26" x14ac:dyDescent="0.3">
      <c r="A42" s="31" t="s">
        <v>132</v>
      </c>
      <c r="B42" s="42" t="s">
        <v>3</v>
      </c>
      <c r="C42" s="42" t="s">
        <v>3</v>
      </c>
      <c r="D42" s="42" t="s">
        <v>3</v>
      </c>
      <c r="E42" s="42" t="s">
        <v>3</v>
      </c>
      <c r="F42" s="42" t="s">
        <v>3</v>
      </c>
      <c r="G42" s="42" t="s">
        <v>3</v>
      </c>
      <c r="H42" s="42" t="s">
        <v>3</v>
      </c>
      <c r="I42" s="42">
        <f>Greece!J8-Greece!I8</f>
        <v>48</v>
      </c>
      <c r="J42" s="42">
        <f>Greece!K8-Greece!J8</f>
        <v>55</v>
      </c>
      <c r="K42" s="42">
        <f>Greece!L8-Greece!K8</f>
        <v>-19</v>
      </c>
      <c r="L42" s="42">
        <f>Greece!M8-Greece!L8</f>
        <v>2</v>
      </c>
      <c r="M42" s="42">
        <f>Greece!N8-Greece!M8</f>
        <v>-16</v>
      </c>
      <c r="N42" s="42">
        <f>Greece!O8-Greece!N8</f>
        <v>-19</v>
      </c>
      <c r="O42" s="42">
        <f>Greece!P8-Greece!O8</f>
        <v>12</v>
      </c>
      <c r="P42" s="42">
        <f>Greece!Q8-Greece!P8</f>
        <v>11</v>
      </c>
      <c r="Q42" s="42">
        <f>Greece!R8-Greece!Q8</f>
        <v>20</v>
      </c>
      <c r="R42" s="42">
        <f>Greece!S8-Greece!R8</f>
        <v>24</v>
      </c>
      <c r="S42" s="42">
        <f>Greece!T8-Greece!S8</f>
        <v>40</v>
      </c>
      <c r="T42" s="42">
        <f>Greece!U8-Greece!T8</f>
        <v>9</v>
      </c>
      <c r="U42" s="42">
        <f>Greece!V8-Greece!U8</f>
        <v>20</v>
      </c>
      <c r="V42" s="42">
        <f>Greece!W8-Greece!V8</f>
        <v>-291</v>
      </c>
      <c r="W42" s="42">
        <f>Greece!X8-Greece!W8</f>
        <v>21</v>
      </c>
      <c r="X42" s="42">
        <f>Greece!Y8-Greece!X8</f>
        <v>239</v>
      </c>
      <c r="Y42" s="83"/>
      <c r="Z42" s="83"/>
    </row>
    <row r="43" spans="1:26" x14ac:dyDescent="0.3">
      <c r="A43" s="31" t="s">
        <v>131</v>
      </c>
      <c r="B43" s="42" t="s">
        <v>3</v>
      </c>
      <c r="C43" s="42" t="s">
        <v>3</v>
      </c>
      <c r="D43" s="42" t="s">
        <v>3</v>
      </c>
      <c r="E43" s="42" t="s">
        <v>3</v>
      </c>
      <c r="F43" s="42" t="s">
        <v>3</v>
      </c>
      <c r="G43" s="42" t="s">
        <v>3</v>
      </c>
      <c r="H43" s="42" t="s">
        <v>3</v>
      </c>
      <c r="I43" s="42">
        <f>Finland!J8-Finland!I8</f>
        <v>42</v>
      </c>
      <c r="J43" s="42">
        <f>Finland!K8-Finland!J8</f>
        <v>84</v>
      </c>
      <c r="K43" s="42">
        <f>Finland!L8-Finland!K8</f>
        <v>-19</v>
      </c>
      <c r="L43" s="42">
        <f>Finland!M8-Finland!L8</f>
        <v>5</v>
      </c>
      <c r="M43" s="42">
        <f>Finland!N8-Finland!M8</f>
        <v>54</v>
      </c>
      <c r="N43" s="42">
        <f>Finland!O8-Finland!N8</f>
        <v>21</v>
      </c>
      <c r="O43" s="42">
        <f>Finland!P8-Finland!O8</f>
        <v>25</v>
      </c>
      <c r="P43" s="42">
        <f>Finland!Q8-Finland!P8</f>
        <v>20</v>
      </c>
      <c r="Q43" s="42">
        <f>Finland!R8-Finland!Q8</f>
        <v>23</v>
      </c>
      <c r="R43" s="42">
        <f>Finland!S8-Finland!R8</f>
        <v>-12</v>
      </c>
      <c r="S43" s="42">
        <f>Finland!T8-Finland!S8</f>
        <v>-26</v>
      </c>
      <c r="T43" s="42">
        <f>Finland!U8-Finland!T8</f>
        <v>-15</v>
      </c>
      <c r="U43" s="42">
        <f>Finland!V8-Finland!U8</f>
        <v>-8</v>
      </c>
      <c r="V43" s="42">
        <f>Finland!W8-Finland!V8</f>
        <v>-370</v>
      </c>
      <c r="W43" s="42">
        <f>Finland!X8-Finland!W8</f>
        <v>-58</v>
      </c>
      <c r="X43" s="42">
        <f>Finland!Y8-Finland!X8</f>
        <v>223</v>
      </c>
      <c r="Y43" s="83"/>
      <c r="Z43" s="83"/>
    </row>
    <row r="44" spans="1:26" x14ac:dyDescent="0.3">
      <c r="A44" s="31" t="s">
        <v>176</v>
      </c>
      <c r="B44" s="42" t="s">
        <v>3</v>
      </c>
      <c r="C44" s="42" t="s">
        <v>3</v>
      </c>
      <c r="D44" s="42" t="s">
        <v>3</v>
      </c>
      <c r="E44" s="42" t="s">
        <v>3</v>
      </c>
      <c r="F44" s="42" t="s">
        <v>3</v>
      </c>
      <c r="G44" s="42" t="s">
        <v>3</v>
      </c>
      <c r="H44" s="42" t="s">
        <v>3</v>
      </c>
      <c r="I44" s="42">
        <f>'El Salvador'!J8-'El Salvador'!I8</f>
        <v>-32</v>
      </c>
      <c r="J44" s="42">
        <f>'El Salvador'!K8-'El Salvador'!J8</f>
        <v>-45</v>
      </c>
      <c r="K44" s="42">
        <f>'El Salvador'!L8-'El Salvador'!K8</f>
        <v>-60</v>
      </c>
      <c r="L44" s="42">
        <f>'El Salvador'!M8-'El Salvador'!L8</f>
        <v>-45</v>
      </c>
      <c r="M44" s="42">
        <f>'El Salvador'!N8-'El Salvador'!M8</f>
        <v>-26</v>
      </c>
      <c r="N44" s="42">
        <f>'El Salvador'!O8-'El Salvador'!N8</f>
        <v>-7</v>
      </c>
      <c r="O44" s="42">
        <f>'El Salvador'!P8-'El Salvador'!O8</f>
        <v>28</v>
      </c>
      <c r="P44" s="42">
        <f>'El Salvador'!Q8-'El Salvador'!P8</f>
        <v>71</v>
      </c>
      <c r="Q44" s="42">
        <f>'El Salvador'!R8-'El Salvador'!Q8</f>
        <v>109</v>
      </c>
      <c r="R44" s="42">
        <f>'El Salvador'!S8-'El Salvador'!R8</f>
        <v>56</v>
      </c>
      <c r="S44" s="42">
        <f>'El Salvador'!T8-'El Salvador'!S8</f>
        <v>-43</v>
      </c>
      <c r="T44" s="42">
        <f>'El Salvador'!U8-'El Salvador'!T8</f>
        <v>84</v>
      </c>
      <c r="U44" s="42">
        <f>'El Salvador'!V8-'El Salvador'!U8</f>
        <v>29</v>
      </c>
      <c r="V44" s="42">
        <f>'El Salvador'!W8-'El Salvador'!V8</f>
        <v>-532</v>
      </c>
      <c r="W44" s="42">
        <f>'El Salvador'!X8-'El Salvador'!W8</f>
        <v>450</v>
      </c>
      <c r="X44" s="42">
        <f>'El Salvador'!Y8-'El Salvador'!X8</f>
        <v>222</v>
      </c>
      <c r="Y44" s="83"/>
      <c r="Z44" s="83"/>
    </row>
    <row r="45" spans="1:26" x14ac:dyDescent="0.3">
      <c r="A45" s="31" t="s">
        <v>175</v>
      </c>
      <c r="B45" s="42" t="s">
        <v>3</v>
      </c>
      <c r="C45" s="42" t="s">
        <v>3</v>
      </c>
      <c r="D45" s="42" t="s">
        <v>3</v>
      </c>
      <c r="E45" s="42" t="s">
        <v>3</v>
      </c>
      <c r="F45" s="42" t="s">
        <v>3</v>
      </c>
      <c r="G45" s="42" t="s">
        <v>3</v>
      </c>
      <c r="H45" s="42" t="s">
        <v>3</v>
      </c>
      <c r="I45" s="42">
        <f>'Dominican Republic'!J8-'Dominican Republic'!I8</f>
        <v>71</v>
      </c>
      <c r="J45" s="42">
        <f>'Dominican Republic'!K8-'Dominican Republic'!J8</f>
        <v>12</v>
      </c>
      <c r="K45" s="42">
        <f>'Dominican Republic'!L8-'Dominican Republic'!K8</f>
        <v>14</v>
      </c>
      <c r="L45" s="42">
        <f>'Dominican Republic'!M8-'Dominican Republic'!L8</f>
        <v>36</v>
      </c>
      <c r="M45" s="42">
        <f>'Dominican Republic'!N8-'Dominican Republic'!M8</f>
        <v>17</v>
      </c>
      <c r="N45" s="42">
        <f>'Dominican Republic'!O8-'Dominican Republic'!N8</f>
        <v>21</v>
      </c>
      <c r="O45" s="42">
        <f>'Dominican Republic'!P8-'Dominican Republic'!O8</f>
        <v>79</v>
      </c>
      <c r="P45" s="42">
        <f>'Dominican Republic'!Q8-'Dominican Republic'!P8</f>
        <v>82</v>
      </c>
      <c r="Q45" s="42">
        <f>'Dominican Republic'!R8-'Dominican Republic'!Q8</f>
        <v>141</v>
      </c>
      <c r="R45" s="42">
        <f>'Dominican Republic'!S8-'Dominican Republic'!R8</f>
        <v>80</v>
      </c>
      <c r="S45" s="42">
        <f>'Dominican Republic'!T8-'Dominican Republic'!S8</f>
        <v>167</v>
      </c>
      <c r="T45" s="42">
        <f>'Dominican Republic'!U8-'Dominican Republic'!T8</f>
        <v>108</v>
      </c>
      <c r="U45" s="42">
        <f>'Dominican Republic'!V8-'Dominican Republic'!U8</f>
        <v>55</v>
      </c>
      <c r="V45" s="42">
        <f>'Dominican Republic'!W8-'Dominican Republic'!V8</f>
        <v>-939</v>
      </c>
      <c r="W45" s="42">
        <f>'Dominican Republic'!X8-'Dominican Republic'!W8</f>
        <v>744</v>
      </c>
      <c r="X45" s="42">
        <f>'Dominican Republic'!Y8-'Dominican Republic'!X8</f>
        <v>220</v>
      </c>
      <c r="Y45" s="83"/>
      <c r="Z45" s="83"/>
    </row>
    <row r="46" spans="1:26" x14ac:dyDescent="0.3">
      <c r="A46" s="31" t="s">
        <v>134</v>
      </c>
      <c r="B46" s="42" t="s">
        <v>3</v>
      </c>
      <c r="C46" s="42" t="s">
        <v>3</v>
      </c>
      <c r="D46" s="42" t="s">
        <v>3</v>
      </c>
      <c r="E46" s="42" t="s">
        <v>3</v>
      </c>
      <c r="F46" s="42" t="s">
        <v>3</v>
      </c>
      <c r="G46" s="42" t="s">
        <v>3</v>
      </c>
      <c r="H46" s="42" t="s">
        <v>3</v>
      </c>
      <c r="I46" s="42">
        <f>Hungary!J8-Hungary!I8</f>
        <v>21</v>
      </c>
      <c r="J46" s="42">
        <f>Hungary!K8-Hungary!J8</f>
        <v>19</v>
      </c>
      <c r="K46" s="42">
        <f>Hungary!L8-Hungary!K8</f>
        <v>23</v>
      </c>
      <c r="L46" s="42">
        <f>Hungary!M8-Hungary!L8</f>
        <v>23</v>
      </c>
      <c r="M46" s="42">
        <f>Hungary!N8-Hungary!M8</f>
        <v>42</v>
      </c>
      <c r="N46" s="42">
        <f>Hungary!O8-Hungary!N8</f>
        <v>-10</v>
      </c>
      <c r="O46" s="42">
        <f>Hungary!P8-Hungary!O8</f>
        <v>18</v>
      </c>
      <c r="P46" s="42">
        <f>Hungary!Q8-Hungary!P8</f>
        <v>20</v>
      </c>
      <c r="Q46" s="42">
        <f>Hungary!R8-Hungary!Q8</f>
        <v>21</v>
      </c>
      <c r="R46" s="42">
        <f>Hungary!S8-Hungary!R8</f>
        <v>1</v>
      </c>
      <c r="S46" s="42">
        <f>Hungary!T8-Hungary!S8</f>
        <v>28</v>
      </c>
      <c r="T46" s="42">
        <f>Hungary!U8-Hungary!T8</f>
        <v>35</v>
      </c>
      <c r="U46" s="42">
        <f>Hungary!V8-Hungary!U8</f>
        <v>12</v>
      </c>
      <c r="V46" s="42">
        <f>Hungary!W8-Hungary!V8</f>
        <v>-303</v>
      </c>
      <c r="W46" s="42">
        <f>Hungary!X8-Hungary!W8</f>
        <v>-24</v>
      </c>
      <c r="X46" s="42">
        <f>Hungary!Y8-Hungary!X8</f>
        <v>211</v>
      </c>
      <c r="Y46" s="83"/>
      <c r="Z46" s="83"/>
    </row>
    <row r="47" spans="1:26" x14ac:dyDescent="0.3">
      <c r="A47" s="31" t="s">
        <v>84</v>
      </c>
      <c r="B47" s="42">
        <f>Malaysia!C8-Malaysia!B8</f>
        <v>47</v>
      </c>
      <c r="C47" s="42">
        <f>Malaysia!D8-Malaysia!C8</f>
        <v>-83</v>
      </c>
      <c r="D47" s="42">
        <f>Malaysia!E8-Malaysia!D8</f>
        <v>-41</v>
      </c>
      <c r="E47" s="42">
        <f>Malaysia!F8-Malaysia!E8</f>
        <v>-30</v>
      </c>
      <c r="F47" s="42">
        <f>Malaysia!G8-Malaysia!F8</f>
        <v>50</v>
      </c>
      <c r="G47" s="42">
        <f>Malaysia!H8-Malaysia!G8</f>
        <v>28</v>
      </c>
      <c r="H47" s="42">
        <f>Malaysia!I8-Malaysia!H8</f>
        <v>6</v>
      </c>
      <c r="I47" s="42">
        <f>Malaysia!J8-Malaysia!I8</f>
        <v>44</v>
      </c>
      <c r="J47" s="42">
        <f>Malaysia!K8-Malaysia!J8</f>
        <v>10</v>
      </c>
      <c r="K47" s="42">
        <f>Malaysia!L8-Malaysia!K8</f>
        <v>-25</v>
      </c>
      <c r="L47" s="42">
        <f>Malaysia!M8-Malaysia!L8</f>
        <v>85</v>
      </c>
      <c r="M47" s="42">
        <f>Malaysia!N8-Malaysia!M8</f>
        <v>56</v>
      </c>
      <c r="N47" s="42">
        <f>Malaysia!O8-Malaysia!N8</f>
        <v>56</v>
      </c>
      <c r="O47" s="42">
        <f>Malaysia!P8-Malaysia!O8</f>
        <v>89</v>
      </c>
      <c r="P47" s="42">
        <f>Malaysia!Q8-Malaysia!P8</f>
        <v>57</v>
      </c>
      <c r="Q47" s="42">
        <f>Malaysia!R8-Malaysia!Q8</f>
        <v>17</v>
      </c>
      <c r="R47" s="42">
        <f>Malaysia!S8-Malaysia!R8</f>
        <v>15</v>
      </c>
      <c r="S47" s="42">
        <f>Malaysia!T8-Malaysia!S8</f>
        <v>12</v>
      </c>
      <c r="T47" s="42">
        <f>Malaysia!U8-Malaysia!T8</f>
        <v>24</v>
      </c>
      <c r="U47" s="42">
        <f>Malaysia!V8-Malaysia!U8</f>
        <v>-41</v>
      </c>
      <c r="V47" s="42">
        <f>Malaysia!W8-Malaysia!V8</f>
        <v>-451</v>
      </c>
      <c r="W47" s="42">
        <f>Malaysia!X8-Malaysia!W8</f>
        <v>-66</v>
      </c>
      <c r="X47" s="42">
        <f>Malaysia!Y8-Malaysia!X8</f>
        <v>193</v>
      </c>
      <c r="Y47" s="83"/>
      <c r="Z47" s="83"/>
    </row>
    <row r="48" spans="1:26" x14ac:dyDescent="0.3">
      <c r="A48" s="4" t="s">
        <v>49</v>
      </c>
      <c r="B48" s="42">
        <f>'Hong Kong'!C8-'Hong Kong'!B8</f>
        <v>88</v>
      </c>
      <c r="C48" s="42">
        <f>'Hong Kong'!D8-'Hong Kong'!C8</f>
        <v>-111</v>
      </c>
      <c r="D48" s="42">
        <f>'Hong Kong'!E8-'Hong Kong'!D8</f>
        <v>-120</v>
      </c>
      <c r="E48" s="42">
        <f>'Hong Kong'!F8-'Hong Kong'!E8</f>
        <v>-111</v>
      </c>
      <c r="F48" s="42">
        <f>'Hong Kong'!G8-'Hong Kong'!F8</f>
        <v>76</v>
      </c>
      <c r="G48" s="42">
        <f>'Hong Kong'!H8-'Hong Kong'!G8</f>
        <v>60</v>
      </c>
      <c r="H48" s="42">
        <f>'Hong Kong'!I8-'Hong Kong'!H8</f>
        <v>4</v>
      </c>
      <c r="I48" s="42">
        <f>'Hong Kong'!J8-'Hong Kong'!I8</f>
        <v>38</v>
      </c>
      <c r="J48" s="42">
        <f>'Hong Kong'!K8-'Hong Kong'!J8</f>
        <v>29</v>
      </c>
      <c r="K48" s="42">
        <f>'Hong Kong'!L8-'Hong Kong'!K8</f>
        <v>-86</v>
      </c>
      <c r="L48" s="42">
        <f>'Hong Kong'!M8-'Hong Kong'!L8</f>
        <v>198</v>
      </c>
      <c r="M48" s="42">
        <f>'Hong Kong'!N8-'Hong Kong'!M8</f>
        <v>31</v>
      </c>
      <c r="N48" s="42">
        <f>'Hong Kong'!O8-'Hong Kong'!N8</f>
        <v>124</v>
      </c>
      <c r="O48" s="42">
        <f>'Hong Kong'!P8-'Hong Kong'!O8</f>
        <v>-3</v>
      </c>
      <c r="P48" s="42">
        <f>'Hong Kong'!Q8-'Hong Kong'!P8</f>
        <v>30</v>
      </c>
      <c r="Q48" s="42">
        <f>'Hong Kong'!R8-'Hong Kong'!Q8</f>
        <v>104</v>
      </c>
      <c r="R48" s="42">
        <f>'Hong Kong'!S8-'Hong Kong'!R8</f>
        <v>-25</v>
      </c>
      <c r="S48" s="42">
        <f>'Hong Kong'!T8-'Hong Kong'!S8</f>
        <v>139</v>
      </c>
      <c r="T48" s="42">
        <f>'Hong Kong'!U8-'Hong Kong'!T8</f>
        <v>158</v>
      </c>
      <c r="U48" s="42">
        <f>'Hong Kong'!V8-'Hong Kong'!U8</f>
        <v>-87</v>
      </c>
      <c r="V48" s="42">
        <f>'Hong Kong'!W8-'Hong Kong'!V8</f>
        <v>-1105</v>
      </c>
      <c r="W48" s="42">
        <f>'Hong Kong'!X8-'Hong Kong'!W8</f>
        <v>-111</v>
      </c>
      <c r="X48" s="42">
        <f>'Hong Kong'!Y8-'Hong Kong'!X8</f>
        <v>154</v>
      </c>
      <c r="Y48" s="83"/>
      <c r="Z48" s="83"/>
    </row>
    <row r="49" spans="1:26" x14ac:dyDescent="0.3">
      <c r="A49" s="31" t="s">
        <v>154</v>
      </c>
      <c r="B49" s="42" t="s">
        <v>3</v>
      </c>
      <c r="C49" s="42" t="s">
        <v>3</v>
      </c>
      <c r="D49" s="42" t="s">
        <v>3</v>
      </c>
      <c r="E49" s="42" t="s">
        <v>3</v>
      </c>
      <c r="F49" s="42" t="s">
        <v>3</v>
      </c>
      <c r="G49" s="42" t="s">
        <v>3</v>
      </c>
      <c r="H49" s="42" t="s">
        <v>3</v>
      </c>
      <c r="I49" s="42">
        <f>Romania!J8-Romania!I8</f>
        <v>26</v>
      </c>
      <c r="J49" s="42">
        <f>Romania!K8-Romania!J8</f>
        <v>29</v>
      </c>
      <c r="K49" s="42">
        <f>Romania!L8-Romania!K8</f>
        <v>-42</v>
      </c>
      <c r="L49" s="42">
        <f>Romania!M8-Romania!L8</f>
        <v>7</v>
      </c>
      <c r="M49" s="42">
        <f>Romania!N8-Romania!M8</f>
        <v>-4</v>
      </c>
      <c r="N49" s="42">
        <f>Romania!O8-Romania!N8</f>
        <v>3</v>
      </c>
      <c r="O49" s="42">
        <f>Romania!P8-Romania!O8</f>
        <v>27</v>
      </c>
      <c r="P49" s="42">
        <f>Romania!Q8-Romania!P8</f>
        <v>22</v>
      </c>
      <c r="Q49" s="42">
        <f>Romania!R8-Romania!Q8</f>
        <v>2</v>
      </c>
      <c r="R49" s="42">
        <f>Romania!S8-Romania!R8</f>
        <v>28</v>
      </c>
      <c r="S49" s="42">
        <f>Romania!T8-Romania!S8</f>
        <v>16</v>
      </c>
      <c r="T49" s="42">
        <f>Romania!U8-Romania!T8</f>
        <v>17</v>
      </c>
      <c r="U49" s="42">
        <f>Romania!V8-Romania!U8</f>
        <v>27</v>
      </c>
      <c r="V49" s="42">
        <f>Romania!W8-Romania!V8</f>
        <v>-260</v>
      </c>
      <c r="W49" s="42">
        <f>Romania!X8-Romania!W8</f>
        <v>19</v>
      </c>
      <c r="X49" s="42">
        <f>Romania!Y8-Romania!X8</f>
        <v>129</v>
      </c>
      <c r="Y49" s="83"/>
      <c r="Z49" s="83"/>
    </row>
    <row r="50" spans="1:26" x14ac:dyDescent="0.3">
      <c r="A50" s="31" t="s">
        <v>181</v>
      </c>
      <c r="B50" s="42" t="s">
        <v>3</v>
      </c>
      <c r="C50" s="42" t="s">
        <v>3</v>
      </c>
      <c r="D50" s="42" t="s">
        <v>3</v>
      </c>
      <c r="E50" s="42" t="s">
        <v>3</v>
      </c>
      <c r="F50" s="42" t="s">
        <v>3</v>
      </c>
      <c r="G50" s="42" t="s">
        <v>3</v>
      </c>
      <c r="H50" s="42" t="s">
        <v>3</v>
      </c>
      <c r="I50" s="42">
        <f>Panama!J8-Panama!I8</f>
        <v>40</v>
      </c>
      <c r="J50" s="42">
        <f>Panama!K8-Panama!J8</f>
        <v>52</v>
      </c>
      <c r="K50" s="42">
        <f>Panama!L8-Panama!K8</f>
        <v>-5</v>
      </c>
      <c r="L50" s="42">
        <f>Panama!M8-Panama!L8</f>
        <v>63</v>
      </c>
      <c r="M50" s="42">
        <f>Panama!N8-Panama!M8</f>
        <v>2</v>
      </c>
      <c r="N50" s="42">
        <f>Panama!O8-Panama!N8</f>
        <v>53</v>
      </c>
      <c r="O50" s="42">
        <f>Panama!P8-Panama!O8</f>
        <v>75</v>
      </c>
      <c r="P50" s="42">
        <f>Panama!Q8-Panama!P8</f>
        <v>51</v>
      </c>
      <c r="Q50" s="42">
        <f>Panama!R8-Panama!Q8</f>
        <v>102</v>
      </c>
      <c r="R50" s="42">
        <f>Panama!S8-Panama!R8</f>
        <v>-68</v>
      </c>
      <c r="S50" s="42">
        <f>Panama!T8-Panama!S8</f>
        <v>-61</v>
      </c>
      <c r="T50" s="42">
        <f>Panama!U8-Panama!T8</f>
        <v>49</v>
      </c>
      <c r="U50" s="42">
        <f>Panama!V8-Panama!U8</f>
        <v>21</v>
      </c>
      <c r="V50" s="42">
        <f>Panama!W8-Panama!V8</f>
        <v>-486</v>
      </c>
      <c r="W50" s="42">
        <f>Panama!X8-Panama!W8</f>
        <v>200</v>
      </c>
      <c r="X50" s="42">
        <f>Panama!Y8-Panama!X8</f>
        <v>122</v>
      </c>
      <c r="Y50" s="83"/>
      <c r="Z50" s="83"/>
    </row>
    <row r="51" spans="1:26" x14ac:dyDescent="0.3">
      <c r="A51" s="31" t="s">
        <v>156</v>
      </c>
      <c r="B51" s="42" t="s">
        <v>3</v>
      </c>
      <c r="C51" s="42" t="s">
        <v>3</v>
      </c>
      <c r="D51" s="42" t="s">
        <v>3</v>
      </c>
      <c r="E51" s="42" t="s">
        <v>3</v>
      </c>
      <c r="F51" s="42" t="s">
        <v>3</v>
      </c>
      <c r="G51" s="42" t="s">
        <v>3</v>
      </c>
      <c r="H51" s="42" t="s">
        <v>3</v>
      </c>
      <c r="I51" s="42">
        <f>Morocco!J8-Morocco!I8</f>
        <v>2</v>
      </c>
      <c r="J51" s="42">
        <f>Morocco!K8-Morocco!J8</f>
        <v>18</v>
      </c>
      <c r="K51" s="42">
        <f>Morocco!L8-Morocco!K8</f>
        <v>9</v>
      </c>
      <c r="L51" s="42">
        <f>Morocco!M8-Morocco!L8</f>
        <v>14</v>
      </c>
      <c r="M51" s="42">
        <f>Morocco!N8-Morocco!M8</f>
        <v>9</v>
      </c>
      <c r="N51" s="42">
        <f>Morocco!O8-Morocco!N8</f>
        <v>11</v>
      </c>
      <c r="O51" s="42">
        <f>Morocco!P8-Morocco!O8</f>
        <v>17</v>
      </c>
      <c r="P51" s="42">
        <f>Morocco!Q8-Morocco!P8</f>
        <v>12</v>
      </c>
      <c r="Q51" s="42">
        <f>Morocco!R8-Morocco!Q8</f>
        <v>16</v>
      </c>
      <c r="R51" s="42">
        <f>Morocco!S8-Morocco!R8</f>
        <v>5</v>
      </c>
      <c r="S51" s="42">
        <f>Morocco!T8-Morocco!S8</f>
        <v>-3</v>
      </c>
      <c r="T51" s="42">
        <f>Morocco!U8-Morocco!T8</f>
        <v>2</v>
      </c>
      <c r="U51" s="42">
        <f>Morocco!V8-Morocco!U8</f>
        <v>19</v>
      </c>
      <c r="V51" s="42">
        <f>Morocco!W8-Morocco!V8</f>
        <v>-136</v>
      </c>
      <c r="W51" s="42">
        <f>Morocco!X8-Morocco!W8</f>
        <v>26</v>
      </c>
      <c r="X51" s="42">
        <f>Morocco!Y8-Morocco!X8</f>
        <v>99</v>
      </c>
      <c r="Y51" s="83"/>
      <c r="Z51" s="83"/>
    </row>
    <row r="52" spans="1:26" x14ac:dyDescent="0.3">
      <c r="A52" s="31" t="s">
        <v>172</v>
      </c>
      <c r="B52" s="42" t="s">
        <v>3</v>
      </c>
      <c r="C52" s="42" t="s">
        <v>3</v>
      </c>
      <c r="D52" s="42" t="s">
        <v>3</v>
      </c>
      <c r="E52" s="42" t="s">
        <v>3</v>
      </c>
      <c r="F52" s="42" t="s">
        <v>3</v>
      </c>
      <c r="G52" s="42" t="s">
        <v>3</v>
      </c>
      <c r="H52" s="42" t="s">
        <v>3</v>
      </c>
      <c r="I52" s="42">
        <f>'Costa Rica'!J8-'Costa Rica'!I8</f>
        <v>74</v>
      </c>
      <c r="J52" s="42">
        <f>'Costa Rica'!K8-'Costa Rica'!J8</f>
        <v>38</v>
      </c>
      <c r="K52" s="42">
        <f>'Costa Rica'!L8-'Costa Rica'!K8</f>
        <v>-41</v>
      </c>
      <c r="L52" s="42">
        <f>'Costa Rica'!M8-'Costa Rica'!L8</f>
        <v>84</v>
      </c>
      <c r="M52" s="42">
        <f>'Costa Rica'!N8-'Costa Rica'!M8</f>
        <v>49</v>
      </c>
      <c r="N52" s="42">
        <f>'Costa Rica'!O8-'Costa Rica'!N8</f>
        <v>38</v>
      </c>
      <c r="O52" s="42">
        <f>'Costa Rica'!P8-'Costa Rica'!O8</f>
        <v>51</v>
      </c>
      <c r="P52" s="42">
        <f>'Costa Rica'!Q8-'Costa Rica'!P8</f>
        <v>61</v>
      </c>
      <c r="Q52" s="42">
        <f>'Costa Rica'!R8-'Costa Rica'!Q8</f>
        <v>80</v>
      </c>
      <c r="R52" s="42">
        <f>'Costa Rica'!S8-'Costa Rica'!R8</f>
        <v>98</v>
      </c>
      <c r="S52" s="42">
        <f>'Costa Rica'!T8-'Costa Rica'!S8</f>
        <v>-45</v>
      </c>
      <c r="T52" s="42">
        <f>'Costa Rica'!U8-'Costa Rica'!T8</f>
        <v>89</v>
      </c>
      <c r="U52" s="42">
        <f>'Costa Rica'!V8-'Costa Rica'!U8</f>
        <v>35</v>
      </c>
      <c r="V52" s="42">
        <f>'Costa Rica'!W8-'Costa Rica'!V8</f>
        <v>-774</v>
      </c>
      <c r="W52" s="42">
        <f>'Costa Rica'!X8-'Costa Rica'!W8</f>
        <v>477</v>
      </c>
      <c r="X52" s="42">
        <f>'Costa Rica'!Y8-'Costa Rica'!X8</f>
        <v>93</v>
      </c>
      <c r="Y52" s="83"/>
      <c r="Z52" s="83"/>
    </row>
    <row r="53" spans="1:26" x14ac:dyDescent="0.3">
      <c r="A53" s="4" t="s">
        <v>62</v>
      </c>
      <c r="B53" s="42">
        <f>Venezuela!C8-Venezuela!B8</f>
        <v>37</v>
      </c>
      <c r="C53" s="42">
        <f>Venezuela!D8-Venezuela!C8</f>
        <v>-106</v>
      </c>
      <c r="D53" s="42">
        <f>Venezuela!E8-Venezuela!D8</f>
        <v>-578</v>
      </c>
      <c r="E53" s="42">
        <f>Venezuela!F8-Venezuela!E8</f>
        <v>-435</v>
      </c>
      <c r="F53" s="42">
        <f>Venezuela!G8-Venezuela!F8</f>
        <v>145</v>
      </c>
      <c r="G53" s="42">
        <f>Venezuela!H8-Venezuela!G8</f>
        <v>72</v>
      </c>
      <c r="H53" s="42">
        <f>Venezuela!I8-Venezuela!H8</f>
        <v>210</v>
      </c>
      <c r="I53" s="42">
        <f>Venezuela!J8-Venezuela!I8</f>
        <v>446</v>
      </c>
      <c r="J53" s="42">
        <f>Venezuela!K8-Venezuela!J8</f>
        <v>310</v>
      </c>
      <c r="K53" s="42">
        <f>Venezuela!L8-Venezuela!K8</f>
        <v>27</v>
      </c>
      <c r="L53" s="42">
        <f>Venezuela!M8-Venezuela!L8</f>
        <v>-17</v>
      </c>
      <c r="M53" s="42">
        <f>Venezuela!N8-Venezuela!M8</f>
        <v>462</v>
      </c>
      <c r="N53" s="42">
        <f>Venezuela!O8-Venezuela!N8</f>
        <v>512</v>
      </c>
      <c r="O53" s="42">
        <f>Venezuela!P8-Venezuela!O8</f>
        <v>840</v>
      </c>
      <c r="P53" s="42">
        <f>Venezuela!Q8-Venezuela!P8</f>
        <v>-1093</v>
      </c>
      <c r="Q53" s="42">
        <f>Venezuela!R8-Venezuela!Q8</f>
        <v>-658</v>
      </c>
      <c r="R53" s="42">
        <f>Venezuela!S8-Venezuela!R8</f>
        <v>-162</v>
      </c>
      <c r="S53" s="42">
        <f>Venezuela!T8-Venezuela!S8</f>
        <v>-362</v>
      </c>
      <c r="T53" s="42">
        <f>Venezuela!U8-Venezuela!T8</f>
        <v>-102</v>
      </c>
      <c r="U53" s="42">
        <f>Venezuela!V8-Venezuela!U8</f>
        <v>-499</v>
      </c>
      <c r="V53" s="42">
        <f>Venezuela!W8-Venezuela!V8</f>
        <v>-975</v>
      </c>
      <c r="W53" s="42">
        <f>Venezuela!X8-Venezuela!W8</f>
        <v>430</v>
      </c>
      <c r="X53" s="42">
        <f>Venezuela!Y8-Venezuela!X8</f>
        <v>87</v>
      </c>
      <c r="Y53" s="83"/>
      <c r="Z53" s="83"/>
    </row>
    <row r="54" spans="1:26" x14ac:dyDescent="0.3">
      <c r="A54" s="31" t="s">
        <v>145</v>
      </c>
      <c r="B54" s="42" t="s">
        <v>3</v>
      </c>
      <c r="C54" s="42" t="s">
        <v>3</v>
      </c>
      <c r="D54" s="42" t="s">
        <v>3</v>
      </c>
      <c r="E54" s="42" t="s">
        <v>3</v>
      </c>
      <c r="F54" s="42" t="s">
        <v>3</v>
      </c>
      <c r="G54" s="42" t="s">
        <v>3</v>
      </c>
      <c r="H54" s="42" t="s">
        <v>3</v>
      </c>
      <c r="I54" s="42">
        <f>Slovakia!J8-Slovakia!I8</f>
        <v>5</v>
      </c>
      <c r="J54" s="42">
        <f>Slovakia!K8-Slovakia!J8</f>
        <v>9</v>
      </c>
      <c r="K54" s="42">
        <f>Slovakia!L8-Slovakia!K8</f>
        <v>23</v>
      </c>
      <c r="L54" s="42">
        <f>Slovakia!M8-Slovakia!L8</f>
        <v>15</v>
      </c>
      <c r="M54" s="42">
        <f>Slovakia!N8-Slovakia!M8</f>
        <v>7</v>
      </c>
      <c r="N54" s="42">
        <f>Slovakia!O8-Slovakia!N8</f>
        <v>-2</v>
      </c>
      <c r="O54" s="42">
        <f>Slovakia!P8-Slovakia!O8</f>
        <v>6</v>
      </c>
      <c r="P54" s="42">
        <f>Slovakia!Q8-Slovakia!P8</f>
        <v>9</v>
      </c>
      <c r="Q54" s="42">
        <f>Slovakia!R8-Slovakia!Q8</f>
        <v>17</v>
      </c>
      <c r="R54" s="42">
        <f>Slovakia!S8-Slovakia!R8</f>
        <v>5</v>
      </c>
      <c r="S54" s="42">
        <f>Slovakia!T8-Slovakia!S8</f>
        <v>0</v>
      </c>
      <c r="T54" s="42">
        <f>Slovakia!U8-Slovakia!T8</f>
        <v>4</v>
      </c>
      <c r="U54" s="42">
        <f>Slovakia!V8-Slovakia!U8</f>
        <v>9</v>
      </c>
      <c r="V54" s="42">
        <f>Slovakia!W8-Slovakia!V8</f>
        <v>-129</v>
      </c>
      <c r="W54" s="42">
        <f>Slovakia!X8-Slovakia!W8</f>
        <v>-5</v>
      </c>
      <c r="X54" s="42">
        <f>Slovakia!Y8-Slovakia!X8</f>
        <v>84</v>
      </c>
      <c r="Y54" s="83"/>
      <c r="Z54" s="83"/>
    </row>
    <row r="55" spans="1:26" x14ac:dyDescent="0.3">
      <c r="A55" s="4" t="s">
        <v>76</v>
      </c>
      <c r="B55" s="42">
        <f>Bermuda!C8-Bermuda!B8</f>
        <v>5</v>
      </c>
      <c r="C55" s="42">
        <f>Bermuda!D8-Bermuda!C8</f>
        <v>-2</v>
      </c>
      <c r="D55" s="42">
        <f>Bermuda!E8-Bermuda!D8</f>
        <v>8</v>
      </c>
      <c r="E55" s="42">
        <f>Bermuda!F8-Bermuda!E8</f>
        <v>28</v>
      </c>
      <c r="F55" s="42">
        <f>Bermuda!G8-Bermuda!F8</f>
        <v>11</v>
      </c>
      <c r="G55" s="42">
        <f>Bermuda!H8-Bermuda!G8</f>
        <v>7</v>
      </c>
      <c r="H55" s="42">
        <f>Bermuda!I8-Bermuda!H8</f>
        <v>-3</v>
      </c>
      <c r="I55" s="42">
        <f>Bermuda!J8-Bermuda!I8</f>
        <v>36</v>
      </c>
      <c r="J55" s="42">
        <f>Bermuda!K8-Bermuda!J8</f>
        <v>14</v>
      </c>
      <c r="K55" s="42">
        <f>Bermuda!L8-Bermuda!K8</f>
        <v>-13</v>
      </c>
      <c r="L55" s="42">
        <f>Bermuda!M8-Bermuda!L8</f>
        <v>1</v>
      </c>
      <c r="M55" s="42">
        <f>Bermuda!N8-Bermuda!M8</f>
        <v>-12</v>
      </c>
      <c r="N55" s="42">
        <f>Bermuda!O8-Bermuda!N8</f>
        <v>2</v>
      </c>
      <c r="O55" s="42">
        <f>Bermuda!P8-Bermuda!O8</f>
        <v>94</v>
      </c>
      <c r="P55" s="42">
        <f>Bermuda!Q8-Bermuda!P8</f>
        <v>35</v>
      </c>
      <c r="Q55" s="42">
        <f>Bermuda!R8-Bermuda!Q8</f>
        <v>7</v>
      </c>
      <c r="R55" s="42">
        <f>Bermuda!S8-Bermuda!R8</f>
        <v>2</v>
      </c>
      <c r="S55" s="42">
        <f>Bermuda!T8-Bermuda!S8</f>
        <v>0</v>
      </c>
      <c r="T55" s="42">
        <f>Bermuda!U8-Bermuda!T8</f>
        <v>27</v>
      </c>
      <c r="U55" s="42">
        <f>Bermuda!V8-Bermuda!U8</f>
        <v>7</v>
      </c>
      <c r="V55" s="42">
        <f>Bermuda!W8-Bermuda!V8</f>
        <v>-224</v>
      </c>
      <c r="W55" s="42">
        <f>Bermuda!X8-Bermuda!W8</f>
        <v>29</v>
      </c>
      <c r="X55" s="42">
        <f>Bermuda!Y8-Bermuda!X8</f>
        <v>81</v>
      </c>
      <c r="Y55" s="83"/>
      <c r="Z55" s="83"/>
    </row>
    <row r="56" spans="1:26" x14ac:dyDescent="0.3">
      <c r="A56" s="31" t="s">
        <v>138</v>
      </c>
      <c r="B56" s="42" t="s">
        <v>3</v>
      </c>
      <c r="C56" s="42" t="s">
        <v>3</v>
      </c>
      <c r="D56" s="42" t="s">
        <v>3</v>
      </c>
      <c r="E56" s="42" t="s">
        <v>3</v>
      </c>
      <c r="F56" s="42" t="s">
        <v>3</v>
      </c>
      <c r="G56" s="42" t="s">
        <v>3</v>
      </c>
      <c r="H56" s="42" t="s">
        <v>3</v>
      </c>
      <c r="I56" s="42">
        <f>Lithuania!J8-Lithuania!I8</f>
        <v>7</v>
      </c>
      <c r="J56" s="42">
        <f>Lithuania!K8-Lithuania!J8</f>
        <v>7</v>
      </c>
      <c r="K56" s="42">
        <f>Lithuania!L8-Lithuania!K8</f>
        <v>8</v>
      </c>
      <c r="L56" s="42">
        <f>Lithuania!M8-Lithuania!L8</f>
        <v>-17</v>
      </c>
      <c r="M56" s="42">
        <f>Lithuania!N8-Lithuania!M8</f>
        <v>-14</v>
      </c>
      <c r="N56" s="42">
        <f>Lithuania!O8-Lithuania!N8</f>
        <v>2</v>
      </c>
      <c r="O56" s="42">
        <f>Lithuania!P8-Lithuania!O8</f>
        <v>38</v>
      </c>
      <c r="P56" s="42">
        <f>Lithuania!Q8-Lithuania!P8</f>
        <v>21</v>
      </c>
      <c r="Q56" s="42">
        <f>Lithuania!R8-Lithuania!Q8</f>
        <v>12</v>
      </c>
      <c r="R56" s="42">
        <f>Lithuania!S8-Lithuania!R8</f>
        <v>8</v>
      </c>
      <c r="S56" s="42">
        <f>Lithuania!T8-Lithuania!S8</f>
        <v>16</v>
      </c>
      <c r="T56" s="42">
        <f>Lithuania!U8-Lithuania!T8</f>
        <v>-3</v>
      </c>
      <c r="U56" s="42">
        <f>Lithuania!V8-Lithuania!U8</f>
        <v>11</v>
      </c>
      <c r="V56" s="42">
        <f>Lithuania!W8-Lithuania!V8</f>
        <v>-99</v>
      </c>
      <c r="W56" s="42">
        <f>Lithuania!X8-Lithuania!W8</f>
        <v>-1</v>
      </c>
      <c r="X56" s="42">
        <f>Lithuania!Y8-Lithuania!X8</f>
        <v>77</v>
      </c>
      <c r="Y56" s="83"/>
      <c r="Z56" s="83"/>
    </row>
    <row r="57" spans="1:26" x14ac:dyDescent="0.3">
      <c r="A57" s="31" t="s">
        <v>173</v>
      </c>
      <c r="B57" s="42" t="s">
        <v>3</v>
      </c>
      <c r="C57" s="42" t="s">
        <v>3</v>
      </c>
      <c r="D57" s="42" t="s">
        <v>3</v>
      </c>
      <c r="E57" s="42" t="s">
        <v>3</v>
      </c>
      <c r="F57" s="42" t="s">
        <v>3</v>
      </c>
      <c r="G57" s="42" t="s">
        <v>3</v>
      </c>
      <c r="H57" s="42" t="s">
        <v>3</v>
      </c>
      <c r="I57" s="42">
        <f>Croatia!J8-Croatia!I8</f>
        <v>11</v>
      </c>
      <c r="J57" s="42">
        <f>Croatia!K8-Croatia!J8</f>
        <v>17</v>
      </c>
      <c r="K57" s="42">
        <f>Croatia!L8-Croatia!K8</f>
        <v>-7</v>
      </c>
      <c r="L57" s="42">
        <f>Croatia!M8-Croatia!L8</f>
        <v>2</v>
      </c>
      <c r="M57" s="42">
        <f>Croatia!N8-Croatia!M8</f>
        <v>3</v>
      </c>
      <c r="N57" s="42">
        <f>Croatia!O8-Croatia!N8</f>
        <v>-2</v>
      </c>
      <c r="O57" s="42">
        <f>Croatia!P8-Croatia!O8</f>
        <v>9</v>
      </c>
      <c r="P57" s="42">
        <f>Croatia!Q8-Croatia!P8</f>
        <v>9</v>
      </c>
      <c r="Q57" s="42">
        <f>Croatia!R8-Croatia!Q8</f>
        <v>6</v>
      </c>
      <c r="R57" s="42">
        <f>Croatia!S8-Croatia!R8</f>
        <v>4</v>
      </c>
      <c r="S57" s="42">
        <f>Croatia!T8-Croatia!S8</f>
        <v>9</v>
      </c>
      <c r="T57" s="42">
        <f>Croatia!U8-Croatia!T8</f>
        <v>7</v>
      </c>
      <c r="U57" s="42">
        <f>Croatia!V8-Croatia!U8</f>
        <v>5</v>
      </c>
      <c r="V57" s="42">
        <f>Croatia!W8-Croatia!V8</f>
        <v>-81</v>
      </c>
      <c r="W57" s="42">
        <f>Croatia!X8-Croatia!W8</f>
        <v>9</v>
      </c>
      <c r="X57" s="42">
        <f>Croatia!Y8-Croatia!X8</f>
        <v>67</v>
      </c>
      <c r="Y57" s="83"/>
      <c r="Z57" s="83"/>
    </row>
    <row r="58" spans="1:26" x14ac:dyDescent="0.3">
      <c r="A58" s="31" t="s">
        <v>161</v>
      </c>
      <c r="B58" s="42" t="s">
        <v>3</v>
      </c>
      <c r="C58" s="42" t="s">
        <v>3</v>
      </c>
      <c r="D58" s="42" t="s">
        <v>3</v>
      </c>
      <c r="E58" s="42" t="s">
        <v>3</v>
      </c>
      <c r="F58" s="42" t="s">
        <v>3</v>
      </c>
      <c r="G58" s="42" t="s">
        <v>3</v>
      </c>
      <c r="H58" s="42" t="s">
        <v>3</v>
      </c>
      <c r="I58" s="42">
        <f>Jordan!J8-Jordan!I8</f>
        <v>8</v>
      </c>
      <c r="J58" s="42">
        <f>Jordan!K8-Jordan!J8</f>
        <v>14</v>
      </c>
      <c r="K58" s="42">
        <f>Jordan!L8-Jordan!K8</f>
        <v>5</v>
      </c>
      <c r="L58" s="42">
        <f>Jordan!M8-Jordan!L8</f>
        <v>12</v>
      </c>
      <c r="M58" s="42">
        <f>Jordan!N8-Jordan!M8</f>
        <v>5</v>
      </c>
      <c r="N58" s="42">
        <f>Jordan!O8-Jordan!N8</f>
        <v>24</v>
      </c>
      <c r="O58" s="42">
        <f>Jordan!P8-Jordan!O8</f>
        <v>26</v>
      </c>
      <c r="P58" s="42">
        <f>Jordan!Q8-Jordan!P8</f>
        <v>39</v>
      </c>
      <c r="Q58" s="42">
        <f>Jordan!R8-Jordan!Q8</f>
        <v>38</v>
      </c>
      <c r="R58" s="42">
        <f>Jordan!S8-Jordan!R8</f>
        <v>7</v>
      </c>
      <c r="S58" s="42">
        <f>Jordan!T8-Jordan!S8</f>
        <v>-2</v>
      </c>
      <c r="T58" s="42">
        <f>Jordan!U8-Jordan!T8</f>
        <v>3</v>
      </c>
      <c r="U58" s="42">
        <f>Jordan!V8-Jordan!U8</f>
        <v>-10</v>
      </c>
      <c r="V58" s="42">
        <f>Jordan!W8-Jordan!V8</f>
        <v>-160</v>
      </c>
      <c r="W58" s="42">
        <f>Jordan!X8-Jordan!W8</f>
        <v>25</v>
      </c>
      <c r="X58" s="42">
        <f>Jordan!Y8-Jordan!X8</f>
        <v>63</v>
      </c>
      <c r="Y58" s="83"/>
      <c r="Z58" s="83"/>
    </row>
    <row r="59" spans="1:26" x14ac:dyDescent="0.3">
      <c r="A59" s="31" t="s">
        <v>141</v>
      </c>
      <c r="B59" s="42">
        <f>Luxembourg!C8-Luxembourg!B8</f>
        <v>-7</v>
      </c>
      <c r="C59" s="42">
        <f>Luxembourg!D8-Luxembourg!C8</f>
        <v>-11</v>
      </c>
      <c r="D59" s="42">
        <f>Luxembourg!E8-Luxembourg!D8</f>
        <v>-6</v>
      </c>
      <c r="E59" s="42">
        <f>Luxembourg!F8-Luxembourg!E8</f>
        <v>1</v>
      </c>
      <c r="F59" s="42">
        <f>Luxembourg!G8-Luxembourg!F8</f>
        <v>6</v>
      </c>
      <c r="G59" s="42">
        <f>Luxembourg!H8-Luxembourg!G8</f>
        <v>4</v>
      </c>
      <c r="H59" s="42">
        <f>Luxembourg!I8-Luxembourg!H8</f>
        <v>-1</v>
      </c>
      <c r="I59" s="42">
        <f>Luxembourg!J8-Luxembourg!I8</f>
        <v>9</v>
      </c>
      <c r="J59" s="42">
        <f>Luxembourg!K8-Luxembourg!J8</f>
        <v>18</v>
      </c>
      <c r="K59" s="42">
        <f>Luxembourg!L8-Luxembourg!K8</f>
        <v>5</v>
      </c>
      <c r="L59" s="42">
        <f>Luxembourg!M8-Luxembourg!L8</f>
        <v>-2</v>
      </c>
      <c r="M59" s="42">
        <f>Luxembourg!N8-Luxembourg!M8</f>
        <v>2</v>
      </c>
      <c r="N59" s="42">
        <f>Luxembourg!O8-Luxembourg!N8</f>
        <v>0</v>
      </c>
      <c r="O59" s="42">
        <f>Luxembourg!P8-Luxembourg!O8</f>
        <v>10</v>
      </c>
      <c r="P59" s="42">
        <f>Luxembourg!Q8-Luxembourg!P8</f>
        <v>0</v>
      </c>
      <c r="Q59" s="42">
        <f>Luxembourg!R8-Luxembourg!Q8</f>
        <v>11</v>
      </c>
      <c r="R59" s="42">
        <f>Luxembourg!S8-Luxembourg!R8</f>
        <v>-14</v>
      </c>
      <c r="S59" s="42">
        <f>Luxembourg!T8-Luxembourg!S8</f>
        <v>-10</v>
      </c>
      <c r="T59" s="42">
        <f>Luxembourg!U8-Luxembourg!T8</f>
        <v>16</v>
      </c>
      <c r="U59" s="42">
        <f>Luxembourg!V8-Luxembourg!U8</f>
        <v>2</v>
      </c>
      <c r="V59" s="42">
        <f>Luxembourg!W8-Luxembourg!V8</f>
        <v>-71</v>
      </c>
      <c r="W59" s="42">
        <f>Luxembourg!X8-Luxembourg!W8</f>
        <v>-2</v>
      </c>
      <c r="X59" s="42">
        <f>Luxembourg!Y8-Luxembourg!X8</f>
        <v>58</v>
      </c>
      <c r="Y59" s="83"/>
      <c r="Z59" s="83"/>
    </row>
    <row r="60" spans="1:26" x14ac:dyDescent="0.3">
      <c r="A60" s="31" t="s">
        <v>177</v>
      </c>
      <c r="B60" s="42" t="s">
        <v>3</v>
      </c>
      <c r="C60" s="42" t="s">
        <v>3</v>
      </c>
      <c r="D60" s="42" t="s">
        <v>3</v>
      </c>
      <c r="E60" s="42" t="s">
        <v>3</v>
      </c>
      <c r="F60" s="42" t="s">
        <v>3</v>
      </c>
      <c r="G60" s="42" t="s">
        <v>3</v>
      </c>
      <c r="H60" s="42" t="s">
        <v>3</v>
      </c>
      <c r="I60" s="42">
        <f>Guatemala!J8-Guatemala!I8</f>
        <v>21</v>
      </c>
      <c r="J60" s="42">
        <f>Guatemala!K8-Guatemala!J8</f>
        <v>-43</v>
      </c>
      <c r="K60" s="42">
        <f>Guatemala!L8-Guatemala!K8</f>
        <v>-43</v>
      </c>
      <c r="L60" s="42">
        <f>Guatemala!M8-Guatemala!L8</f>
        <v>-59</v>
      </c>
      <c r="M60" s="42">
        <f>Guatemala!N8-Guatemala!M8</f>
        <v>20</v>
      </c>
      <c r="N60" s="42">
        <f>Guatemala!O8-Guatemala!N8</f>
        <v>34</v>
      </c>
      <c r="O60" s="42">
        <f>Guatemala!P8-Guatemala!O8</f>
        <v>61</v>
      </c>
      <c r="P60" s="42">
        <f>Guatemala!Q8-Guatemala!P8</f>
        <v>47</v>
      </c>
      <c r="Q60" s="42">
        <f>Guatemala!R8-Guatemala!Q8</f>
        <v>38</v>
      </c>
      <c r="R60" s="42">
        <f>Guatemala!S8-Guatemala!R8</f>
        <v>61</v>
      </c>
      <c r="S60" s="42">
        <f>Guatemala!T8-Guatemala!S8</f>
        <v>-15</v>
      </c>
      <c r="T60" s="42">
        <f>Guatemala!U8-Guatemala!T8</f>
        <v>52</v>
      </c>
      <c r="U60" s="42">
        <f>Guatemala!V8-Guatemala!U8</f>
        <v>-23</v>
      </c>
      <c r="V60" s="42">
        <f>Guatemala!W8-Guatemala!V8</f>
        <v>-697</v>
      </c>
      <c r="W60" s="42">
        <f>Guatemala!X8-Guatemala!W8</f>
        <v>644</v>
      </c>
      <c r="X60" s="42">
        <f>Guatemala!Y8-Guatemala!X8</f>
        <v>54</v>
      </c>
      <c r="Y60" s="83"/>
      <c r="Z60" s="83"/>
    </row>
    <row r="61" spans="1:26" x14ac:dyDescent="0.3">
      <c r="A61" s="31" t="s">
        <v>171</v>
      </c>
      <c r="B61" s="42" t="s">
        <v>3</v>
      </c>
      <c r="C61" s="42" t="s">
        <v>3</v>
      </c>
      <c r="D61" s="42" t="s">
        <v>3</v>
      </c>
      <c r="E61" s="42" t="s">
        <v>3</v>
      </c>
      <c r="F61" s="42" t="s">
        <v>3</v>
      </c>
      <c r="G61" s="42" t="s">
        <v>3</v>
      </c>
      <c r="H61" s="42" t="s">
        <v>3</v>
      </c>
      <c r="I61" s="42">
        <f>Bulgaria!J8-Bulgaria!I8</f>
        <v>4</v>
      </c>
      <c r="J61" s="42">
        <f>Bulgaria!K8-Bulgaria!J8</f>
        <v>14</v>
      </c>
      <c r="K61" s="42">
        <f>Bulgaria!L8-Bulgaria!K8</f>
        <v>-20</v>
      </c>
      <c r="L61" s="42">
        <f>Bulgaria!M8-Bulgaria!L8</f>
        <v>-11</v>
      </c>
      <c r="M61" s="42">
        <f>Bulgaria!N8-Bulgaria!M8</f>
        <v>-1</v>
      </c>
      <c r="N61" s="42">
        <f>Bulgaria!O8-Bulgaria!N8</f>
        <v>0</v>
      </c>
      <c r="O61" s="42">
        <f>Bulgaria!P8-Bulgaria!O8</f>
        <v>1</v>
      </c>
      <c r="P61" s="42">
        <f>Bulgaria!Q8-Bulgaria!P8</f>
        <v>5</v>
      </c>
      <c r="Q61" s="42">
        <f>Bulgaria!R8-Bulgaria!Q8</f>
        <v>-1</v>
      </c>
      <c r="R61" s="42">
        <f>Bulgaria!S8-Bulgaria!R8</f>
        <v>6</v>
      </c>
      <c r="S61" s="42">
        <f>Bulgaria!T8-Bulgaria!S8</f>
        <v>-2</v>
      </c>
      <c r="T61" s="42">
        <f>Bulgaria!U8-Bulgaria!T8</f>
        <v>-1</v>
      </c>
      <c r="U61" s="42">
        <f>Bulgaria!V8-Bulgaria!U8</f>
        <v>4</v>
      </c>
      <c r="V61" s="42">
        <f>Bulgaria!W8-Bulgaria!V8</f>
        <v>-92</v>
      </c>
      <c r="W61" s="42">
        <f>Bulgaria!X8-Bulgaria!W8</f>
        <v>3</v>
      </c>
      <c r="X61" s="42">
        <f>Bulgaria!Y8-Bulgaria!X8</f>
        <v>46</v>
      </c>
      <c r="Y61" s="83"/>
      <c r="Z61" s="83"/>
    </row>
    <row r="62" spans="1:26" x14ac:dyDescent="0.3">
      <c r="A62" s="31" t="s">
        <v>137</v>
      </c>
      <c r="B62" s="42" t="s">
        <v>3</v>
      </c>
      <c r="C62" s="42" t="s">
        <v>3</v>
      </c>
      <c r="D62" s="42" t="s">
        <v>3</v>
      </c>
      <c r="E62" s="42" t="s">
        <v>3</v>
      </c>
      <c r="F62" s="42" t="s">
        <v>3</v>
      </c>
      <c r="G62" s="42" t="s">
        <v>3</v>
      </c>
      <c r="H62" s="42" t="s">
        <v>3</v>
      </c>
      <c r="I62" s="42">
        <f>Latvia!J8-Latvia!I8</f>
        <v>8</v>
      </c>
      <c r="J62" s="42">
        <f>Latvia!K8-Latvia!J8</f>
        <v>4</v>
      </c>
      <c r="K62" s="42">
        <f>Latvia!L8-Latvia!K8</f>
        <v>4</v>
      </c>
      <c r="L62" s="42">
        <f>Latvia!M8-Latvia!L8</f>
        <v>3</v>
      </c>
      <c r="M62" s="42">
        <f>Latvia!N8-Latvia!M8</f>
        <v>7</v>
      </c>
      <c r="N62" s="42">
        <f>Latvia!O8-Latvia!N8</f>
        <v>11</v>
      </c>
      <c r="O62" s="42">
        <f>Latvia!P8-Latvia!O8</f>
        <v>-1</v>
      </c>
      <c r="P62" s="42">
        <f>Latvia!Q8-Latvia!P8</f>
        <v>4</v>
      </c>
      <c r="Q62" s="42">
        <f>Latvia!R8-Latvia!Q8</f>
        <v>6</v>
      </c>
      <c r="R62" s="42">
        <f>Latvia!S8-Latvia!R8</f>
        <v>2</v>
      </c>
      <c r="S62" s="42">
        <f>Latvia!T8-Latvia!S8</f>
        <v>5</v>
      </c>
      <c r="T62" s="42">
        <f>Latvia!U8-Latvia!T8</f>
        <v>-2</v>
      </c>
      <c r="U62" s="42">
        <f>Latvia!V8-Latvia!U8</f>
        <v>0</v>
      </c>
      <c r="V62" s="42">
        <f>Latvia!W8-Latvia!V8</f>
        <v>-57</v>
      </c>
      <c r="W62" s="42">
        <f>Latvia!X8-Latvia!W8</f>
        <v>-4</v>
      </c>
      <c r="X62" s="42">
        <f>Latvia!Y8-Latvia!X8</f>
        <v>46</v>
      </c>
      <c r="Y62" s="83"/>
      <c r="Z62" s="83"/>
    </row>
    <row r="63" spans="1:26" x14ac:dyDescent="0.3">
      <c r="A63" s="31" t="s">
        <v>130</v>
      </c>
      <c r="B63" s="42" t="s">
        <v>3</v>
      </c>
      <c r="C63" s="42" t="s">
        <v>3</v>
      </c>
      <c r="D63" s="42" t="s">
        <v>3</v>
      </c>
      <c r="E63" s="42" t="s">
        <v>3</v>
      </c>
      <c r="F63" s="42" t="s">
        <v>3</v>
      </c>
      <c r="G63" s="42" t="s">
        <v>3</v>
      </c>
      <c r="H63" s="42" t="s">
        <v>3</v>
      </c>
      <c r="I63" s="42">
        <f>Estonia!J8-Estonia!I8</f>
        <v>11</v>
      </c>
      <c r="J63" s="42">
        <f>Estonia!K8-Estonia!J8</f>
        <v>6</v>
      </c>
      <c r="K63" s="42">
        <f>Estonia!L8-Estonia!K8</f>
        <v>10</v>
      </c>
      <c r="L63" s="42">
        <f>Estonia!M8-Estonia!L8</f>
        <v>-12</v>
      </c>
      <c r="M63" s="42">
        <f>Estonia!N8-Estonia!M8</f>
        <v>8</v>
      </c>
      <c r="N63" s="42">
        <f>Estonia!O8-Estonia!N8</f>
        <v>6</v>
      </c>
      <c r="O63" s="42">
        <f>Estonia!P8-Estonia!O8</f>
        <v>10</v>
      </c>
      <c r="P63" s="42">
        <f>Estonia!Q8-Estonia!P8</f>
        <v>1</v>
      </c>
      <c r="Q63" s="42">
        <f>Estonia!R8-Estonia!Q8</f>
        <v>9</v>
      </c>
      <c r="R63" s="42">
        <f>Estonia!S8-Estonia!R8</f>
        <v>5</v>
      </c>
      <c r="S63" s="42">
        <f>Estonia!T8-Estonia!S8</f>
        <v>-1</v>
      </c>
      <c r="T63" s="42">
        <f>Estonia!U8-Estonia!T8</f>
        <v>1</v>
      </c>
      <c r="U63" s="42">
        <f>Estonia!V8-Estonia!U8</f>
        <v>3</v>
      </c>
      <c r="V63" s="42">
        <f>Estonia!W8-Estonia!V8</f>
        <v>-59</v>
      </c>
      <c r="W63" s="42">
        <f>Estonia!X8-Estonia!W8</f>
        <v>-6</v>
      </c>
      <c r="X63" s="42">
        <f>Estonia!Y8-Estonia!X8</f>
        <v>42</v>
      </c>
      <c r="Y63" s="83"/>
      <c r="Z63" s="83"/>
    </row>
    <row r="64" spans="1:26" x14ac:dyDescent="0.3">
      <c r="A64" s="31" t="s">
        <v>178</v>
      </c>
      <c r="B64" s="42" t="s">
        <v>3</v>
      </c>
      <c r="C64" s="42" t="s">
        <v>3</v>
      </c>
      <c r="D64" s="42" t="s">
        <v>3</v>
      </c>
      <c r="E64" s="42" t="s">
        <v>3</v>
      </c>
      <c r="F64" s="42" t="s">
        <v>3</v>
      </c>
      <c r="G64" s="42" t="s">
        <v>3</v>
      </c>
      <c r="H64" s="42" t="s">
        <v>3</v>
      </c>
      <c r="I64" s="42">
        <f>Honduras!J8-Honduras!I8</f>
        <v>39</v>
      </c>
      <c r="J64" s="42">
        <f>Honduras!K8-Honduras!J8</f>
        <v>26</v>
      </c>
      <c r="K64" s="42">
        <f>Honduras!L8-Honduras!K8</f>
        <v>-19</v>
      </c>
      <c r="L64" s="42">
        <f>Honduras!M8-Honduras!L8</f>
        <v>4</v>
      </c>
      <c r="M64" s="42">
        <f>Honduras!N8-Honduras!M8</f>
        <v>35</v>
      </c>
      <c r="N64" s="42">
        <f>Honduras!O8-Honduras!N8</f>
        <v>31</v>
      </c>
      <c r="O64" s="42">
        <f>Honduras!P8-Honduras!O8</f>
        <v>59</v>
      </c>
      <c r="P64" s="42">
        <f>Honduras!Q8-Honduras!P8</f>
        <v>41</v>
      </c>
      <c r="Q64" s="42">
        <f>Honduras!R8-Honduras!Q8</f>
        <v>64</v>
      </c>
      <c r="R64" s="42">
        <f>Honduras!S8-Honduras!R8</f>
        <v>63</v>
      </c>
      <c r="S64" s="42">
        <f>Honduras!T8-Honduras!S8</f>
        <v>24</v>
      </c>
      <c r="T64" s="42">
        <f>Honduras!U8-Honduras!T8</f>
        <v>14</v>
      </c>
      <c r="U64" s="42">
        <f>Honduras!V8-Honduras!U8</f>
        <v>-1</v>
      </c>
      <c r="V64" s="42">
        <f>Honduras!W8-Honduras!V8</f>
        <v>-482</v>
      </c>
      <c r="W64" s="42">
        <f>Honduras!X8-Honduras!W8</f>
        <v>542</v>
      </c>
      <c r="X64" s="42">
        <f>Honduras!Y8-Honduras!X8</f>
        <v>40</v>
      </c>
      <c r="Y64" s="83"/>
      <c r="Z64" s="83"/>
    </row>
    <row r="65" spans="1:26" x14ac:dyDescent="0.3">
      <c r="A65" s="31" t="s">
        <v>147</v>
      </c>
      <c r="B65" s="42" t="s">
        <v>3</v>
      </c>
      <c r="C65" s="42" t="s">
        <v>3</v>
      </c>
      <c r="D65" s="42" t="s">
        <v>3</v>
      </c>
      <c r="E65" s="42" t="s">
        <v>3</v>
      </c>
      <c r="F65" s="42" t="s">
        <v>3</v>
      </c>
      <c r="G65" s="42" t="s">
        <v>3</v>
      </c>
      <c r="H65" s="42" t="s">
        <v>3</v>
      </c>
      <c r="I65" s="42">
        <f>Slovenia!J8-Slovenia!I8</f>
        <v>14</v>
      </c>
      <c r="J65" s="42">
        <f>Slovenia!K8-Slovenia!J8</f>
        <v>18</v>
      </c>
      <c r="K65" s="42">
        <f>Slovenia!L8-Slovenia!K8</f>
        <v>-9</v>
      </c>
      <c r="L65" s="42">
        <f>Slovenia!M8-Slovenia!L8</f>
        <v>2</v>
      </c>
      <c r="M65" s="42">
        <f>Slovenia!N8-Slovenia!M8</f>
        <v>2</v>
      </c>
      <c r="N65" s="42">
        <f>Slovenia!O8-Slovenia!N8</f>
        <v>-2</v>
      </c>
      <c r="O65" s="42">
        <f>Slovenia!P8-Slovenia!O8</f>
        <v>-4</v>
      </c>
      <c r="P65" s="42">
        <f>Slovenia!Q8-Slovenia!P8</f>
        <v>9</v>
      </c>
      <c r="Q65" s="42">
        <f>Slovenia!R8-Slovenia!Q8</f>
        <v>12</v>
      </c>
      <c r="R65" s="42">
        <f>Slovenia!S8-Slovenia!R8</f>
        <v>-10</v>
      </c>
      <c r="S65" s="42">
        <f>Slovenia!T8-Slovenia!S8</f>
        <v>7</v>
      </c>
      <c r="T65" s="42">
        <f>Slovenia!U8-Slovenia!T8</f>
        <v>5</v>
      </c>
      <c r="U65" s="42">
        <f>Slovenia!V8-Slovenia!U8</f>
        <v>0</v>
      </c>
      <c r="V65" s="42">
        <f>Slovenia!W8-Slovenia!V8</f>
        <v>-62</v>
      </c>
      <c r="W65" s="42">
        <f>Slovenia!X8-Slovenia!W8</f>
        <v>-8</v>
      </c>
      <c r="X65" s="42">
        <f>Slovenia!Y8-Slovenia!X8</f>
        <v>36</v>
      </c>
      <c r="Y65" s="83"/>
      <c r="Z65" s="83"/>
    </row>
    <row r="66" spans="1:26" x14ac:dyDescent="0.3">
      <c r="A66" s="31" t="s">
        <v>179</v>
      </c>
      <c r="B66" s="42" t="s">
        <v>3</v>
      </c>
      <c r="C66" s="42" t="s">
        <v>3</v>
      </c>
      <c r="D66" s="42" t="s">
        <v>3</v>
      </c>
      <c r="E66" s="42" t="s">
        <v>3</v>
      </c>
      <c r="F66" s="42" t="s">
        <v>3</v>
      </c>
      <c r="G66" s="42" t="s">
        <v>3</v>
      </c>
      <c r="H66" s="42" t="s">
        <v>3</v>
      </c>
      <c r="I66" s="42">
        <f>Nicaragua!J8-Nicaragua!I8</f>
        <v>9</v>
      </c>
      <c r="J66" s="42">
        <f>Nicaragua!K8-Nicaragua!J8</f>
        <v>2</v>
      </c>
      <c r="K66" s="42">
        <f>Nicaragua!L8-Nicaragua!K8</f>
        <v>-12</v>
      </c>
      <c r="L66" s="42">
        <f>Nicaragua!M8-Nicaragua!L8</f>
        <v>16</v>
      </c>
      <c r="M66" s="42">
        <f>Nicaragua!N8-Nicaragua!M8</f>
        <v>1</v>
      </c>
      <c r="N66" s="42">
        <f>Nicaragua!O8-Nicaragua!N8</f>
        <v>17</v>
      </c>
      <c r="O66" s="42">
        <f>Nicaragua!P8-Nicaragua!O8</f>
        <v>21</v>
      </c>
      <c r="P66" s="42">
        <f>Nicaragua!Q8-Nicaragua!P8</f>
        <v>15</v>
      </c>
      <c r="Q66" s="42">
        <f>Nicaragua!R8-Nicaragua!Q8</f>
        <v>32</v>
      </c>
      <c r="R66" s="42">
        <f>Nicaragua!S8-Nicaragua!R8</f>
        <v>-2</v>
      </c>
      <c r="S66" s="42">
        <f>Nicaragua!T8-Nicaragua!S8</f>
        <v>-3</v>
      </c>
      <c r="T66" s="42">
        <f>Nicaragua!U8-Nicaragua!T8</f>
        <v>-13</v>
      </c>
      <c r="U66" s="42">
        <f>Nicaragua!V8-Nicaragua!U8</f>
        <v>-8</v>
      </c>
      <c r="V66" s="42">
        <f>Nicaragua!W8-Nicaragua!V8</f>
        <v>-172</v>
      </c>
      <c r="W66" s="42">
        <f>Nicaragua!X8-Nicaragua!W8</f>
        <v>84</v>
      </c>
      <c r="X66" s="42">
        <f>Nicaragua!Y8-Nicaragua!X8</f>
        <v>33</v>
      </c>
      <c r="Y66" s="83"/>
      <c r="Z66" s="83"/>
    </row>
    <row r="67" spans="1:26" x14ac:dyDescent="0.3">
      <c r="A67" s="31" t="s">
        <v>174</v>
      </c>
      <c r="B67" s="42" t="s">
        <v>3</v>
      </c>
      <c r="C67" s="42" t="s">
        <v>3</v>
      </c>
      <c r="D67" s="42" t="s">
        <v>3</v>
      </c>
      <c r="E67" s="42" t="s">
        <v>3</v>
      </c>
      <c r="F67" s="42" t="s">
        <v>3</v>
      </c>
      <c r="G67" s="42" t="s">
        <v>3</v>
      </c>
      <c r="H67" s="42" t="s">
        <v>3</v>
      </c>
      <c r="I67" s="42">
        <f>Cyprus!J8-Cyprus!I8</f>
        <v>2</v>
      </c>
      <c r="J67" s="42">
        <f>Cyprus!K8-Cyprus!J8</f>
        <v>5</v>
      </c>
      <c r="K67" s="42">
        <f>Cyprus!L8-Cyprus!K8</f>
        <v>-6</v>
      </c>
      <c r="L67" s="42">
        <f>Cyprus!M8-Cyprus!L8</f>
        <v>0</v>
      </c>
      <c r="M67" s="42">
        <f>Cyprus!N8-Cyprus!M8</f>
        <v>-1</v>
      </c>
      <c r="N67" s="42">
        <f>Cyprus!O8-Cyprus!N8</f>
        <v>-1</v>
      </c>
      <c r="O67" s="42">
        <f>Cyprus!P8-Cyprus!O8</f>
        <v>-1</v>
      </c>
      <c r="P67" s="42">
        <f>Cyprus!Q8-Cyprus!P8</f>
        <v>1</v>
      </c>
      <c r="Q67" s="42">
        <f>Cyprus!R8-Cyprus!Q8</f>
        <v>1</v>
      </c>
      <c r="R67" s="42">
        <f>Cyprus!S8-Cyprus!R8</f>
        <v>4</v>
      </c>
      <c r="S67" s="42">
        <f>Cyprus!T8-Cyprus!S8</f>
        <v>5</v>
      </c>
      <c r="T67" s="42">
        <f>Cyprus!U8-Cyprus!T8</f>
        <v>3</v>
      </c>
      <c r="U67" s="42">
        <f>Cyprus!V8-Cyprus!U8</f>
        <v>1</v>
      </c>
      <c r="V67" s="42">
        <f>Cyprus!W8-Cyprus!V8</f>
        <v>-37</v>
      </c>
      <c r="W67" s="42">
        <f>Cyprus!X8-Cyprus!W8</f>
        <v>1</v>
      </c>
      <c r="X67" s="42">
        <f>Cyprus!Y8-Cyprus!X8</f>
        <v>23</v>
      </c>
      <c r="Y67" s="83"/>
      <c r="Z67" s="83"/>
    </row>
    <row r="68" spans="1:26" x14ac:dyDescent="0.3">
      <c r="A68" s="31" t="s">
        <v>180</v>
      </c>
      <c r="B68" s="42" t="s">
        <v>3</v>
      </c>
      <c r="C68" s="42" t="s">
        <v>3</v>
      </c>
      <c r="D68" s="42" t="s">
        <v>3</v>
      </c>
      <c r="E68" s="42" t="s">
        <v>3</v>
      </c>
      <c r="F68" s="42" t="s">
        <v>3</v>
      </c>
      <c r="G68" s="42" t="s">
        <v>3</v>
      </c>
      <c r="H68" s="42" t="s">
        <v>3</v>
      </c>
      <c r="I68" s="42">
        <f>Oman!J8-Oman!I8</f>
        <v>3</v>
      </c>
      <c r="J68" s="42">
        <f>Oman!K8-Oman!J8</f>
        <v>5</v>
      </c>
      <c r="K68" s="42">
        <f>Oman!L8-Oman!K8</f>
        <v>-1</v>
      </c>
      <c r="L68" s="42">
        <f>Oman!M8-Oman!L8</f>
        <v>2</v>
      </c>
      <c r="M68" s="42">
        <f>Oman!N8-Oman!M8</f>
        <v>5</v>
      </c>
      <c r="N68" s="42">
        <f>Oman!O8-Oman!N8</f>
        <v>15</v>
      </c>
      <c r="O68" s="42">
        <f>Oman!P8-Oman!O8</f>
        <v>24</v>
      </c>
      <c r="P68" s="42">
        <f>Oman!Q8-Oman!P8</f>
        <v>24</v>
      </c>
      <c r="Q68" s="42">
        <f>Oman!R8-Oman!Q8</f>
        <v>20</v>
      </c>
      <c r="R68" s="42">
        <f>Oman!S8-Oman!R8</f>
        <v>10</v>
      </c>
      <c r="S68" s="42">
        <f>Oman!T8-Oman!S8</f>
        <v>12</v>
      </c>
      <c r="T68" s="42">
        <f>Oman!U8-Oman!T8</f>
        <v>11</v>
      </c>
      <c r="U68" s="42">
        <f>Oman!V8-Oman!U8</f>
        <v>-5</v>
      </c>
      <c r="V68" s="42">
        <f>Oman!W8-Oman!V8</f>
        <v>-55</v>
      </c>
      <c r="W68" s="42">
        <f>Oman!X8-Oman!W8</f>
        <v>-10</v>
      </c>
      <c r="X68" s="42">
        <f>Oman!Y8-Oman!X8</f>
        <v>18</v>
      </c>
      <c r="Y68" s="83"/>
      <c r="Z68" s="83"/>
    </row>
    <row r="69" spans="1:26" x14ac:dyDescent="0.3">
      <c r="A69" s="31" t="s">
        <v>142</v>
      </c>
      <c r="B69" s="42" t="s">
        <v>3</v>
      </c>
      <c r="C69" s="42" t="s">
        <v>3</v>
      </c>
      <c r="D69" s="42" t="s">
        <v>3</v>
      </c>
      <c r="E69" s="42" t="s">
        <v>3</v>
      </c>
      <c r="F69" s="42" t="s">
        <v>3</v>
      </c>
      <c r="G69" s="42" t="s">
        <v>3</v>
      </c>
      <c r="H69" s="42" t="s">
        <v>3</v>
      </c>
      <c r="I69" s="42">
        <f>Malta!J8-Malta!I8</f>
        <v>3</v>
      </c>
      <c r="J69" s="42">
        <f>Malta!K8-Malta!J8</f>
        <v>1</v>
      </c>
      <c r="K69" s="42">
        <f>Malta!L8-Malta!K8</f>
        <v>-1</v>
      </c>
      <c r="L69" s="42">
        <f>Malta!M8-Malta!L8</f>
        <v>3</v>
      </c>
      <c r="M69" s="42">
        <f>Malta!N8-Malta!M8</f>
        <v>-1</v>
      </c>
      <c r="N69" s="42">
        <f>Malta!O8-Malta!N8</f>
        <v>3</v>
      </c>
      <c r="O69" s="42">
        <f>Malta!P8-Malta!O8</f>
        <v>-1</v>
      </c>
      <c r="P69" s="42">
        <f>Malta!Q8-Malta!P8</f>
        <v>1</v>
      </c>
      <c r="Q69" s="42">
        <f>Malta!R8-Malta!Q8</f>
        <v>-1</v>
      </c>
      <c r="R69" s="42">
        <f>Malta!S8-Malta!R8</f>
        <v>1</v>
      </c>
      <c r="S69" s="42">
        <f>Malta!T8-Malta!S8</f>
        <v>2</v>
      </c>
      <c r="T69" s="42">
        <f>Malta!U8-Malta!T8</f>
        <v>3</v>
      </c>
      <c r="U69" s="42">
        <f>Malta!V8-Malta!U8</f>
        <v>-1</v>
      </c>
      <c r="V69" s="42">
        <f>Malta!W8-Malta!V8</f>
        <v>-21</v>
      </c>
      <c r="W69" s="42">
        <f>Malta!X8-Malta!W8</f>
        <v>1</v>
      </c>
      <c r="X69" s="42">
        <f>Malta!Y8-Malta!X8</f>
        <v>16</v>
      </c>
      <c r="Y69" s="83"/>
      <c r="Z69" s="83"/>
    </row>
    <row r="70" spans="1:26" x14ac:dyDescent="0.3">
      <c r="A70" s="32" t="s">
        <v>170</v>
      </c>
      <c r="B70" s="42" t="s">
        <v>3</v>
      </c>
      <c r="C70" s="42" t="s">
        <v>3</v>
      </c>
      <c r="D70" s="42" t="s">
        <v>3</v>
      </c>
      <c r="E70" s="42" t="s">
        <v>3</v>
      </c>
      <c r="F70" s="42" t="s">
        <v>3</v>
      </c>
      <c r="G70" s="42" t="s">
        <v>3</v>
      </c>
      <c r="H70" s="42" t="s">
        <v>3</v>
      </c>
      <c r="I70" s="42">
        <f>Bahrain!J8-Bahrain!I8</f>
        <v>12</v>
      </c>
      <c r="J70" s="42">
        <f>Bahrain!K8-Bahrain!J8</f>
        <v>8</v>
      </c>
      <c r="K70" s="42">
        <f>Bahrain!L8-Bahrain!K8</f>
        <v>-4</v>
      </c>
      <c r="L70" s="42">
        <f>Bahrain!M8-Bahrain!L8</f>
        <v>15</v>
      </c>
      <c r="M70" s="42">
        <f>Bahrain!N8-Bahrain!M8</f>
        <v>-5</v>
      </c>
      <c r="N70" s="42">
        <f>Bahrain!O8-Bahrain!N8</f>
        <v>17</v>
      </c>
      <c r="O70" s="42">
        <f>Bahrain!P8-Bahrain!O8</f>
        <v>3</v>
      </c>
      <c r="P70" s="42">
        <f>Bahrain!Q8-Bahrain!P8</f>
        <v>2</v>
      </c>
      <c r="Q70" s="42">
        <f>Bahrain!R8-Bahrain!Q8</f>
        <v>-2</v>
      </c>
      <c r="R70" s="42">
        <f>Bahrain!S8-Bahrain!R8</f>
        <v>4</v>
      </c>
      <c r="S70" s="42">
        <f>Bahrain!T8-Bahrain!S8</f>
        <v>-6</v>
      </c>
      <c r="T70" s="42">
        <f>Bahrain!U8-Bahrain!T8</f>
        <v>0</v>
      </c>
      <c r="U70" s="42">
        <f>Bahrain!V8-Bahrain!U8</f>
        <v>-7</v>
      </c>
      <c r="V70" s="42">
        <f>Bahrain!W8-Bahrain!V8</f>
        <v>-50</v>
      </c>
      <c r="W70" s="42">
        <f>Bahrain!X8-Bahrain!W8</f>
        <v>11</v>
      </c>
      <c r="X70" s="42">
        <f>Bahrain!Y8-Bahrain!X8</f>
        <v>13</v>
      </c>
      <c r="Y70" s="83"/>
      <c r="Z70" s="83"/>
    </row>
    <row r="71" spans="1:26" x14ac:dyDescent="0.3">
      <c r="A71" s="31" t="s">
        <v>149</v>
      </c>
      <c r="B71" s="42" t="s">
        <v>3</v>
      </c>
      <c r="C71" s="42" t="s">
        <v>3</v>
      </c>
      <c r="D71" s="42" t="s">
        <v>3</v>
      </c>
      <c r="E71" s="42" t="s">
        <v>3</v>
      </c>
      <c r="F71" s="42" t="s">
        <v>3</v>
      </c>
      <c r="G71" s="42" t="s">
        <v>3</v>
      </c>
      <c r="H71" s="42" t="s">
        <v>3</v>
      </c>
      <c r="I71" s="42">
        <f>Brunei!J8-Brunei!I8</f>
        <v>1</v>
      </c>
      <c r="J71" s="42">
        <f>Brunei!K8-Brunei!J8</f>
        <v>1</v>
      </c>
      <c r="K71" s="42">
        <f>Brunei!L8-Brunei!K8</f>
        <v>-1</v>
      </c>
      <c r="L71" s="42">
        <f>Brunei!M8-Brunei!L8</f>
        <v>0</v>
      </c>
      <c r="M71" s="42">
        <f>Brunei!N8-Brunei!M8</f>
        <v>2</v>
      </c>
      <c r="N71" s="42">
        <f>Brunei!O8-Brunei!N8</f>
        <v>0</v>
      </c>
      <c r="O71" s="42">
        <f>Brunei!P8-Brunei!O8</f>
        <v>3</v>
      </c>
      <c r="P71" s="42">
        <f>Brunei!Q8-Brunei!P8</f>
        <v>-1</v>
      </c>
      <c r="Q71" s="42">
        <f>Brunei!R8-Brunei!Q8</f>
        <v>-1</v>
      </c>
      <c r="R71" s="42">
        <f>Brunei!S8-Brunei!R8</f>
        <v>-1</v>
      </c>
      <c r="S71" s="42">
        <f>Brunei!T8-Brunei!S8</f>
        <v>0</v>
      </c>
      <c r="T71" s="42">
        <f>Brunei!U8-Brunei!T8</f>
        <v>1</v>
      </c>
      <c r="U71" s="42">
        <f>Brunei!V8-Brunei!U8</f>
        <v>0</v>
      </c>
      <c r="V71" s="42">
        <f>Brunei!W8-Brunei!V8</f>
        <v>-6</v>
      </c>
      <c r="W71" s="42">
        <f>Brunei!X8-Brunei!W8</f>
        <v>0</v>
      </c>
      <c r="X71" s="42">
        <f>Brunei!Y8-Brunei!X8</f>
        <v>2</v>
      </c>
      <c r="Y71" s="83"/>
      <c r="Z71" s="83"/>
    </row>
    <row r="72" spans="1:26" x14ac:dyDescent="0.3">
      <c r="A72" s="31" t="s">
        <v>164</v>
      </c>
      <c r="B72" s="42" t="s">
        <v>3</v>
      </c>
      <c r="C72" s="42" t="s">
        <v>3</v>
      </c>
      <c r="D72" s="42" t="s">
        <v>3</v>
      </c>
      <c r="E72" s="42" t="s">
        <v>3</v>
      </c>
      <c r="F72" s="42" t="s">
        <v>3</v>
      </c>
      <c r="G72" s="42" t="s">
        <v>3</v>
      </c>
      <c r="H72" s="42" t="s">
        <v>3</v>
      </c>
      <c r="I72" s="42">
        <f>Colombia!J8-Colombia!I8</f>
        <v>159</v>
      </c>
      <c r="J72" s="42">
        <f>Colombia!K8-Colombia!J8</f>
        <v>123</v>
      </c>
      <c r="K72" s="42">
        <f>Colombia!L8-Colombia!K8</f>
        <v>-1</v>
      </c>
      <c r="L72" s="42">
        <f>Colombia!M8-Colombia!L8</f>
        <v>297</v>
      </c>
      <c r="M72" s="42">
        <f>Colombia!N8-Colombia!M8</f>
        <v>77</v>
      </c>
      <c r="N72" s="42">
        <f>Colombia!O8-Colombia!N8</f>
        <v>400</v>
      </c>
      <c r="O72" s="42">
        <f>Colombia!P8-Colombia!O8</f>
        <v>607</v>
      </c>
      <c r="P72" s="42">
        <f>Colombia!Q8-Colombia!P8</f>
        <v>423</v>
      </c>
      <c r="Q72" s="42">
        <f>Colombia!R8-Colombia!Q8</f>
        <v>-109</v>
      </c>
      <c r="R72" s="42">
        <f>Colombia!S8-Colombia!R8</f>
        <v>-161</v>
      </c>
      <c r="S72" s="42">
        <f>Colombia!T8-Colombia!S8</f>
        <v>-41</v>
      </c>
      <c r="T72" s="42">
        <f>Colombia!U8-Colombia!T8</f>
        <v>257</v>
      </c>
      <c r="U72" s="42">
        <f>Colombia!V8-Colombia!U8</f>
        <v>-75</v>
      </c>
      <c r="V72" s="42">
        <f>Colombia!W8-Colombia!V8</f>
        <v>-2185</v>
      </c>
      <c r="W72" s="42">
        <f>Colombia!X8-Colombia!W8</f>
        <v>2255</v>
      </c>
      <c r="X72" s="42">
        <f>Colombia!Y8-Colombia!X8</f>
        <v>-116</v>
      </c>
      <c r="Y72" s="83"/>
      <c r="Z72" s="83"/>
    </row>
    <row r="73" spans="1:26" x14ac:dyDescent="0.3">
      <c r="A73" s="31" t="s">
        <v>123</v>
      </c>
      <c r="B73" s="42" t="s">
        <v>3</v>
      </c>
      <c r="C73" s="42" t="s">
        <v>3</v>
      </c>
      <c r="D73" s="42" t="s">
        <v>3</v>
      </c>
      <c r="E73" s="42" t="s">
        <v>3</v>
      </c>
      <c r="F73" s="42" t="s">
        <v>3</v>
      </c>
      <c r="G73" s="42" t="s">
        <v>3</v>
      </c>
      <c r="H73" s="42" t="s">
        <v>3</v>
      </c>
      <c r="I73" s="42">
        <f>Russia!J8-Russia!I8</f>
        <v>106</v>
      </c>
      <c r="J73" s="42">
        <f>Russia!K8-Russia!J8</f>
        <v>238</v>
      </c>
      <c r="K73" s="42">
        <f>Russia!L8-Russia!K8</f>
        <v>-19</v>
      </c>
      <c r="L73" s="42">
        <f>Russia!M8-Russia!L8</f>
        <v>108</v>
      </c>
      <c r="M73" s="42">
        <f>Russia!N8-Russia!M8</f>
        <v>225</v>
      </c>
      <c r="N73" s="42">
        <f>Russia!O8-Russia!N8</f>
        <v>203</v>
      </c>
      <c r="O73" s="42">
        <f>Russia!P8-Russia!O8</f>
        <v>305</v>
      </c>
      <c r="P73" s="42">
        <f>Russia!Q8-Russia!P8</f>
        <v>16</v>
      </c>
      <c r="Q73" s="42">
        <f>Russia!R8-Russia!Q8</f>
        <v>-313</v>
      </c>
      <c r="R73" s="42">
        <f>Russia!S8-Russia!R8</f>
        <v>-19</v>
      </c>
      <c r="S73" s="42">
        <f>Russia!T8-Russia!S8</f>
        <v>46</v>
      </c>
      <c r="T73" s="42">
        <f>Russia!U8-Russia!T8</f>
        <v>-97</v>
      </c>
      <c r="U73" s="42">
        <f>Russia!V8-Russia!U8</f>
        <v>-50</v>
      </c>
      <c r="V73" s="42">
        <f>Russia!W8-Russia!V8</f>
        <v>-825</v>
      </c>
      <c r="W73" s="42">
        <f>Russia!X8-Russia!W8</f>
        <v>73</v>
      </c>
      <c r="X73" s="42">
        <f>Russia!Y8-Russia!X8</f>
        <v>-134</v>
      </c>
      <c r="Y73" s="83"/>
      <c r="Z73" s="83"/>
    </row>
    <row r="74" spans="1:26" x14ac:dyDescent="0.3">
      <c r="A74" s="31" t="s">
        <v>151</v>
      </c>
      <c r="B74" s="42" t="s">
        <v>3</v>
      </c>
      <c r="C74" s="42" t="s">
        <v>3</v>
      </c>
      <c r="D74" s="42" t="s">
        <v>3</v>
      </c>
      <c r="E74" s="42" t="s">
        <v>3</v>
      </c>
      <c r="F74" s="42" t="s">
        <v>3</v>
      </c>
      <c r="G74" s="42" t="s">
        <v>3</v>
      </c>
      <c r="H74" s="42" t="s">
        <v>3</v>
      </c>
      <c r="I74" s="42">
        <f>Peru!J8-Peru!I8</f>
        <v>61</v>
      </c>
      <c r="J74" s="42">
        <f>Peru!K8-Peru!J8</f>
        <v>69</v>
      </c>
      <c r="K74" s="42">
        <f>Peru!L8-Peru!K8</f>
        <v>-63</v>
      </c>
      <c r="L74" s="42">
        <f>Peru!M8-Peru!L8</f>
        <v>79</v>
      </c>
      <c r="M74" s="42">
        <f>Peru!N8-Peru!M8</f>
        <v>36</v>
      </c>
      <c r="N74" s="42">
        <f>Peru!O8-Peru!N8</f>
        <v>92</v>
      </c>
      <c r="O74" s="42">
        <f>Peru!P8-Peru!O8</f>
        <v>117</v>
      </c>
      <c r="P74" s="42">
        <f>Peru!Q8-Peru!P8</f>
        <v>115</v>
      </c>
      <c r="Q74" s="42">
        <f>Peru!R8-Peru!Q8</f>
        <v>121</v>
      </c>
      <c r="R74" s="42">
        <f>Peru!S8-Peru!R8</f>
        <v>-34</v>
      </c>
      <c r="S74" s="42">
        <f>Peru!T8-Peru!S8</f>
        <v>-35</v>
      </c>
      <c r="T74" s="42">
        <f>Peru!U8-Peru!T8</f>
        <v>39</v>
      </c>
      <c r="U74" s="42">
        <f>Peru!V8-Peru!U8</f>
        <v>46</v>
      </c>
      <c r="V74" s="42">
        <f>Peru!W8-Peru!V8</f>
        <v>-834</v>
      </c>
      <c r="W74" s="42">
        <f>Peru!X8-Peru!W8</f>
        <v>907</v>
      </c>
      <c r="X74" s="42">
        <f>Peru!Y8-Peru!X8</f>
        <v>-159</v>
      </c>
      <c r="Y74" s="83"/>
      <c r="Z74" s="83"/>
    </row>
    <row r="75" spans="1:26" x14ac:dyDescent="0.3">
      <c r="A75" s="31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83"/>
      <c r="X75" s="83"/>
      <c r="Y75" s="83"/>
      <c r="Z75" s="83"/>
    </row>
    <row r="76" spans="1:26" x14ac:dyDescent="0.3"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83"/>
      <c r="X76" s="83"/>
      <c r="Y76" s="83"/>
      <c r="Z76" s="83"/>
    </row>
    <row r="77" spans="1:26" x14ac:dyDescent="0.3">
      <c r="A77" s="31" t="s">
        <v>48</v>
      </c>
      <c r="B77" s="42">
        <f>Europe!C8-Europe!B8</f>
        <v>1535</v>
      </c>
      <c r="C77" s="42">
        <f>Europe!D8-Europe!C8</f>
        <v>-5909</v>
      </c>
      <c r="D77" s="42">
        <f>Europe!E8-Europe!D8</f>
        <v>-2074</v>
      </c>
      <c r="E77" s="42">
        <f>Europe!F8-Europe!E8</f>
        <v>-44</v>
      </c>
      <c r="F77" s="42">
        <f>Europe!G8-Europe!F8</f>
        <v>4153</v>
      </c>
      <c r="G77" s="42">
        <f>Europe!H8-Europe!G8</f>
        <v>2415</v>
      </c>
      <c r="H77" s="42">
        <f>Europe!I8-Europe!H8</f>
        <v>379</v>
      </c>
      <c r="I77" s="42">
        <f>Europe!J8-Europe!I8</f>
        <v>5240</v>
      </c>
      <c r="J77" s="42">
        <f>Europe!K8-Europe!J8</f>
        <v>7111</v>
      </c>
      <c r="K77" s="42">
        <f>Europe!L8-Europe!K8</f>
        <v>-5164</v>
      </c>
      <c r="L77" s="42">
        <f>Europe!M8-Europe!L8</f>
        <v>3068</v>
      </c>
      <c r="M77" s="42">
        <f>Europe!N8-Europe!M8</f>
        <v>3661</v>
      </c>
      <c r="N77" s="42">
        <f>Europe!O8-Europe!N8</f>
        <v>525</v>
      </c>
      <c r="O77" s="42">
        <f>Europe!P8-Europe!O8</f>
        <v>3147</v>
      </c>
      <c r="P77" s="42">
        <f>Europe!Q8-Europe!P8</f>
        <v>3286</v>
      </c>
      <c r="Q77" s="42">
        <f>Europe!R8-Europe!Q8</f>
        <v>3149</v>
      </c>
      <c r="R77" s="42">
        <f>Europe!S8-Europe!R8</f>
        <v>-3482</v>
      </c>
      <c r="S77" s="42">
        <f>Europe!T8-Europe!S8</f>
        <v>9</v>
      </c>
      <c r="T77" s="42">
        <f>Europe!U8-Europe!T8</f>
        <v>2673</v>
      </c>
      <c r="U77" s="42">
        <f>Europe!V8-Europe!U8</f>
        <v>-2</v>
      </c>
      <c r="V77" s="42">
        <f>Europe!W8-Europe!V8</f>
        <v>-45325</v>
      </c>
      <c r="W77" s="42">
        <f>Europe!X8-Europe!W8</f>
        <v>-1336</v>
      </c>
      <c r="X77" s="42">
        <f>Europe!Y8-Europe!X8</f>
        <v>33400</v>
      </c>
      <c r="Y77" s="83"/>
      <c r="Z77" s="83"/>
    </row>
    <row r="78" spans="1:26" x14ac:dyDescent="0.3">
      <c r="A78" s="31" t="s">
        <v>42</v>
      </c>
      <c r="B78" s="42">
        <f>'Asia-Pacific'!C8-'Asia-Pacific'!B8</f>
        <v>3877</v>
      </c>
      <c r="C78" s="42">
        <f>'Asia-Pacific'!D8-'Asia-Pacific'!C8</f>
        <v>-4592</v>
      </c>
      <c r="D78" s="42">
        <f>'Asia-Pacific'!E8-'Asia-Pacific'!D8</f>
        <v>-2666</v>
      </c>
      <c r="E78" s="42">
        <f>'Asia-Pacific'!F8-'Asia-Pacific'!E8</f>
        <v>-2106</v>
      </c>
      <c r="F78" s="42">
        <f>'Asia-Pacific'!G8-'Asia-Pacific'!F8</f>
        <v>5056</v>
      </c>
      <c r="G78" s="42">
        <f>'Asia-Pacific'!H8-'Asia-Pacific'!G8</f>
        <v>2259</v>
      </c>
      <c r="H78" s="42">
        <f>'Asia-Pacific'!I8-'Asia-Pacific'!H8</f>
        <v>-166</v>
      </c>
      <c r="I78" s="42">
        <f>'Asia-Pacific'!J8-'Asia-Pacific'!I8</f>
        <v>3025</v>
      </c>
      <c r="J78" s="42">
        <f>'Asia-Pacific'!K8-'Asia-Pacific'!J8</f>
        <v>1465</v>
      </c>
      <c r="K78" s="42">
        <f>'Asia-Pacific'!L8-'Asia-Pacific'!K8</f>
        <v>-1599</v>
      </c>
      <c r="L78" s="42">
        <f>'Asia-Pacific'!M8-'Asia-Pacific'!L8</f>
        <v>11155</v>
      </c>
      <c r="M78" s="42">
        <f>'Asia-Pacific'!N8-'Asia-Pacific'!M8</f>
        <v>5637</v>
      </c>
      <c r="N78" s="42">
        <f>'Asia-Pacific'!O8-'Asia-Pacific'!N8</f>
        <v>8038</v>
      </c>
      <c r="O78" s="42">
        <f>'Asia-Pacific'!P8-'Asia-Pacific'!O8</f>
        <v>7173</v>
      </c>
      <c r="P78" s="42">
        <f>'Asia-Pacific'!Q8-'Asia-Pacific'!P8</f>
        <v>4706</v>
      </c>
      <c r="Q78" s="42">
        <f>'Asia-Pacific'!R8-'Asia-Pacific'!Q8</f>
        <v>7739</v>
      </c>
      <c r="R78" s="42">
        <f>'Asia-Pacific'!S8-'Asia-Pacific'!R8</f>
        <v>5090</v>
      </c>
      <c r="S78" s="42">
        <f>'Asia-Pacific'!T8-'Asia-Pacific'!S8</f>
        <v>3606</v>
      </c>
      <c r="T78" s="42">
        <f>'Asia-Pacific'!U8-'Asia-Pacific'!T8</f>
        <v>2180</v>
      </c>
      <c r="U78" s="42">
        <f>'Asia-Pacific'!V8-'Asia-Pacific'!U8</f>
        <v>-404</v>
      </c>
      <c r="V78" s="42">
        <f>'Asia-Pacific'!W8-'Asia-Pacific'!V8</f>
        <v>-54810</v>
      </c>
      <c r="W78" s="42">
        <f>'Asia-Pacific'!X8-'Asia-Pacific'!W8</f>
        <v>-8987</v>
      </c>
      <c r="X78" s="42">
        <f>'Asia-Pacific'!Y8-'Asia-Pacific'!X8</f>
        <v>20924</v>
      </c>
      <c r="Y78" s="83"/>
      <c r="Z78" s="83"/>
    </row>
    <row r="79" spans="1:26" x14ac:dyDescent="0.3">
      <c r="A79" s="31" t="s">
        <v>53</v>
      </c>
      <c r="B79" s="42">
        <f>'Latin America'!C8-'Latin America'!B8</f>
        <v>2779</v>
      </c>
      <c r="C79" s="42">
        <f>'Latin America'!D8-'Latin America'!C8</f>
        <v>-1657</v>
      </c>
      <c r="D79" s="42">
        <f>'Latin America'!E8-'Latin America'!D8</f>
        <v>-2069</v>
      </c>
      <c r="E79" s="42">
        <f>'Latin America'!F8-'Latin America'!E8</f>
        <v>-1019</v>
      </c>
      <c r="F79" s="42">
        <f>'Latin America'!G8-'Latin America'!F8</f>
        <v>1731</v>
      </c>
      <c r="G79" s="42">
        <f>'Latin America'!H8-'Latin America'!G8</f>
        <v>2106</v>
      </c>
      <c r="H79" s="42">
        <f>'Latin America'!I8-'Latin America'!H8</f>
        <v>2007</v>
      </c>
      <c r="I79" s="42">
        <f>'Latin America'!J8-'Latin America'!I8</f>
        <v>1879</v>
      </c>
      <c r="J79" s="42">
        <f>'Latin America'!K8-'Latin America'!J8</f>
        <v>2739</v>
      </c>
      <c r="K79" s="42">
        <f>'Latin America'!L8-'Latin America'!K8</f>
        <v>-3028</v>
      </c>
      <c r="L79" s="42">
        <f>'Latin America'!M8-'Latin America'!L8</f>
        <v>4148</v>
      </c>
      <c r="M79" s="42">
        <f>'Latin America'!N8-'Latin America'!M8</f>
        <v>3830</v>
      </c>
      <c r="N79" s="42">
        <f>'Latin America'!O8-'Latin America'!N8</f>
        <v>4792</v>
      </c>
      <c r="O79" s="42">
        <f>'Latin America'!P8-'Latin America'!O8</f>
        <v>5572</v>
      </c>
      <c r="P79" s="42">
        <f>'Latin America'!Q8-'Latin America'!P8</f>
        <v>1983</v>
      </c>
      <c r="Q79" s="42">
        <f>'Latin America'!R8-'Latin America'!Q8</f>
        <v>545</v>
      </c>
      <c r="R79" s="42">
        <f>'Latin America'!S8-'Latin America'!R8</f>
        <v>-2216</v>
      </c>
      <c r="S79" s="42">
        <f>'Latin America'!T8-'Latin America'!S8</f>
        <v>1003</v>
      </c>
      <c r="T79" s="42">
        <f>'Latin America'!U8-'Latin America'!T8</f>
        <v>2533</v>
      </c>
      <c r="U79" s="42">
        <f>'Latin America'!V8-'Latin America'!U8</f>
        <v>-2286</v>
      </c>
      <c r="V79" s="42">
        <f>'Latin America'!W8-'Latin America'!V8</f>
        <v>-32235</v>
      </c>
      <c r="W79" s="42">
        <f>'Latin America'!X8-'Latin America'!W8</f>
        <v>12509</v>
      </c>
      <c r="X79" s="42">
        <f>'Latin America'!Y8-'Latin America'!X8</f>
        <v>12606</v>
      </c>
      <c r="Y79" s="83"/>
      <c r="Z79" s="83"/>
    </row>
    <row r="80" spans="1:26" x14ac:dyDescent="0.3">
      <c r="A80" s="31" t="s">
        <v>58</v>
      </c>
      <c r="B80" s="42">
        <f>'SC America'!C8-'SC America'!B8</f>
        <v>2464</v>
      </c>
      <c r="C80" s="42">
        <f>'SC America'!D8-'SC America'!C8</f>
        <v>-1537</v>
      </c>
      <c r="D80" s="42">
        <f>'SC America'!E8-'SC America'!D8</f>
        <v>-1837</v>
      </c>
      <c r="E80" s="42">
        <f>'SC America'!F8-'SC America'!E8</f>
        <v>-815</v>
      </c>
      <c r="F80" s="42">
        <f>'SC America'!G8-'SC America'!F8</f>
        <v>1253</v>
      </c>
      <c r="G80" s="42">
        <f>'SC America'!H8-'SC America'!G8</f>
        <v>1908</v>
      </c>
      <c r="H80" s="42">
        <f>'SC America'!I8-'SC America'!H8</f>
        <v>1782</v>
      </c>
      <c r="I80" s="42">
        <f>'SC America'!J8-'SC America'!I8</f>
        <v>1573</v>
      </c>
      <c r="J80" s="42">
        <f>'SC America'!K8-'SC America'!J8</f>
        <v>2720</v>
      </c>
      <c r="K80" s="42">
        <f>'SC America'!L8-'SC America'!K8</f>
        <v>-3003</v>
      </c>
      <c r="L80" s="42">
        <f>'SC America'!M8-'SC America'!L8</f>
        <v>4284</v>
      </c>
      <c r="M80" s="42">
        <f>'SC America'!N8-'SC America'!M8</f>
        <v>3953</v>
      </c>
      <c r="N80" s="42">
        <f>'SC America'!O8-'SC America'!N8</f>
        <v>4769</v>
      </c>
      <c r="O80" s="42">
        <f>'SC America'!P8-'SC America'!O8</f>
        <v>5202</v>
      </c>
      <c r="P80" s="42">
        <f>'SC America'!Q8-'SC America'!P8</f>
        <v>1684</v>
      </c>
      <c r="Q80" s="42">
        <f>'SC America'!R8-'SC America'!Q8</f>
        <v>55</v>
      </c>
      <c r="R80" s="42">
        <f>'SC America'!S8-'SC America'!R8</f>
        <v>-2534</v>
      </c>
      <c r="S80" s="42">
        <f>'SC America'!T8-'SC America'!S8</f>
        <v>630</v>
      </c>
      <c r="T80" s="42">
        <f>'SC America'!U8-'SC America'!T8</f>
        <v>2082</v>
      </c>
      <c r="U80" s="42">
        <f>'SC America'!V8-'SC America'!U8</f>
        <v>-2611</v>
      </c>
      <c r="V80" s="42">
        <f>'SC America'!W8-'SC America'!V8</f>
        <v>-27581</v>
      </c>
      <c r="W80" s="42">
        <f>'SC America'!X8-'SC America'!W8</f>
        <v>11117</v>
      </c>
      <c r="X80" s="42">
        <f>'SC America'!Y8-'SC America'!X8</f>
        <v>10925</v>
      </c>
      <c r="Y80" s="83"/>
      <c r="Z80" s="83"/>
    </row>
    <row r="81" spans="1:26" x14ac:dyDescent="0.3">
      <c r="A81" s="31" t="s">
        <v>95</v>
      </c>
      <c r="B81" s="42">
        <f>'Other-Western'!C8-'Other-Western'!B8</f>
        <v>318</v>
      </c>
      <c r="C81" s="42">
        <f>'Other-Western'!D8-'Other-Western'!C8</f>
        <v>-121</v>
      </c>
      <c r="D81" s="42">
        <f>'Other-Western'!E8-'Other-Western'!D8</f>
        <v>-233</v>
      </c>
      <c r="E81" s="42">
        <f>'Other-Western'!F8-'Other-Western'!E8</f>
        <v>-203</v>
      </c>
      <c r="F81" s="42">
        <f>'Other-Western'!G8-'Other-Western'!F8</f>
        <v>478</v>
      </c>
      <c r="G81" s="42">
        <f>'Other-Western'!H8-'Other-Western'!G8</f>
        <v>198</v>
      </c>
      <c r="H81" s="42">
        <f>'Other-Western'!I8-'Other-Western'!H8</f>
        <v>225</v>
      </c>
      <c r="I81" s="42">
        <f>'Other-Western'!J8-'Other-Western'!I8</f>
        <v>306</v>
      </c>
      <c r="J81" s="42">
        <f>'Other-Western'!K8-'Other-Western'!J8</f>
        <v>20</v>
      </c>
      <c r="K81" s="42">
        <f>'Other-Western'!L8-'Other-Western'!K8</f>
        <v>-26</v>
      </c>
      <c r="L81" s="42">
        <f>'Other-Western'!M8-'Other-Western'!L8</f>
        <v>-135</v>
      </c>
      <c r="M81" s="42">
        <f>'Other-Western'!N8-'Other-Western'!M8</f>
        <v>-124</v>
      </c>
      <c r="N81" s="42">
        <f>'Other-Western'!O8-'Other-Western'!N8</f>
        <v>23</v>
      </c>
      <c r="O81" s="42">
        <f>'Other-Western'!P8-'Other-Western'!O8</f>
        <v>370</v>
      </c>
      <c r="P81" s="42">
        <f>'Other-Western'!Q8-'Other-Western'!P8</f>
        <v>300</v>
      </c>
      <c r="Q81" s="42">
        <f>'Other-Western'!R8-'Other-Western'!Q8</f>
        <v>489</v>
      </c>
      <c r="R81" s="42">
        <f>'Other-Western'!S8-'Other-Western'!R8</f>
        <v>318</v>
      </c>
      <c r="S81" s="42">
        <f>'Other-Western'!T8-'Other-Western'!S8</f>
        <v>374</v>
      </c>
      <c r="T81" s="42">
        <f>'Other-Western'!U8-'Other-Western'!T8</f>
        <v>450</v>
      </c>
      <c r="U81" s="42">
        <f>'Other-Western'!V8-'Other-Western'!U8</f>
        <v>325</v>
      </c>
      <c r="V81" s="42">
        <f>'Other-Western'!W8-'Other-Western'!V8</f>
        <v>-4653</v>
      </c>
      <c r="W81" s="42">
        <f>'Other-Western'!X8-'Other-Western'!W8</f>
        <v>1391</v>
      </c>
      <c r="X81" s="42">
        <f>'Other-Western'!Y8-'Other-Western'!X8</f>
        <v>1680</v>
      </c>
      <c r="Y81" s="83"/>
      <c r="Z81" s="83"/>
    </row>
    <row r="82" spans="1:26" x14ac:dyDescent="0.3">
      <c r="A82" s="31" t="s">
        <v>40</v>
      </c>
      <c r="B82" s="42">
        <f>Africa!C8-Africa!B8</f>
        <v>179</v>
      </c>
      <c r="C82" s="42">
        <f>Africa!D8-Africa!C8</f>
        <v>42</v>
      </c>
      <c r="D82" s="42">
        <f>Africa!E8-Africa!D8</f>
        <v>-225</v>
      </c>
      <c r="E82" s="42">
        <f>Africa!F8-Africa!E8</f>
        <v>-104</v>
      </c>
      <c r="F82" s="42">
        <f>Africa!G8-Africa!F8</f>
        <v>121</v>
      </c>
      <c r="G82" s="42">
        <f>Africa!H8-Africa!G8</f>
        <v>118</v>
      </c>
      <c r="H82" s="42">
        <f>Africa!I8-Africa!H8</f>
        <v>37</v>
      </c>
      <c r="I82" s="42">
        <f>Africa!J8-Africa!I8</f>
        <v>198</v>
      </c>
      <c r="J82" s="42">
        <f>Africa!K8-Africa!J8</f>
        <v>425</v>
      </c>
      <c r="K82" s="42">
        <f>Africa!L8-Africa!K8</f>
        <v>-46</v>
      </c>
      <c r="L82" s="42">
        <f>Africa!M8-Africa!L8</f>
        <v>233</v>
      </c>
      <c r="M82" s="42">
        <f>Africa!N8-Africa!M8</f>
        <v>206</v>
      </c>
      <c r="N82" s="42">
        <f>Africa!O8-Africa!N8</f>
        <v>487</v>
      </c>
      <c r="O82" s="42">
        <f>Africa!P8-Africa!O8</f>
        <v>502</v>
      </c>
      <c r="P82" s="42">
        <f>Africa!Q8-Africa!P8</f>
        <v>398</v>
      </c>
      <c r="Q82" s="42">
        <f>Africa!R8-Africa!Q8</f>
        <v>193</v>
      </c>
      <c r="R82" s="42">
        <f>Africa!S8-Africa!R8</f>
        <v>98</v>
      </c>
      <c r="S82" s="42">
        <f>Africa!T8-Africa!S8</f>
        <v>11</v>
      </c>
      <c r="T82" s="42">
        <f>Africa!U8-Africa!T8</f>
        <v>224</v>
      </c>
      <c r="U82" s="42">
        <f>Africa!V8-Africa!U8</f>
        <v>3</v>
      </c>
      <c r="V82" s="42">
        <f>Africa!W8-Africa!V8</f>
        <v>-2626</v>
      </c>
      <c r="W82" s="42">
        <f>Africa!X8-Africa!W8</f>
        <v>290</v>
      </c>
      <c r="X82" s="42">
        <f>Africa!Y8-Africa!X8</f>
        <v>1571</v>
      </c>
      <c r="Y82" s="83"/>
      <c r="Z82" s="83"/>
    </row>
    <row r="83" spans="1:26" x14ac:dyDescent="0.3">
      <c r="A83" s="31" t="s">
        <v>55</v>
      </c>
      <c r="B83" s="42">
        <f>'Middle East'!C8-'Middle East'!B8</f>
        <v>253</v>
      </c>
      <c r="C83" s="42">
        <f>'Middle East'!D8-'Middle East'!C8</f>
        <v>-266</v>
      </c>
      <c r="D83" s="42">
        <f>'Middle East'!E8-'Middle East'!D8</f>
        <v>-601</v>
      </c>
      <c r="E83" s="42">
        <f>'Middle East'!F8-'Middle East'!E8</f>
        <v>-173</v>
      </c>
      <c r="F83" s="42">
        <f>'Middle East'!G8-'Middle East'!F8</f>
        <v>225</v>
      </c>
      <c r="G83" s="42">
        <f>'Middle East'!H8-'Middle East'!G8</f>
        <v>134</v>
      </c>
      <c r="H83" s="42">
        <f>'Middle East'!I8-'Middle East'!H8</f>
        <v>128</v>
      </c>
      <c r="I83" s="42">
        <f>'Middle East'!J8-'Middle East'!I8</f>
        <v>336</v>
      </c>
      <c r="J83" s="42">
        <f>'Middle East'!K8-'Middle East'!J8</f>
        <v>429</v>
      </c>
      <c r="K83" s="42">
        <f>'Middle East'!L8-'Middle East'!K8</f>
        <v>103</v>
      </c>
      <c r="L83" s="42">
        <f>'Middle East'!M8-'Middle East'!L8</f>
        <v>540</v>
      </c>
      <c r="M83" s="42">
        <f>'Middle East'!N8-'Middle East'!M8</f>
        <v>714</v>
      </c>
      <c r="N83" s="42">
        <f>'Middle East'!O8-'Middle East'!N8</f>
        <v>991</v>
      </c>
      <c r="O83" s="42">
        <f>'Middle East'!P8-'Middle East'!O8</f>
        <v>998</v>
      </c>
      <c r="P83" s="42">
        <f>'Middle East'!Q8-'Middle East'!P8</f>
        <v>1057</v>
      </c>
      <c r="Q83" s="42">
        <f>'Middle East'!R8-'Middle East'!Q8</f>
        <v>739</v>
      </c>
      <c r="R83" s="42">
        <f>'Middle East'!S8-'Middle East'!R8</f>
        <v>-114</v>
      </c>
      <c r="S83" s="42">
        <f>'Middle East'!T8-'Middle East'!S8</f>
        <v>-718</v>
      </c>
      <c r="T83" s="42">
        <f>'Middle East'!U8-'Middle East'!T8</f>
        <v>80</v>
      </c>
      <c r="U83" s="42">
        <f>'Middle East'!V8-'Middle East'!U8</f>
        <v>-286</v>
      </c>
      <c r="V83" s="42">
        <f>'Middle East'!W8-'Middle East'!V8</f>
        <v>-4198</v>
      </c>
      <c r="W83" s="42">
        <f>'Middle East'!X8-'Middle East'!W8</f>
        <v>473</v>
      </c>
      <c r="X83" s="42">
        <f>'Middle East'!Y8-'Middle East'!X8</f>
        <v>1561</v>
      </c>
      <c r="Y83" s="83"/>
      <c r="Z83" s="83"/>
    </row>
    <row r="84" spans="1:26" x14ac:dyDescent="0.3">
      <c r="A84" s="31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83"/>
      <c r="Z84" s="83"/>
    </row>
    <row r="85" spans="1:26" x14ac:dyDescent="0.3">
      <c r="A85" s="16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83"/>
      <c r="Z85" s="83"/>
    </row>
    <row r="86" spans="1:26" x14ac:dyDescent="0.3">
      <c r="A86" s="31" t="s">
        <v>118</v>
      </c>
      <c r="B86" s="42">
        <f>Overseas!C8-Overseas!B8</f>
        <v>7441</v>
      </c>
      <c r="C86" s="42">
        <f>Overseas!D8-Overseas!C8</f>
        <v>-12673</v>
      </c>
      <c r="D86" s="42">
        <f>Overseas!E8-Overseas!D8</f>
        <v>-8248</v>
      </c>
      <c r="E86" s="42">
        <f>Overseas!F8-Overseas!E8</f>
        <v>-4080</v>
      </c>
      <c r="F86" s="42">
        <f>Overseas!G8-Overseas!F8</f>
        <v>11052</v>
      </c>
      <c r="G86" s="42">
        <f>Overseas!H8-Overseas!G8</f>
        <v>5681</v>
      </c>
      <c r="H86" s="42">
        <f>Overseas!I8-Overseas!H8</f>
        <v>1681</v>
      </c>
      <c r="I86" s="42">
        <f>Overseas!J8-Overseas!I8</f>
        <v>10889</v>
      </c>
      <c r="J86" s="42">
        <f>Overseas!K8-Overseas!J8</f>
        <v>11239</v>
      </c>
      <c r="K86" s="42">
        <f>Overseas!L8-Overseas!K8</f>
        <v>-6714</v>
      </c>
      <c r="L86" s="42">
        <f>Overseas!M8-Overseas!L8</f>
        <v>17933</v>
      </c>
      <c r="M86" s="42">
        <f>Overseas!N8-Overseas!M8</f>
        <v>13413</v>
      </c>
      <c r="N86" s="42">
        <f>Overseas!O8-Overseas!N8</f>
        <v>13833</v>
      </c>
      <c r="O86" s="42">
        <f>Overseas!P8-Overseas!O8</f>
        <v>16601</v>
      </c>
      <c r="P86" s="42">
        <f>Overseas!Q8-Overseas!P8</f>
        <v>10846</v>
      </c>
      <c r="Q86" s="42">
        <f>Overseas!R8-Overseas!Q8</f>
        <v>11801</v>
      </c>
      <c r="R86" s="42">
        <f>Overseas!S8-Overseas!R8</f>
        <v>-750</v>
      </c>
      <c r="S86" s="42">
        <f>Overseas!T8-Overseas!S8</f>
        <v>3841</v>
      </c>
      <c r="T86" s="42">
        <f>Overseas!U8-Overseas!T8</f>
        <v>7022</v>
      </c>
      <c r="U86" s="42">
        <f>Overseas!V8-Overseas!U8</f>
        <v>-2286</v>
      </c>
      <c r="V86" s="42">
        <f>Overseas!W8-Overseas!V8</f>
        <v>-131482</v>
      </c>
      <c r="W86" s="42">
        <f>Overseas!X8-Overseas!W8</f>
        <v>-1267</v>
      </c>
      <c r="X86" s="42">
        <f>Overseas!Y8-Overseas!X8</f>
        <v>66202</v>
      </c>
      <c r="Y86" s="83"/>
      <c r="Z86" s="83"/>
    </row>
    <row r="87" spans="1:26" x14ac:dyDescent="0.3">
      <c r="A87" s="31" t="s">
        <v>47</v>
      </c>
      <c r="B87" s="42">
        <f>EU!C8-EU!B8</f>
        <v>1292</v>
      </c>
      <c r="C87" s="42">
        <f>EU!D8-EU!C8</f>
        <v>-5310</v>
      </c>
      <c r="D87" s="42">
        <f>EU!E8-EU!D8</f>
        <v>-1759</v>
      </c>
      <c r="E87" s="42">
        <f>EU!F8-EU!E8</f>
        <v>166</v>
      </c>
      <c r="F87" s="42">
        <f>EU!G8-EU!F8</f>
        <v>4473</v>
      </c>
      <c r="G87" s="42">
        <f>EU!H8-EU!G8</f>
        <v>2203</v>
      </c>
      <c r="H87" s="42">
        <f>EU!I8-EU!H8</f>
        <v>120</v>
      </c>
      <c r="I87" s="42">
        <f>EU!J8-EU!I8</f>
        <v>5158</v>
      </c>
      <c r="J87" s="42">
        <f>EU!K8-EU!J8</f>
        <v>6206</v>
      </c>
      <c r="K87" s="42">
        <f>EU!L8-EU!K8</f>
        <v>-4993</v>
      </c>
      <c r="L87" s="42">
        <f>EU!M8-EU!L8</f>
        <v>2306</v>
      </c>
      <c r="M87" s="42">
        <f>EU!N8-EU!M8</f>
        <v>2600</v>
      </c>
      <c r="N87" s="42">
        <f>EU!O8-EU!N8</f>
        <v>-36</v>
      </c>
      <c r="O87" s="42">
        <f>EU!P8-EU!O8</f>
        <v>2406</v>
      </c>
      <c r="P87" s="42">
        <f>EU!Q8-EU!P8</f>
        <v>2915</v>
      </c>
      <c r="Q87" s="42">
        <f>EU!R8-EU!Q8</f>
        <v>3164</v>
      </c>
      <c r="R87" s="42">
        <f>EU!S8-EU!R8</f>
        <v>-3051</v>
      </c>
      <c r="S87" s="42">
        <f>EU!T8-EU!S8</f>
        <v>75</v>
      </c>
      <c r="T87" s="42">
        <f>EU!U8-EU!T8</f>
        <v>2593</v>
      </c>
      <c r="U87" s="42">
        <f>EU!V8-EU!U8</f>
        <v>29</v>
      </c>
      <c r="V87" s="42">
        <f>EU!W8-EU!V8</f>
        <v>-42888</v>
      </c>
      <c r="W87" s="42">
        <f>EU!X8-EU!W8</f>
        <v>-710</v>
      </c>
      <c r="X87" s="42">
        <f>EU!Y8-EU!X8</f>
        <v>20855</v>
      </c>
      <c r="Y87" s="83"/>
      <c r="Z87" s="83"/>
    </row>
    <row r="88" spans="1:26" x14ac:dyDescent="0.3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83"/>
      <c r="U88" s="83"/>
      <c r="V88" s="83"/>
      <c r="W88" s="83"/>
      <c r="X88" s="83"/>
      <c r="Y88" s="83"/>
      <c r="Z88" s="83"/>
    </row>
    <row r="89" spans="1:26" x14ac:dyDescent="0.3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83"/>
      <c r="U89" s="83"/>
      <c r="V89" s="83"/>
      <c r="W89" s="83"/>
      <c r="X89" s="83"/>
      <c r="Y89" s="83"/>
      <c r="Z89" s="83"/>
    </row>
    <row r="90" spans="1:26" x14ac:dyDescent="0.3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83"/>
      <c r="U90" s="83"/>
      <c r="V90" s="83"/>
      <c r="W90" s="83"/>
      <c r="X90" s="83"/>
      <c r="Y90" s="83"/>
      <c r="Z90" s="83"/>
    </row>
    <row r="91" spans="1:26" x14ac:dyDescent="0.3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83"/>
      <c r="U91" s="83"/>
      <c r="V91" s="83"/>
      <c r="W91" s="83"/>
      <c r="X91" s="83"/>
      <c r="Y91" s="83"/>
      <c r="Z91" s="83"/>
    </row>
    <row r="92" spans="1:26" x14ac:dyDescent="0.3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83"/>
      <c r="U92" s="83"/>
      <c r="V92" s="83"/>
      <c r="W92" s="83"/>
      <c r="X92" s="83"/>
      <c r="Y92" s="83"/>
      <c r="Z92" s="83"/>
    </row>
    <row r="93" spans="1:26" x14ac:dyDescent="0.3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83"/>
      <c r="U93" s="83"/>
      <c r="V93" s="83"/>
      <c r="W93" s="83"/>
      <c r="X93" s="83"/>
      <c r="Y93" s="83"/>
      <c r="Z93" s="83"/>
    </row>
    <row r="94" spans="1:26" x14ac:dyDescent="0.3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83"/>
      <c r="U94" s="83"/>
      <c r="V94" s="83"/>
      <c r="W94" s="83"/>
      <c r="X94" s="83"/>
      <c r="Y94" s="83"/>
      <c r="Z94" s="83"/>
    </row>
    <row r="95" spans="1:26" x14ac:dyDescent="0.3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83"/>
      <c r="U95" s="83"/>
      <c r="V95" s="83"/>
      <c r="W95" s="83"/>
      <c r="X95" s="83"/>
      <c r="Y95" s="83"/>
      <c r="Z95" s="83"/>
    </row>
    <row r="96" spans="1:26" x14ac:dyDescent="0.3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83"/>
      <c r="U96" s="83"/>
      <c r="V96" s="83"/>
      <c r="W96" s="83"/>
      <c r="X96" s="83"/>
      <c r="Y96" s="83"/>
      <c r="Z96" s="83"/>
    </row>
    <row r="97" spans="2:26" x14ac:dyDescent="0.3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83"/>
      <c r="U97" s="83"/>
      <c r="V97" s="83"/>
      <c r="W97" s="83"/>
      <c r="X97" s="83"/>
      <c r="Y97" s="83"/>
      <c r="Z97" s="83"/>
    </row>
    <row r="98" spans="2:26" x14ac:dyDescent="0.3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83"/>
      <c r="U98" s="83"/>
      <c r="V98" s="83"/>
      <c r="W98" s="83"/>
      <c r="X98" s="83"/>
      <c r="Y98" s="83"/>
      <c r="Z98" s="83"/>
    </row>
    <row r="99" spans="2:26" x14ac:dyDescent="0.3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83"/>
      <c r="U99" s="83"/>
      <c r="V99" s="83"/>
      <c r="W99" s="83"/>
      <c r="X99" s="83"/>
      <c r="Y99" s="83"/>
      <c r="Z99" s="83"/>
    </row>
  </sheetData>
  <sortState xmlns:xlrd2="http://schemas.microsoft.com/office/spreadsheetml/2017/richdata2" ref="A77:X83">
    <sortCondition descending="1" ref="X77:X83"/>
  </sortState>
  <conditionalFormatting sqref="B58:H58">
    <cfRule type="cellIs" dxfId="754" priority="15" operator="lessThan">
      <formula>0</formula>
    </cfRule>
  </conditionalFormatting>
  <conditionalFormatting sqref="B75:V76">
    <cfRule type="cellIs" dxfId="753" priority="41" operator="lessThan">
      <formula>0</formula>
    </cfRule>
  </conditionalFormatting>
  <conditionalFormatting sqref="B4:X57">
    <cfRule type="cellIs" dxfId="752" priority="37" operator="lessThan">
      <formula>0</formula>
    </cfRule>
  </conditionalFormatting>
  <conditionalFormatting sqref="B4:X74">
    <cfRule type="cellIs" dxfId="751" priority="36" operator="lessThan">
      <formula>0</formula>
    </cfRule>
  </conditionalFormatting>
  <conditionalFormatting sqref="B59:X74 B88:R413">
    <cfRule type="cellIs" dxfId="750" priority="45" operator="lessThan">
      <formula>0</formula>
    </cfRule>
  </conditionalFormatting>
  <conditionalFormatting sqref="B77:X87">
    <cfRule type="cellIs" dxfId="749" priority="35" operator="lessThan">
      <formula>0</formula>
    </cfRule>
  </conditionalFormatting>
  <conditionalFormatting sqref="B75:AO203">
    <cfRule type="cellIs" dxfId="748" priority="34" operator="lessThan">
      <formula>0</formula>
    </cfRule>
  </conditionalFormatting>
  <conditionalFormatting sqref="F39:H41">
    <cfRule type="cellIs" dxfId="747" priority="28" operator="lessThan">
      <formula>0</formula>
    </cfRule>
    <cfRule type="expression" dxfId="746" priority="29">
      <formula>"&lt;0"</formula>
    </cfRule>
  </conditionalFormatting>
  <conditionalFormatting sqref="F44:H44">
    <cfRule type="cellIs" dxfId="745" priority="26" operator="lessThan">
      <formula>0</formula>
    </cfRule>
    <cfRule type="expression" dxfId="744" priority="27">
      <formula>"&lt;0"</formula>
    </cfRule>
  </conditionalFormatting>
  <conditionalFormatting sqref="F46:H46">
    <cfRule type="cellIs" dxfId="743" priority="9" operator="lessThan">
      <formula>0</formula>
    </cfRule>
    <cfRule type="expression" dxfId="742" priority="10">
      <formula>"&lt;0"</formula>
    </cfRule>
  </conditionalFormatting>
  <conditionalFormatting sqref="F49:H50">
    <cfRule type="cellIs" dxfId="741" priority="5" operator="lessThan">
      <formula>0</formula>
    </cfRule>
    <cfRule type="expression" dxfId="740" priority="6">
      <formula>"&lt;0"</formula>
    </cfRule>
  </conditionalFormatting>
  <conditionalFormatting sqref="F52:H54">
    <cfRule type="cellIs" dxfId="739" priority="1" operator="lessThan">
      <formula>0</formula>
    </cfRule>
    <cfRule type="expression" dxfId="738" priority="2">
      <formula>"&lt;0"</formula>
    </cfRule>
  </conditionalFormatting>
  <conditionalFormatting sqref="F56:H59">
    <cfRule type="cellIs" dxfId="737" priority="11" operator="lessThan">
      <formula>0</formula>
    </cfRule>
    <cfRule type="expression" dxfId="736" priority="12">
      <formula>"&lt;0"</formula>
    </cfRule>
  </conditionalFormatting>
  <conditionalFormatting sqref="F62:H63">
    <cfRule type="cellIs" dxfId="735" priority="22" operator="lessThan">
      <formula>0</formula>
    </cfRule>
    <cfRule type="expression" dxfId="734" priority="23">
      <formula>"&lt;0"</formula>
    </cfRule>
  </conditionalFormatting>
  <conditionalFormatting sqref="H1">
    <cfRule type="cellIs" dxfId="733" priority="46" operator="lessThan">
      <formula>0</formula>
    </cfRule>
  </conditionalFormatting>
  <conditionalFormatting sqref="N22:X25 N29:X30 N32:X32 N39:X44 N46:X56">
    <cfRule type="cellIs" dxfId="732" priority="42" operator="lessThan">
      <formula>0</formula>
    </cfRule>
    <cfRule type="expression" dxfId="731" priority="44">
      <formula>"&lt;0"</formula>
    </cfRule>
  </conditionalFormatting>
  <conditionalFormatting sqref="N34:X34 F35:N35 N66:X68">
    <cfRule type="cellIs" dxfId="730" priority="47" operator="lessThan">
      <formula>0</formula>
    </cfRule>
    <cfRule type="expression" dxfId="729" priority="48">
      <formula>"&lt;0"</formula>
    </cfRule>
  </conditionalFormatting>
  <conditionalFormatting sqref="Y4:AO34 Y35:AG35 Y36:AO74">
    <cfRule type="cellIs" dxfId="728" priority="38" operator="lessThan">
      <formula>0</formula>
    </cfRule>
  </conditionalFormatting>
  <hyperlinks>
    <hyperlink ref="A20" location="Argentina!A1" display="Argentina" xr:uid="{D0CB61F7-C02C-4027-A687-C5855DD2EBA9}"/>
    <hyperlink ref="A9" location="Australia!A1" display="Australia" xr:uid="{8936613C-28B0-47AF-A967-C253E8E21393}"/>
    <hyperlink ref="A8" location="Brazil!A1" display="Brazil" xr:uid="{E909A958-0CC8-465A-A2C5-84E4BD337C65}"/>
    <hyperlink ref="A4" location="Canada!A1" display="Canada" xr:uid="{860A2CB1-5D5B-46A0-8EB0-4FF5389CCB55}"/>
    <hyperlink ref="A13" location="China!A1" display="China" xr:uid="{D19CD060-F818-4D4F-8A63-587946A292E4}"/>
    <hyperlink ref="A11" location="France!A1" display="France" xr:uid="{6DB601AF-1A6A-4054-BF02-3AB121265A82}"/>
    <hyperlink ref="A7" location="Germany!A1" display="Germany" xr:uid="{5B3E45F0-3CB1-4456-8A00-9E164A96DB3B}"/>
    <hyperlink ref="A48" location="'Hong Kong'!A1" display="Hong Kong" xr:uid="{D4B88F01-7661-45A0-9F4E-54E78A744B9F}"/>
    <hyperlink ref="A6" location="India!A1" display="India" xr:uid="{4278E4D0-9B65-4DA9-A044-7EAD56708B1C}"/>
    <hyperlink ref="A14" location="Italy!A1" display="Italy" xr:uid="{9AA1D637-5AEF-4948-AC36-6C7784D9946C}"/>
    <hyperlink ref="A16" location="Japan!A1" display="Japan" xr:uid="{CCB513DF-48C9-4BD2-99CE-E53F965693DA}"/>
    <hyperlink ref="A10" location="Mexico!A1" display="Mexico" xr:uid="{1B7B498A-B27E-4BC8-836E-E06E3D47C5BB}"/>
    <hyperlink ref="A17" location="Netherlands!A1" display="Netherlands" xr:uid="{2D4DDF46-C1B7-4700-A8BD-C5B548DE9F50}"/>
    <hyperlink ref="A28" location="Singapore!A1" display="Singapore" xr:uid="{02C704A7-0E11-43CD-B5BD-E07CDABDBD92}"/>
    <hyperlink ref="A32" location="'South Africa'!A1" display="South Africa" xr:uid="{6FD141DA-1760-4ACC-B4FF-605AA4179121}"/>
    <hyperlink ref="A12" location="'South Korea'!A1" display="South Korea" xr:uid="{5579BFA9-9ECF-40C8-B772-A397D93A6FCC}"/>
    <hyperlink ref="A31" location="Taiwan!A1" display="Taiwan" xr:uid="{BB9FAADB-6A26-4982-B03B-8E2E608BD671}"/>
    <hyperlink ref="A5" location="UK!A1" display="United Kingdom" xr:uid="{5671B96E-30DC-43A9-932A-57506F6B1C84}"/>
    <hyperlink ref="A53" location="Venezuela!A1" display="Venezuela" xr:uid="{2B4E435D-D5B1-4C10-913C-BDF04FC9E25F}"/>
    <hyperlink ref="A82" location="Africa!A1" display="Africa" xr:uid="{78A0DCFC-C4FA-4258-8060-2B61942B0A2E}"/>
    <hyperlink ref="A78" location="'Asia-Pacific'!A1" display="Asia and Pacific" xr:uid="{E9C758E5-E0D6-49F6-A9F9-6366CC3D7325}"/>
    <hyperlink ref="A77" location="Europe!A1" display="Europe" xr:uid="{581F3A0C-88CA-4EE5-9B5B-97090AB47EA0}"/>
    <hyperlink ref="A79" location="'Latin America'!A1" display="Latin America" xr:uid="{E9CCF6DF-CAAF-4D9C-8194-58CFB2825342}"/>
    <hyperlink ref="A83" location="'Middle East'!A1" display="Middle East" xr:uid="{1509D3C8-50C4-44CE-AC60-8D1AE505D5AB}"/>
    <hyperlink ref="A80" location="'SC America'!A1" display="South and Central America" xr:uid="{0F1F1117-C50F-4E2C-ABC4-86FDB239B870}"/>
    <hyperlink ref="A81" location="'Other-Western'!A1" display="Other Western Hemisphere" xr:uid="{C1D22C34-FE74-45B4-A67E-F115537DE85C}"/>
    <hyperlink ref="A86" location="Overseas!A1" display="Overseas" xr:uid="{FD86DBEA-197D-4C65-9FF1-15FE7105E727}"/>
    <hyperlink ref="A87" location="EU!A1" display="European Union" xr:uid="{5A94AA36-2209-4601-89A8-9F939C2B2D22}"/>
    <hyperlink ref="A22" location="Belgium!A1" display="Belgium" xr:uid="{D23CEC5C-5039-4939-AD5F-9D12394A6912}"/>
    <hyperlink ref="A55" location="Bermuda!A1" display="Bermuda" xr:uid="{2B1D17C6-9BFB-43B0-B055-B30DF02E276F}"/>
    <hyperlink ref="A37" location="Indonesia!A1" display="Indonesia" xr:uid="{85AA4E42-D95D-4C56-9DA2-F8B84D409942}"/>
    <hyperlink ref="A25" location="Israel!A1" display="Israel" xr:uid="{B7E26C76-62F2-4F51-AABA-A0520F77D8DF}"/>
    <hyperlink ref="A27" location="'New Zealand'!A1" display="New Zealand" xr:uid="{50EA6F10-C674-4F04-A3B8-54941380382D}"/>
    <hyperlink ref="A30" location="Norway!A1" display="Norway" xr:uid="{6BAB5BAA-2B8B-4274-AA66-457CBA125647}"/>
    <hyperlink ref="A29" location="Philippines!A1" display="Philippines" xr:uid="{43C44CB9-B19B-467F-875E-D641F3976C63}"/>
    <hyperlink ref="A41" location="'Saudi Arabia'!A1" display="Saudi Arabia" xr:uid="{1F7F5474-B1A3-4BB1-BB0E-A34A7469DD6E}"/>
    <hyperlink ref="A19" location="Switzerland!A1" display="Switzerland" xr:uid="{D36FE4C5-88F3-4CE7-B7A6-527850AA7DCC}"/>
    <hyperlink ref="A26" location="Sweden!A1" display="Sweden" xr:uid="{9C34E287-58DF-4349-BEEA-C168AC987CF9}"/>
    <hyperlink ref="A15" location="Spain!A1" display="Spain" xr:uid="{CFC262F1-7686-452F-9F92-08886D40627E}"/>
    <hyperlink ref="A40" location="Thailand!A1" display="Thailand" xr:uid="{838AF9B5-B3E6-4CBD-8A3E-ED0C31AAC8E5}"/>
    <hyperlink ref="A33" location="Austria!A1" display="Austria" xr:uid="{BAF3D4FB-750C-4DBD-92EF-53349F00C85E}"/>
    <hyperlink ref="A70" location="Bahrain!A1" display="Bahrain" xr:uid="{920C2953-AEB5-495A-9146-EC7F43C0175A}"/>
    <hyperlink ref="A71" location="Brunei!A1" display="Brunei " xr:uid="{8DC15F67-EDFB-455D-BFAC-890740B67301}"/>
    <hyperlink ref="A61" location="Bulgaria!A1" display="Bulgaria" xr:uid="{D90B6FAE-E824-4A9E-888A-5C9F7E014C0F}"/>
    <hyperlink ref="A21" location="Chile!A1" display="Chile" xr:uid="{71C5EDE4-E4B9-4BC5-8BAC-2D27FBA335E4}"/>
    <hyperlink ref="A36" location="'Czech Republic'!A1" display="Czech Republic " xr:uid="{191FDEB3-8171-48C1-836B-B2B85BD971B9}"/>
    <hyperlink ref="A23" location="Denmark!A1" display="Denmark" xr:uid="{F675B54F-C564-4695-B472-C533471ECF3A}"/>
    <hyperlink ref="A72" location="Colombia!A1" display="Colombia " xr:uid="{80B55687-1F79-4F08-8726-8F7ABAC03FDA}"/>
    <hyperlink ref="A52" location="'Costa Rica'!A1" display="Costa Rica" xr:uid="{E53EACDF-0A8A-474E-9F50-12235E8DF29C}"/>
    <hyperlink ref="A57" location="Croatia!A1" display="Croatia" xr:uid="{1EF25726-2723-4BF2-90EF-694774025B49}"/>
    <hyperlink ref="A67" location="Cyprus!A1" display="Cyprus" xr:uid="{1D3D1B0D-2A57-43B6-9EAD-8610A4C7596F}"/>
    <hyperlink ref="A45" location="'Dominican Republic'!A1" display="Dominican Republic" xr:uid="{EFF02462-20D3-476C-AD65-22A35F0417B7}"/>
    <hyperlink ref="A44" location="'El Salvador'!A1" display="El Salvador" xr:uid="{CD4A07BC-ED5A-45A9-A321-A55F2B38972B}"/>
    <hyperlink ref="A63" location="Estonia!A1" display="Estonia " xr:uid="{3E4AA33A-E7E4-4FB0-A860-252C2AC8085F}"/>
    <hyperlink ref="A43" location="Finland!A1" display="Finland" xr:uid="{86FA4E11-0F4E-4E2D-8B4E-AADC6506EAAD}"/>
    <hyperlink ref="A42" location="Greece!A1" display="Greece" xr:uid="{B05D062C-0776-4DF3-8606-97C93FA85C28}"/>
    <hyperlink ref="A60" location="Guatemala!A1" display="Guatemala" xr:uid="{0DE7274F-2D23-4B4B-8F63-A5C2F739DF59}"/>
    <hyperlink ref="A64" location="Honduras!A1" display="Honduras" xr:uid="{39781F52-3F03-467C-9EAE-692C277787FC}"/>
    <hyperlink ref="A46" location="Hungary!A1" display="Hungary" xr:uid="{BD9244A0-BB10-4E26-8F04-266726A54F16}"/>
    <hyperlink ref="A58" location="Jordan!A1" display="Jordan " xr:uid="{24FA809E-B3E4-4872-9357-6F1AE59658DD}"/>
    <hyperlink ref="A47" location="Malaysia!A1" display="Malaysia" xr:uid="{8B74BF65-A045-41A5-96F1-1F5F8D498C41}"/>
    <hyperlink ref="A62" location="Latvia!A1" display="Latvia" xr:uid="{6C4D8A8A-1860-49A7-B33B-909C7A102B02}"/>
    <hyperlink ref="A56" location="Lithuania!A1" display="Lithuania" xr:uid="{1FE0FAEC-1E1D-45D5-B2AF-72903F7F3598}"/>
    <hyperlink ref="A59" location="Luxembourg!A1" display="Luxembourg" xr:uid="{268A7802-88FD-4A86-A0FA-A2BFC46926E0}"/>
    <hyperlink ref="A69" location="Malta!A1" display="Malta" xr:uid="{2906737C-B26C-4597-8DBF-9542E1950352}"/>
    <hyperlink ref="A51" location="Morocco!A1" display="Morocco" xr:uid="{B0712798-ACAC-4656-940F-02A3EC6CA433}"/>
    <hyperlink ref="A38" location="Nigeria!A1" display="Nigeria" xr:uid="{E99BCA67-4361-4CF1-8D7C-E442AC16DF38}"/>
    <hyperlink ref="A66" location="Nicaragua!A1" display="Nicaragua" xr:uid="{2293DFEB-90C5-4A11-8E19-82F95AFD6AB1}"/>
    <hyperlink ref="A74" location="Peru!A1" display="Peru" xr:uid="{2892A71E-47E9-47BC-859B-44606A526498}"/>
    <hyperlink ref="A68" location="Oman!A1" display="Oman" xr:uid="{F3C7A25B-1006-49F3-A2DF-D903054B1E3B}"/>
    <hyperlink ref="A50" location="Panama!A1" display="Panama" xr:uid="{24E500C6-D37B-4D3D-A066-7E9D2AC095BB}"/>
    <hyperlink ref="A73" location="Russia!A1" display="Russia" xr:uid="{DE02499A-DA8E-4308-9668-6FCA05D4E669}"/>
    <hyperlink ref="A35" location="Portugal!A1" display="Portugal " xr:uid="{11D66E6D-3B74-4080-A8D7-B33F6205244C}"/>
    <hyperlink ref="A24" location="Poland!A1" display="Poland" xr:uid="{8793E162-4C78-4117-BAC9-6856EEB2468D}"/>
    <hyperlink ref="A49" location="Romania!A1" display="Romania" xr:uid="{2F106F5C-462A-43D3-9653-E85A0CD4FF9A}"/>
    <hyperlink ref="A54" location="Slovakia!A1" display="Slovakia" xr:uid="{8CC848AD-DC2C-44B6-9163-DBA6FF7F59BD}"/>
    <hyperlink ref="A65" location="Slovenia!A1" display="Slovenia " xr:uid="{E616FC65-9628-42B6-BBD5-91C2C1B22D6F}"/>
    <hyperlink ref="A39" location="Turkey!A1" display="Turkey" xr:uid="{19DD9E02-532A-4955-B216-0C3A8205693A}"/>
    <hyperlink ref="A34" location="Vietnam!A1" display="Vietnam" xr:uid="{DE89417F-5BED-4931-AC52-870CB92698D4}"/>
    <hyperlink ref="A18" location="Ireland!A1" display="Ireland" xr:uid="{D1BC0DF9-B993-4EB2-91ED-BD1C21591253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3"/>
  <dimension ref="A1:Y63"/>
  <sheetViews>
    <sheetView zoomScaleNormal="100"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31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17707</v>
      </c>
      <c r="C5" s="42">
        <v>21862</v>
      </c>
      <c r="D5" s="42">
        <v>25025</v>
      </c>
      <c r="E5" s="42">
        <v>28363</v>
      </c>
      <c r="F5" s="42">
        <v>34628</v>
      </c>
      <c r="G5" s="42">
        <v>42236</v>
      </c>
      <c r="H5" s="42">
        <v>50685</v>
      </c>
      <c r="I5" s="42">
        <v>64841</v>
      </c>
      <c r="J5" s="42">
        <v>76672</v>
      </c>
      <c r="K5" s="42">
        <v>86274</v>
      </c>
      <c r="L5" s="42">
        <v>86766</v>
      </c>
      <c r="M5" s="42">
        <v>113576</v>
      </c>
      <c r="N5" s="42">
        <v>130701</v>
      </c>
      <c r="O5" s="42">
        <v>141706</v>
      </c>
      <c r="P5" s="42">
        <v>158078</v>
      </c>
      <c r="Q5" s="42">
        <v>166374</v>
      </c>
      <c r="R5" s="42">
        <v>163329</v>
      </c>
      <c r="S5" s="42">
        <v>169387</v>
      </c>
      <c r="T5" s="42">
        <v>187875</v>
      </c>
      <c r="U5" s="42">
        <v>180596</v>
      </c>
      <c r="V5" s="42">
        <v>167475</v>
      </c>
      <c r="W5" s="42">
        <v>166311</v>
      </c>
      <c r="X5" s="42">
        <v>191988</v>
      </c>
      <c r="Y5" s="42">
        <v>197279</v>
      </c>
    </row>
    <row r="6" spans="1:25" x14ac:dyDescent="0.3">
      <c r="A6" s="67" t="s">
        <v>113</v>
      </c>
      <c r="B6" s="42">
        <v>13174</v>
      </c>
      <c r="C6" s="42">
        <v>16365</v>
      </c>
      <c r="D6" s="42">
        <v>19396</v>
      </c>
      <c r="E6" s="42">
        <v>22317</v>
      </c>
      <c r="F6" s="68">
        <v>28646</v>
      </c>
      <c r="G6" s="68">
        <v>34833</v>
      </c>
      <c r="H6" s="68">
        <v>41874</v>
      </c>
      <c r="I6" s="68">
        <v>54813</v>
      </c>
      <c r="J6" s="68">
        <v>64313</v>
      </c>
      <c r="K6" s="68">
        <v>71346</v>
      </c>
      <c r="L6" s="68">
        <v>70636</v>
      </c>
      <c r="M6" s="68">
        <v>93059</v>
      </c>
      <c r="N6" s="68">
        <v>105445</v>
      </c>
      <c r="O6" s="68">
        <v>111855</v>
      </c>
      <c r="P6" s="68">
        <v>122852</v>
      </c>
      <c r="Q6" s="68">
        <v>124728</v>
      </c>
      <c r="R6" s="42">
        <v>116505</v>
      </c>
      <c r="S6" s="42">
        <v>115991</v>
      </c>
      <c r="T6" s="42">
        <v>131746</v>
      </c>
      <c r="U6" s="42">
        <v>122128</v>
      </c>
      <c r="V6" s="42">
        <v>107980</v>
      </c>
      <c r="W6" s="42">
        <v>125145</v>
      </c>
      <c r="X6" s="42">
        <v>152557</v>
      </c>
      <c r="Y6" s="42">
        <v>155785</v>
      </c>
    </row>
    <row r="7" spans="1:25" x14ac:dyDescent="0.3">
      <c r="A7" s="67" t="s">
        <v>114</v>
      </c>
      <c r="B7" s="42">
        <v>4533</v>
      </c>
      <c r="C7" s="42">
        <v>5497</v>
      </c>
      <c r="D7" s="42">
        <v>5628</v>
      </c>
      <c r="E7" s="42">
        <v>6046</v>
      </c>
      <c r="F7" s="68">
        <v>5982</v>
      </c>
      <c r="G7" s="68">
        <v>7403</v>
      </c>
      <c r="H7" s="68">
        <v>8811</v>
      </c>
      <c r="I7" s="68">
        <v>10028</v>
      </c>
      <c r="J7" s="68">
        <v>12359</v>
      </c>
      <c r="K7" s="68">
        <v>14928</v>
      </c>
      <c r="L7" s="68">
        <v>16130</v>
      </c>
      <c r="M7" s="68">
        <v>20518</v>
      </c>
      <c r="N7" s="68">
        <v>25256</v>
      </c>
      <c r="O7" s="68">
        <v>29851</v>
      </c>
      <c r="P7" s="68">
        <v>35226</v>
      </c>
      <c r="Q7" s="42">
        <v>41646</v>
      </c>
      <c r="R7" s="42">
        <v>46824</v>
      </c>
      <c r="S7" s="42">
        <v>53396</v>
      </c>
      <c r="T7" s="42">
        <v>56129</v>
      </c>
      <c r="U7" s="42">
        <v>58468</v>
      </c>
      <c r="V7" s="42">
        <v>59494</v>
      </c>
      <c r="W7" s="42">
        <v>41166</v>
      </c>
      <c r="X7" s="42">
        <v>39430</v>
      </c>
      <c r="Y7" s="42">
        <v>41494</v>
      </c>
    </row>
    <row r="8" spans="1:25" x14ac:dyDescent="0.3">
      <c r="A8" s="69" t="s">
        <v>1</v>
      </c>
      <c r="B8" s="3">
        <f>B9+B17</f>
        <v>2160</v>
      </c>
      <c r="C8" s="3">
        <f t="shared" ref="C8:V8" si="0">C9+C17</f>
        <v>2738</v>
      </c>
      <c r="D8" s="3">
        <f t="shared" si="0"/>
        <v>2714</v>
      </c>
      <c r="E8" s="3">
        <f t="shared" si="0"/>
        <v>2654</v>
      </c>
      <c r="F8" s="3">
        <f t="shared" si="0"/>
        <v>2267</v>
      </c>
      <c r="G8" s="3">
        <f t="shared" si="0"/>
        <v>2624</v>
      </c>
      <c r="H8" s="3">
        <f t="shared" si="0"/>
        <v>3201</v>
      </c>
      <c r="I8" s="3">
        <f t="shared" si="0"/>
        <v>3692</v>
      </c>
      <c r="J8" s="3">
        <f t="shared" si="0"/>
        <v>4384</v>
      </c>
      <c r="K8" s="3">
        <f t="shared" si="0"/>
        <v>5163</v>
      </c>
      <c r="L8" s="3">
        <f t="shared" si="0"/>
        <v>5642</v>
      </c>
      <c r="M8" s="3">
        <f t="shared" si="0"/>
        <v>7980</v>
      </c>
      <c r="N8" s="3">
        <f t="shared" si="0"/>
        <v>10517</v>
      </c>
      <c r="O8" s="3">
        <f t="shared" si="0"/>
        <v>14274</v>
      </c>
      <c r="P8" s="3">
        <f t="shared" si="0"/>
        <v>18401</v>
      </c>
      <c r="Q8" s="3">
        <f t="shared" si="0"/>
        <v>22582</v>
      </c>
      <c r="R8" s="3">
        <f t="shared" si="0"/>
        <v>27438</v>
      </c>
      <c r="S8" s="3">
        <f t="shared" si="0"/>
        <v>31559</v>
      </c>
      <c r="T8" s="3">
        <f t="shared" si="0"/>
        <v>32959</v>
      </c>
      <c r="U8" s="3">
        <f t="shared" si="0"/>
        <v>34126</v>
      </c>
      <c r="V8" s="3">
        <f t="shared" si="0"/>
        <v>33240</v>
      </c>
      <c r="W8" s="3">
        <f t="shared" ref="W8:X8" si="1">W9+W17</f>
        <v>16166</v>
      </c>
      <c r="X8" s="3">
        <f t="shared" si="1"/>
        <v>11411</v>
      </c>
      <c r="Y8" s="3">
        <f t="shared" ref="Y8" si="2">Y9+Y17</f>
        <v>13963</v>
      </c>
    </row>
    <row r="9" spans="1:25" x14ac:dyDescent="0.3">
      <c r="A9" s="70" t="s">
        <v>107</v>
      </c>
      <c r="B9" s="42">
        <v>1858</v>
      </c>
      <c r="C9" s="42">
        <v>2324</v>
      </c>
      <c r="D9" s="42">
        <v>2312</v>
      </c>
      <c r="E9" s="42">
        <v>2319</v>
      </c>
      <c r="F9" s="68">
        <v>2003</v>
      </c>
      <c r="G9" s="68">
        <v>2232</v>
      </c>
      <c r="H9" s="68">
        <v>2605</v>
      </c>
      <c r="I9" s="68">
        <v>2908</v>
      </c>
      <c r="J9" s="68">
        <v>3433</v>
      </c>
      <c r="K9" s="68">
        <v>3946</v>
      </c>
      <c r="L9" s="68">
        <v>4567</v>
      </c>
      <c r="M9" s="68">
        <v>6689</v>
      </c>
      <c r="N9" s="68">
        <v>9053</v>
      </c>
      <c r="O9" s="68">
        <v>12278</v>
      </c>
      <c r="P9" s="68">
        <v>16133</v>
      </c>
      <c r="Q9" s="68">
        <v>20116</v>
      </c>
      <c r="R9" s="42">
        <v>24906</v>
      </c>
      <c r="S9" s="42">
        <v>29125</v>
      </c>
      <c r="T9" s="42">
        <v>30674</v>
      </c>
      <c r="U9" s="42">
        <v>31594</v>
      </c>
      <c r="V9" s="42">
        <v>30950</v>
      </c>
      <c r="W9" s="42">
        <v>15646</v>
      </c>
      <c r="X9" s="42">
        <v>11168</v>
      </c>
      <c r="Y9" s="42">
        <v>13854</v>
      </c>
    </row>
    <row r="10" spans="1:25" x14ac:dyDescent="0.3">
      <c r="A10" s="71" t="s">
        <v>201</v>
      </c>
      <c r="B10" s="42">
        <v>517</v>
      </c>
      <c r="C10" s="42">
        <v>705</v>
      </c>
      <c r="D10" s="42">
        <v>633</v>
      </c>
      <c r="E10" s="42">
        <v>594</v>
      </c>
      <c r="F10" s="68">
        <v>404</v>
      </c>
      <c r="G10" s="68">
        <v>506</v>
      </c>
      <c r="H10" s="68">
        <v>679</v>
      </c>
      <c r="I10" s="68">
        <v>879</v>
      </c>
      <c r="J10" s="68">
        <v>1138</v>
      </c>
      <c r="K10" s="68">
        <v>1313</v>
      </c>
      <c r="L10" s="68">
        <v>1383</v>
      </c>
      <c r="M10" s="68">
        <v>2241</v>
      </c>
      <c r="N10" s="68">
        <v>2856</v>
      </c>
      <c r="O10" s="68">
        <v>3478</v>
      </c>
      <c r="P10" s="68">
        <v>4030</v>
      </c>
      <c r="Q10" s="68">
        <v>4276</v>
      </c>
      <c r="R10" s="42">
        <v>4583</v>
      </c>
      <c r="S10" s="42">
        <v>4666</v>
      </c>
      <c r="T10" s="42">
        <v>4158</v>
      </c>
      <c r="U10" s="42">
        <v>3920</v>
      </c>
      <c r="V10" s="42">
        <v>3593</v>
      </c>
      <c r="W10" s="42">
        <v>350</v>
      </c>
      <c r="X10" s="42">
        <v>68</v>
      </c>
      <c r="Y10" s="42">
        <v>349</v>
      </c>
    </row>
    <row r="11" spans="1:25" x14ac:dyDescent="0.3">
      <c r="A11" s="72" t="s">
        <v>202</v>
      </c>
      <c r="B11" s="42">
        <v>28</v>
      </c>
      <c r="C11" s="42">
        <v>34</v>
      </c>
      <c r="D11" s="42">
        <v>40</v>
      </c>
      <c r="E11" s="42">
        <v>34</v>
      </c>
      <c r="F11" s="68">
        <v>28</v>
      </c>
      <c r="G11" s="68">
        <v>35</v>
      </c>
      <c r="H11" s="68">
        <v>42</v>
      </c>
      <c r="I11" s="68">
        <v>50</v>
      </c>
      <c r="J11" s="68">
        <v>57</v>
      </c>
      <c r="K11" s="68">
        <v>48</v>
      </c>
      <c r="L11" s="68">
        <v>46</v>
      </c>
      <c r="M11" s="68">
        <v>50</v>
      </c>
      <c r="N11" s="68">
        <v>63</v>
      </c>
      <c r="O11" s="68">
        <v>64</v>
      </c>
      <c r="P11" s="68">
        <v>83</v>
      </c>
      <c r="Q11" s="68">
        <v>92</v>
      </c>
      <c r="R11" s="42">
        <v>115</v>
      </c>
      <c r="S11" s="42">
        <v>132</v>
      </c>
      <c r="T11" s="42">
        <v>140</v>
      </c>
      <c r="U11" s="42">
        <v>117</v>
      </c>
      <c r="V11" s="42">
        <v>199</v>
      </c>
      <c r="W11" s="42">
        <v>57</v>
      </c>
      <c r="X11" s="42">
        <v>21</v>
      </c>
      <c r="Y11" s="42">
        <v>63</v>
      </c>
    </row>
    <row r="12" spans="1:25" x14ac:dyDescent="0.3">
      <c r="A12" s="72" t="s">
        <v>203</v>
      </c>
      <c r="B12" s="42">
        <v>489</v>
      </c>
      <c r="C12" s="42">
        <v>670</v>
      </c>
      <c r="D12" s="42">
        <v>593</v>
      </c>
      <c r="E12" s="42">
        <v>560</v>
      </c>
      <c r="F12" s="68">
        <v>376</v>
      </c>
      <c r="G12" s="68">
        <v>471</v>
      </c>
      <c r="H12" s="68">
        <v>637</v>
      </c>
      <c r="I12" s="68">
        <v>828</v>
      </c>
      <c r="J12" s="68">
        <v>1080</v>
      </c>
      <c r="K12" s="68">
        <v>1266</v>
      </c>
      <c r="L12" s="68">
        <v>1337</v>
      </c>
      <c r="M12" s="68">
        <v>2191</v>
      </c>
      <c r="N12" s="68">
        <v>2792</v>
      </c>
      <c r="O12" s="68">
        <v>3415</v>
      </c>
      <c r="P12" s="68">
        <v>3948</v>
      </c>
      <c r="Q12" s="68">
        <v>4184</v>
      </c>
      <c r="R12" s="42">
        <v>4467</v>
      </c>
      <c r="S12" s="42">
        <v>4535</v>
      </c>
      <c r="T12" s="42">
        <v>4018</v>
      </c>
      <c r="U12" s="42">
        <v>3803</v>
      </c>
      <c r="V12" s="42">
        <v>3393</v>
      </c>
      <c r="W12" s="42">
        <v>294</v>
      </c>
      <c r="X12" s="42">
        <v>47</v>
      </c>
      <c r="Y12" s="42">
        <v>286</v>
      </c>
    </row>
    <row r="13" spans="1:25" x14ac:dyDescent="0.3">
      <c r="A13" s="71" t="s">
        <v>204</v>
      </c>
      <c r="B13" s="42">
        <v>1341</v>
      </c>
      <c r="C13" s="42">
        <v>1619</v>
      </c>
      <c r="D13" s="42">
        <v>1679</v>
      </c>
      <c r="E13" s="42">
        <v>1726</v>
      </c>
      <c r="F13" s="68">
        <v>1599</v>
      </c>
      <c r="G13" s="68">
        <v>1727</v>
      </c>
      <c r="H13" s="68">
        <v>1926</v>
      </c>
      <c r="I13" s="68">
        <v>2029</v>
      </c>
      <c r="J13" s="68">
        <v>2295</v>
      </c>
      <c r="K13" s="68">
        <v>2633</v>
      </c>
      <c r="L13" s="68">
        <v>3184</v>
      </c>
      <c r="M13" s="68">
        <v>4448</v>
      </c>
      <c r="N13" s="68">
        <v>6198</v>
      </c>
      <c r="O13" s="68">
        <v>8799</v>
      </c>
      <c r="P13" s="68">
        <v>12102</v>
      </c>
      <c r="Q13" s="68">
        <v>15840</v>
      </c>
      <c r="R13" s="42">
        <v>20323</v>
      </c>
      <c r="S13" s="42">
        <v>24459</v>
      </c>
      <c r="T13" s="42">
        <v>26516</v>
      </c>
      <c r="U13" s="42">
        <v>27674</v>
      </c>
      <c r="V13" s="42">
        <v>27358</v>
      </c>
      <c r="W13" s="42">
        <v>15296</v>
      </c>
      <c r="X13" s="42">
        <v>11100</v>
      </c>
      <c r="Y13" s="42">
        <v>13504</v>
      </c>
    </row>
    <row r="14" spans="1:25" x14ac:dyDescent="0.3">
      <c r="A14" s="72" t="s">
        <v>205</v>
      </c>
      <c r="B14" s="42">
        <v>11</v>
      </c>
      <c r="C14" s="42">
        <v>12</v>
      </c>
      <c r="D14" s="42">
        <v>14</v>
      </c>
      <c r="E14" s="42">
        <v>15</v>
      </c>
      <c r="F14" s="68">
        <v>16</v>
      </c>
      <c r="G14" s="68">
        <v>17</v>
      </c>
      <c r="H14" s="68">
        <v>18</v>
      </c>
      <c r="I14" s="68">
        <v>20</v>
      </c>
      <c r="J14" s="68">
        <v>23</v>
      </c>
      <c r="K14" s="68">
        <v>26</v>
      </c>
      <c r="L14" s="68">
        <v>26</v>
      </c>
      <c r="M14" s="68">
        <v>27</v>
      </c>
      <c r="N14" s="68">
        <v>26</v>
      </c>
      <c r="O14" s="68">
        <v>28</v>
      </c>
      <c r="P14" s="68">
        <v>33</v>
      </c>
      <c r="Q14" s="68">
        <v>41</v>
      </c>
      <c r="R14" s="42">
        <v>57</v>
      </c>
      <c r="S14" s="42">
        <v>86</v>
      </c>
      <c r="T14" s="42">
        <v>130</v>
      </c>
      <c r="U14" s="42">
        <v>164</v>
      </c>
      <c r="V14" s="42">
        <v>188</v>
      </c>
      <c r="W14" s="42">
        <v>40</v>
      </c>
      <c r="X14" s="42">
        <v>22</v>
      </c>
      <c r="Y14" s="42">
        <v>64</v>
      </c>
    </row>
    <row r="15" spans="1:25" x14ac:dyDescent="0.3">
      <c r="A15" s="72" t="s">
        <v>206</v>
      </c>
      <c r="B15" s="42">
        <v>888</v>
      </c>
      <c r="C15" s="42">
        <v>999</v>
      </c>
      <c r="D15" s="42">
        <v>1120</v>
      </c>
      <c r="E15" s="42">
        <v>1203</v>
      </c>
      <c r="F15" s="68">
        <v>1240</v>
      </c>
      <c r="G15" s="68">
        <v>1285</v>
      </c>
      <c r="H15" s="68">
        <v>1343</v>
      </c>
      <c r="I15" s="68">
        <v>1367</v>
      </c>
      <c r="J15" s="68">
        <v>1575</v>
      </c>
      <c r="K15" s="68">
        <v>1891</v>
      </c>
      <c r="L15" s="68">
        <v>2450</v>
      </c>
      <c r="M15" s="68">
        <v>3223</v>
      </c>
      <c r="N15" s="68">
        <v>4321</v>
      </c>
      <c r="O15" s="68">
        <v>5731</v>
      </c>
      <c r="P15" s="68">
        <v>7362</v>
      </c>
      <c r="Q15" s="68">
        <v>9213</v>
      </c>
      <c r="R15" s="42">
        <v>11267</v>
      </c>
      <c r="S15" s="42">
        <v>13453</v>
      </c>
      <c r="T15" s="42">
        <v>15869</v>
      </c>
      <c r="U15" s="42">
        <v>17286</v>
      </c>
      <c r="V15" s="42">
        <v>17801</v>
      </c>
      <c r="W15" s="42">
        <v>14333</v>
      </c>
      <c r="X15" s="42">
        <v>10861</v>
      </c>
      <c r="Y15" s="42">
        <v>12274</v>
      </c>
    </row>
    <row r="16" spans="1:25" x14ac:dyDescent="0.3">
      <c r="A16" s="72" t="s">
        <v>207</v>
      </c>
      <c r="B16" s="42">
        <v>442</v>
      </c>
      <c r="C16" s="42">
        <v>608</v>
      </c>
      <c r="D16" s="42">
        <v>545</v>
      </c>
      <c r="E16" s="42">
        <v>508</v>
      </c>
      <c r="F16" s="68">
        <v>343</v>
      </c>
      <c r="G16" s="68">
        <v>424</v>
      </c>
      <c r="H16" s="68">
        <v>564</v>
      </c>
      <c r="I16" s="68">
        <v>642</v>
      </c>
      <c r="J16" s="68">
        <v>697</v>
      </c>
      <c r="K16" s="68">
        <v>716</v>
      </c>
      <c r="L16" s="68">
        <v>708</v>
      </c>
      <c r="M16" s="68">
        <v>1198</v>
      </c>
      <c r="N16" s="68">
        <v>1850</v>
      </c>
      <c r="O16" s="68">
        <v>3040</v>
      </c>
      <c r="P16" s="68">
        <v>4707</v>
      </c>
      <c r="Q16" s="68">
        <v>6586</v>
      </c>
      <c r="R16" s="42">
        <v>8999</v>
      </c>
      <c r="S16" s="42">
        <v>10921</v>
      </c>
      <c r="T16" s="42">
        <v>10516</v>
      </c>
      <c r="U16" s="42">
        <v>10224</v>
      </c>
      <c r="V16" s="42">
        <v>9368</v>
      </c>
      <c r="W16" s="42">
        <v>923</v>
      </c>
      <c r="X16" s="42">
        <v>217</v>
      </c>
      <c r="Y16" s="42">
        <v>1167</v>
      </c>
    </row>
    <row r="17" spans="1:25" x14ac:dyDescent="0.3">
      <c r="A17" s="70" t="s">
        <v>108</v>
      </c>
      <c r="B17" s="42">
        <v>302</v>
      </c>
      <c r="C17" s="42">
        <v>414</v>
      </c>
      <c r="D17" s="42">
        <v>402</v>
      </c>
      <c r="E17" s="42">
        <v>335</v>
      </c>
      <c r="F17" s="68">
        <v>264</v>
      </c>
      <c r="G17" s="68">
        <v>392</v>
      </c>
      <c r="H17" s="68">
        <v>596</v>
      </c>
      <c r="I17" s="68">
        <v>784</v>
      </c>
      <c r="J17" s="68">
        <v>951</v>
      </c>
      <c r="K17" s="68">
        <v>1217</v>
      </c>
      <c r="L17" s="68">
        <v>1075</v>
      </c>
      <c r="M17" s="68">
        <v>1291</v>
      </c>
      <c r="N17" s="68">
        <v>1464</v>
      </c>
      <c r="O17" s="68">
        <v>1996</v>
      </c>
      <c r="P17" s="68">
        <v>2268</v>
      </c>
      <c r="Q17" s="68">
        <v>2466</v>
      </c>
      <c r="R17" s="42">
        <v>2532</v>
      </c>
      <c r="S17" s="42">
        <v>2434</v>
      </c>
      <c r="T17" s="42">
        <v>2285</v>
      </c>
      <c r="U17" s="42">
        <v>2532</v>
      </c>
      <c r="V17" s="42">
        <v>2290</v>
      </c>
      <c r="W17" s="42">
        <v>520</v>
      </c>
      <c r="X17" s="42">
        <v>243</v>
      </c>
      <c r="Y17" s="42">
        <v>109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0.2675925925925926</v>
      </c>
      <c r="D19" s="89">
        <f t="shared" si="3"/>
        <v>-8.76552227903582E-3</v>
      </c>
      <c r="E19" s="89">
        <f t="shared" si="3"/>
        <v>-2.2107590272660294E-2</v>
      </c>
      <c r="F19" s="89">
        <f t="shared" si="3"/>
        <v>-0.14581763376036172</v>
      </c>
      <c r="G19" s="89">
        <f t="shared" si="3"/>
        <v>0.15747684164093512</v>
      </c>
      <c r="H19" s="89">
        <f t="shared" si="3"/>
        <v>0.2198932926829269</v>
      </c>
      <c r="I19" s="89">
        <f t="shared" si="3"/>
        <v>0.15338956576069984</v>
      </c>
      <c r="J19" s="89">
        <f t="shared" si="3"/>
        <v>0.18743228602383533</v>
      </c>
      <c r="K19" s="89">
        <f t="shared" si="3"/>
        <v>0.17769160583941601</v>
      </c>
      <c r="L19" s="89">
        <f t="shared" si="3"/>
        <v>9.2775518109626143E-2</v>
      </c>
      <c r="M19" s="89">
        <f t="shared" si="3"/>
        <v>0.4143920595533499</v>
      </c>
      <c r="N19" s="89">
        <f t="shared" si="3"/>
        <v>0.31791979949874682</v>
      </c>
      <c r="O19" s="89">
        <f t="shared" si="3"/>
        <v>0.35723114956736701</v>
      </c>
      <c r="P19" s="89">
        <f t="shared" si="3"/>
        <v>0.28912708420905142</v>
      </c>
      <c r="Q19" s="89">
        <f t="shared" si="3"/>
        <v>0.22721591217868586</v>
      </c>
      <c r="R19" s="89">
        <f t="shared" si="3"/>
        <v>0.21503852625985309</v>
      </c>
      <c r="S19" s="89">
        <f t="shared" si="3"/>
        <v>0.15019316276696548</v>
      </c>
      <c r="T19" s="89">
        <f t="shared" si="3"/>
        <v>4.4361354922526131E-2</v>
      </c>
      <c r="U19" s="89">
        <f t="shared" si="3"/>
        <v>3.5407627658606167E-2</v>
      </c>
      <c r="V19" s="89">
        <f t="shared" si="3"/>
        <v>-2.5962609154310479E-2</v>
      </c>
      <c r="W19" s="89">
        <f t="shared" si="3"/>
        <v>-0.5136582430806258</v>
      </c>
      <c r="X19" s="89">
        <f t="shared" si="3"/>
        <v>-0.29413584065322285</v>
      </c>
      <c r="Y19" s="89">
        <f t="shared" si="3"/>
        <v>0.22364385242310059</v>
      </c>
    </row>
    <row r="20" spans="1:25" x14ac:dyDescent="0.3">
      <c r="A20" s="73" t="s">
        <v>4</v>
      </c>
      <c r="B20" s="65" t="s">
        <v>3</v>
      </c>
      <c r="C20" s="89">
        <f t="shared" si="3"/>
        <v>0.25080731969860071</v>
      </c>
      <c r="D20" s="89">
        <f t="shared" si="3"/>
        <v>-5.1635111876076056E-3</v>
      </c>
      <c r="E20" s="89">
        <f t="shared" si="3"/>
        <v>3.0276816608996171E-3</v>
      </c>
      <c r="F20" s="89">
        <f t="shared" si="3"/>
        <v>-0.13626563173781803</v>
      </c>
      <c r="G20" s="89">
        <f t="shared" si="3"/>
        <v>0.11432850723914134</v>
      </c>
      <c r="H20" s="89">
        <f t="shared" si="3"/>
        <v>0.16711469534050183</v>
      </c>
      <c r="I20" s="89">
        <f t="shared" si="3"/>
        <v>0.11631477927063338</v>
      </c>
      <c r="J20" s="89">
        <f t="shared" si="3"/>
        <v>0.18053645116918848</v>
      </c>
      <c r="K20" s="89">
        <f t="shared" si="3"/>
        <v>0.14943198368773669</v>
      </c>
      <c r="L20" s="89">
        <f t="shared" si="3"/>
        <v>0.15737455651292453</v>
      </c>
      <c r="M20" s="89">
        <f t="shared" si="3"/>
        <v>0.46463761769213918</v>
      </c>
      <c r="N20" s="89">
        <f t="shared" si="3"/>
        <v>0.35341605621169081</v>
      </c>
      <c r="O20" s="89">
        <f t="shared" si="3"/>
        <v>0.3562355020435215</v>
      </c>
      <c r="P20" s="89">
        <f t="shared" si="3"/>
        <v>0.31397621762502026</v>
      </c>
      <c r="Q20" s="89">
        <f t="shared" si="3"/>
        <v>0.24688526622450868</v>
      </c>
      <c r="R20" s="89">
        <f t="shared" si="3"/>
        <v>0.2381189103201431</v>
      </c>
      <c r="S20" s="89">
        <f t="shared" si="3"/>
        <v>0.16939693246607246</v>
      </c>
      <c r="T20" s="89">
        <f t="shared" si="3"/>
        <v>5.3184549356223076E-2</v>
      </c>
      <c r="U20" s="89">
        <f t="shared" si="3"/>
        <v>2.9992827802047373E-2</v>
      </c>
      <c r="V20" s="89">
        <f t="shared" si="3"/>
        <v>-2.0383617142495369E-2</v>
      </c>
      <c r="W20" s="89">
        <f t="shared" si="3"/>
        <v>-0.49447495961227783</v>
      </c>
      <c r="X20" s="89">
        <f t="shared" si="3"/>
        <v>-0.28620733733861692</v>
      </c>
      <c r="Y20" s="89">
        <f t="shared" si="3"/>
        <v>0.24050859598853869</v>
      </c>
    </row>
    <row r="21" spans="1:25" x14ac:dyDescent="0.3">
      <c r="A21" s="74" t="s">
        <v>208</v>
      </c>
      <c r="B21" s="65" t="s">
        <v>3</v>
      </c>
      <c r="C21" s="89">
        <f>C10/B10-1</f>
        <v>0.36363636363636354</v>
      </c>
      <c r="D21" s="89">
        <f t="shared" si="3"/>
        <v>-0.10212765957446812</v>
      </c>
      <c r="E21" s="89">
        <f t="shared" si="3"/>
        <v>-6.1611374407582908E-2</v>
      </c>
      <c r="F21" s="89">
        <f t="shared" si="3"/>
        <v>-0.31986531986531985</v>
      </c>
      <c r="G21" s="89">
        <f t="shared" si="3"/>
        <v>0.25247524752475248</v>
      </c>
      <c r="H21" s="89">
        <f t="shared" si="3"/>
        <v>0.34189723320158105</v>
      </c>
      <c r="I21" s="89">
        <f t="shared" si="3"/>
        <v>0.2945508100147276</v>
      </c>
      <c r="J21" s="89">
        <f t="shared" si="3"/>
        <v>0.29465301478953365</v>
      </c>
      <c r="K21" s="89">
        <f t="shared" si="3"/>
        <v>0.15377855887521963</v>
      </c>
      <c r="L21" s="89">
        <f t="shared" si="3"/>
        <v>5.3313023610053412E-2</v>
      </c>
      <c r="M21" s="89">
        <f t="shared" si="3"/>
        <v>0.62039045553145344</v>
      </c>
      <c r="N21" s="89">
        <f t="shared" si="3"/>
        <v>0.27443105756358777</v>
      </c>
      <c r="O21" s="89">
        <f t="shared" si="3"/>
        <v>0.21778711484593827</v>
      </c>
      <c r="P21" s="89">
        <f t="shared" si="3"/>
        <v>0.15871190339275443</v>
      </c>
      <c r="Q21" s="89">
        <f t="shared" si="3"/>
        <v>6.1042183622828761E-2</v>
      </c>
      <c r="R21" s="89">
        <f t="shared" si="3"/>
        <v>7.1796071094480718E-2</v>
      </c>
      <c r="S21" s="89">
        <f t="shared" si="3"/>
        <v>1.8110408029674785E-2</v>
      </c>
      <c r="T21" s="89">
        <f t="shared" si="3"/>
        <v>-0.10887269609944272</v>
      </c>
      <c r="U21" s="89">
        <f t="shared" si="3"/>
        <v>-5.7239057239057201E-2</v>
      </c>
      <c r="V21" s="89">
        <f t="shared" si="3"/>
        <v>-8.3418367346938749E-2</v>
      </c>
      <c r="W21" s="89">
        <f t="shared" si="3"/>
        <v>-0.90258836626774286</v>
      </c>
      <c r="X21" s="89">
        <f t="shared" si="3"/>
        <v>-0.80571428571428572</v>
      </c>
      <c r="Y21" s="89">
        <f t="shared" si="3"/>
        <v>4.132352941176471</v>
      </c>
    </row>
    <row r="22" spans="1:25" x14ac:dyDescent="0.3">
      <c r="A22" s="74" t="s">
        <v>209</v>
      </c>
      <c r="B22" s="65" t="s">
        <v>3</v>
      </c>
      <c r="C22" s="89">
        <f>C13/B13-1</f>
        <v>0.2073079791200596</v>
      </c>
      <c r="D22" s="89">
        <f t="shared" ref="D22:Y22" si="4">D13/C13-1</f>
        <v>3.7059913526868327E-2</v>
      </c>
      <c r="E22" s="89">
        <f t="shared" si="4"/>
        <v>2.7992852888624187E-2</v>
      </c>
      <c r="F22" s="89">
        <f t="shared" si="4"/>
        <v>-7.3580533024333761E-2</v>
      </c>
      <c r="G22" s="89">
        <f t="shared" si="4"/>
        <v>8.0050031269543576E-2</v>
      </c>
      <c r="H22" s="89">
        <f t="shared" si="4"/>
        <v>0.11522872032426168</v>
      </c>
      <c r="I22" s="89">
        <f t="shared" si="4"/>
        <v>5.3478712357217129E-2</v>
      </c>
      <c r="J22" s="89">
        <f t="shared" si="4"/>
        <v>0.13109906357811729</v>
      </c>
      <c r="K22" s="89">
        <f t="shared" si="4"/>
        <v>0.14727668845315911</v>
      </c>
      <c r="L22" s="89">
        <f t="shared" si="4"/>
        <v>0.20926699582225594</v>
      </c>
      <c r="M22" s="89">
        <f t="shared" si="4"/>
        <v>0.39698492462311563</v>
      </c>
      <c r="N22" s="89">
        <f t="shared" si="4"/>
        <v>0.39343525179856109</v>
      </c>
      <c r="O22" s="89">
        <f t="shared" si="4"/>
        <v>0.41965150048402711</v>
      </c>
      <c r="P22" s="89">
        <f t="shared" si="4"/>
        <v>0.37538356631435388</v>
      </c>
      <c r="Q22" s="89">
        <f t="shared" si="4"/>
        <v>0.30887456618740705</v>
      </c>
      <c r="R22" s="89">
        <f t="shared" si="4"/>
        <v>0.28301767676767686</v>
      </c>
      <c r="S22" s="89">
        <f t="shared" si="4"/>
        <v>0.20351326083747479</v>
      </c>
      <c r="T22" s="89">
        <f t="shared" si="4"/>
        <v>8.4099922318982889E-2</v>
      </c>
      <c r="U22" s="89">
        <f t="shared" si="4"/>
        <v>4.367174536129137E-2</v>
      </c>
      <c r="V22" s="89">
        <f t="shared" si="4"/>
        <v>-1.1418660114186574E-2</v>
      </c>
      <c r="W22" s="89">
        <f t="shared" si="4"/>
        <v>-0.44089480225162658</v>
      </c>
      <c r="X22" s="89">
        <f t="shared" si="4"/>
        <v>-0.27432008368200833</v>
      </c>
      <c r="Y22" s="89">
        <f t="shared" si="4"/>
        <v>0.21657657657657658</v>
      </c>
    </row>
    <row r="23" spans="1:25" x14ac:dyDescent="0.3">
      <c r="A23" s="73" t="s">
        <v>109</v>
      </c>
      <c r="B23" s="65" t="s">
        <v>3</v>
      </c>
      <c r="C23" s="89">
        <f>C17/B17-1</f>
        <v>0.37086092715231778</v>
      </c>
      <c r="D23" s="89">
        <f t="shared" ref="D23:Y23" si="5">D17/C17-1</f>
        <v>-2.8985507246376829E-2</v>
      </c>
      <c r="E23" s="89">
        <f t="shared" si="5"/>
        <v>-0.16666666666666663</v>
      </c>
      <c r="F23" s="89">
        <f t="shared" si="5"/>
        <v>-0.21194029850746265</v>
      </c>
      <c r="G23" s="89">
        <f t="shared" si="5"/>
        <v>0.48484848484848486</v>
      </c>
      <c r="H23" s="89">
        <f t="shared" si="5"/>
        <v>0.52040816326530615</v>
      </c>
      <c r="I23" s="89">
        <f t="shared" si="5"/>
        <v>0.31543624161073835</v>
      </c>
      <c r="J23" s="89">
        <f t="shared" si="5"/>
        <v>0.21301020408163263</v>
      </c>
      <c r="K23" s="89">
        <f t="shared" si="5"/>
        <v>0.27970557308096744</v>
      </c>
      <c r="L23" s="89">
        <f t="shared" si="5"/>
        <v>-0.11668036154478223</v>
      </c>
      <c r="M23" s="89">
        <f t="shared" si="5"/>
        <v>0.20093023255813947</v>
      </c>
      <c r="N23" s="89">
        <f t="shared" si="5"/>
        <v>0.13400464756003094</v>
      </c>
      <c r="O23" s="89">
        <f t="shared" si="5"/>
        <v>0.36338797814207657</v>
      </c>
      <c r="P23" s="89">
        <f t="shared" si="5"/>
        <v>0.13627254509018027</v>
      </c>
      <c r="Q23" s="89">
        <f t="shared" si="5"/>
        <v>8.7301587301587213E-2</v>
      </c>
      <c r="R23" s="89">
        <f t="shared" si="5"/>
        <v>2.6763990267639981E-2</v>
      </c>
      <c r="S23" s="89">
        <f t="shared" si="5"/>
        <v>-3.8704581358609769E-2</v>
      </c>
      <c r="T23" s="89">
        <f t="shared" si="5"/>
        <v>-6.1216105176663982E-2</v>
      </c>
      <c r="U23" s="89">
        <f t="shared" si="5"/>
        <v>0.10809628008752736</v>
      </c>
      <c r="V23" s="89">
        <f t="shared" si="5"/>
        <v>-9.5576619273301744E-2</v>
      </c>
      <c r="W23" s="89">
        <f t="shared" si="5"/>
        <v>-0.77292576419213976</v>
      </c>
      <c r="X23" s="89">
        <f t="shared" si="5"/>
        <v>-0.53269230769230769</v>
      </c>
      <c r="Y23" s="89">
        <f t="shared" si="5"/>
        <v>-0.55144032921810693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0.12198565539052353</v>
      </c>
      <c r="C25" s="89">
        <f t="shared" si="6"/>
        <v>0.12524014271338396</v>
      </c>
      <c r="D25" s="89">
        <f t="shared" si="6"/>
        <v>0.10845154845154845</v>
      </c>
      <c r="E25" s="89">
        <f t="shared" si="6"/>
        <v>9.3572612206043085E-2</v>
      </c>
      <c r="F25" s="89">
        <f t="shared" si="6"/>
        <v>6.546725193485041E-2</v>
      </c>
      <c r="G25" s="89">
        <f t="shared" si="6"/>
        <v>6.2127095368879628E-2</v>
      </c>
      <c r="H25" s="89">
        <f t="shared" si="6"/>
        <v>6.3154779520568222E-2</v>
      </c>
      <c r="I25" s="89">
        <f t="shared" si="6"/>
        <v>5.693928224425903E-2</v>
      </c>
      <c r="J25" s="89">
        <f t="shared" si="6"/>
        <v>5.7178631051752922E-2</v>
      </c>
      <c r="K25" s="89">
        <f t="shared" si="6"/>
        <v>5.9844217261283819E-2</v>
      </c>
      <c r="L25" s="89">
        <f t="shared" si="6"/>
        <v>6.5025470806537117E-2</v>
      </c>
      <c r="M25" s="89">
        <f t="shared" si="6"/>
        <v>7.0261322814679159E-2</v>
      </c>
      <c r="N25" s="89">
        <f t="shared" si="6"/>
        <v>8.0466102019112321E-2</v>
      </c>
      <c r="O25" s="89">
        <f t="shared" si="6"/>
        <v>0.10072967975950206</v>
      </c>
      <c r="P25" s="89">
        <f t="shared" si="6"/>
        <v>0.11640455977428864</v>
      </c>
      <c r="Q25" s="89">
        <f t="shared" si="6"/>
        <v>0.13573034248139734</v>
      </c>
      <c r="R25" s="89">
        <f t="shared" si="6"/>
        <v>0.16799221203827858</v>
      </c>
      <c r="S25" s="89">
        <f t="shared" si="6"/>
        <v>0.18631299922662306</v>
      </c>
      <c r="T25" s="89">
        <f t="shared" si="6"/>
        <v>0.17543047238855622</v>
      </c>
      <c r="U25" s="89">
        <f t="shared" si="6"/>
        <v>0.18896321070234115</v>
      </c>
      <c r="V25" s="89">
        <f t="shared" si="6"/>
        <v>0.19847738468428125</v>
      </c>
      <c r="W25" s="89">
        <f t="shared" ref="W25:X25" si="7">W8/W5</f>
        <v>9.7203432124152944E-2</v>
      </c>
      <c r="X25" s="89">
        <f t="shared" si="7"/>
        <v>5.9436006417067734E-2</v>
      </c>
      <c r="Y25" s="89">
        <f t="shared" ref="Y25" si="8">Y8/Y5</f>
        <v>7.0777933789202094E-2</v>
      </c>
    </row>
    <row r="26" spans="1:25" x14ac:dyDescent="0.3">
      <c r="A26" s="75" t="s">
        <v>211</v>
      </c>
      <c r="B26" s="89">
        <f t="shared" ref="B26:V26" si="9">B8/B7</f>
        <v>0.47650562541363334</v>
      </c>
      <c r="C26" s="89">
        <f t="shared" si="9"/>
        <v>0.49808986720029108</v>
      </c>
      <c r="D26" s="89">
        <f t="shared" si="9"/>
        <v>0.48223169864960908</v>
      </c>
      <c r="E26" s="89">
        <f t="shared" si="9"/>
        <v>0.43896791266953356</v>
      </c>
      <c r="F26" s="89">
        <f t="shared" si="9"/>
        <v>0.37897024406552993</v>
      </c>
      <c r="G26" s="89">
        <f t="shared" si="9"/>
        <v>0.35445089828447929</v>
      </c>
      <c r="H26" s="89">
        <f t="shared" si="9"/>
        <v>0.36329588014981273</v>
      </c>
      <c r="I26" s="89">
        <f t="shared" si="9"/>
        <v>0.36816912644595134</v>
      </c>
      <c r="J26" s="89">
        <f t="shared" si="9"/>
        <v>0.35472125576502955</v>
      </c>
      <c r="K26" s="89">
        <f t="shared" si="9"/>
        <v>0.34586012861736337</v>
      </c>
      <c r="L26" s="89">
        <f t="shared" si="9"/>
        <v>0.34978301301921882</v>
      </c>
      <c r="M26" s="89">
        <f t="shared" si="9"/>
        <v>0.38892679598401403</v>
      </c>
      <c r="N26" s="89">
        <f t="shared" si="9"/>
        <v>0.41641590117199873</v>
      </c>
      <c r="O26" s="89">
        <f t="shared" si="9"/>
        <v>0.47817493551304813</v>
      </c>
      <c r="P26" s="89">
        <f t="shared" si="9"/>
        <v>0.52236984045875201</v>
      </c>
      <c r="Q26" s="89">
        <f t="shared" si="9"/>
        <v>0.54223694952696533</v>
      </c>
      <c r="R26" s="89">
        <f t="shared" si="9"/>
        <v>0.58598154792414148</v>
      </c>
      <c r="S26" s="89">
        <f t="shared" si="9"/>
        <v>0.59103678178140684</v>
      </c>
      <c r="T26" s="89">
        <f t="shared" si="9"/>
        <v>0.58720091218443227</v>
      </c>
      <c r="U26" s="89">
        <f t="shared" si="9"/>
        <v>0.58366969966477389</v>
      </c>
      <c r="V26" s="89">
        <f t="shared" si="9"/>
        <v>0.55871180287087774</v>
      </c>
      <c r="W26" s="89">
        <f t="shared" ref="W26:X26" si="10">W8/W7</f>
        <v>0.39270271583345479</v>
      </c>
      <c r="X26" s="89">
        <f t="shared" si="10"/>
        <v>0.2893989348212021</v>
      </c>
      <c r="Y26" s="89">
        <f t="shared" ref="Y26" si="11">Y8/Y7</f>
        <v>0.33650648286499252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0.41111111111111109</v>
      </c>
      <c r="C28" s="89">
        <f t="shared" ref="C28:V28" si="12">C15/C8</f>
        <v>0.36486486486486486</v>
      </c>
      <c r="D28" s="89">
        <f t="shared" si="12"/>
        <v>0.41267501842299187</v>
      </c>
      <c r="E28" s="89">
        <f t="shared" si="12"/>
        <v>0.45327807083647326</v>
      </c>
      <c r="F28" s="89">
        <f t="shared" si="12"/>
        <v>0.54697838553153943</v>
      </c>
      <c r="G28" s="89">
        <f t="shared" si="12"/>
        <v>0.48971036585365851</v>
      </c>
      <c r="H28" s="89">
        <f t="shared" si="12"/>
        <v>0.4195563886285536</v>
      </c>
      <c r="I28" s="89">
        <f t="shared" si="12"/>
        <v>0.37026002166847238</v>
      </c>
      <c r="J28" s="89">
        <f t="shared" si="12"/>
        <v>0.35926094890510951</v>
      </c>
      <c r="K28" s="89">
        <f t="shared" si="12"/>
        <v>0.36625992639938021</v>
      </c>
      <c r="L28" s="89">
        <f t="shared" si="12"/>
        <v>0.43424317617866004</v>
      </c>
      <c r="M28" s="89">
        <f t="shared" si="12"/>
        <v>0.40388471177944862</v>
      </c>
      <c r="N28" s="89">
        <f t="shared" si="12"/>
        <v>0.41085860986973471</v>
      </c>
      <c r="O28" s="89">
        <f t="shared" si="12"/>
        <v>0.4014992293680818</v>
      </c>
      <c r="P28" s="89">
        <f t="shared" si="12"/>
        <v>0.40008695179609804</v>
      </c>
      <c r="Q28" s="89">
        <f t="shared" si="12"/>
        <v>0.40797980692587016</v>
      </c>
      <c r="R28" s="89">
        <f t="shared" si="12"/>
        <v>0.4106348859246301</v>
      </c>
      <c r="S28" s="89">
        <f t="shared" si="12"/>
        <v>0.42628093412338797</v>
      </c>
      <c r="T28" s="89">
        <f t="shared" si="12"/>
        <v>0.48147698655905824</v>
      </c>
      <c r="U28" s="89">
        <f t="shared" si="12"/>
        <v>0.50653460704448217</v>
      </c>
      <c r="V28" s="89">
        <f t="shared" si="12"/>
        <v>0.53552948255114319</v>
      </c>
      <c r="W28" s="89">
        <f t="shared" ref="W28:X28" si="13">W15/W8</f>
        <v>0.88661388098478289</v>
      </c>
      <c r="X28" s="89">
        <f t="shared" si="13"/>
        <v>0.95180089387433175</v>
      </c>
      <c r="Y28" s="89">
        <f t="shared" ref="Y28" si="14">Y15/Y8</f>
        <v>0.87903745613406858</v>
      </c>
    </row>
    <row r="29" spans="1:25" x14ac:dyDescent="0.3">
      <c r="A29" s="75" t="s">
        <v>213</v>
      </c>
      <c r="B29" s="89">
        <f>B10/B8</f>
        <v>0.23935185185185184</v>
      </c>
      <c r="C29" s="89">
        <f t="shared" ref="C29:V29" si="15">C10/C8</f>
        <v>0.25748721694667642</v>
      </c>
      <c r="D29" s="89">
        <f t="shared" si="15"/>
        <v>0.23323507737656596</v>
      </c>
      <c r="E29" s="89">
        <f t="shared" si="15"/>
        <v>0.22381311228334588</v>
      </c>
      <c r="F29" s="89">
        <f t="shared" si="15"/>
        <v>0.17820908689898543</v>
      </c>
      <c r="G29" s="89">
        <f t="shared" si="15"/>
        <v>0.19283536585365854</v>
      </c>
      <c r="H29" s="89">
        <f t="shared" si="15"/>
        <v>0.21212121212121213</v>
      </c>
      <c r="I29" s="89">
        <f t="shared" si="15"/>
        <v>0.23808234019501626</v>
      </c>
      <c r="J29" s="89">
        <f t="shared" si="15"/>
        <v>0.2595802919708029</v>
      </c>
      <c r="K29" s="89">
        <f t="shared" si="15"/>
        <v>0.25430950997482082</v>
      </c>
      <c r="L29" s="89">
        <f t="shared" si="15"/>
        <v>0.24512584190003545</v>
      </c>
      <c r="M29" s="89">
        <f t="shared" si="15"/>
        <v>0.28082706766917293</v>
      </c>
      <c r="N29" s="89">
        <f t="shared" si="15"/>
        <v>0.27156033089284015</v>
      </c>
      <c r="O29" s="89">
        <f t="shared" si="15"/>
        <v>0.24365980103685023</v>
      </c>
      <c r="P29" s="89">
        <f t="shared" si="15"/>
        <v>0.21900983642193358</v>
      </c>
      <c r="Q29" s="89">
        <f t="shared" si="15"/>
        <v>0.18935435302453282</v>
      </c>
      <c r="R29" s="89">
        <f t="shared" si="15"/>
        <v>0.167031124717545</v>
      </c>
      <c r="S29" s="89">
        <f t="shared" si="15"/>
        <v>0.14785005862036185</v>
      </c>
      <c r="T29" s="89">
        <f t="shared" si="15"/>
        <v>0.1261567401923602</v>
      </c>
      <c r="U29" s="89">
        <f t="shared" si="15"/>
        <v>0.11486842876399227</v>
      </c>
      <c r="V29" s="89">
        <f t="shared" si="15"/>
        <v>0.10809265944645007</v>
      </c>
      <c r="W29" s="89">
        <f t="shared" ref="W29:X29" si="16">W10/W8</f>
        <v>2.1650377335147842E-2</v>
      </c>
      <c r="X29" s="89">
        <f t="shared" si="16"/>
        <v>5.9591622119007977E-3</v>
      </c>
      <c r="Y29" s="89">
        <f t="shared" ref="Y29" si="17">Y10/Y8</f>
        <v>2.4994628661462435E-2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84637</v>
      </c>
      <c r="C32" s="42">
        <v>103340</v>
      </c>
      <c r="D32" s="42">
        <v>105886</v>
      </c>
      <c r="E32" s="42">
        <v>129404</v>
      </c>
      <c r="F32" s="42">
        <v>156976</v>
      </c>
      <c r="G32" s="42">
        <v>203085</v>
      </c>
      <c r="H32" s="42">
        <v>251791</v>
      </c>
      <c r="I32" s="42">
        <v>298012</v>
      </c>
      <c r="J32" s="42">
        <v>333249</v>
      </c>
      <c r="K32" s="42">
        <v>350448</v>
      </c>
      <c r="L32" s="42">
        <v>307347</v>
      </c>
      <c r="M32" s="42">
        <v>377619</v>
      </c>
      <c r="N32" s="42">
        <v>413275</v>
      </c>
      <c r="O32" s="42">
        <v>440286</v>
      </c>
      <c r="P32" s="42">
        <v>456195</v>
      </c>
      <c r="Q32" s="42">
        <v>484566</v>
      </c>
      <c r="R32" s="42">
        <v>499697</v>
      </c>
      <c r="S32" s="42">
        <v>479718</v>
      </c>
      <c r="T32" s="42">
        <v>524042</v>
      </c>
      <c r="U32" s="42">
        <v>558324</v>
      </c>
      <c r="V32" s="42">
        <v>469514</v>
      </c>
      <c r="W32" s="42">
        <v>448654</v>
      </c>
      <c r="X32" s="42">
        <v>526133</v>
      </c>
      <c r="Y32" s="42">
        <v>563635</v>
      </c>
    </row>
    <row r="33" spans="1:25" x14ac:dyDescent="0.3">
      <c r="A33" s="16" t="s">
        <v>116</v>
      </c>
      <c r="B33" s="42">
        <v>81915</v>
      </c>
      <c r="C33" s="42">
        <v>100231</v>
      </c>
      <c r="D33" s="42">
        <v>102570</v>
      </c>
      <c r="E33" s="42">
        <v>125498</v>
      </c>
      <c r="F33" s="68">
        <v>152974</v>
      </c>
      <c r="G33" s="68">
        <v>197456</v>
      </c>
      <c r="H33" s="68">
        <v>244699</v>
      </c>
      <c r="I33" s="68">
        <v>289246</v>
      </c>
      <c r="J33" s="68">
        <v>322975</v>
      </c>
      <c r="K33" s="68">
        <v>339581</v>
      </c>
      <c r="L33" s="68">
        <v>297872</v>
      </c>
      <c r="M33" s="68">
        <v>366126</v>
      </c>
      <c r="N33" s="68">
        <v>400632</v>
      </c>
      <c r="O33" s="68">
        <v>426792</v>
      </c>
      <c r="P33" s="68">
        <v>441616</v>
      </c>
      <c r="Q33" s="68">
        <v>469660</v>
      </c>
      <c r="R33" s="42">
        <v>484071</v>
      </c>
      <c r="S33" s="42">
        <v>463089</v>
      </c>
      <c r="T33" s="42">
        <v>506011</v>
      </c>
      <c r="U33" s="42">
        <v>539394</v>
      </c>
      <c r="V33" s="42">
        <v>449670</v>
      </c>
      <c r="W33" s="42">
        <v>432582</v>
      </c>
      <c r="X33" s="42">
        <v>504689</v>
      </c>
      <c r="Y33" s="42">
        <v>537013</v>
      </c>
    </row>
    <row r="34" spans="1:25" x14ac:dyDescent="0.3">
      <c r="A34" s="16" t="s">
        <v>117</v>
      </c>
      <c r="B34" s="42">
        <v>2722</v>
      </c>
      <c r="C34" s="42">
        <v>3109</v>
      </c>
      <c r="D34" s="42">
        <v>3315</v>
      </c>
      <c r="E34" s="42">
        <v>3905</v>
      </c>
      <c r="F34" s="68">
        <v>4002</v>
      </c>
      <c r="G34" s="68">
        <v>5629</v>
      </c>
      <c r="H34" s="68">
        <v>7092</v>
      </c>
      <c r="I34" s="68">
        <v>8766</v>
      </c>
      <c r="J34" s="68">
        <v>10274</v>
      </c>
      <c r="K34" s="68">
        <v>10867</v>
      </c>
      <c r="L34" s="68">
        <v>9475</v>
      </c>
      <c r="M34" s="68">
        <v>11493</v>
      </c>
      <c r="N34" s="68">
        <v>12643</v>
      </c>
      <c r="O34" s="68">
        <v>13494</v>
      </c>
      <c r="P34" s="68">
        <v>14578</v>
      </c>
      <c r="Q34" s="42">
        <v>14906</v>
      </c>
      <c r="R34" s="42">
        <v>15625</v>
      </c>
      <c r="S34" s="42">
        <v>16628</v>
      </c>
      <c r="T34" s="42">
        <v>18031</v>
      </c>
      <c r="U34" s="42">
        <v>18930</v>
      </c>
      <c r="V34" s="42">
        <v>19844</v>
      </c>
      <c r="W34" s="42">
        <v>16072</v>
      </c>
      <c r="X34" s="42">
        <v>21444</v>
      </c>
      <c r="Y34" s="42">
        <v>26622</v>
      </c>
    </row>
    <row r="35" spans="1:25" x14ac:dyDescent="0.3">
      <c r="A35" s="76" t="s">
        <v>2</v>
      </c>
      <c r="B35" s="3">
        <f>B36+B44</f>
        <v>1222</v>
      </c>
      <c r="C35" s="3">
        <f t="shared" ref="C35:V35" si="18">C36+C44</f>
        <v>1474</v>
      </c>
      <c r="D35" s="3">
        <f t="shared" si="18"/>
        <v>1568</v>
      </c>
      <c r="E35" s="3">
        <f t="shared" si="18"/>
        <v>1703</v>
      </c>
      <c r="F35" s="3">
        <f t="shared" si="18"/>
        <v>1396</v>
      </c>
      <c r="G35" s="3">
        <f t="shared" si="18"/>
        <v>2326</v>
      </c>
      <c r="H35" s="3">
        <f t="shared" si="18"/>
        <v>2975</v>
      </c>
      <c r="I35" s="3">
        <f t="shared" si="18"/>
        <v>3433</v>
      </c>
      <c r="J35" s="3">
        <f t="shared" si="18"/>
        <v>3741</v>
      </c>
      <c r="K35" s="3">
        <f t="shared" si="18"/>
        <v>3563</v>
      </c>
      <c r="L35" s="3">
        <f t="shared" si="18"/>
        <v>3380</v>
      </c>
      <c r="M35" s="3">
        <f t="shared" si="18"/>
        <v>3877</v>
      </c>
      <c r="N35" s="3">
        <f t="shared" si="18"/>
        <v>4209</v>
      </c>
      <c r="O35" s="3">
        <f t="shared" si="18"/>
        <v>4292</v>
      </c>
      <c r="P35" s="3">
        <f t="shared" si="18"/>
        <v>4181</v>
      </c>
      <c r="Q35" s="3">
        <f t="shared" si="18"/>
        <v>4173</v>
      </c>
      <c r="R35" s="3">
        <f t="shared" si="18"/>
        <v>4320</v>
      </c>
      <c r="S35" s="3">
        <f t="shared" si="18"/>
        <v>4575</v>
      </c>
      <c r="T35" s="3">
        <f t="shared" si="18"/>
        <v>4882</v>
      </c>
      <c r="U35" s="3">
        <f t="shared" si="18"/>
        <v>5067</v>
      </c>
      <c r="V35" s="3">
        <f t="shared" si="18"/>
        <v>4804</v>
      </c>
      <c r="W35" s="3">
        <f t="shared" ref="W35:X35" si="19">W36+W44</f>
        <v>477</v>
      </c>
      <c r="X35" s="3">
        <f t="shared" si="19"/>
        <v>206</v>
      </c>
      <c r="Y35" s="3">
        <f t="shared" ref="Y35" si="20">Y36+Y44</f>
        <v>462</v>
      </c>
    </row>
    <row r="36" spans="1:25" x14ac:dyDescent="0.3">
      <c r="A36" s="77" t="s">
        <v>107</v>
      </c>
      <c r="B36" s="42">
        <v>1059</v>
      </c>
      <c r="C36" s="42">
        <v>1258</v>
      </c>
      <c r="D36" s="42">
        <v>1318</v>
      </c>
      <c r="E36" s="42">
        <v>1429</v>
      </c>
      <c r="F36" s="68">
        <v>1176</v>
      </c>
      <c r="G36" s="68">
        <v>1940</v>
      </c>
      <c r="H36" s="68">
        <v>2479</v>
      </c>
      <c r="I36" s="68">
        <v>2870</v>
      </c>
      <c r="J36" s="68">
        <v>3083</v>
      </c>
      <c r="K36" s="68">
        <v>2879</v>
      </c>
      <c r="L36" s="68">
        <v>2772</v>
      </c>
      <c r="M36" s="68">
        <v>3064</v>
      </c>
      <c r="N36" s="68">
        <v>3144</v>
      </c>
      <c r="O36" s="68">
        <v>3238</v>
      </c>
      <c r="P36" s="68">
        <v>3257</v>
      </c>
      <c r="Q36" s="68">
        <v>3194</v>
      </c>
      <c r="R36" s="42">
        <v>3436</v>
      </c>
      <c r="S36" s="42">
        <v>3651</v>
      </c>
      <c r="T36" s="42">
        <v>3785</v>
      </c>
      <c r="U36" s="42">
        <v>3691</v>
      </c>
      <c r="V36" s="42">
        <v>3504</v>
      </c>
      <c r="W36" s="42">
        <v>358</v>
      </c>
      <c r="X36" s="42">
        <v>152</v>
      </c>
      <c r="Y36" s="42">
        <v>389</v>
      </c>
    </row>
    <row r="37" spans="1:25" x14ac:dyDescent="0.3">
      <c r="A37" s="78" t="s">
        <v>201</v>
      </c>
      <c r="B37" s="42">
        <v>571</v>
      </c>
      <c r="C37" s="42">
        <v>673</v>
      </c>
      <c r="D37" s="42">
        <v>709</v>
      </c>
      <c r="E37" s="42">
        <v>771</v>
      </c>
      <c r="F37" s="68">
        <v>631</v>
      </c>
      <c r="G37" s="68">
        <v>1038</v>
      </c>
      <c r="H37" s="68">
        <v>1312</v>
      </c>
      <c r="I37" s="68">
        <v>1545</v>
      </c>
      <c r="J37" s="68">
        <v>1620</v>
      </c>
      <c r="K37" s="68">
        <v>1505</v>
      </c>
      <c r="L37" s="68">
        <v>1361</v>
      </c>
      <c r="M37" s="68">
        <v>1449</v>
      </c>
      <c r="N37" s="68">
        <v>1394</v>
      </c>
      <c r="O37" s="68">
        <v>1327</v>
      </c>
      <c r="P37" s="68">
        <v>1228</v>
      </c>
      <c r="Q37" s="68">
        <v>1134</v>
      </c>
      <c r="R37" s="42">
        <v>1206</v>
      </c>
      <c r="S37" s="42">
        <v>1243</v>
      </c>
      <c r="T37" s="42">
        <v>1270</v>
      </c>
      <c r="U37" s="42">
        <v>1200</v>
      </c>
      <c r="V37" s="42">
        <v>1094</v>
      </c>
      <c r="W37" s="42">
        <v>131</v>
      </c>
      <c r="X37" s="42">
        <v>68</v>
      </c>
      <c r="Y37" s="42">
        <v>117</v>
      </c>
    </row>
    <row r="38" spans="1:25" x14ac:dyDescent="0.3">
      <c r="A38" s="79" t="s">
        <v>202</v>
      </c>
      <c r="B38" s="42">
        <v>8</v>
      </c>
      <c r="C38" s="42">
        <v>8</v>
      </c>
      <c r="D38" s="42">
        <v>10</v>
      </c>
      <c r="E38" s="42">
        <v>8</v>
      </c>
      <c r="F38" s="68">
        <v>12</v>
      </c>
      <c r="G38" s="68">
        <v>15</v>
      </c>
      <c r="H38" s="68">
        <v>15</v>
      </c>
      <c r="I38" s="68">
        <v>32</v>
      </c>
      <c r="J38" s="68">
        <v>33</v>
      </c>
      <c r="K38" s="68">
        <v>34</v>
      </c>
      <c r="L38" s="68">
        <v>33</v>
      </c>
      <c r="M38" s="68">
        <v>34</v>
      </c>
      <c r="N38" s="68">
        <v>35</v>
      </c>
      <c r="O38" s="68">
        <v>36</v>
      </c>
      <c r="P38" s="68">
        <v>37</v>
      </c>
      <c r="Q38" s="68">
        <v>38</v>
      </c>
      <c r="R38" s="42">
        <v>40</v>
      </c>
      <c r="S38" s="42">
        <v>41</v>
      </c>
      <c r="T38" s="42">
        <v>44</v>
      </c>
      <c r="U38" s="42">
        <v>45</v>
      </c>
      <c r="V38" s="42">
        <v>47</v>
      </c>
      <c r="W38" s="42">
        <v>42</v>
      </c>
      <c r="X38" s="42">
        <v>44</v>
      </c>
      <c r="Y38" s="42">
        <v>47</v>
      </c>
    </row>
    <row r="39" spans="1:25" x14ac:dyDescent="0.3">
      <c r="A39" s="79" t="s">
        <v>203</v>
      </c>
      <c r="B39" s="42">
        <v>563</v>
      </c>
      <c r="C39" s="42">
        <v>665</v>
      </c>
      <c r="D39" s="42">
        <v>699</v>
      </c>
      <c r="E39" s="42">
        <v>763</v>
      </c>
      <c r="F39" s="68">
        <v>618</v>
      </c>
      <c r="G39" s="68">
        <v>1023</v>
      </c>
      <c r="H39" s="68">
        <v>1297</v>
      </c>
      <c r="I39" s="68">
        <v>1513</v>
      </c>
      <c r="J39" s="68">
        <v>1586</v>
      </c>
      <c r="K39" s="68">
        <v>1471</v>
      </c>
      <c r="L39" s="68">
        <v>1328</v>
      </c>
      <c r="M39" s="68">
        <v>1415</v>
      </c>
      <c r="N39" s="68">
        <v>1359</v>
      </c>
      <c r="O39" s="68">
        <v>1291</v>
      </c>
      <c r="P39" s="68">
        <v>1192</v>
      </c>
      <c r="Q39" s="68">
        <v>1096</v>
      </c>
      <c r="R39" s="42">
        <v>1166</v>
      </c>
      <c r="S39" s="42">
        <v>1202</v>
      </c>
      <c r="T39" s="42">
        <v>1227</v>
      </c>
      <c r="U39" s="42">
        <v>1155</v>
      </c>
      <c r="V39" s="42">
        <v>1047</v>
      </c>
      <c r="W39" s="42">
        <v>89</v>
      </c>
      <c r="X39" s="42">
        <v>24</v>
      </c>
      <c r="Y39" s="42">
        <v>70</v>
      </c>
    </row>
    <row r="40" spans="1:25" x14ac:dyDescent="0.3">
      <c r="A40" s="78" t="s">
        <v>204</v>
      </c>
      <c r="B40" s="42">
        <v>488</v>
      </c>
      <c r="C40" s="42">
        <v>585</v>
      </c>
      <c r="D40" s="42">
        <v>609</v>
      </c>
      <c r="E40" s="42">
        <v>658</v>
      </c>
      <c r="F40" s="68">
        <v>545</v>
      </c>
      <c r="G40" s="68">
        <v>903</v>
      </c>
      <c r="H40" s="68">
        <v>1166</v>
      </c>
      <c r="I40" s="68">
        <v>1325</v>
      </c>
      <c r="J40" s="68">
        <v>1464</v>
      </c>
      <c r="K40" s="68">
        <v>1375</v>
      </c>
      <c r="L40" s="68">
        <v>1411</v>
      </c>
      <c r="M40" s="68">
        <v>1615</v>
      </c>
      <c r="N40" s="68">
        <v>1750</v>
      </c>
      <c r="O40" s="68">
        <v>1911</v>
      </c>
      <c r="P40" s="68">
        <v>2029</v>
      </c>
      <c r="Q40" s="68">
        <v>2060</v>
      </c>
      <c r="R40" s="42">
        <v>2230</v>
      </c>
      <c r="S40" s="42">
        <v>2408</v>
      </c>
      <c r="T40" s="42">
        <v>2515</v>
      </c>
      <c r="U40" s="42">
        <v>2491</v>
      </c>
      <c r="V40" s="42">
        <v>2410</v>
      </c>
      <c r="W40" s="42">
        <v>227</v>
      </c>
      <c r="X40" s="42">
        <v>84</v>
      </c>
      <c r="Y40" s="42">
        <v>271</v>
      </c>
    </row>
    <row r="41" spans="1:25" x14ac:dyDescent="0.3">
      <c r="A41" s="79" t="s">
        <v>205</v>
      </c>
      <c r="B41" s="42">
        <v>3</v>
      </c>
      <c r="C41" s="42">
        <v>3</v>
      </c>
      <c r="D41" s="42">
        <v>3</v>
      </c>
      <c r="E41" s="42">
        <v>3</v>
      </c>
      <c r="F41" s="68">
        <v>3</v>
      </c>
      <c r="G41" s="68">
        <v>3</v>
      </c>
      <c r="H41" s="68">
        <v>3</v>
      </c>
      <c r="I41" s="68">
        <v>4</v>
      </c>
      <c r="J41" s="68">
        <v>4</v>
      </c>
      <c r="K41" s="68">
        <v>4</v>
      </c>
      <c r="L41" s="68">
        <v>5</v>
      </c>
      <c r="M41" s="68">
        <v>5</v>
      </c>
      <c r="N41" s="68">
        <v>5</v>
      </c>
      <c r="O41" s="68">
        <v>6</v>
      </c>
      <c r="P41" s="68">
        <v>6</v>
      </c>
      <c r="Q41" s="68">
        <v>6</v>
      </c>
      <c r="R41" s="42">
        <v>7</v>
      </c>
      <c r="S41" s="42">
        <v>7</v>
      </c>
      <c r="T41" s="42">
        <v>8</v>
      </c>
      <c r="U41" s="42">
        <v>8</v>
      </c>
      <c r="V41" s="42">
        <v>8</v>
      </c>
      <c r="W41" s="42">
        <v>2</v>
      </c>
      <c r="X41" s="42">
        <v>3</v>
      </c>
      <c r="Y41" s="42">
        <v>6</v>
      </c>
    </row>
    <row r="42" spans="1:25" x14ac:dyDescent="0.3">
      <c r="A42" s="79" t="s">
        <v>206</v>
      </c>
      <c r="B42" s="42">
        <v>16</v>
      </c>
      <c r="C42" s="42">
        <v>19</v>
      </c>
      <c r="D42" s="42">
        <v>24</v>
      </c>
      <c r="E42" s="42">
        <v>22</v>
      </c>
      <c r="F42" s="68">
        <v>29</v>
      </c>
      <c r="G42" s="68">
        <v>48</v>
      </c>
      <c r="H42" s="68">
        <v>69</v>
      </c>
      <c r="I42" s="68">
        <v>93</v>
      </c>
      <c r="J42" s="68">
        <v>120</v>
      </c>
      <c r="K42" s="68">
        <v>144</v>
      </c>
      <c r="L42" s="68">
        <v>164</v>
      </c>
      <c r="M42" s="68">
        <v>185</v>
      </c>
      <c r="N42" s="68">
        <v>213</v>
      </c>
      <c r="O42" s="68">
        <v>233</v>
      </c>
      <c r="P42" s="68">
        <v>239</v>
      </c>
      <c r="Q42" s="68">
        <v>241</v>
      </c>
      <c r="R42" s="42">
        <v>238</v>
      </c>
      <c r="S42" s="42">
        <v>245</v>
      </c>
      <c r="T42" s="42">
        <v>252</v>
      </c>
      <c r="U42" s="42">
        <v>247</v>
      </c>
      <c r="V42" s="42">
        <v>168</v>
      </c>
      <c r="W42" s="42">
        <v>18</v>
      </c>
      <c r="X42" s="42">
        <v>17</v>
      </c>
      <c r="Y42" s="42">
        <v>37</v>
      </c>
    </row>
    <row r="43" spans="1:25" x14ac:dyDescent="0.3">
      <c r="A43" s="79" t="s">
        <v>207</v>
      </c>
      <c r="B43" s="42">
        <v>469</v>
      </c>
      <c r="C43" s="42">
        <v>563</v>
      </c>
      <c r="D43" s="42">
        <v>582</v>
      </c>
      <c r="E43" s="42">
        <v>633</v>
      </c>
      <c r="F43" s="68">
        <v>513</v>
      </c>
      <c r="G43" s="68">
        <v>852</v>
      </c>
      <c r="H43" s="68">
        <v>1094</v>
      </c>
      <c r="I43" s="68">
        <v>1228</v>
      </c>
      <c r="J43" s="68">
        <v>1340</v>
      </c>
      <c r="K43" s="68">
        <v>1226</v>
      </c>
      <c r="L43" s="68">
        <v>1242</v>
      </c>
      <c r="M43" s="68">
        <v>1426</v>
      </c>
      <c r="N43" s="68">
        <v>1531</v>
      </c>
      <c r="O43" s="68">
        <v>1672</v>
      </c>
      <c r="P43" s="68">
        <v>1784</v>
      </c>
      <c r="Q43" s="68">
        <v>1812</v>
      </c>
      <c r="R43" s="42">
        <v>1985</v>
      </c>
      <c r="S43" s="42">
        <v>2156</v>
      </c>
      <c r="T43" s="42">
        <v>2255</v>
      </c>
      <c r="U43" s="42">
        <v>2236</v>
      </c>
      <c r="V43" s="42">
        <v>2234</v>
      </c>
      <c r="W43" s="42">
        <v>207</v>
      </c>
      <c r="X43" s="42">
        <v>63</v>
      </c>
      <c r="Y43" s="42">
        <v>228</v>
      </c>
    </row>
    <row r="44" spans="1:25" x14ac:dyDescent="0.3">
      <c r="A44" s="77" t="s">
        <v>108</v>
      </c>
      <c r="B44" s="42">
        <v>163</v>
      </c>
      <c r="C44" s="42">
        <v>216</v>
      </c>
      <c r="D44" s="42">
        <v>250</v>
      </c>
      <c r="E44" s="42">
        <v>274</v>
      </c>
      <c r="F44" s="68">
        <v>220</v>
      </c>
      <c r="G44" s="68">
        <v>386</v>
      </c>
      <c r="H44" s="68">
        <v>496</v>
      </c>
      <c r="I44" s="68">
        <v>563</v>
      </c>
      <c r="J44" s="68">
        <v>658</v>
      </c>
      <c r="K44" s="68">
        <v>684</v>
      </c>
      <c r="L44" s="68">
        <v>608</v>
      </c>
      <c r="M44" s="68">
        <v>813</v>
      </c>
      <c r="N44" s="68">
        <v>1065</v>
      </c>
      <c r="O44" s="68">
        <v>1054</v>
      </c>
      <c r="P44" s="68">
        <v>924</v>
      </c>
      <c r="Q44" s="68">
        <v>979</v>
      </c>
      <c r="R44" s="42">
        <v>884</v>
      </c>
      <c r="S44" s="42">
        <v>924</v>
      </c>
      <c r="T44" s="42">
        <v>1097</v>
      </c>
      <c r="U44" s="42">
        <v>1376</v>
      </c>
      <c r="V44" s="42">
        <v>1300</v>
      </c>
      <c r="W44" s="42">
        <v>119</v>
      </c>
      <c r="X44" s="42">
        <v>54</v>
      </c>
      <c r="Y44" s="42">
        <v>73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0.20621931260229132</v>
      </c>
      <c r="D46" s="65">
        <f t="shared" si="21"/>
        <v>6.3772048846675755E-2</v>
      </c>
      <c r="E46" s="65">
        <f t="shared" si="21"/>
        <v>8.6096938775510168E-2</v>
      </c>
      <c r="F46" s="65">
        <f t="shared" si="21"/>
        <v>-0.18027011156782147</v>
      </c>
      <c r="G46" s="65">
        <f t="shared" si="21"/>
        <v>0.66618911174785089</v>
      </c>
      <c r="H46" s="65">
        <f t="shared" si="21"/>
        <v>0.27901977644024067</v>
      </c>
      <c r="I46" s="65">
        <f t="shared" si="21"/>
        <v>0.1539495798319328</v>
      </c>
      <c r="J46" s="65">
        <f t="shared" si="21"/>
        <v>8.9717448295951074E-2</v>
      </c>
      <c r="K46" s="65">
        <f t="shared" si="21"/>
        <v>-4.7580860732424513E-2</v>
      </c>
      <c r="L46" s="65">
        <f t="shared" si="21"/>
        <v>-5.1361212461408901E-2</v>
      </c>
      <c r="M46" s="65">
        <f t="shared" si="21"/>
        <v>0.1470414201183432</v>
      </c>
      <c r="N46" s="65">
        <f t="shared" si="21"/>
        <v>8.5633221563064188E-2</v>
      </c>
      <c r="O46" s="65">
        <f t="shared" si="21"/>
        <v>1.9719648372535037E-2</v>
      </c>
      <c r="P46" s="65">
        <f t="shared" si="21"/>
        <v>-2.5862068965517238E-2</v>
      </c>
      <c r="Q46" s="65">
        <f t="shared" si="21"/>
        <v>-1.9134178426213344E-3</v>
      </c>
      <c r="R46" s="65">
        <f t="shared" si="21"/>
        <v>3.5226455787203514E-2</v>
      </c>
      <c r="S46" s="65">
        <f t="shared" si="21"/>
        <v>5.9027777777777679E-2</v>
      </c>
      <c r="T46" s="65">
        <f t="shared" si="21"/>
        <v>6.7103825136612061E-2</v>
      </c>
      <c r="U46" s="65">
        <f t="shared" si="21"/>
        <v>3.7894305612453882E-2</v>
      </c>
      <c r="V46" s="65">
        <f t="shared" si="21"/>
        <v>-5.1904479968423178E-2</v>
      </c>
      <c r="W46" s="65">
        <f t="shared" si="21"/>
        <v>-0.90070774354704408</v>
      </c>
      <c r="X46" s="65">
        <f t="shared" si="21"/>
        <v>-0.56813417190775684</v>
      </c>
      <c r="Y46" s="65">
        <f t="shared" si="21"/>
        <v>1.2427184466019416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0.18791312559017936</v>
      </c>
      <c r="D47" s="65">
        <f t="shared" si="21"/>
        <v>4.7694753577106619E-2</v>
      </c>
      <c r="E47" s="65">
        <f t="shared" si="21"/>
        <v>8.4218512898330822E-2</v>
      </c>
      <c r="F47" s="65">
        <f t="shared" si="21"/>
        <v>-0.17704688593421969</v>
      </c>
      <c r="G47" s="65">
        <f t="shared" si="21"/>
        <v>0.64965986394557818</v>
      </c>
      <c r="H47" s="65">
        <f t="shared" si="21"/>
        <v>0.27783505154639165</v>
      </c>
      <c r="I47" s="65">
        <f t="shared" si="21"/>
        <v>0.15772488906817261</v>
      </c>
      <c r="J47" s="65">
        <f t="shared" si="21"/>
        <v>7.4216027874564494E-2</v>
      </c>
      <c r="K47" s="65">
        <f t="shared" si="21"/>
        <v>-6.6169315601686707E-2</v>
      </c>
      <c r="L47" s="65">
        <f t="shared" si="21"/>
        <v>-3.7165682528655819E-2</v>
      </c>
      <c r="M47" s="65">
        <f t="shared" si="21"/>
        <v>0.10533910533910529</v>
      </c>
      <c r="N47" s="65">
        <f t="shared" si="21"/>
        <v>2.6109660574412441E-2</v>
      </c>
      <c r="O47" s="65">
        <f t="shared" si="21"/>
        <v>2.9898218829516487E-2</v>
      </c>
      <c r="P47" s="65">
        <f t="shared" si="21"/>
        <v>5.8678196417540907E-3</v>
      </c>
      <c r="Q47" s="65">
        <f t="shared" si="21"/>
        <v>-1.9342953638317506E-2</v>
      </c>
      <c r="R47" s="65">
        <f t="shared" si="21"/>
        <v>7.5767063243581623E-2</v>
      </c>
      <c r="S47" s="65">
        <f t="shared" si="21"/>
        <v>6.2572759022118785E-2</v>
      </c>
      <c r="T47" s="65">
        <f t="shared" si="21"/>
        <v>3.6702273349767278E-2</v>
      </c>
      <c r="U47" s="65">
        <f t="shared" si="21"/>
        <v>-2.4834874504623516E-2</v>
      </c>
      <c r="V47" s="65">
        <f t="shared" si="21"/>
        <v>-5.0663776754267142E-2</v>
      </c>
      <c r="W47" s="65">
        <f t="shared" si="21"/>
        <v>-0.89783105022831045</v>
      </c>
      <c r="X47" s="65">
        <f t="shared" si="21"/>
        <v>-0.57541899441340782</v>
      </c>
      <c r="Y47" s="65">
        <f t="shared" si="21"/>
        <v>1.5592105263157894</v>
      </c>
    </row>
    <row r="48" spans="1:25" x14ac:dyDescent="0.3">
      <c r="A48" s="74" t="s">
        <v>214</v>
      </c>
      <c r="B48" s="65" t="s">
        <v>3</v>
      </c>
      <c r="C48" s="65">
        <f>C37/B37-1</f>
        <v>0.17863397548161131</v>
      </c>
      <c r="D48" s="65">
        <f>D37/C37-1</f>
        <v>5.3491827637444311E-2</v>
      </c>
      <c r="E48" s="65">
        <f>E37/D37-1</f>
        <v>8.7447108603667223E-2</v>
      </c>
      <c r="F48" s="65">
        <f>F37/E37-1</f>
        <v>-0.18158236057068744</v>
      </c>
      <c r="G48" s="65">
        <f t="shared" si="21"/>
        <v>0.64500792393026951</v>
      </c>
      <c r="H48" s="65">
        <f t="shared" si="21"/>
        <v>0.26396917148362231</v>
      </c>
      <c r="I48" s="65">
        <f t="shared" si="21"/>
        <v>0.17759146341463405</v>
      </c>
      <c r="J48" s="65">
        <f t="shared" si="21"/>
        <v>4.8543689320388328E-2</v>
      </c>
      <c r="K48" s="65">
        <f t="shared" si="21"/>
        <v>-7.0987654320987637E-2</v>
      </c>
      <c r="L48" s="65">
        <f t="shared" si="21"/>
        <v>-9.5681063122923571E-2</v>
      </c>
      <c r="M48" s="65">
        <f t="shared" si="21"/>
        <v>6.4658339456282077E-2</v>
      </c>
      <c r="N48" s="65">
        <f t="shared" si="21"/>
        <v>-3.7957211870255358E-2</v>
      </c>
      <c r="O48" s="65">
        <f t="shared" si="21"/>
        <v>-4.806312769010046E-2</v>
      </c>
      <c r="P48" s="65">
        <f t="shared" si="21"/>
        <v>-7.4604370761115257E-2</v>
      </c>
      <c r="Q48" s="65">
        <f t="shared" si="21"/>
        <v>-7.654723127035834E-2</v>
      </c>
      <c r="R48" s="65">
        <f t="shared" si="21"/>
        <v>6.3492063492063489E-2</v>
      </c>
      <c r="S48" s="65">
        <f t="shared" si="21"/>
        <v>3.0679933665008319E-2</v>
      </c>
      <c r="T48" s="65">
        <f t="shared" si="21"/>
        <v>2.1721641190667773E-2</v>
      </c>
      <c r="U48" s="65">
        <f t="shared" si="21"/>
        <v>-5.5118110236220486E-2</v>
      </c>
      <c r="V48" s="65">
        <f t="shared" si="21"/>
        <v>-8.8333333333333375E-2</v>
      </c>
      <c r="W48" s="65">
        <f t="shared" si="21"/>
        <v>-0.88025594149908593</v>
      </c>
      <c r="X48" s="65">
        <f t="shared" si="21"/>
        <v>-0.48091603053435117</v>
      </c>
      <c r="Y48" s="65">
        <f t="shared" si="21"/>
        <v>0.72058823529411775</v>
      </c>
    </row>
    <row r="49" spans="1:25" x14ac:dyDescent="0.3">
      <c r="A49" s="74" t="s">
        <v>215</v>
      </c>
      <c r="B49" s="65" t="s">
        <v>3</v>
      </c>
      <c r="C49" s="65">
        <f>C40/B40-1</f>
        <v>0.19877049180327866</v>
      </c>
      <c r="D49" s="65">
        <f>D40/C40-1</f>
        <v>4.1025641025641102E-2</v>
      </c>
      <c r="E49" s="65">
        <f>E40/D40-1</f>
        <v>8.0459770114942541E-2</v>
      </c>
      <c r="F49" s="65">
        <f>F40/E40-1</f>
        <v>-0.17173252279635254</v>
      </c>
      <c r="G49" s="65">
        <f t="shared" ref="G49:Y49" si="22">G40/F40-1</f>
        <v>0.65688073394495405</v>
      </c>
      <c r="H49" s="65">
        <f t="shared" si="22"/>
        <v>0.29125138427464003</v>
      </c>
      <c r="I49" s="65">
        <f t="shared" si="22"/>
        <v>0.13636363636363646</v>
      </c>
      <c r="J49" s="65">
        <f t="shared" si="22"/>
        <v>0.1049056603773586</v>
      </c>
      <c r="K49" s="65">
        <f t="shared" si="22"/>
        <v>-6.0792349726775941E-2</v>
      </c>
      <c r="L49" s="65">
        <f t="shared" si="22"/>
        <v>2.6181818181818084E-2</v>
      </c>
      <c r="M49" s="65">
        <f t="shared" si="22"/>
        <v>0.14457831325301207</v>
      </c>
      <c r="N49" s="65">
        <f t="shared" si="22"/>
        <v>8.3591331269349922E-2</v>
      </c>
      <c r="O49" s="65">
        <f t="shared" si="22"/>
        <v>9.2000000000000082E-2</v>
      </c>
      <c r="P49" s="65">
        <f t="shared" si="22"/>
        <v>6.1747776033490354E-2</v>
      </c>
      <c r="Q49" s="65">
        <f t="shared" si="22"/>
        <v>1.5278462296697937E-2</v>
      </c>
      <c r="R49" s="65">
        <f t="shared" si="22"/>
        <v>8.2524271844660158E-2</v>
      </c>
      <c r="S49" s="65">
        <f t="shared" si="22"/>
        <v>7.9820627802690503E-2</v>
      </c>
      <c r="T49" s="65">
        <f t="shared" si="22"/>
        <v>4.4435215946843964E-2</v>
      </c>
      <c r="U49" s="65">
        <f t="shared" si="22"/>
        <v>-9.5427435387673842E-3</v>
      </c>
      <c r="V49" s="65">
        <f t="shared" si="22"/>
        <v>-3.2517061421115989E-2</v>
      </c>
      <c r="W49" s="65">
        <f t="shared" si="22"/>
        <v>-0.9058091286307054</v>
      </c>
      <c r="X49" s="65">
        <f t="shared" si="22"/>
        <v>-0.62995594713656389</v>
      </c>
      <c r="Y49" s="65">
        <f t="shared" si="22"/>
        <v>2.2261904761904763</v>
      </c>
    </row>
    <row r="50" spans="1:25" x14ac:dyDescent="0.3">
      <c r="A50" s="73" t="s">
        <v>110</v>
      </c>
      <c r="B50" s="65" t="s">
        <v>3</v>
      </c>
      <c r="C50" s="88">
        <f>C44/B44-1</f>
        <v>0.32515337423312873</v>
      </c>
      <c r="D50" s="88">
        <f>D44/C44-1</f>
        <v>0.15740740740740744</v>
      </c>
      <c r="E50" s="88">
        <f>E44/D44-1</f>
        <v>9.6000000000000085E-2</v>
      </c>
      <c r="F50" s="88">
        <f>F44/E44-1</f>
        <v>-0.1970802919708029</v>
      </c>
      <c r="G50" s="88">
        <f t="shared" ref="G50:Y50" si="23">G44/F44-1</f>
        <v>0.75454545454545463</v>
      </c>
      <c r="H50" s="88">
        <f t="shared" si="23"/>
        <v>0.28497409326424861</v>
      </c>
      <c r="I50" s="88">
        <f t="shared" si="23"/>
        <v>0.13508064516129026</v>
      </c>
      <c r="J50" s="88">
        <f t="shared" si="23"/>
        <v>0.1687388987566607</v>
      </c>
      <c r="K50" s="88">
        <f t="shared" si="23"/>
        <v>3.951367781155013E-2</v>
      </c>
      <c r="L50" s="88">
        <f t="shared" si="23"/>
        <v>-0.11111111111111116</v>
      </c>
      <c r="M50" s="88">
        <f t="shared" si="23"/>
        <v>0.33717105263157898</v>
      </c>
      <c r="N50" s="88">
        <f t="shared" si="23"/>
        <v>0.30996309963099633</v>
      </c>
      <c r="O50" s="88">
        <f t="shared" si="23"/>
        <v>-1.0328638497652531E-2</v>
      </c>
      <c r="P50" s="88">
        <f t="shared" si="23"/>
        <v>-0.12333965844402273</v>
      </c>
      <c r="Q50" s="88">
        <f t="shared" si="23"/>
        <v>5.9523809523809534E-2</v>
      </c>
      <c r="R50" s="88">
        <f t="shared" si="23"/>
        <v>-9.7037793667007155E-2</v>
      </c>
      <c r="S50" s="88">
        <f t="shared" si="23"/>
        <v>4.5248868778280604E-2</v>
      </c>
      <c r="T50" s="88">
        <f t="shared" si="23"/>
        <v>0.18722943722943719</v>
      </c>
      <c r="U50" s="88">
        <f t="shared" si="23"/>
        <v>0.25432999088422981</v>
      </c>
      <c r="V50" s="88">
        <f t="shared" si="23"/>
        <v>-5.5232558139534871E-2</v>
      </c>
      <c r="W50" s="88">
        <f t="shared" si="23"/>
        <v>-0.90846153846153843</v>
      </c>
      <c r="X50" s="88">
        <f t="shared" si="23"/>
        <v>-0.54621848739495804</v>
      </c>
      <c r="Y50" s="88">
        <f t="shared" si="23"/>
        <v>0.35185185185185186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1.4438129895908409E-2</v>
      </c>
      <c r="C52" s="65">
        <f t="shared" si="24"/>
        <v>1.42635958970389E-2</v>
      </c>
      <c r="D52" s="65">
        <f t="shared" si="24"/>
        <v>1.4808378822507224E-2</v>
      </c>
      <c r="E52" s="65">
        <f t="shared" si="24"/>
        <v>1.3160335074649934E-2</v>
      </c>
      <c r="F52" s="65">
        <f t="shared" si="24"/>
        <v>8.8930791968198954E-3</v>
      </c>
      <c r="G52" s="65">
        <f t="shared" si="24"/>
        <v>1.1453332348524017E-2</v>
      </c>
      <c r="H52" s="65">
        <f t="shared" si="24"/>
        <v>1.1815354798225512E-2</v>
      </c>
      <c r="I52" s="65">
        <f t="shared" si="24"/>
        <v>1.1519670348845013E-2</v>
      </c>
      <c r="J52" s="65">
        <f t="shared" si="24"/>
        <v>1.1225840137554802E-2</v>
      </c>
      <c r="K52" s="65">
        <f t="shared" si="24"/>
        <v>1.0166986257590285E-2</v>
      </c>
      <c r="L52" s="65">
        <f t="shared" si="24"/>
        <v>1.0997341766797789E-2</v>
      </c>
      <c r="M52" s="65">
        <f t="shared" si="24"/>
        <v>1.0266962202643405E-2</v>
      </c>
      <c r="N52" s="65">
        <f t="shared" si="24"/>
        <v>1.018450184501845E-2</v>
      </c>
      <c r="O52" s="65">
        <f t="shared" si="24"/>
        <v>9.748209118618352E-3</v>
      </c>
      <c r="P52" s="65">
        <f t="shared" si="24"/>
        <v>9.1649404311752655E-3</v>
      </c>
      <c r="Q52" s="65">
        <f t="shared" si="24"/>
        <v>8.6118299674347761E-3</v>
      </c>
      <c r="R52" s="65">
        <f t="shared" si="24"/>
        <v>8.6452390148429956E-3</v>
      </c>
      <c r="S52" s="65">
        <f t="shared" si="24"/>
        <v>9.5368529010793849E-3</v>
      </c>
      <c r="T52" s="65">
        <f t="shared" si="24"/>
        <v>9.3160471870575266E-3</v>
      </c>
      <c r="U52" s="65">
        <f t="shared" si="24"/>
        <v>9.0753755883680436E-3</v>
      </c>
      <c r="V52" s="65">
        <f t="shared" si="24"/>
        <v>1.0231856771044101E-2</v>
      </c>
      <c r="W52" s="65">
        <f t="shared" ref="W52:X52" si="25">W35/W32</f>
        <v>1.063180089779652E-3</v>
      </c>
      <c r="X52" s="65">
        <f t="shared" si="25"/>
        <v>3.9153598044600892E-4</v>
      </c>
      <c r="Y52" s="65">
        <f t="shared" ref="Y52" si="26">Y35/Y32</f>
        <v>8.1967940245016718E-4</v>
      </c>
    </row>
    <row r="53" spans="1:25" x14ac:dyDescent="0.3">
      <c r="A53" s="75" t="s">
        <v>217</v>
      </c>
      <c r="B53" s="88">
        <f t="shared" ref="B53:V53" si="27">B35/B34</f>
        <v>0.44893460690668624</v>
      </c>
      <c r="C53" s="88">
        <f t="shared" si="27"/>
        <v>0.4741074300418141</v>
      </c>
      <c r="D53" s="88">
        <f t="shared" si="27"/>
        <v>0.47300150829562593</v>
      </c>
      <c r="E53" s="88">
        <f t="shared" si="27"/>
        <v>0.43610755441741356</v>
      </c>
      <c r="F53" s="88">
        <f t="shared" si="27"/>
        <v>0.34882558720639678</v>
      </c>
      <c r="G53" s="88">
        <f t="shared" si="27"/>
        <v>0.41321726772073192</v>
      </c>
      <c r="H53" s="88">
        <f t="shared" si="27"/>
        <v>0.41948674562887761</v>
      </c>
      <c r="I53" s="88">
        <f t="shared" si="27"/>
        <v>0.39162673967602096</v>
      </c>
      <c r="J53" s="88">
        <f t="shared" si="27"/>
        <v>0.364123029005256</v>
      </c>
      <c r="K53" s="88">
        <f t="shared" si="27"/>
        <v>0.32787337811723566</v>
      </c>
      <c r="L53" s="88">
        <f t="shared" si="27"/>
        <v>0.35672823218997363</v>
      </c>
      <c r="M53" s="88">
        <f t="shared" si="27"/>
        <v>0.33733576959888628</v>
      </c>
      <c r="N53" s="88">
        <f t="shared" si="27"/>
        <v>0.33291149252550817</v>
      </c>
      <c r="O53" s="88">
        <f t="shared" si="27"/>
        <v>0.31806728916555504</v>
      </c>
      <c r="P53" s="88">
        <f t="shared" si="27"/>
        <v>0.28680203045685282</v>
      </c>
      <c r="Q53" s="88">
        <f t="shared" si="27"/>
        <v>0.27995438078626056</v>
      </c>
      <c r="R53" s="88">
        <f t="shared" si="27"/>
        <v>0.27648</v>
      </c>
      <c r="S53" s="88">
        <f t="shared" si="27"/>
        <v>0.27513832090449841</v>
      </c>
      <c r="T53" s="88">
        <f t="shared" si="27"/>
        <v>0.27075592035938106</v>
      </c>
      <c r="U53" s="88">
        <f t="shared" si="27"/>
        <v>0.2676703645007924</v>
      </c>
      <c r="V53" s="88">
        <f t="shared" si="27"/>
        <v>0.24208828865148155</v>
      </c>
      <c r="W53" s="88">
        <f t="shared" ref="W53:X53" si="28">W35/W34</f>
        <v>2.9678944748631159E-2</v>
      </c>
      <c r="X53" s="88">
        <f t="shared" si="28"/>
        <v>9.6064167132997574E-3</v>
      </c>
      <c r="Y53" s="88">
        <f t="shared" ref="Y53" si="29">Y35/Y34</f>
        <v>1.7354068064007213E-2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1.3093289689034371E-2</v>
      </c>
      <c r="C55" s="88">
        <f t="shared" ref="C55:V55" si="30">C42/C35</f>
        <v>1.2890094979647219E-2</v>
      </c>
      <c r="D55" s="88">
        <f t="shared" si="30"/>
        <v>1.5306122448979591E-2</v>
      </c>
      <c r="E55" s="88">
        <f t="shared" si="30"/>
        <v>1.2918379330593071E-2</v>
      </c>
      <c r="F55" s="88">
        <f t="shared" si="30"/>
        <v>2.0773638968481375E-2</v>
      </c>
      <c r="G55" s="88">
        <f t="shared" si="30"/>
        <v>2.063628546861565E-2</v>
      </c>
      <c r="H55" s="88">
        <f t="shared" si="30"/>
        <v>2.3193277310924371E-2</v>
      </c>
      <c r="I55" s="88">
        <f t="shared" si="30"/>
        <v>2.7090008738712496E-2</v>
      </c>
      <c r="J55" s="88">
        <f t="shared" si="30"/>
        <v>3.2076984763432237E-2</v>
      </c>
      <c r="K55" s="88">
        <f t="shared" si="30"/>
        <v>4.0415380297502107E-2</v>
      </c>
      <c r="L55" s="88">
        <f t="shared" si="30"/>
        <v>4.85207100591716E-2</v>
      </c>
      <c r="M55" s="88">
        <f t="shared" si="30"/>
        <v>4.7717307196285787E-2</v>
      </c>
      <c r="N55" s="88">
        <f t="shared" si="30"/>
        <v>5.0605844618674269E-2</v>
      </c>
      <c r="O55" s="88">
        <f t="shared" si="30"/>
        <v>5.4287045666356011E-2</v>
      </c>
      <c r="P55" s="88">
        <f t="shared" si="30"/>
        <v>5.7163358048313802E-2</v>
      </c>
      <c r="Q55" s="88">
        <f t="shared" si="30"/>
        <v>5.7752216630721304E-2</v>
      </c>
      <c r="R55" s="88">
        <f t="shared" si="30"/>
        <v>5.5092592592592596E-2</v>
      </c>
      <c r="S55" s="88">
        <f t="shared" si="30"/>
        <v>5.3551912568306013E-2</v>
      </c>
      <c r="T55" s="88">
        <f t="shared" si="30"/>
        <v>5.1618189266693981E-2</v>
      </c>
      <c r="U55" s="88">
        <f t="shared" si="30"/>
        <v>4.8746792974146441E-2</v>
      </c>
      <c r="V55" s="88">
        <f t="shared" si="30"/>
        <v>3.4970857618651124E-2</v>
      </c>
      <c r="W55" s="88">
        <f t="shared" ref="W55:X55" si="31">W42/W35</f>
        <v>3.7735849056603772E-2</v>
      </c>
      <c r="X55" s="88">
        <f t="shared" si="31"/>
        <v>8.2524271844660199E-2</v>
      </c>
      <c r="Y55" s="88">
        <f t="shared" ref="Y55" si="32">Y42/Y35</f>
        <v>8.0086580086580081E-2</v>
      </c>
    </row>
    <row r="56" spans="1:25" x14ac:dyDescent="0.3">
      <c r="A56" s="75" t="s">
        <v>219</v>
      </c>
      <c r="B56" s="65">
        <f>B37/B35</f>
        <v>0.4672667757774141</v>
      </c>
      <c r="C56" s="65">
        <f t="shared" ref="C56:V56" si="33">C37/C35</f>
        <v>0.45658073270013566</v>
      </c>
      <c r="D56" s="65">
        <f t="shared" si="33"/>
        <v>0.45216836734693877</v>
      </c>
      <c r="E56" s="65">
        <f t="shared" si="33"/>
        <v>0.45273047563123897</v>
      </c>
      <c r="F56" s="65">
        <f t="shared" si="33"/>
        <v>0.45200573065902577</v>
      </c>
      <c r="G56" s="65">
        <f t="shared" si="33"/>
        <v>0.44625967325881344</v>
      </c>
      <c r="H56" s="65">
        <f t="shared" si="33"/>
        <v>0.44100840336134456</v>
      </c>
      <c r="I56" s="65">
        <f t="shared" si="33"/>
        <v>0.45004369356248181</v>
      </c>
      <c r="J56" s="65">
        <f t="shared" si="33"/>
        <v>0.4330392943063352</v>
      </c>
      <c r="K56" s="65">
        <f t="shared" si="33"/>
        <v>0.42239685658153242</v>
      </c>
      <c r="L56" s="65">
        <f t="shared" si="33"/>
        <v>0.40266272189349112</v>
      </c>
      <c r="M56" s="65">
        <f t="shared" si="33"/>
        <v>0.37374258447253028</v>
      </c>
      <c r="N56" s="65">
        <f t="shared" si="33"/>
        <v>0.33119505820860062</v>
      </c>
      <c r="O56" s="65">
        <f t="shared" si="33"/>
        <v>0.30917986952469712</v>
      </c>
      <c r="P56" s="65">
        <f t="shared" si="33"/>
        <v>0.29370963884238221</v>
      </c>
      <c r="Q56" s="65">
        <f t="shared" si="33"/>
        <v>0.2717469446441409</v>
      </c>
      <c r="R56" s="65">
        <f t="shared" si="33"/>
        <v>0.27916666666666667</v>
      </c>
      <c r="S56" s="65">
        <f t="shared" si="33"/>
        <v>0.27169398907103826</v>
      </c>
      <c r="T56" s="65">
        <f t="shared" si="33"/>
        <v>0.26013928717738632</v>
      </c>
      <c r="U56" s="65">
        <f t="shared" si="33"/>
        <v>0.23682652457075193</v>
      </c>
      <c r="V56" s="65">
        <f t="shared" si="33"/>
        <v>0.22772689425478768</v>
      </c>
      <c r="W56" s="65">
        <f t="shared" ref="W56:X56" si="34">W37/W35</f>
        <v>0.27463312368972748</v>
      </c>
      <c r="X56" s="65">
        <f t="shared" si="34"/>
        <v>0.3300970873786408</v>
      </c>
      <c r="Y56" s="65">
        <f t="shared" ref="Y56" si="35">Y37/Y35</f>
        <v>0.25324675324675322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938</v>
      </c>
      <c r="C59" s="42">
        <f t="shared" si="36"/>
        <v>1264</v>
      </c>
      <c r="D59" s="42">
        <f t="shared" si="36"/>
        <v>1146</v>
      </c>
      <c r="E59" s="42">
        <f t="shared" si="36"/>
        <v>951</v>
      </c>
      <c r="F59" s="42">
        <f t="shared" si="36"/>
        <v>871</v>
      </c>
      <c r="G59" s="42">
        <f t="shared" si="36"/>
        <v>298</v>
      </c>
      <c r="H59" s="42">
        <f t="shared" si="36"/>
        <v>226</v>
      </c>
      <c r="I59" s="42">
        <f t="shared" si="36"/>
        <v>259</v>
      </c>
      <c r="J59" s="42">
        <f t="shared" si="36"/>
        <v>643</v>
      </c>
      <c r="K59" s="42">
        <f t="shared" si="36"/>
        <v>1600</v>
      </c>
      <c r="L59" s="42">
        <f t="shared" si="36"/>
        <v>2262</v>
      </c>
      <c r="M59" s="42">
        <f t="shared" si="36"/>
        <v>4103</v>
      </c>
      <c r="N59" s="42">
        <f t="shared" si="36"/>
        <v>6308</v>
      </c>
      <c r="O59" s="42">
        <f t="shared" si="36"/>
        <v>9982</v>
      </c>
      <c r="P59" s="42">
        <f t="shared" si="36"/>
        <v>14220</v>
      </c>
      <c r="Q59" s="42">
        <f t="shared" si="36"/>
        <v>18409</v>
      </c>
      <c r="R59" s="42">
        <f t="shared" si="36"/>
        <v>23118</v>
      </c>
      <c r="S59" s="42">
        <f t="shared" si="36"/>
        <v>26984</v>
      </c>
      <c r="T59" s="42">
        <f t="shared" si="36"/>
        <v>28077</v>
      </c>
      <c r="U59" s="42">
        <f t="shared" si="36"/>
        <v>29059</v>
      </c>
      <c r="V59" s="42">
        <f t="shared" si="36"/>
        <v>28436</v>
      </c>
      <c r="W59" s="42">
        <f t="shared" ref="W59:X59" si="37">W8-W35</f>
        <v>15689</v>
      </c>
      <c r="X59" s="42">
        <f t="shared" si="37"/>
        <v>11205</v>
      </c>
      <c r="Y59" s="42">
        <f t="shared" ref="Y59" si="38">Y8-Y35</f>
        <v>13501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0.34754797441364604</v>
      </c>
      <c r="D61" s="87">
        <f t="shared" si="39"/>
        <v>-9.3354430379746833E-2</v>
      </c>
      <c r="E61" s="87">
        <f t="shared" si="39"/>
        <v>-0.17015706806282724</v>
      </c>
      <c r="F61" s="87">
        <f t="shared" si="39"/>
        <v>-8.4121976866456366E-2</v>
      </c>
      <c r="G61" s="87">
        <f t="shared" si="39"/>
        <v>-0.65786452353616531</v>
      </c>
      <c r="H61" s="87">
        <f t="shared" si="39"/>
        <v>-0.24161073825503357</v>
      </c>
      <c r="I61" s="87">
        <f t="shared" si="39"/>
        <v>0.14601769911504425</v>
      </c>
      <c r="J61" s="87">
        <f t="shared" si="39"/>
        <v>1.4826254826254825</v>
      </c>
      <c r="K61" s="87">
        <f t="shared" si="39"/>
        <v>1.4883359253499222</v>
      </c>
      <c r="L61" s="87">
        <f t="shared" si="39"/>
        <v>0.41375000000000001</v>
      </c>
      <c r="M61" s="87">
        <f t="shared" si="39"/>
        <v>0.81388152077807252</v>
      </c>
      <c r="N61" s="87">
        <f t="shared" si="39"/>
        <v>0.53741165001218616</v>
      </c>
      <c r="O61" s="87">
        <f t="shared" si="39"/>
        <v>0.58243500317057706</v>
      </c>
      <c r="P61" s="87">
        <f t="shared" si="39"/>
        <v>0.42456421558805851</v>
      </c>
      <c r="Q61" s="87">
        <f t="shared" si="39"/>
        <v>0.29458509142053446</v>
      </c>
      <c r="R61" s="87">
        <f t="shared" si="39"/>
        <v>0.25579879406811884</v>
      </c>
      <c r="S61" s="87">
        <f t="shared" si="39"/>
        <v>0.16722899904836058</v>
      </c>
      <c r="T61" s="87">
        <f t="shared" si="39"/>
        <v>4.0505484731692853E-2</v>
      </c>
      <c r="U61" s="87">
        <f t="shared" si="39"/>
        <v>3.4975246643159881E-2</v>
      </c>
      <c r="V61" s="87">
        <f t="shared" si="39"/>
        <v>-2.1439141057847826E-2</v>
      </c>
      <c r="W61" s="87">
        <f t="shared" si="39"/>
        <v>-0.44826979884653256</v>
      </c>
      <c r="X61" s="87">
        <f t="shared" si="39"/>
        <v>-0.28580534132194529</v>
      </c>
      <c r="Y61" s="87">
        <f t="shared" si="39"/>
        <v>0.20490852298081214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584" priority="19" stopIfTrue="1" operator="lessThan">
      <formula>0</formula>
    </cfRule>
  </conditionalFormatting>
  <conditionalFormatting sqref="B50:B52 C52:Y52">
    <cfRule type="cellIs" dxfId="583" priority="18" stopIfTrue="1" operator="lessThan">
      <formula>0</formula>
    </cfRule>
  </conditionalFormatting>
  <conditionalFormatting sqref="B19:Y29 Z34:HI35 Z51:HI53">
    <cfRule type="cellIs" dxfId="582" priority="21" stopIfTrue="1" operator="lessThan">
      <formula>0</formula>
    </cfRule>
  </conditionalFormatting>
  <conditionalFormatting sqref="B48:Y56 A57:U57 B59:Y59">
    <cfRule type="cellIs" dxfId="581" priority="4" stopIfTrue="1" operator="lessThan">
      <formula>0</formula>
    </cfRule>
  </conditionalFormatting>
  <conditionalFormatting sqref="B61:Y61">
    <cfRule type="cellIs" dxfId="580" priority="3" stopIfTrue="1" operator="lessThan">
      <formula>0</formula>
    </cfRule>
  </conditionalFormatting>
  <conditionalFormatting sqref="C19:Y23">
    <cfRule type="cellIs" dxfId="579" priority="2" operator="lessThan">
      <formula>0</formula>
    </cfRule>
  </conditionalFormatting>
  <conditionalFormatting sqref="C46:Y50">
    <cfRule type="cellIs" dxfId="578" priority="1" operator="lessThan">
      <formula>0</formula>
    </cfRule>
  </conditionalFormatting>
  <conditionalFormatting sqref="M34:P34">
    <cfRule type="cellIs" dxfId="577" priority="8" stopIfTrue="1" operator="lessThan">
      <formula>0</formula>
    </cfRule>
  </conditionalFormatting>
  <pageMargins left="0.7" right="0.7" top="0.75" bottom="0.75" header="0.3" footer="0.3"/>
  <pageSetup scale="4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165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9999</v>
      </c>
      <c r="J5" s="42">
        <v>12367</v>
      </c>
      <c r="K5" s="42">
        <v>15565</v>
      </c>
      <c r="L5" s="42">
        <v>13562</v>
      </c>
      <c r="M5" s="42">
        <v>16927</v>
      </c>
      <c r="N5" s="42">
        <v>19601</v>
      </c>
      <c r="O5" s="42">
        <v>22400</v>
      </c>
      <c r="P5" s="42">
        <v>25019</v>
      </c>
      <c r="Q5" s="42">
        <v>27150</v>
      </c>
      <c r="R5" s="42">
        <v>23163</v>
      </c>
      <c r="S5" s="42">
        <v>19718</v>
      </c>
      <c r="T5" s="42">
        <v>20266</v>
      </c>
      <c r="U5" s="42">
        <v>22566</v>
      </c>
      <c r="V5" s="42">
        <v>21998</v>
      </c>
      <c r="W5" s="42">
        <v>16638</v>
      </c>
      <c r="X5" s="42">
        <v>24297</v>
      </c>
      <c r="Y5" s="42">
        <v>28877</v>
      </c>
    </row>
    <row r="6" spans="1:25" x14ac:dyDescent="0.3">
      <c r="A6" s="67" t="s">
        <v>113</v>
      </c>
      <c r="B6" s="42">
        <v>3593</v>
      </c>
      <c r="C6" s="42">
        <v>3752</v>
      </c>
      <c r="D6" s="42">
        <v>3692</v>
      </c>
      <c r="E6" s="42">
        <v>3607</v>
      </c>
      <c r="F6" s="68">
        <v>3790</v>
      </c>
      <c r="G6" s="68">
        <v>4580</v>
      </c>
      <c r="H6" s="68">
        <v>5603</v>
      </c>
      <c r="I6" s="68">
        <v>6991</v>
      </c>
      <c r="J6" s="68">
        <v>8755</v>
      </c>
      <c r="K6" s="68">
        <v>11655</v>
      </c>
      <c r="L6" s="68">
        <v>9509</v>
      </c>
      <c r="M6" s="68">
        <v>12157</v>
      </c>
      <c r="N6" s="68">
        <v>14483</v>
      </c>
      <c r="O6" s="68">
        <v>16537</v>
      </c>
      <c r="P6" s="68">
        <v>18515</v>
      </c>
      <c r="Q6" s="68">
        <v>20184</v>
      </c>
      <c r="R6" s="42">
        <v>16347</v>
      </c>
      <c r="S6" s="42">
        <v>13022</v>
      </c>
      <c r="T6" s="42">
        <v>13461</v>
      </c>
      <c r="U6" s="42">
        <v>15123</v>
      </c>
      <c r="V6" s="42">
        <v>14762</v>
      </c>
      <c r="W6" s="42">
        <v>11904</v>
      </c>
      <c r="X6" s="42">
        <v>16761</v>
      </c>
      <c r="Y6" s="42">
        <v>21024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3008</v>
      </c>
      <c r="J7" s="68">
        <v>3612</v>
      </c>
      <c r="K7" s="68">
        <v>3910</v>
      </c>
      <c r="L7" s="68">
        <v>4053</v>
      </c>
      <c r="M7" s="68">
        <v>4770</v>
      </c>
      <c r="N7" s="68">
        <v>5118</v>
      </c>
      <c r="O7" s="68">
        <v>5863</v>
      </c>
      <c r="P7" s="68">
        <v>6504</v>
      </c>
      <c r="Q7" s="42">
        <v>6966</v>
      </c>
      <c r="R7" s="42">
        <v>6816</v>
      </c>
      <c r="S7" s="42">
        <v>6696</v>
      </c>
      <c r="T7" s="42">
        <v>6805</v>
      </c>
      <c r="U7" s="42">
        <v>7443</v>
      </c>
      <c r="V7" s="42">
        <v>7236</v>
      </c>
      <c r="W7" s="42">
        <v>4734</v>
      </c>
      <c r="X7" s="42">
        <v>7536</v>
      </c>
      <c r="Y7" s="42">
        <v>7853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1381</v>
      </c>
      <c r="J8" s="3">
        <f t="shared" si="0"/>
        <v>1540</v>
      </c>
      <c r="K8" s="3">
        <f t="shared" si="0"/>
        <v>1663</v>
      </c>
      <c r="L8" s="3">
        <f t="shared" si="0"/>
        <v>1662</v>
      </c>
      <c r="M8" s="3">
        <f t="shared" si="0"/>
        <v>1959</v>
      </c>
      <c r="N8" s="3">
        <f t="shared" si="0"/>
        <v>2036</v>
      </c>
      <c r="O8" s="3">
        <f t="shared" si="0"/>
        <v>2436</v>
      </c>
      <c r="P8" s="3">
        <f t="shared" si="0"/>
        <v>3043</v>
      </c>
      <c r="Q8" s="3">
        <f t="shared" si="0"/>
        <v>3466</v>
      </c>
      <c r="R8" s="3">
        <f t="shared" si="0"/>
        <v>3357</v>
      </c>
      <c r="S8" s="3">
        <f t="shared" si="0"/>
        <v>3196</v>
      </c>
      <c r="T8" s="3">
        <f t="shared" si="0"/>
        <v>3155</v>
      </c>
      <c r="U8" s="3">
        <f t="shared" si="0"/>
        <v>3412</v>
      </c>
      <c r="V8" s="3">
        <f t="shared" si="0"/>
        <v>3337</v>
      </c>
      <c r="W8" s="3">
        <f t="shared" ref="W8:X8" si="1">W9+W17</f>
        <v>1152</v>
      </c>
      <c r="X8" s="3">
        <f t="shared" si="1"/>
        <v>3407</v>
      </c>
      <c r="Y8" s="3">
        <f t="shared" ref="Y8" si="2">Y9+Y17</f>
        <v>3291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1035</v>
      </c>
      <c r="J9" s="68">
        <v>1153</v>
      </c>
      <c r="K9" s="68">
        <v>1246</v>
      </c>
      <c r="L9" s="68">
        <v>1281</v>
      </c>
      <c r="M9" s="68">
        <v>1508</v>
      </c>
      <c r="N9" s="68">
        <v>1542</v>
      </c>
      <c r="O9" s="68">
        <v>1836</v>
      </c>
      <c r="P9" s="68">
        <v>2379</v>
      </c>
      <c r="Q9" s="68">
        <v>2674</v>
      </c>
      <c r="R9" s="42">
        <v>2623</v>
      </c>
      <c r="S9" s="42">
        <v>2561</v>
      </c>
      <c r="T9" s="42">
        <v>2485</v>
      </c>
      <c r="U9" s="42">
        <v>2706</v>
      </c>
      <c r="V9" s="42">
        <v>2655</v>
      </c>
      <c r="W9" s="42">
        <v>935</v>
      </c>
      <c r="X9" s="42">
        <v>2852</v>
      </c>
      <c r="Y9" s="42">
        <v>2643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331</v>
      </c>
      <c r="J10" s="68">
        <v>349</v>
      </c>
      <c r="K10" s="68">
        <v>351</v>
      </c>
      <c r="L10" s="68">
        <v>332</v>
      </c>
      <c r="M10" s="68">
        <v>361</v>
      </c>
      <c r="N10" s="68">
        <v>325</v>
      </c>
      <c r="O10" s="68">
        <v>363</v>
      </c>
      <c r="P10" s="68">
        <v>440</v>
      </c>
      <c r="Q10" s="68">
        <v>446</v>
      </c>
      <c r="R10" s="42">
        <v>384</v>
      </c>
      <c r="S10" s="42">
        <v>337</v>
      </c>
      <c r="T10" s="42">
        <v>291</v>
      </c>
      <c r="U10" s="42">
        <v>302</v>
      </c>
      <c r="V10" s="42">
        <v>279</v>
      </c>
      <c r="W10" s="42">
        <v>83</v>
      </c>
      <c r="X10" s="42">
        <v>348</v>
      </c>
      <c r="Y10" s="42">
        <v>306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13</v>
      </c>
      <c r="J11" s="68">
        <v>12</v>
      </c>
      <c r="K11" s="68">
        <v>10</v>
      </c>
      <c r="L11" s="68">
        <v>7</v>
      </c>
      <c r="M11" s="68">
        <v>7</v>
      </c>
      <c r="N11" s="68">
        <v>7</v>
      </c>
      <c r="O11" s="68">
        <v>7</v>
      </c>
      <c r="P11" s="68">
        <v>7</v>
      </c>
      <c r="Q11" s="68">
        <v>8</v>
      </c>
      <c r="R11" s="42">
        <v>9</v>
      </c>
      <c r="S11" s="42">
        <v>9</v>
      </c>
      <c r="T11" s="42">
        <v>9</v>
      </c>
      <c r="U11" s="42">
        <v>9</v>
      </c>
      <c r="V11" s="42">
        <v>14</v>
      </c>
      <c r="W11" s="42">
        <v>4</v>
      </c>
      <c r="X11" s="42">
        <v>8</v>
      </c>
      <c r="Y11" s="42">
        <v>21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318</v>
      </c>
      <c r="J12" s="68">
        <v>337</v>
      </c>
      <c r="K12" s="68">
        <v>341</v>
      </c>
      <c r="L12" s="68">
        <v>324</v>
      </c>
      <c r="M12" s="68">
        <v>354</v>
      </c>
      <c r="N12" s="68">
        <v>318</v>
      </c>
      <c r="O12" s="68">
        <v>355</v>
      </c>
      <c r="P12" s="68">
        <v>433</v>
      </c>
      <c r="Q12" s="68">
        <v>438</v>
      </c>
      <c r="R12" s="42">
        <v>376</v>
      </c>
      <c r="S12" s="42">
        <v>329</v>
      </c>
      <c r="T12" s="42">
        <v>281</v>
      </c>
      <c r="U12" s="42">
        <v>293</v>
      </c>
      <c r="V12" s="42">
        <v>264</v>
      </c>
      <c r="W12" s="42">
        <v>79</v>
      </c>
      <c r="X12" s="42">
        <v>339</v>
      </c>
      <c r="Y12" s="42">
        <v>284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704</v>
      </c>
      <c r="J13" s="68">
        <v>804</v>
      </c>
      <c r="K13" s="68">
        <v>895</v>
      </c>
      <c r="L13" s="68">
        <v>949</v>
      </c>
      <c r="M13" s="68">
        <v>1147</v>
      </c>
      <c r="N13" s="68">
        <v>1217</v>
      </c>
      <c r="O13" s="68">
        <v>1473</v>
      </c>
      <c r="P13" s="68">
        <v>1939</v>
      </c>
      <c r="Q13" s="68">
        <v>2228</v>
      </c>
      <c r="R13" s="42">
        <v>2238</v>
      </c>
      <c r="S13" s="42">
        <v>2223</v>
      </c>
      <c r="T13" s="42">
        <v>2195</v>
      </c>
      <c r="U13" s="42">
        <v>2404</v>
      </c>
      <c r="V13" s="42">
        <v>2377</v>
      </c>
      <c r="W13" s="42">
        <v>852</v>
      </c>
      <c r="X13" s="42">
        <v>2505</v>
      </c>
      <c r="Y13" s="42">
        <v>2337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11</v>
      </c>
      <c r="J14" s="68">
        <v>12</v>
      </c>
      <c r="K14" s="68">
        <v>12</v>
      </c>
      <c r="L14" s="68">
        <v>12</v>
      </c>
      <c r="M14" s="68">
        <v>11</v>
      </c>
      <c r="N14" s="68">
        <v>10</v>
      </c>
      <c r="O14" s="68">
        <v>9</v>
      </c>
      <c r="P14" s="68">
        <v>10</v>
      </c>
      <c r="Q14" s="68">
        <v>12</v>
      </c>
      <c r="R14" s="42">
        <v>13</v>
      </c>
      <c r="S14" s="42">
        <v>13</v>
      </c>
      <c r="T14" s="42">
        <v>16</v>
      </c>
      <c r="U14" s="42">
        <v>18</v>
      </c>
      <c r="V14" s="42">
        <v>18</v>
      </c>
      <c r="W14" s="42">
        <v>4</v>
      </c>
      <c r="X14" s="42">
        <v>3</v>
      </c>
      <c r="Y14" s="42">
        <v>10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132</v>
      </c>
      <c r="J15" s="68">
        <v>139</v>
      </c>
      <c r="K15" s="68">
        <v>149</v>
      </c>
      <c r="L15" s="68">
        <v>162</v>
      </c>
      <c r="M15" s="68">
        <v>169</v>
      </c>
      <c r="N15" s="68">
        <v>179</v>
      </c>
      <c r="O15" s="68">
        <v>195</v>
      </c>
      <c r="P15" s="68">
        <v>223</v>
      </c>
      <c r="Q15" s="68">
        <v>248</v>
      </c>
      <c r="R15" s="42">
        <v>278</v>
      </c>
      <c r="S15" s="42">
        <v>299</v>
      </c>
      <c r="T15" s="42">
        <v>329</v>
      </c>
      <c r="U15" s="42">
        <v>347</v>
      </c>
      <c r="V15" s="42">
        <v>360</v>
      </c>
      <c r="W15" s="42">
        <v>301</v>
      </c>
      <c r="X15" s="42">
        <v>283</v>
      </c>
      <c r="Y15" s="42">
        <v>344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561</v>
      </c>
      <c r="J16" s="68">
        <v>653</v>
      </c>
      <c r="K16" s="68">
        <v>733</v>
      </c>
      <c r="L16" s="68">
        <v>776</v>
      </c>
      <c r="M16" s="68">
        <v>967</v>
      </c>
      <c r="N16" s="68">
        <v>1028</v>
      </c>
      <c r="O16" s="68">
        <v>1269</v>
      </c>
      <c r="P16" s="68">
        <v>1706</v>
      </c>
      <c r="Q16" s="68">
        <v>1968</v>
      </c>
      <c r="R16" s="42">
        <v>1947</v>
      </c>
      <c r="S16" s="42">
        <v>1911</v>
      </c>
      <c r="T16" s="42">
        <v>1850</v>
      </c>
      <c r="U16" s="42">
        <v>2039</v>
      </c>
      <c r="V16" s="42">
        <v>1998</v>
      </c>
      <c r="W16" s="42">
        <v>547</v>
      </c>
      <c r="X16" s="42">
        <v>2219</v>
      </c>
      <c r="Y16" s="42">
        <v>1984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346</v>
      </c>
      <c r="J17" s="68">
        <v>387</v>
      </c>
      <c r="K17" s="68">
        <v>417</v>
      </c>
      <c r="L17" s="68">
        <v>381</v>
      </c>
      <c r="M17" s="68">
        <v>451</v>
      </c>
      <c r="N17" s="68">
        <v>494</v>
      </c>
      <c r="O17" s="68">
        <v>600</v>
      </c>
      <c r="P17" s="68">
        <v>664</v>
      </c>
      <c r="Q17" s="68">
        <v>792</v>
      </c>
      <c r="R17" s="42">
        <v>734</v>
      </c>
      <c r="S17" s="42">
        <v>635</v>
      </c>
      <c r="T17" s="42">
        <v>670</v>
      </c>
      <c r="U17" s="42">
        <v>706</v>
      </c>
      <c r="V17" s="42">
        <v>682</v>
      </c>
      <c r="W17" s="42">
        <v>217</v>
      </c>
      <c r="X17" s="42">
        <v>555</v>
      </c>
      <c r="Y17" s="42">
        <v>648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0.11513396089790007</v>
      </c>
      <c r="K19" s="89">
        <f t="shared" si="3"/>
        <v>7.9870129870129869E-2</v>
      </c>
      <c r="L19" s="89">
        <f t="shared" si="3"/>
        <v>-6.0132291040293495E-4</v>
      </c>
      <c r="M19" s="89">
        <f t="shared" si="3"/>
        <v>0.17870036101083042</v>
      </c>
      <c r="N19" s="89">
        <f t="shared" si="3"/>
        <v>3.9305768249106698E-2</v>
      </c>
      <c r="O19" s="89">
        <f t="shared" si="3"/>
        <v>0.19646365422396861</v>
      </c>
      <c r="P19" s="89">
        <f t="shared" si="3"/>
        <v>0.24917898193760268</v>
      </c>
      <c r="Q19" s="89">
        <f t="shared" si="3"/>
        <v>0.13900755833059475</v>
      </c>
      <c r="R19" s="89">
        <f t="shared" si="3"/>
        <v>-3.1448355452971755E-2</v>
      </c>
      <c r="S19" s="89">
        <f t="shared" si="3"/>
        <v>-4.7959487637771803E-2</v>
      </c>
      <c r="T19" s="89">
        <f t="shared" si="3"/>
        <v>-1.2828535669586971E-2</v>
      </c>
      <c r="U19" s="89">
        <f t="shared" si="3"/>
        <v>8.1458003169572191E-2</v>
      </c>
      <c r="V19" s="89">
        <f t="shared" si="3"/>
        <v>-2.1981242672919121E-2</v>
      </c>
      <c r="W19" s="89">
        <f t="shared" si="3"/>
        <v>-0.65477974228348823</v>
      </c>
      <c r="X19" s="89">
        <f t="shared" si="3"/>
        <v>1.9574652777777777</v>
      </c>
      <c r="Y19" s="89">
        <f t="shared" si="3"/>
        <v>-3.4047549163486956E-2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0.1140096618357489</v>
      </c>
      <c r="K20" s="89">
        <f t="shared" si="3"/>
        <v>8.0659150043365102E-2</v>
      </c>
      <c r="L20" s="89">
        <f t="shared" si="3"/>
        <v>2.8089887640449396E-2</v>
      </c>
      <c r="M20" s="89">
        <f t="shared" si="3"/>
        <v>0.17720530835284931</v>
      </c>
      <c r="N20" s="89">
        <f t="shared" si="3"/>
        <v>2.2546419098143256E-2</v>
      </c>
      <c r="O20" s="89">
        <f t="shared" si="3"/>
        <v>0.19066147859922178</v>
      </c>
      <c r="P20" s="89">
        <f t="shared" si="3"/>
        <v>0.29575163398692816</v>
      </c>
      <c r="Q20" s="89">
        <f t="shared" si="3"/>
        <v>0.12400168137873058</v>
      </c>
      <c r="R20" s="89">
        <f t="shared" si="3"/>
        <v>-1.9072550486163076E-2</v>
      </c>
      <c r="S20" s="89">
        <f t="shared" si="3"/>
        <v>-2.3637056805184908E-2</v>
      </c>
      <c r="T20" s="89">
        <f t="shared" si="3"/>
        <v>-2.9675907848496719E-2</v>
      </c>
      <c r="U20" s="89">
        <f t="shared" si="3"/>
        <v>8.893360160965802E-2</v>
      </c>
      <c r="V20" s="89">
        <f t="shared" si="3"/>
        <v>-1.8847006651884657E-2</v>
      </c>
      <c r="W20" s="89">
        <f t="shared" si="3"/>
        <v>-0.64783427495291901</v>
      </c>
      <c r="X20" s="89">
        <f t="shared" si="3"/>
        <v>2.0502673796791444</v>
      </c>
      <c r="Y20" s="89">
        <f t="shared" si="3"/>
        <v>-7.3281907433380034E-2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5.4380664652567967E-2</v>
      </c>
      <c r="K21" s="89">
        <f t="shared" si="3"/>
        <v>5.7306590257879542E-3</v>
      </c>
      <c r="L21" s="89">
        <f t="shared" si="3"/>
        <v>-5.4131054131054124E-2</v>
      </c>
      <c r="M21" s="89">
        <f t="shared" si="3"/>
        <v>8.7349397590361422E-2</v>
      </c>
      <c r="N21" s="89">
        <f t="shared" si="3"/>
        <v>-9.972299168975074E-2</v>
      </c>
      <c r="O21" s="89">
        <f t="shared" si="3"/>
        <v>0.11692307692307691</v>
      </c>
      <c r="P21" s="89">
        <f t="shared" si="3"/>
        <v>0.21212121212121215</v>
      </c>
      <c r="Q21" s="89">
        <f t="shared" si="3"/>
        <v>1.3636363636363669E-2</v>
      </c>
      <c r="R21" s="89">
        <f t="shared" si="3"/>
        <v>-0.13901345291479816</v>
      </c>
      <c r="S21" s="89">
        <f t="shared" si="3"/>
        <v>-0.12239583333333337</v>
      </c>
      <c r="T21" s="89">
        <f t="shared" si="3"/>
        <v>-0.13649851632047483</v>
      </c>
      <c r="U21" s="89">
        <f t="shared" si="3"/>
        <v>3.7800687285223455E-2</v>
      </c>
      <c r="V21" s="89">
        <f t="shared" si="3"/>
        <v>-7.6158940397350938E-2</v>
      </c>
      <c r="W21" s="89">
        <f t="shared" si="3"/>
        <v>-0.70250896057347667</v>
      </c>
      <c r="X21" s="89">
        <f t="shared" si="3"/>
        <v>3.1927710843373491</v>
      </c>
      <c r="Y21" s="89">
        <f t="shared" si="3"/>
        <v>-0.12068965517241381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0.14204545454545459</v>
      </c>
      <c r="K22" s="89">
        <f t="shared" si="4"/>
        <v>0.11318407960199006</v>
      </c>
      <c r="L22" s="89">
        <f t="shared" si="4"/>
        <v>6.0335195530726304E-2</v>
      </c>
      <c r="M22" s="89">
        <f t="shared" si="4"/>
        <v>0.20864067439409895</v>
      </c>
      <c r="N22" s="89">
        <f t="shared" si="4"/>
        <v>6.1028770706190061E-2</v>
      </c>
      <c r="O22" s="89">
        <f t="shared" si="4"/>
        <v>0.21035332785538219</v>
      </c>
      <c r="P22" s="89">
        <f t="shared" si="4"/>
        <v>0.31636116768499667</v>
      </c>
      <c r="Q22" s="89">
        <f t="shared" si="4"/>
        <v>0.14904589994842699</v>
      </c>
      <c r="R22" s="89">
        <f t="shared" si="4"/>
        <v>4.4883303411131781E-3</v>
      </c>
      <c r="S22" s="89">
        <f t="shared" si="4"/>
        <v>-6.7024128686327122E-3</v>
      </c>
      <c r="T22" s="89">
        <f t="shared" si="4"/>
        <v>-1.2595591542959972E-2</v>
      </c>
      <c r="U22" s="89">
        <f t="shared" si="4"/>
        <v>9.5216400911161791E-2</v>
      </c>
      <c r="V22" s="89">
        <f t="shared" si="4"/>
        <v>-1.1231281198003318E-2</v>
      </c>
      <c r="W22" s="89">
        <f t="shared" si="4"/>
        <v>-0.64156499789650823</v>
      </c>
      <c r="X22" s="89">
        <f t="shared" si="4"/>
        <v>1.9401408450704225</v>
      </c>
      <c r="Y22" s="89">
        <f t="shared" si="4"/>
        <v>-6.706586826347305E-2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0.11849710982658967</v>
      </c>
      <c r="K23" s="89">
        <f t="shared" si="5"/>
        <v>7.7519379844961156E-2</v>
      </c>
      <c r="L23" s="89">
        <f t="shared" si="5"/>
        <v>-8.633093525179858E-2</v>
      </c>
      <c r="M23" s="89">
        <f t="shared" si="5"/>
        <v>0.18372703412073488</v>
      </c>
      <c r="N23" s="89">
        <f t="shared" si="5"/>
        <v>9.5343680709534473E-2</v>
      </c>
      <c r="O23" s="89">
        <f t="shared" si="5"/>
        <v>0.21457489878542502</v>
      </c>
      <c r="P23" s="89">
        <f t="shared" si="5"/>
        <v>0.10666666666666669</v>
      </c>
      <c r="Q23" s="89">
        <f t="shared" si="5"/>
        <v>0.19277108433734935</v>
      </c>
      <c r="R23" s="89">
        <f t="shared" si="5"/>
        <v>-7.3232323232323204E-2</v>
      </c>
      <c r="S23" s="89">
        <f t="shared" si="5"/>
        <v>-0.13487738419618533</v>
      </c>
      <c r="T23" s="89">
        <f t="shared" si="5"/>
        <v>5.5118110236220375E-2</v>
      </c>
      <c r="U23" s="89">
        <f t="shared" si="5"/>
        <v>5.37313432835822E-2</v>
      </c>
      <c r="V23" s="89">
        <f t="shared" si="5"/>
        <v>-3.3994334277620442E-2</v>
      </c>
      <c r="W23" s="89">
        <f t="shared" si="5"/>
        <v>-0.68181818181818188</v>
      </c>
      <c r="X23" s="89">
        <f t="shared" si="5"/>
        <v>1.5576036866359448</v>
      </c>
      <c r="Y23" s="89">
        <f t="shared" si="5"/>
        <v>0.16756756756756763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0.13811381138113812</v>
      </c>
      <c r="J25" s="89">
        <f t="shared" si="6"/>
        <v>0.12452494541926093</v>
      </c>
      <c r="K25" s="89">
        <f t="shared" si="6"/>
        <v>0.10684227433344042</v>
      </c>
      <c r="L25" s="89">
        <f t="shared" si="6"/>
        <v>0.1225482967113995</v>
      </c>
      <c r="M25" s="89">
        <f t="shared" si="6"/>
        <v>0.11573226206652094</v>
      </c>
      <c r="N25" s="89">
        <f t="shared" si="6"/>
        <v>0.10387225141574409</v>
      </c>
      <c r="O25" s="89">
        <f t="shared" si="6"/>
        <v>0.10875</v>
      </c>
      <c r="P25" s="89">
        <f t="shared" si="6"/>
        <v>0.12162756305208042</v>
      </c>
      <c r="Q25" s="89">
        <f t="shared" si="6"/>
        <v>0.12766114180478821</v>
      </c>
      <c r="R25" s="89">
        <f t="shared" si="6"/>
        <v>0.14492941328843414</v>
      </c>
      <c r="S25" s="89">
        <f t="shared" si="6"/>
        <v>0.16208540419920883</v>
      </c>
      <c r="T25" s="89">
        <f t="shared" si="6"/>
        <v>0.15567946314023487</v>
      </c>
      <c r="U25" s="89">
        <f t="shared" si="6"/>
        <v>0.15120092174067182</v>
      </c>
      <c r="V25" s="89">
        <f t="shared" si="6"/>
        <v>0.15169560869169924</v>
      </c>
      <c r="W25" s="89">
        <f t="shared" ref="W25:X25" si="7">W8/W5</f>
        <v>6.9239091236927522E-2</v>
      </c>
      <c r="X25" s="89">
        <f t="shared" si="7"/>
        <v>0.14022307280734247</v>
      </c>
      <c r="Y25" s="89">
        <f t="shared" ref="Y25" si="8">Y8/Y5</f>
        <v>0.11396613221595041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0.45910904255319152</v>
      </c>
      <c r="J26" s="89">
        <f t="shared" si="9"/>
        <v>0.4263565891472868</v>
      </c>
      <c r="K26" s="89">
        <f t="shared" si="9"/>
        <v>0.42531969309462914</v>
      </c>
      <c r="L26" s="89">
        <f t="shared" si="9"/>
        <v>0.41006661732050331</v>
      </c>
      <c r="M26" s="89">
        <f t="shared" si="9"/>
        <v>0.41069182389937109</v>
      </c>
      <c r="N26" s="89">
        <f t="shared" si="9"/>
        <v>0.39781164517389606</v>
      </c>
      <c r="O26" s="89">
        <f t="shared" si="9"/>
        <v>0.41548695207231795</v>
      </c>
      <c r="P26" s="89">
        <f t="shared" si="9"/>
        <v>0.46786592865928661</v>
      </c>
      <c r="Q26" s="89">
        <f t="shared" si="9"/>
        <v>0.49755957507895493</v>
      </c>
      <c r="R26" s="89">
        <f t="shared" si="9"/>
        <v>0.49251760563380281</v>
      </c>
      <c r="S26" s="89">
        <f t="shared" si="9"/>
        <v>0.477299880525687</v>
      </c>
      <c r="T26" s="89">
        <f t="shared" si="9"/>
        <v>0.46362968405584132</v>
      </c>
      <c r="U26" s="89">
        <f t="shared" si="9"/>
        <v>0.45841730485019483</v>
      </c>
      <c r="V26" s="89">
        <f t="shared" si="9"/>
        <v>0.46116639027086787</v>
      </c>
      <c r="W26" s="89">
        <f t="shared" ref="W26:X26" si="10">W8/W7</f>
        <v>0.24334600760456274</v>
      </c>
      <c r="X26" s="89">
        <f t="shared" si="10"/>
        <v>0.45209660297239918</v>
      </c>
      <c r="Y26" s="89">
        <f t="shared" ref="Y26" si="11">Y8/Y7</f>
        <v>0.4190755125429772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9.5582910934105716E-2</v>
      </c>
      <c r="J28" s="89">
        <f t="shared" si="12"/>
        <v>9.0259740259740262E-2</v>
      </c>
      <c r="K28" s="89">
        <f t="shared" si="12"/>
        <v>8.9597113650030064E-2</v>
      </c>
      <c r="L28" s="89">
        <f t="shared" si="12"/>
        <v>9.7472924187725629E-2</v>
      </c>
      <c r="M28" s="89">
        <f t="shared" si="12"/>
        <v>8.6268504338948448E-2</v>
      </c>
      <c r="N28" s="89">
        <f t="shared" si="12"/>
        <v>8.7917485265225928E-2</v>
      </c>
      <c r="O28" s="89">
        <f t="shared" si="12"/>
        <v>8.0049261083743842E-2</v>
      </c>
      <c r="P28" s="89">
        <f t="shared" si="12"/>
        <v>7.3282944462701283E-2</v>
      </c>
      <c r="Q28" s="89">
        <f t="shared" si="12"/>
        <v>7.1552221581073286E-2</v>
      </c>
      <c r="R28" s="89">
        <f t="shared" si="12"/>
        <v>8.2812034554661906E-2</v>
      </c>
      <c r="S28" s="89">
        <f t="shared" si="12"/>
        <v>9.3554443053817271E-2</v>
      </c>
      <c r="T28" s="89">
        <f t="shared" si="12"/>
        <v>0.10427892234548336</v>
      </c>
      <c r="U28" s="89">
        <f t="shared" si="12"/>
        <v>0.10169988276670575</v>
      </c>
      <c r="V28" s="89">
        <f t="shared" si="12"/>
        <v>0.10788133053640996</v>
      </c>
      <c r="W28" s="89">
        <f t="shared" ref="W28:X28" si="13">W15/W8</f>
        <v>0.26128472222222221</v>
      </c>
      <c r="X28" s="89">
        <f t="shared" si="13"/>
        <v>8.3064279424713824E-2</v>
      </c>
      <c r="Y28" s="89">
        <f t="shared" ref="Y28" si="14">Y15/Y8</f>
        <v>0.10452749924035247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0.23968139029688632</v>
      </c>
      <c r="J29" s="89">
        <f t="shared" si="15"/>
        <v>0.22662337662337662</v>
      </c>
      <c r="K29" s="89">
        <f t="shared" si="15"/>
        <v>0.2110643415514131</v>
      </c>
      <c r="L29" s="89">
        <f t="shared" si="15"/>
        <v>0.19975932611311673</v>
      </c>
      <c r="M29" s="89">
        <f t="shared" si="15"/>
        <v>0.18427769270035732</v>
      </c>
      <c r="N29" s="89">
        <f t="shared" si="15"/>
        <v>0.15962671905697445</v>
      </c>
      <c r="O29" s="89">
        <f t="shared" si="15"/>
        <v>0.14901477832512317</v>
      </c>
      <c r="P29" s="89">
        <f t="shared" si="15"/>
        <v>0.14459415050936575</v>
      </c>
      <c r="Q29" s="89">
        <f t="shared" si="15"/>
        <v>0.12867859203693019</v>
      </c>
      <c r="R29" s="89">
        <f t="shared" si="15"/>
        <v>0.11438784629133154</v>
      </c>
      <c r="S29" s="89">
        <f t="shared" si="15"/>
        <v>0.10544430538172717</v>
      </c>
      <c r="T29" s="89">
        <f t="shared" si="15"/>
        <v>9.2234548335974637E-2</v>
      </c>
      <c r="U29" s="89">
        <f t="shared" si="15"/>
        <v>8.8511137162954279E-2</v>
      </c>
      <c r="V29" s="89">
        <f t="shared" si="15"/>
        <v>8.3608031165717717E-2</v>
      </c>
      <c r="W29" s="89">
        <f t="shared" ref="W29:X29" si="16">W10/W8</f>
        <v>7.2048611111111105E-2</v>
      </c>
      <c r="X29" s="89">
        <f t="shared" si="16"/>
        <v>0.10214264749046081</v>
      </c>
      <c r="Y29" s="89">
        <f t="shared" ref="Y29" si="17">Y10/Y8</f>
        <v>9.2980856882406565E-2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10797</v>
      </c>
      <c r="J32" s="42">
        <v>11136</v>
      </c>
      <c r="K32" s="42">
        <v>14972</v>
      </c>
      <c r="L32" s="42">
        <v>13241</v>
      </c>
      <c r="M32" s="42">
        <v>18108</v>
      </c>
      <c r="N32" s="42">
        <v>25694</v>
      </c>
      <c r="O32" s="42">
        <v>27288</v>
      </c>
      <c r="P32" s="42">
        <v>23922</v>
      </c>
      <c r="Q32" s="42">
        <v>21570</v>
      </c>
      <c r="R32" s="42">
        <v>17751</v>
      </c>
      <c r="S32" s="42">
        <v>17523</v>
      </c>
      <c r="T32" s="42">
        <v>17391</v>
      </c>
      <c r="U32" s="42">
        <v>18679</v>
      </c>
      <c r="V32" s="42">
        <v>19164</v>
      </c>
      <c r="W32" s="42">
        <v>13242</v>
      </c>
      <c r="X32" s="42">
        <v>17558</v>
      </c>
      <c r="Y32" s="42">
        <v>25047</v>
      </c>
    </row>
    <row r="33" spans="1:25" x14ac:dyDescent="0.3">
      <c r="A33" s="16" t="s">
        <v>116</v>
      </c>
      <c r="B33" s="42">
        <v>6270</v>
      </c>
      <c r="C33" s="42">
        <v>6979</v>
      </c>
      <c r="D33" s="42">
        <v>5708</v>
      </c>
      <c r="E33" s="42">
        <v>5577</v>
      </c>
      <c r="F33" s="68">
        <v>6351</v>
      </c>
      <c r="G33" s="68">
        <v>7217</v>
      </c>
      <c r="H33" s="68">
        <v>8794</v>
      </c>
      <c r="I33" s="68">
        <v>9221</v>
      </c>
      <c r="J33" s="68">
        <v>9371</v>
      </c>
      <c r="K33" s="68">
        <v>12967</v>
      </c>
      <c r="L33" s="68">
        <v>11153</v>
      </c>
      <c r="M33" s="68">
        <v>15842</v>
      </c>
      <c r="N33" s="68">
        <v>23334</v>
      </c>
      <c r="O33" s="68">
        <v>24823</v>
      </c>
      <c r="P33" s="68">
        <v>21825</v>
      </c>
      <c r="Q33" s="68">
        <v>18498</v>
      </c>
      <c r="R33" s="42">
        <v>14210</v>
      </c>
      <c r="S33" s="42">
        <v>13917</v>
      </c>
      <c r="T33" s="42">
        <v>13672</v>
      </c>
      <c r="U33" s="42">
        <v>13889</v>
      </c>
      <c r="V33" s="42">
        <v>14305</v>
      </c>
      <c r="W33" s="42">
        <v>10903</v>
      </c>
      <c r="X33" s="42">
        <v>13358</v>
      </c>
      <c r="Y33" s="42">
        <v>18738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1576</v>
      </c>
      <c r="J34" s="68">
        <v>1765</v>
      </c>
      <c r="K34" s="68">
        <v>2005</v>
      </c>
      <c r="L34" s="68">
        <v>2088</v>
      </c>
      <c r="M34" s="68">
        <v>2267</v>
      </c>
      <c r="N34" s="68">
        <v>2360</v>
      </c>
      <c r="O34" s="68">
        <v>2465</v>
      </c>
      <c r="P34" s="68">
        <v>2097</v>
      </c>
      <c r="Q34" s="42">
        <v>3072</v>
      </c>
      <c r="R34" s="42">
        <v>3541</v>
      </c>
      <c r="S34" s="42">
        <v>3606</v>
      </c>
      <c r="T34" s="42">
        <v>3718</v>
      </c>
      <c r="U34" s="42">
        <v>4790</v>
      </c>
      <c r="V34" s="42">
        <v>4859</v>
      </c>
      <c r="W34" s="42">
        <v>2339</v>
      </c>
      <c r="X34" s="42">
        <v>4200</v>
      </c>
      <c r="Y34" s="42">
        <v>6309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1066</v>
      </c>
      <c r="J35" s="3">
        <f t="shared" si="18"/>
        <v>1127</v>
      </c>
      <c r="K35" s="3">
        <f t="shared" si="18"/>
        <v>1276</v>
      </c>
      <c r="L35" s="3">
        <f t="shared" si="18"/>
        <v>1332</v>
      </c>
      <c r="M35" s="3">
        <f t="shared" si="18"/>
        <v>1489</v>
      </c>
      <c r="N35" s="3">
        <f t="shared" si="18"/>
        <v>1486</v>
      </c>
      <c r="O35" s="3">
        <f t="shared" si="18"/>
        <v>1563</v>
      </c>
      <c r="P35" s="3">
        <f t="shared" si="18"/>
        <v>1120</v>
      </c>
      <c r="Q35" s="3">
        <f t="shared" si="18"/>
        <v>1933</v>
      </c>
      <c r="R35" s="3">
        <f t="shared" si="18"/>
        <v>2310</v>
      </c>
      <c r="S35" s="3">
        <f t="shared" si="18"/>
        <v>2407</v>
      </c>
      <c r="T35" s="3">
        <f t="shared" si="18"/>
        <v>2400</v>
      </c>
      <c r="U35" s="3">
        <f t="shared" si="18"/>
        <v>3393</v>
      </c>
      <c r="V35" s="3">
        <f t="shared" si="18"/>
        <v>3461</v>
      </c>
      <c r="W35" s="3">
        <f t="shared" ref="W35:X35" si="19">W36+W44</f>
        <v>1050</v>
      </c>
      <c r="X35" s="3">
        <f t="shared" si="19"/>
        <v>1840</v>
      </c>
      <c r="Y35" s="3">
        <f t="shared" ref="Y35" si="20">Y36+Y44</f>
        <v>3225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553</v>
      </c>
      <c r="J36" s="68">
        <v>589</v>
      </c>
      <c r="K36" s="68">
        <v>634</v>
      </c>
      <c r="L36" s="68">
        <v>705</v>
      </c>
      <c r="M36" s="68">
        <v>699</v>
      </c>
      <c r="N36" s="68">
        <v>626</v>
      </c>
      <c r="O36" s="68">
        <v>716</v>
      </c>
      <c r="P36" s="68">
        <v>775</v>
      </c>
      <c r="Q36" s="68">
        <v>873</v>
      </c>
      <c r="R36" s="42">
        <v>988</v>
      </c>
      <c r="S36" s="42">
        <v>1028</v>
      </c>
      <c r="T36" s="42">
        <v>1076</v>
      </c>
      <c r="U36" s="42">
        <v>1298</v>
      </c>
      <c r="V36" s="42">
        <v>1462</v>
      </c>
      <c r="W36" s="42">
        <v>480</v>
      </c>
      <c r="X36" s="42">
        <v>1040</v>
      </c>
      <c r="Y36" s="42">
        <v>1705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113</v>
      </c>
      <c r="J37" s="68">
        <v>103</v>
      </c>
      <c r="K37" s="68">
        <v>107</v>
      </c>
      <c r="L37" s="68">
        <v>108</v>
      </c>
      <c r="M37" s="68">
        <v>108</v>
      </c>
      <c r="N37" s="68">
        <v>98</v>
      </c>
      <c r="O37" s="68">
        <v>127</v>
      </c>
      <c r="P37" s="68">
        <v>139</v>
      </c>
      <c r="Q37" s="68">
        <v>160</v>
      </c>
      <c r="R37" s="42">
        <v>186</v>
      </c>
      <c r="S37" s="42">
        <v>189</v>
      </c>
      <c r="T37" s="42">
        <v>182</v>
      </c>
      <c r="U37" s="42">
        <v>193</v>
      </c>
      <c r="V37" s="42">
        <v>185</v>
      </c>
      <c r="W37" s="42">
        <v>63</v>
      </c>
      <c r="X37" s="42">
        <v>96</v>
      </c>
      <c r="Y37" s="42">
        <v>120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4</v>
      </c>
      <c r="J38" s="68">
        <v>4</v>
      </c>
      <c r="K38" s="68">
        <v>4</v>
      </c>
      <c r="L38" s="68">
        <v>4</v>
      </c>
      <c r="M38" s="68">
        <v>4</v>
      </c>
      <c r="N38" s="68">
        <v>4</v>
      </c>
      <c r="O38" s="68">
        <v>4</v>
      </c>
      <c r="P38" s="68">
        <v>4</v>
      </c>
      <c r="Q38" s="68">
        <v>5</v>
      </c>
      <c r="R38" s="42">
        <v>5</v>
      </c>
      <c r="S38" s="42">
        <v>5</v>
      </c>
      <c r="T38" s="42">
        <v>5</v>
      </c>
      <c r="U38" s="42">
        <v>5</v>
      </c>
      <c r="V38" s="42">
        <v>6</v>
      </c>
      <c r="W38" s="42">
        <v>5</v>
      </c>
      <c r="X38" s="42">
        <v>5</v>
      </c>
      <c r="Y38" s="42">
        <v>6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109</v>
      </c>
      <c r="J39" s="68">
        <v>99</v>
      </c>
      <c r="K39" s="68">
        <v>103</v>
      </c>
      <c r="L39" s="68">
        <v>105</v>
      </c>
      <c r="M39" s="68">
        <v>104</v>
      </c>
      <c r="N39" s="68">
        <v>93</v>
      </c>
      <c r="O39" s="68">
        <v>122</v>
      </c>
      <c r="P39" s="68">
        <v>135</v>
      </c>
      <c r="Q39" s="68">
        <v>156</v>
      </c>
      <c r="R39" s="42">
        <v>181</v>
      </c>
      <c r="S39" s="42">
        <v>184</v>
      </c>
      <c r="T39" s="42">
        <v>177</v>
      </c>
      <c r="U39" s="42">
        <v>187</v>
      </c>
      <c r="V39" s="42">
        <v>180</v>
      </c>
      <c r="W39" s="42">
        <v>58</v>
      </c>
      <c r="X39" s="42">
        <v>91</v>
      </c>
      <c r="Y39" s="42">
        <v>114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441</v>
      </c>
      <c r="J40" s="68">
        <v>486</v>
      </c>
      <c r="K40" s="68">
        <v>527</v>
      </c>
      <c r="L40" s="68">
        <v>597</v>
      </c>
      <c r="M40" s="68">
        <v>591</v>
      </c>
      <c r="N40" s="68">
        <v>529</v>
      </c>
      <c r="O40" s="68">
        <v>589</v>
      </c>
      <c r="P40" s="68">
        <v>636</v>
      </c>
      <c r="Q40" s="68">
        <v>713</v>
      </c>
      <c r="R40" s="42">
        <v>802</v>
      </c>
      <c r="S40" s="42">
        <v>839</v>
      </c>
      <c r="T40" s="42">
        <v>894</v>
      </c>
      <c r="U40" s="42">
        <v>1105</v>
      </c>
      <c r="V40" s="42">
        <v>1276</v>
      </c>
      <c r="W40" s="42">
        <v>417</v>
      </c>
      <c r="X40" s="42">
        <v>944</v>
      </c>
      <c r="Y40" s="42">
        <v>1585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17</v>
      </c>
      <c r="J41" s="68">
        <v>18</v>
      </c>
      <c r="K41" s="68">
        <v>19</v>
      </c>
      <c r="L41" s="68">
        <v>22</v>
      </c>
      <c r="M41" s="68">
        <v>23</v>
      </c>
      <c r="N41" s="68">
        <v>24</v>
      </c>
      <c r="O41" s="68">
        <v>27</v>
      </c>
      <c r="P41" s="68">
        <v>28</v>
      </c>
      <c r="Q41" s="68">
        <v>30</v>
      </c>
      <c r="R41" s="42">
        <v>33</v>
      </c>
      <c r="S41" s="42">
        <v>36</v>
      </c>
      <c r="T41" s="42">
        <v>39</v>
      </c>
      <c r="U41" s="42">
        <v>43</v>
      </c>
      <c r="V41" s="42">
        <v>48</v>
      </c>
      <c r="W41" s="42">
        <v>13</v>
      </c>
      <c r="X41" s="42">
        <v>19</v>
      </c>
      <c r="Y41" s="42">
        <v>37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</v>
      </c>
      <c r="J42" s="68">
        <v>2</v>
      </c>
      <c r="K42" s="68">
        <v>3</v>
      </c>
      <c r="L42" s="68">
        <v>5</v>
      </c>
      <c r="M42" s="68">
        <v>7</v>
      </c>
      <c r="N42" s="68">
        <v>10</v>
      </c>
      <c r="O42" s="68">
        <v>13</v>
      </c>
      <c r="P42" s="68">
        <v>17</v>
      </c>
      <c r="Q42" s="68">
        <v>23</v>
      </c>
      <c r="R42" s="42">
        <v>20</v>
      </c>
      <c r="S42" s="42">
        <v>16</v>
      </c>
      <c r="T42" s="42">
        <v>17</v>
      </c>
      <c r="U42" s="42">
        <v>19</v>
      </c>
      <c r="V42" s="42">
        <v>17</v>
      </c>
      <c r="W42" s="42">
        <v>5</v>
      </c>
      <c r="X42" s="42">
        <v>3</v>
      </c>
      <c r="Y42" s="42">
        <v>4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423</v>
      </c>
      <c r="J43" s="68">
        <v>466</v>
      </c>
      <c r="K43" s="68">
        <v>505</v>
      </c>
      <c r="L43" s="68">
        <v>570</v>
      </c>
      <c r="M43" s="68">
        <v>561</v>
      </c>
      <c r="N43" s="68">
        <v>495</v>
      </c>
      <c r="O43" s="68">
        <v>549</v>
      </c>
      <c r="P43" s="68">
        <v>590</v>
      </c>
      <c r="Q43" s="68">
        <v>660</v>
      </c>
      <c r="R43" s="42">
        <v>749</v>
      </c>
      <c r="S43" s="42">
        <v>787</v>
      </c>
      <c r="T43" s="42">
        <v>838</v>
      </c>
      <c r="U43" s="42">
        <v>1043</v>
      </c>
      <c r="V43" s="42">
        <v>1211</v>
      </c>
      <c r="W43" s="42">
        <v>399</v>
      </c>
      <c r="X43" s="42">
        <v>921</v>
      </c>
      <c r="Y43" s="42">
        <v>1544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513</v>
      </c>
      <c r="J44" s="68">
        <v>538</v>
      </c>
      <c r="K44" s="68">
        <v>642</v>
      </c>
      <c r="L44" s="68">
        <v>627</v>
      </c>
      <c r="M44" s="68">
        <v>790</v>
      </c>
      <c r="N44" s="68">
        <v>860</v>
      </c>
      <c r="O44" s="68">
        <v>847</v>
      </c>
      <c r="P44" s="68">
        <v>345</v>
      </c>
      <c r="Q44" s="68">
        <v>1060</v>
      </c>
      <c r="R44" s="42">
        <v>1322</v>
      </c>
      <c r="S44" s="42">
        <v>1379</v>
      </c>
      <c r="T44" s="42">
        <v>1324</v>
      </c>
      <c r="U44" s="42">
        <v>2095</v>
      </c>
      <c r="V44" s="42">
        <v>1999</v>
      </c>
      <c r="W44" s="42">
        <v>570</v>
      </c>
      <c r="X44" s="42">
        <v>800</v>
      </c>
      <c r="Y44" s="42">
        <v>1520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5.7223264540337659E-2</v>
      </c>
      <c r="K46" s="65">
        <f t="shared" si="21"/>
        <v>0.13220940550133098</v>
      </c>
      <c r="L46" s="65">
        <f t="shared" si="21"/>
        <v>4.3887147335423204E-2</v>
      </c>
      <c r="M46" s="65">
        <f t="shared" si="21"/>
        <v>0.11786786786786796</v>
      </c>
      <c r="N46" s="65">
        <f t="shared" si="21"/>
        <v>-2.014775016789816E-3</v>
      </c>
      <c r="O46" s="65">
        <f t="shared" si="21"/>
        <v>5.1816958277254299E-2</v>
      </c>
      <c r="P46" s="65">
        <f t="shared" si="21"/>
        <v>-0.28342930262316057</v>
      </c>
      <c r="Q46" s="65">
        <f t="shared" si="21"/>
        <v>0.72589285714285712</v>
      </c>
      <c r="R46" s="65">
        <f t="shared" si="21"/>
        <v>0.19503362648732536</v>
      </c>
      <c r="S46" s="65">
        <f t="shared" si="21"/>
        <v>4.1991341991342024E-2</v>
      </c>
      <c r="T46" s="65">
        <f t="shared" si="21"/>
        <v>-2.9081844619859298E-3</v>
      </c>
      <c r="U46" s="65">
        <f t="shared" si="21"/>
        <v>0.41375000000000006</v>
      </c>
      <c r="V46" s="65">
        <f t="shared" si="21"/>
        <v>2.0041261420571832E-2</v>
      </c>
      <c r="W46" s="65">
        <f t="shared" si="21"/>
        <v>-0.69661947414042191</v>
      </c>
      <c r="X46" s="65">
        <f t="shared" si="21"/>
        <v>0.75238095238095237</v>
      </c>
      <c r="Y46" s="65">
        <f t="shared" si="21"/>
        <v>0.75271739130434789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6.509945750452073E-2</v>
      </c>
      <c r="K47" s="65">
        <f t="shared" si="21"/>
        <v>7.6400679117147652E-2</v>
      </c>
      <c r="L47" s="65">
        <f t="shared" si="21"/>
        <v>0.11198738170347</v>
      </c>
      <c r="M47" s="65">
        <f t="shared" si="21"/>
        <v>-8.5106382978723527E-3</v>
      </c>
      <c r="N47" s="65">
        <f t="shared" si="21"/>
        <v>-0.10443490701001434</v>
      </c>
      <c r="O47" s="65">
        <f t="shared" si="21"/>
        <v>0.14376996805111819</v>
      </c>
      <c r="P47" s="65">
        <f t="shared" si="21"/>
        <v>8.2402234636871574E-2</v>
      </c>
      <c r="Q47" s="65">
        <f t="shared" si="21"/>
        <v>0.12645161290322582</v>
      </c>
      <c r="R47" s="65">
        <f t="shared" si="21"/>
        <v>0.13172966781214202</v>
      </c>
      <c r="S47" s="65">
        <f t="shared" si="21"/>
        <v>4.0485829959514108E-2</v>
      </c>
      <c r="T47" s="65">
        <f t="shared" si="21"/>
        <v>4.6692607003891107E-2</v>
      </c>
      <c r="U47" s="65">
        <f t="shared" si="21"/>
        <v>0.20631970260223054</v>
      </c>
      <c r="V47" s="65">
        <f t="shared" si="21"/>
        <v>0.12634822804314338</v>
      </c>
      <c r="W47" s="65">
        <f t="shared" si="21"/>
        <v>-0.67168262653898769</v>
      </c>
      <c r="X47" s="65">
        <f t="shared" si="21"/>
        <v>1.1666666666666665</v>
      </c>
      <c r="Y47" s="65">
        <f t="shared" si="21"/>
        <v>0.63942307692307687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-8.8495575221238965E-2</v>
      </c>
      <c r="K48" s="65">
        <f t="shared" si="21"/>
        <v>3.8834951456310662E-2</v>
      </c>
      <c r="L48" s="65">
        <f t="shared" si="21"/>
        <v>9.3457943925232545E-3</v>
      </c>
      <c r="M48" s="65">
        <f t="shared" si="21"/>
        <v>0</v>
      </c>
      <c r="N48" s="65">
        <f t="shared" si="21"/>
        <v>-9.259259259259256E-2</v>
      </c>
      <c r="O48" s="65">
        <f t="shared" si="21"/>
        <v>0.29591836734693877</v>
      </c>
      <c r="P48" s="65">
        <f t="shared" si="21"/>
        <v>9.4488188976378007E-2</v>
      </c>
      <c r="Q48" s="65">
        <f t="shared" si="21"/>
        <v>0.15107913669064743</v>
      </c>
      <c r="R48" s="65">
        <f t="shared" si="21"/>
        <v>0.16250000000000009</v>
      </c>
      <c r="S48" s="65">
        <f t="shared" si="21"/>
        <v>1.6129032258064502E-2</v>
      </c>
      <c r="T48" s="65">
        <f t="shared" si="21"/>
        <v>-3.703703703703709E-2</v>
      </c>
      <c r="U48" s="65">
        <f t="shared" si="21"/>
        <v>6.0439560439560447E-2</v>
      </c>
      <c r="V48" s="65">
        <f t="shared" si="21"/>
        <v>-4.1450777202072575E-2</v>
      </c>
      <c r="W48" s="65">
        <f t="shared" si="21"/>
        <v>-0.65945945945945939</v>
      </c>
      <c r="X48" s="65">
        <f t="shared" si="21"/>
        <v>0.52380952380952372</v>
      </c>
      <c r="Y48" s="65">
        <f t="shared" si="21"/>
        <v>0.25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0.1020408163265305</v>
      </c>
      <c r="K49" s="65">
        <f t="shared" si="22"/>
        <v>8.4362139917695478E-2</v>
      </c>
      <c r="L49" s="65">
        <f t="shared" si="22"/>
        <v>0.13282732447817835</v>
      </c>
      <c r="M49" s="65">
        <f t="shared" si="22"/>
        <v>-1.0050251256281451E-2</v>
      </c>
      <c r="N49" s="65">
        <f t="shared" si="22"/>
        <v>-0.10490693739424706</v>
      </c>
      <c r="O49" s="65">
        <f t="shared" si="22"/>
        <v>0.11342155009451793</v>
      </c>
      <c r="P49" s="65">
        <f t="shared" si="22"/>
        <v>7.9796264855687582E-2</v>
      </c>
      <c r="Q49" s="65">
        <f t="shared" si="22"/>
        <v>0.12106918238993702</v>
      </c>
      <c r="R49" s="65">
        <f t="shared" si="22"/>
        <v>0.12482468443197758</v>
      </c>
      <c r="S49" s="65">
        <f t="shared" si="22"/>
        <v>4.6134663341645954E-2</v>
      </c>
      <c r="T49" s="65">
        <f t="shared" si="22"/>
        <v>6.5554231227652027E-2</v>
      </c>
      <c r="U49" s="65">
        <f t="shared" si="22"/>
        <v>0.23601789709172261</v>
      </c>
      <c r="V49" s="65">
        <f t="shared" si="22"/>
        <v>0.15475113122171935</v>
      </c>
      <c r="W49" s="65">
        <f t="shared" si="22"/>
        <v>-0.67319749216300939</v>
      </c>
      <c r="X49" s="65">
        <f t="shared" si="22"/>
        <v>1.2637889688249402</v>
      </c>
      <c r="Y49" s="65">
        <f t="shared" si="22"/>
        <v>0.67902542372881358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4.8732943469785628E-2</v>
      </c>
      <c r="K50" s="88">
        <f t="shared" si="23"/>
        <v>0.19330855018587356</v>
      </c>
      <c r="L50" s="88">
        <f t="shared" si="23"/>
        <v>-2.3364485981308358E-2</v>
      </c>
      <c r="M50" s="88">
        <f t="shared" si="23"/>
        <v>0.25996810207336529</v>
      </c>
      <c r="N50" s="88">
        <f t="shared" si="23"/>
        <v>8.8607594936708889E-2</v>
      </c>
      <c r="O50" s="88">
        <f t="shared" si="23"/>
        <v>-1.5116279069767424E-2</v>
      </c>
      <c r="P50" s="88">
        <f t="shared" si="23"/>
        <v>-0.59268004722550183</v>
      </c>
      <c r="Q50" s="88">
        <f t="shared" si="23"/>
        <v>2.0724637681159419</v>
      </c>
      <c r="R50" s="88">
        <f t="shared" si="23"/>
        <v>0.24716981132075477</v>
      </c>
      <c r="S50" s="88">
        <f t="shared" si="23"/>
        <v>4.3116490166414501E-2</v>
      </c>
      <c r="T50" s="88">
        <f t="shared" si="23"/>
        <v>-3.9883973894126123E-2</v>
      </c>
      <c r="U50" s="88">
        <f t="shared" si="23"/>
        <v>0.58232628398791531</v>
      </c>
      <c r="V50" s="88">
        <f t="shared" si="23"/>
        <v>-4.5823389021479755E-2</v>
      </c>
      <c r="W50" s="88">
        <f t="shared" si="23"/>
        <v>-0.7148574287143572</v>
      </c>
      <c r="X50" s="88">
        <f t="shared" si="23"/>
        <v>0.40350877192982448</v>
      </c>
      <c r="Y50" s="88">
        <f t="shared" si="23"/>
        <v>0.89999999999999991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9.8731129017319633E-2</v>
      </c>
      <c r="J52" s="65">
        <f t="shared" si="24"/>
        <v>0.10120330459770115</v>
      </c>
      <c r="K52" s="65">
        <f t="shared" si="24"/>
        <v>8.5225754742185411E-2</v>
      </c>
      <c r="L52" s="65">
        <f t="shared" si="24"/>
        <v>0.10059663167434484</v>
      </c>
      <c r="M52" s="65">
        <f t="shared" si="24"/>
        <v>8.2228849127457482E-2</v>
      </c>
      <c r="N52" s="65">
        <f t="shared" si="24"/>
        <v>5.7834513894294386E-2</v>
      </c>
      <c r="O52" s="65">
        <f t="shared" si="24"/>
        <v>5.7277924362357083E-2</v>
      </c>
      <c r="P52" s="65">
        <f t="shared" si="24"/>
        <v>4.6818827857202573E-2</v>
      </c>
      <c r="Q52" s="65">
        <f t="shared" si="24"/>
        <v>8.9615206305053319E-2</v>
      </c>
      <c r="R52" s="65">
        <f t="shared" si="24"/>
        <v>0.13013351360486733</v>
      </c>
      <c r="S52" s="65">
        <f t="shared" si="24"/>
        <v>0.13736232380300176</v>
      </c>
      <c r="T52" s="65">
        <f t="shared" si="24"/>
        <v>0.13800241504226324</v>
      </c>
      <c r="U52" s="65">
        <f t="shared" si="24"/>
        <v>0.18164783982011884</v>
      </c>
      <c r="V52" s="65">
        <f t="shared" si="24"/>
        <v>0.18059903986641621</v>
      </c>
      <c r="W52" s="65">
        <f t="shared" ref="W52:X52" si="25">W35/W32</f>
        <v>7.9293158133212499E-2</v>
      </c>
      <c r="X52" s="65">
        <f t="shared" si="25"/>
        <v>0.10479553479895204</v>
      </c>
      <c r="Y52" s="65">
        <f t="shared" ref="Y52" si="26">Y35/Y32</f>
        <v>0.12875793508204575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0.67639593908629436</v>
      </c>
      <c r="J53" s="88">
        <f t="shared" si="27"/>
        <v>0.63852691218130309</v>
      </c>
      <c r="K53" s="88">
        <f t="shared" si="27"/>
        <v>0.6364089775561097</v>
      </c>
      <c r="L53" s="88">
        <f t="shared" si="27"/>
        <v>0.63793103448275867</v>
      </c>
      <c r="M53" s="88">
        <f t="shared" si="27"/>
        <v>0.65681517423908253</v>
      </c>
      <c r="N53" s="88">
        <f t="shared" si="27"/>
        <v>0.62966101694915255</v>
      </c>
      <c r="O53" s="88">
        <f t="shared" si="27"/>
        <v>0.6340770791075051</v>
      </c>
      <c r="P53" s="88">
        <f t="shared" si="27"/>
        <v>0.53409632808774443</v>
      </c>
      <c r="Q53" s="88">
        <f t="shared" si="27"/>
        <v>0.62923177083333337</v>
      </c>
      <c r="R53" s="88">
        <f t="shared" si="27"/>
        <v>0.65235809093476416</v>
      </c>
      <c r="S53" s="88">
        <f t="shared" si="27"/>
        <v>0.66749861342207428</v>
      </c>
      <c r="T53" s="88">
        <f t="shared" si="27"/>
        <v>0.64550833781603012</v>
      </c>
      <c r="U53" s="88">
        <f t="shared" si="27"/>
        <v>0.70835073068893528</v>
      </c>
      <c r="V53" s="88">
        <f t="shared" si="27"/>
        <v>0.71228647869932082</v>
      </c>
      <c r="W53" s="88">
        <f t="shared" ref="W53:X53" si="28">W35/W34</f>
        <v>0.44890979050876445</v>
      </c>
      <c r="X53" s="88">
        <f t="shared" si="28"/>
        <v>0.43809523809523809</v>
      </c>
      <c r="Y53" s="88">
        <f t="shared" ref="Y53" si="29">Y35/Y34</f>
        <v>0.51117451260104607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9.3808630393996248E-4</v>
      </c>
      <c r="J55" s="88">
        <f t="shared" si="30"/>
        <v>1.7746228926353151E-3</v>
      </c>
      <c r="K55" s="88">
        <f t="shared" si="30"/>
        <v>2.3510971786833857E-3</v>
      </c>
      <c r="L55" s="88">
        <f t="shared" si="30"/>
        <v>3.7537537537537537E-3</v>
      </c>
      <c r="M55" s="88">
        <f t="shared" si="30"/>
        <v>4.7011417058428475E-3</v>
      </c>
      <c r="N55" s="88">
        <f t="shared" si="30"/>
        <v>6.7294751009421266E-3</v>
      </c>
      <c r="O55" s="88">
        <f t="shared" si="30"/>
        <v>8.3173384516954576E-3</v>
      </c>
      <c r="P55" s="88">
        <f t="shared" si="30"/>
        <v>1.5178571428571428E-2</v>
      </c>
      <c r="Q55" s="88">
        <f t="shared" si="30"/>
        <v>1.189860320744956E-2</v>
      </c>
      <c r="R55" s="88">
        <f t="shared" si="30"/>
        <v>8.658008658008658E-3</v>
      </c>
      <c r="S55" s="88">
        <f t="shared" si="30"/>
        <v>6.6472787702534274E-3</v>
      </c>
      <c r="T55" s="88">
        <f t="shared" si="30"/>
        <v>7.083333333333333E-3</v>
      </c>
      <c r="U55" s="88">
        <f t="shared" si="30"/>
        <v>5.5997642204538758E-3</v>
      </c>
      <c r="V55" s="88">
        <f t="shared" si="30"/>
        <v>4.9118751805836466E-3</v>
      </c>
      <c r="W55" s="88">
        <f t="shared" ref="W55:X55" si="31">W42/W35</f>
        <v>4.7619047619047623E-3</v>
      </c>
      <c r="X55" s="88">
        <f t="shared" si="31"/>
        <v>1.6304347826086956E-3</v>
      </c>
      <c r="Y55" s="88">
        <f t="shared" ref="Y55" si="32">Y42/Y35</f>
        <v>1.2403100775193799E-3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0.10600375234521577</v>
      </c>
      <c r="J56" s="65">
        <f t="shared" si="33"/>
        <v>9.1393078970718716E-2</v>
      </c>
      <c r="K56" s="65">
        <f t="shared" si="33"/>
        <v>8.3855799373040746E-2</v>
      </c>
      <c r="L56" s="65">
        <f t="shared" si="33"/>
        <v>8.1081081081081086E-2</v>
      </c>
      <c r="M56" s="65">
        <f t="shared" si="33"/>
        <v>7.25319006044325E-2</v>
      </c>
      <c r="N56" s="65">
        <f t="shared" si="33"/>
        <v>6.5948855989232835E-2</v>
      </c>
      <c r="O56" s="65">
        <f t="shared" si="33"/>
        <v>8.1253998720409462E-2</v>
      </c>
      <c r="P56" s="65">
        <f t="shared" si="33"/>
        <v>0.12410714285714286</v>
      </c>
      <c r="Q56" s="65">
        <f t="shared" si="33"/>
        <v>8.2772891877909982E-2</v>
      </c>
      <c r="R56" s="65">
        <f t="shared" si="33"/>
        <v>8.0519480519480519E-2</v>
      </c>
      <c r="S56" s="65">
        <f t="shared" si="33"/>
        <v>7.8520980473618607E-2</v>
      </c>
      <c r="T56" s="65">
        <f t="shared" si="33"/>
        <v>7.5833333333333336E-2</v>
      </c>
      <c r="U56" s="65">
        <f t="shared" si="33"/>
        <v>5.6881815502505158E-2</v>
      </c>
      <c r="V56" s="65">
        <f t="shared" si="33"/>
        <v>5.3452759318116154E-2</v>
      </c>
      <c r="W56" s="65">
        <f t="shared" ref="W56:X56" si="34">W37/W35</f>
        <v>0.06</v>
      </c>
      <c r="X56" s="65">
        <f t="shared" si="34"/>
        <v>5.2173913043478258E-2</v>
      </c>
      <c r="Y56" s="65">
        <f t="shared" ref="Y56" si="35">Y37/Y35</f>
        <v>3.7209302325581395E-2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63" t="s">
        <v>3</v>
      </c>
      <c r="C59" s="63" t="s">
        <v>3</v>
      </c>
      <c r="D59" s="63" t="s">
        <v>3</v>
      </c>
      <c r="E59" s="63" t="s">
        <v>3</v>
      </c>
      <c r="F59" s="63" t="s">
        <v>3</v>
      </c>
      <c r="G59" s="63" t="s">
        <v>3</v>
      </c>
      <c r="H59" s="63" t="s">
        <v>3</v>
      </c>
      <c r="I59" s="42">
        <f t="shared" ref="I59:V59" si="36">I8-I35</f>
        <v>315</v>
      </c>
      <c r="J59" s="42">
        <f t="shared" si="36"/>
        <v>413</v>
      </c>
      <c r="K59" s="42">
        <f t="shared" si="36"/>
        <v>387</v>
      </c>
      <c r="L59" s="42">
        <f t="shared" si="36"/>
        <v>330</v>
      </c>
      <c r="M59" s="42">
        <f t="shared" si="36"/>
        <v>470</v>
      </c>
      <c r="N59" s="42">
        <f t="shared" si="36"/>
        <v>550</v>
      </c>
      <c r="O59" s="42">
        <f t="shared" si="36"/>
        <v>873</v>
      </c>
      <c r="P59" s="42">
        <f t="shared" si="36"/>
        <v>1923</v>
      </c>
      <c r="Q59" s="42">
        <f t="shared" si="36"/>
        <v>1533</v>
      </c>
      <c r="R59" s="42">
        <f t="shared" si="36"/>
        <v>1047</v>
      </c>
      <c r="S59" s="42">
        <f t="shared" si="36"/>
        <v>789</v>
      </c>
      <c r="T59" s="42">
        <f t="shared" si="36"/>
        <v>755</v>
      </c>
      <c r="U59" s="42">
        <f t="shared" si="36"/>
        <v>19</v>
      </c>
      <c r="V59" s="42">
        <f t="shared" si="36"/>
        <v>-124</v>
      </c>
      <c r="W59" s="42">
        <f t="shared" ref="W59:X59" si="37">W8-W35</f>
        <v>102</v>
      </c>
      <c r="X59" s="42">
        <f t="shared" si="37"/>
        <v>1567</v>
      </c>
      <c r="Y59" s="42">
        <f t="shared" ref="Y59" si="38">Y8-Y35</f>
        <v>66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0.31111111111111112</v>
      </c>
      <c r="K61" s="87">
        <f t="shared" si="39"/>
        <v>-6.2953995157384993E-2</v>
      </c>
      <c r="L61" s="87">
        <f t="shared" si="39"/>
        <v>-0.14728682170542637</v>
      </c>
      <c r="M61" s="87">
        <f t="shared" si="39"/>
        <v>0.42424242424242425</v>
      </c>
      <c r="N61" s="87">
        <f t="shared" si="39"/>
        <v>0.1702127659574468</v>
      </c>
      <c r="O61" s="87">
        <f t="shared" si="39"/>
        <v>0.58727272727272728</v>
      </c>
      <c r="P61" s="87">
        <f t="shared" si="39"/>
        <v>1.2027491408934707</v>
      </c>
      <c r="Q61" s="87">
        <f t="shared" si="39"/>
        <v>-0.20280811232449297</v>
      </c>
      <c r="R61" s="87">
        <f t="shared" si="39"/>
        <v>-0.31702544031311153</v>
      </c>
      <c r="S61" s="87">
        <f t="shared" si="39"/>
        <v>-0.24641833810888253</v>
      </c>
      <c r="T61" s="87">
        <f t="shared" si="39"/>
        <v>-4.3092522179974654E-2</v>
      </c>
      <c r="U61" s="87">
        <f t="shared" si="39"/>
        <v>-0.97483443708609274</v>
      </c>
      <c r="V61" s="87">
        <f t="shared" si="39"/>
        <v>-7.5263157894736841</v>
      </c>
      <c r="W61" s="87">
        <f t="shared" si="39"/>
        <v>1.8225806451612903</v>
      </c>
      <c r="X61" s="87">
        <f t="shared" si="39"/>
        <v>14.362745098039216</v>
      </c>
      <c r="Y61" s="87">
        <f t="shared" si="39"/>
        <v>-0.95788130185067011</v>
      </c>
    </row>
    <row r="62" spans="1:25" x14ac:dyDescent="0.3">
      <c r="A62" s="35"/>
    </row>
    <row r="63" spans="1:25" x14ac:dyDescent="0.3">
      <c r="A63" s="36"/>
    </row>
  </sheetData>
  <conditionalFormatting sqref="B25:H26">
    <cfRule type="cellIs" dxfId="576" priority="6" stopIfTrue="1" operator="lessThan">
      <formula>0</formula>
    </cfRule>
  </conditionalFormatting>
  <conditionalFormatting sqref="B28:H29">
    <cfRule type="cellIs" dxfId="575" priority="3" stopIfTrue="1" operator="lessThan">
      <formula>0</formula>
    </cfRule>
  </conditionalFormatting>
  <conditionalFormatting sqref="B55:H56">
    <cfRule type="cellIs" dxfId="574" priority="1" stopIfTrue="1" operator="lessThan">
      <formula>0</formula>
    </cfRule>
  </conditionalFormatting>
  <conditionalFormatting sqref="B19:I23">
    <cfRule type="cellIs" dxfId="573" priority="26" stopIfTrue="1" operator="lessThan">
      <formula>0</formula>
    </cfRule>
  </conditionalFormatting>
  <conditionalFormatting sqref="B19:Y29 Z34:HI35 Z51:HI53">
    <cfRule type="cellIs" dxfId="572" priority="28" stopIfTrue="1" operator="lessThan">
      <formula>0</formula>
    </cfRule>
  </conditionalFormatting>
  <conditionalFormatting sqref="B48:Y56 A57:U57 B59:Y59">
    <cfRule type="cellIs" dxfId="571" priority="11" stopIfTrue="1" operator="lessThan">
      <formula>0</formula>
    </cfRule>
  </conditionalFormatting>
  <conditionalFormatting sqref="B61:Y61">
    <cfRule type="cellIs" dxfId="570" priority="10" stopIfTrue="1" operator="lessThan">
      <formula>0</formula>
    </cfRule>
  </conditionalFormatting>
  <conditionalFormatting sqref="C25:H26">
    <cfRule type="cellIs" dxfId="569" priority="5" operator="lessThan">
      <formula>0</formula>
    </cfRule>
  </conditionalFormatting>
  <conditionalFormatting sqref="C50:I50 B50:B52 B53:H53">
    <cfRule type="cellIs" dxfId="568" priority="25" stopIfTrue="1" operator="lessThan">
      <formula>0</formula>
    </cfRule>
  </conditionalFormatting>
  <conditionalFormatting sqref="C19:Y23">
    <cfRule type="cellIs" dxfId="567" priority="9" operator="lessThan">
      <formula>0</formula>
    </cfRule>
  </conditionalFormatting>
  <conditionalFormatting sqref="J46:Y50">
    <cfRule type="cellIs" dxfId="566" priority="8" operator="lessThan">
      <formula>0</formula>
    </cfRule>
  </conditionalFormatting>
  <conditionalFormatting sqref="M34:P34">
    <cfRule type="cellIs" dxfId="565" priority="15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185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5102</v>
      </c>
      <c r="J5" s="42">
        <v>5720</v>
      </c>
      <c r="K5" s="42">
        <v>6984</v>
      </c>
      <c r="L5" s="42">
        <v>5910</v>
      </c>
      <c r="M5" s="42">
        <v>6557</v>
      </c>
      <c r="N5" s="42">
        <v>7546</v>
      </c>
      <c r="O5" s="42">
        <v>8662</v>
      </c>
      <c r="P5" s="42">
        <v>8748</v>
      </c>
      <c r="Q5" s="42">
        <v>8500</v>
      </c>
      <c r="R5" s="42">
        <v>7718</v>
      </c>
      <c r="S5" s="42">
        <v>7735</v>
      </c>
      <c r="T5" s="42">
        <v>7929</v>
      </c>
      <c r="U5" s="42">
        <v>8353</v>
      </c>
      <c r="V5" s="42">
        <v>8168</v>
      </c>
      <c r="W5" s="42">
        <v>6837</v>
      </c>
      <c r="X5" s="42">
        <v>9023</v>
      </c>
      <c r="Y5" s="42">
        <v>10461</v>
      </c>
    </row>
    <row r="6" spans="1:25" x14ac:dyDescent="0.3">
      <c r="A6" s="67" t="s">
        <v>113</v>
      </c>
      <c r="B6" s="42">
        <v>2382</v>
      </c>
      <c r="C6" s="42">
        <v>2467</v>
      </c>
      <c r="D6" s="42">
        <v>2536</v>
      </c>
      <c r="E6" s="42">
        <v>3128</v>
      </c>
      <c r="F6" s="68">
        <v>3427</v>
      </c>
      <c r="G6" s="68">
        <v>3321</v>
      </c>
      <c r="H6" s="68">
        <v>3619</v>
      </c>
      <c r="I6" s="68">
        <v>4159</v>
      </c>
      <c r="J6" s="68">
        <v>4611</v>
      </c>
      <c r="K6" s="68">
        <v>5719</v>
      </c>
      <c r="L6" s="68">
        <v>4741</v>
      </c>
      <c r="M6" s="68">
        <v>5180</v>
      </c>
      <c r="N6" s="68">
        <v>6101</v>
      </c>
      <c r="O6" s="68">
        <v>7239</v>
      </c>
      <c r="P6" s="68">
        <v>7224</v>
      </c>
      <c r="Q6" s="68">
        <v>6948</v>
      </c>
      <c r="R6" s="42">
        <v>6042</v>
      </c>
      <c r="S6" s="42">
        <v>5854</v>
      </c>
      <c r="T6" s="42">
        <v>6145</v>
      </c>
      <c r="U6" s="42">
        <v>6469</v>
      </c>
      <c r="V6" s="42">
        <v>6213</v>
      </c>
      <c r="W6" s="42">
        <v>5667</v>
      </c>
      <c r="X6" s="42">
        <v>7354</v>
      </c>
      <c r="Y6" s="42">
        <v>8497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944</v>
      </c>
      <c r="J7" s="68">
        <v>1110</v>
      </c>
      <c r="K7" s="68">
        <v>1266</v>
      </c>
      <c r="L7" s="68">
        <v>1170</v>
      </c>
      <c r="M7" s="68">
        <v>1377</v>
      </c>
      <c r="N7" s="68">
        <v>1445</v>
      </c>
      <c r="O7" s="68">
        <v>1423</v>
      </c>
      <c r="P7" s="68">
        <v>1524</v>
      </c>
      <c r="Q7" s="42">
        <v>1552</v>
      </c>
      <c r="R7" s="42">
        <v>1676</v>
      </c>
      <c r="S7" s="42">
        <v>1881</v>
      </c>
      <c r="T7" s="42">
        <v>1784</v>
      </c>
      <c r="U7" s="42">
        <v>1885</v>
      </c>
      <c r="V7" s="42">
        <v>1954</v>
      </c>
      <c r="W7" s="42">
        <v>1170</v>
      </c>
      <c r="X7" s="42">
        <v>1670</v>
      </c>
      <c r="Y7" s="42">
        <v>1965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558</v>
      </c>
      <c r="J8" s="3">
        <f t="shared" si="0"/>
        <v>632</v>
      </c>
      <c r="K8" s="3">
        <f t="shared" si="0"/>
        <v>670</v>
      </c>
      <c r="L8" s="3">
        <f t="shared" si="0"/>
        <v>629</v>
      </c>
      <c r="M8" s="3">
        <f t="shared" si="0"/>
        <v>713</v>
      </c>
      <c r="N8" s="3">
        <f t="shared" si="0"/>
        <v>762</v>
      </c>
      <c r="O8" s="3">
        <f t="shared" si="0"/>
        <v>800</v>
      </c>
      <c r="P8" s="3">
        <f t="shared" si="0"/>
        <v>851</v>
      </c>
      <c r="Q8" s="3">
        <f t="shared" si="0"/>
        <v>912</v>
      </c>
      <c r="R8" s="3">
        <f t="shared" si="0"/>
        <v>992</v>
      </c>
      <c r="S8" s="3">
        <f t="shared" si="0"/>
        <v>1090</v>
      </c>
      <c r="T8" s="3">
        <f t="shared" si="0"/>
        <v>1045</v>
      </c>
      <c r="U8" s="3">
        <f t="shared" si="0"/>
        <v>1134</v>
      </c>
      <c r="V8" s="3">
        <f t="shared" si="0"/>
        <v>1169</v>
      </c>
      <c r="W8" s="3">
        <f t="shared" ref="W8:X8" si="1">W9+W17</f>
        <v>395</v>
      </c>
      <c r="X8" s="3">
        <f t="shared" si="1"/>
        <v>872</v>
      </c>
      <c r="Y8" s="3">
        <f t="shared" ref="Y8" si="2">Y9+Y17</f>
        <v>965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373</v>
      </c>
      <c r="J9" s="68">
        <v>449</v>
      </c>
      <c r="K9" s="68">
        <v>469</v>
      </c>
      <c r="L9" s="68">
        <v>455</v>
      </c>
      <c r="M9" s="68">
        <v>486</v>
      </c>
      <c r="N9" s="68">
        <v>502</v>
      </c>
      <c r="O9" s="68">
        <v>531</v>
      </c>
      <c r="P9" s="68">
        <v>574</v>
      </c>
      <c r="Q9" s="68">
        <v>607</v>
      </c>
      <c r="R9" s="42">
        <v>687</v>
      </c>
      <c r="S9" s="42">
        <v>817</v>
      </c>
      <c r="T9" s="42">
        <v>777</v>
      </c>
      <c r="U9" s="42">
        <v>858</v>
      </c>
      <c r="V9" s="42">
        <v>885</v>
      </c>
      <c r="W9" s="42">
        <v>295</v>
      </c>
      <c r="X9" s="42">
        <v>696</v>
      </c>
      <c r="Y9" s="42">
        <v>688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139</v>
      </c>
      <c r="J10" s="68">
        <v>170</v>
      </c>
      <c r="K10" s="68">
        <v>174</v>
      </c>
      <c r="L10" s="68">
        <v>165</v>
      </c>
      <c r="M10" s="68">
        <v>175</v>
      </c>
      <c r="N10" s="68">
        <v>169</v>
      </c>
      <c r="O10" s="68">
        <v>155</v>
      </c>
      <c r="P10" s="68">
        <v>156</v>
      </c>
      <c r="Q10" s="68">
        <v>162</v>
      </c>
      <c r="R10" s="42">
        <v>179</v>
      </c>
      <c r="S10" s="42">
        <v>210</v>
      </c>
      <c r="T10" s="42">
        <v>188</v>
      </c>
      <c r="U10" s="42">
        <v>204</v>
      </c>
      <c r="V10" s="42">
        <v>200</v>
      </c>
      <c r="W10" s="42">
        <v>57</v>
      </c>
      <c r="X10" s="42">
        <v>121</v>
      </c>
      <c r="Y10" s="42">
        <v>107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15</v>
      </c>
      <c r="J11" s="68">
        <v>12</v>
      </c>
      <c r="K11" s="68">
        <v>12</v>
      </c>
      <c r="L11" s="68">
        <v>9</v>
      </c>
      <c r="M11" s="68">
        <v>5</v>
      </c>
      <c r="N11" s="68">
        <v>5</v>
      </c>
      <c r="O11" s="68">
        <v>5</v>
      </c>
      <c r="P11" s="68">
        <v>6</v>
      </c>
      <c r="Q11" s="68">
        <v>7</v>
      </c>
      <c r="R11" s="42">
        <v>7</v>
      </c>
      <c r="S11" s="42">
        <v>9</v>
      </c>
      <c r="T11" s="42">
        <v>9</v>
      </c>
      <c r="U11" s="42">
        <v>12</v>
      </c>
      <c r="V11" s="42">
        <v>15</v>
      </c>
      <c r="W11" s="42">
        <v>9</v>
      </c>
      <c r="X11" s="42">
        <v>9</v>
      </c>
      <c r="Y11" s="42">
        <v>17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124</v>
      </c>
      <c r="J12" s="68">
        <v>158</v>
      </c>
      <c r="K12" s="68">
        <v>161</v>
      </c>
      <c r="L12" s="68">
        <v>156</v>
      </c>
      <c r="M12" s="68">
        <v>170</v>
      </c>
      <c r="N12" s="68">
        <v>164</v>
      </c>
      <c r="O12" s="68">
        <v>149</v>
      </c>
      <c r="P12" s="68">
        <v>151</v>
      </c>
      <c r="Q12" s="68">
        <v>156</v>
      </c>
      <c r="R12" s="42">
        <v>172</v>
      </c>
      <c r="S12" s="42">
        <v>201</v>
      </c>
      <c r="T12" s="42">
        <v>180</v>
      </c>
      <c r="U12" s="42">
        <v>192</v>
      </c>
      <c r="V12" s="42">
        <v>186</v>
      </c>
      <c r="W12" s="42">
        <v>48</v>
      </c>
      <c r="X12" s="42">
        <v>111</v>
      </c>
      <c r="Y12" s="42">
        <v>91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234</v>
      </c>
      <c r="J13" s="68">
        <v>279</v>
      </c>
      <c r="K13" s="68">
        <v>296</v>
      </c>
      <c r="L13" s="68">
        <v>290</v>
      </c>
      <c r="M13" s="68">
        <v>311</v>
      </c>
      <c r="N13" s="68">
        <v>333</v>
      </c>
      <c r="O13" s="68">
        <v>376</v>
      </c>
      <c r="P13" s="68">
        <v>417</v>
      </c>
      <c r="Q13" s="68">
        <v>445</v>
      </c>
      <c r="R13" s="42">
        <v>508</v>
      </c>
      <c r="S13" s="42">
        <v>608</v>
      </c>
      <c r="T13" s="42">
        <v>588</v>
      </c>
      <c r="U13" s="42">
        <v>654</v>
      </c>
      <c r="V13" s="42">
        <v>685</v>
      </c>
      <c r="W13" s="42">
        <v>238</v>
      </c>
      <c r="X13" s="42">
        <v>575</v>
      </c>
      <c r="Y13" s="42">
        <v>580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13</v>
      </c>
      <c r="J14" s="68">
        <v>14</v>
      </c>
      <c r="K14" s="68">
        <v>15</v>
      </c>
      <c r="L14" s="68">
        <v>14</v>
      </c>
      <c r="M14" s="68">
        <v>13</v>
      </c>
      <c r="N14" s="68">
        <v>11</v>
      </c>
      <c r="O14" s="68">
        <v>10</v>
      </c>
      <c r="P14" s="68">
        <v>10</v>
      </c>
      <c r="Q14" s="68">
        <v>10</v>
      </c>
      <c r="R14" s="42">
        <v>11</v>
      </c>
      <c r="S14" s="42">
        <v>11</v>
      </c>
      <c r="T14" s="42">
        <v>10</v>
      </c>
      <c r="U14" s="42">
        <v>8</v>
      </c>
      <c r="V14" s="42">
        <v>7</v>
      </c>
      <c r="W14" s="42">
        <v>2</v>
      </c>
      <c r="X14" s="42">
        <v>2</v>
      </c>
      <c r="Y14" s="42">
        <v>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20</v>
      </c>
      <c r="J15" s="68">
        <v>21</v>
      </c>
      <c r="K15" s="68">
        <v>24</v>
      </c>
      <c r="L15" s="68">
        <v>27</v>
      </c>
      <c r="M15" s="68">
        <v>30</v>
      </c>
      <c r="N15" s="68">
        <v>32</v>
      </c>
      <c r="O15" s="68">
        <v>32</v>
      </c>
      <c r="P15" s="68">
        <v>35</v>
      </c>
      <c r="Q15" s="68">
        <v>39</v>
      </c>
      <c r="R15" s="42">
        <v>41</v>
      </c>
      <c r="S15" s="42">
        <v>44</v>
      </c>
      <c r="T15" s="42">
        <v>47</v>
      </c>
      <c r="U15" s="42">
        <v>48</v>
      </c>
      <c r="V15" s="42">
        <v>51</v>
      </c>
      <c r="W15" s="42">
        <v>44</v>
      </c>
      <c r="X15" s="42">
        <v>44</v>
      </c>
      <c r="Y15" s="42">
        <v>50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201</v>
      </c>
      <c r="J16" s="68">
        <v>243</v>
      </c>
      <c r="K16" s="68">
        <v>258</v>
      </c>
      <c r="L16" s="68">
        <v>249</v>
      </c>
      <c r="M16" s="68">
        <v>268</v>
      </c>
      <c r="N16" s="68">
        <v>290</v>
      </c>
      <c r="O16" s="68">
        <v>334</v>
      </c>
      <c r="P16" s="68">
        <v>372</v>
      </c>
      <c r="Q16" s="68">
        <v>396</v>
      </c>
      <c r="R16" s="42">
        <v>456</v>
      </c>
      <c r="S16" s="42">
        <v>553</v>
      </c>
      <c r="T16" s="42">
        <v>531</v>
      </c>
      <c r="U16" s="42">
        <v>598</v>
      </c>
      <c r="V16" s="42">
        <v>627</v>
      </c>
      <c r="W16" s="42">
        <v>192</v>
      </c>
      <c r="X16" s="42">
        <v>529</v>
      </c>
      <c r="Y16" s="42">
        <v>523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185</v>
      </c>
      <c r="J17" s="68">
        <v>183</v>
      </c>
      <c r="K17" s="68">
        <v>201</v>
      </c>
      <c r="L17" s="68">
        <v>174</v>
      </c>
      <c r="M17" s="68">
        <v>227</v>
      </c>
      <c r="N17" s="68">
        <v>260</v>
      </c>
      <c r="O17" s="68">
        <v>269</v>
      </c>
      <c r="P17" s="68">
        <v>277</v>
      </c>
      <c r="Q17" s="68">
        <v>305</v>
      </c>
      <c r="R17" s="42">
        <v>305</v>
      </c>
      <c r="S17" s="42">
        <v>273</v>
      </c>
      <c r="T17" s="42">
        <v>268</v>
      </c>
      <c r="U17" s="42">
        <v>276</v>
      </c>
      <c r="V17" s="42">
        <v>284</v>
      </c>
      <c r="W17" s="42">
        <v>100</v>
      </c>
      <c r="X17" s="42">
        <v>176</v>
      </c>
      <c r="Y17" s="42">
        <v>277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0.13261648745519716</v>
      </c>
      <c r="K19" s="89">
        <f t="shared" si="3"/>
        <v>6.0126582278481111E-2</v>
      </c>
      <c r="L19" s="89">
        <f t="shared" si="3"/>
        <v>-6.119402985074629E-2</v>
      </c>
      <c r="M19" s="89">
        <f t="shared" si="3"/>
        <v>0.13354531001589831</v>
      </c>
      <c r="N19" s="89">
        <f t="shared" si="3"/>
        <v>6.872370266479666E-2</v>
      </c>
      <c r="O19" s="89">
        <f t="shared" si="3"/>
        <v>4.986876640419946E-2</v>
      </c>
      <c r="P19" s="89">
        <f t="shared" si="3"/>
        <v>6.3749999999999973E-2</v>
      </c>
      <c r="Q19" s="89">
        <f t="shared" si="3"/>
        <v>7.1680376028202097E-2</v>
      </c>
      <c r="R19" s="89">
        <f t="shared" si="3"/>
        <v>8.7719298245614086E-2</v>
      </c>
      <c r="S19" s="89">
        <f t="shared" si="3"/>
        <v>9.879032258064524E-2</v>
      </c>
      <c r="T19" s="89">
        <f t="shared" si="3"/>
        <v>-4.1284403669724745E-2</v>
      </c>
      <c r="U19" s="89">
        <f t="shared" si="3"/>
        <v>8.5167464114832558E-2</v>
      </c>
      <c r="V19" s="89">
        <f t="shared" si="3"/>
        <v>3.0864197530864113E-2</v>
      </c>
      <c r="W19" s="89">
        <f t="shared" si="3"/>
        <v>-0.66210436270316508</v>
      </c>
      <c r="X19" s="89">
        <f t="shared" si="3"/>
        <v>1.207594936708861</v>
      </c>
      <c r="Y19" s="89">
        <f t="shared" si="3"/>
        <v>0.1066513761467891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0.20375335120643423</v>
      </c>
      <c r="K20" s="89">
        <f t="shared" si="3"/>
        <v>4.4543429844098092E-2</v>
      </c>
      <c r="L20" s="89">
        <f t="shared" si="3"/>
        <v>-2.9850746268656692E-2</v>
      </c>
      <c r="M20" s="89">
        <f t="shared" si="3"/>
        <v>6.8131868131868112E-2</v>
      </c>
      <c r="N20" s="89">
        <f t="shared" si="3"/>
        <v>3.292181069958855E-2</v>
      </c>
      <c r="O20" s="89">
        <f t="shared" si="3"/>
        <v>5.7768924302788793E-2</v>
      </c>
      <c r="P20" s="89">
        <f t="shared" si="3"/>
        <v>8.0979284369114835E-2</v>
      </c>
      <c r="Q20" s="89">
        <f t="shared" si="3"/>
        <v>5.7491289198606355E-2</v>
      </c>
      <c r="R20" s="89">
        <f t="shared" si="3"/>
        <v>0.13179571663920919</v>
      </c>
      <c r="S20" s="89">
        <f t="shared" si="3"/>
        <v>0.18922852983988347</v>
      </c>
      <c r="T20" s="89">
        <f t="shared" si="3"/>
        <v>-4.8959608323133397E-2</v>
      </c>
      <c r="U20" s="89">
        <f t="shared" si="3"/>
        <v>0.10424710424710426</v>
      </c>
      <c r="V20" s="89">
        <f t="shared" si="3"/>
        <v>3.1468531468531458E-2</v>
      </c>
      <c r="W20" s="89">
        <f t="shared" si="3"/>
        <v>-0.66666666666666674</v>
      </c>
      <c r="X20" s="89">
        <f t="shared" si="3"/>
        <v>1.3593220338983052</v>
      </c>
      <c r="Y20" s="89">
        <f t="shared" si="3"/>
        <v>-1.1494252873563204E-2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0.2230215827338129</v>
      </c>
      <c r="K21" s="89">
        <f t="shared" si="3"/>
        <v>2.3529411764705799E-2</v>
      </c>
      <c r="L21" s="89">
        <f t="shared" si="3"/>
        <v>-5.1724137931034475E-2</v>
      </c>
      <c r="M21" s="89">
        <f t="shared" si="3"/>
        <v>6.0606060606060552E-2</v>
      </c>
      <c r="N21" s="89">
        <f t="shared" si="3"/>
        <v>-3.4285714285714253E-2</v>
      </c>
      <c r="O21" s="89">
        <f t="shared" si="3"/>
        <v>-8.2840236686390512E-2</v>
      </c>
      <c r="P21" s="89">
        <f t="shared" si="3"/>
        <v>6.4516129032257119E-3</v>
      </c>
      <c r="Q21" s="89">
        <f t="shared" si="3"/>
        <v>3.8461538461538547E-2</v>
      </c>
      <c r="R21" s="89">
        <f t="shared" si="3"/>
        <v>0.10493827160493829</v>
      </c>
      <c r="S21" s="89">
        <f t="shared" si="3"/>
        <v>0.17318435754189943</v>
      </c>
      <c r="T21" s="89">
        <f t="shared" si="3"/>
        <v>-0.10476190476190472</v>
      </c>
      <c r="U21" s="89">
        <f t="shared" si="3"/>
        <v>8.5106382978723305E-2</v>
      </c>
      <c r="V21" s="89">
        <f t="shared" si="3"/>
        <v>-1.9607843137254943E-2</v>
      </c>
      <c r="W21" s="89">
        <f t="shared" si="3"/>
        <v>-0.71500000000000008</v>
      </c>
      <c r="X21" s="89">
        <f t="shared" si="3"/>
        <v>1.1228070175438596</v>
      </c>
      <c r="Y21" s="89">
        <f t="shared" si="3"/>
        <v>-0.11570247933884292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0.19230769230769229</v>
      </c>
      <c r="K22" s="89">
        <f t="shared" si="4"/>
        <v>6.0931899641577081E-2</v>
      </c>
      <c r="L22" s="89">
        <f t="shared" si="4"/>
        <v>-2.0270270270270285E-2</v>
      </c>
      <c r="M22" s="89">
        <f t="shared" si="4"/>
        <v>7.241379310344831E-2</v>
      </c>
      <c r="N22" s="89">
        <f t="shared" si="4"/>
        <v>7.0739549839228255E-2</v>
      </c>
      <c r="O22" s="89">
        <f t="shared" si="4"/>
        <v>0.12912912912912922</v>
      </c>
      <c r="P22" s="89">
        <f t="shared" si="4"/>
        <v>0.10904255319148937</v>
      </c>
      <c r="Q22" s="89">
        <f t="shared" si="4"/>
        <v>6.714628297362113E-2</v>
      </c>
      <c r="R22" s="89">
        <f t="shared" si="4"/>
        <v>0.14157303370786511</v>
      </c>
      <c r="S22" s="89">
        <f t="shared" si="4"/>
        <v>0.1968503937007875</v>
      </c>
      <c r="T22" s="89">
        <f t="shared" si="4"/>
        <v>-3.289473684210531E-2</v>
      </c>
      <c r="U22" s="89">
        <f t="shared" si="4"/>
        <v>0.11224489795918369</v>
      </c>
      <c r="V22" s="89">
        <f t="shared" si="4"/>
        <v>4.7400611620795008E-2</v>
      </c>
      <c r="W22" s="89">
        <f t="shared" si="4"/>
        <v>-0.65255474452554751</v>
      </c>
      <c r="X22" s="89">
        <f t="shared" si="4"/>
        <v>1.4159663865546217</v>
      </c>
      <c r="Y22" s="89">
        <f t="shared" si="4"/>
        <v>8.6956521739129933E-3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-1.0810810810810811E-2</v>
      </c>
      <c r="K23" s="89">
        <f t="shared" si="5"/>
        <v>9.8360655737705027E-2</v>
      </c>
      <c r="L23" s="89">
        <f t="shared" si="5"/>
        <v>-0.13432835820895528</v>
      </c>
      <c r="M23" s="89">
        <f t="shared" si="5"/>
        <v>0.30459770114942519</v>
      </c>
      <c r="N23" s="89">
        <f t="shared" si="5"/>
        <v>0.14537444933920707</v>
      </c>
      <c r="O23" s="89">
        <f t="shared" si="5"/>
        <v>3.4615384615384714E-2</v>
      </c>
      <c r="P23" s="89">
        <f t="shared" si="5"/>
        <v>2.9739776951672958E-2</v>
      </c>
      <c r="Q23" s="89">
        <f t="shared" si="5"/>
        <v>0.10108303249097483</v>
      </c>
      <c r="R23" s="89">
        <f t="shared" si="5"/>
        <v>0</v>
      </c>
      <c r="S23" s="89">
        <f t="shared" si="5"/>
        <v>-0.10491803278688527</v>
      </c>
      <c r="T23" s="89">
        <f t="shared" si="5"/>
        <v>-1.8315018315018361E-2</v>
      </c>
      <c r="U23" s="89">
        <f t="shared" si="5"/>
        <v>2.9850746268656803E-2</v>
      </c>
      <c r="V23" s="89">
        <f t="shared" si="5"/>
        <v>2.8985507246376718E-2</v>
      </c>
      <c r="W23" s="89">
        <f t="shared" si="5"/>
        <v>-0.647887323943662</v>
      </c>
      <c r="X23" s="89">
        <f t="shared" si="5"/>
        <v>0.76</v>
      </c>
      <c r="Y23" s="89">
        <f t="shared" si="5"/>
        <v>0.57386363636363646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0.1093688749509996</v>
      </c>
      <c r="J25" s="89">
        <f t="shared" si="6"/>
        <v>0.11048951048951049</v>
      </c>
      <c r="K25" s="89">
        <f t="shared" si="6"/>
        <v>9.5933562428407795E-2</v>
      </c>
      <c r="L25" s="89">
        <f t="shared" si="6"/>
        <v>0.10642978003384095</v>
      </c>
      <c r="M25" s="89">
        <f t="shared" si="6"/>
        <v>0.1087387524782675</v>
      </c>
      <c r="N25" s="89">
        <f t="shared" si="6"/>
        <v>0.10098065200106017</v>
      </c>
      <c r="O25" s="89">
        <f t="shared" si="6"/>
        <v>9.2357423227891935E-2</v>
      </c>
      <c r="P25" s="89">
        <f t="shared" si="6"/>
        <v>9.7279378143575679E-2</v>
      </c>
      <c r="Q25" s="89">
        <f t="shared" si="6"/>
        <v>0.10729411764705882</v>
      </c>
      <c r="R25" s="89">
        <f t="shared" si="6"/>
        <v>0.12853070743715989</v>
      </c>
      <c r="S25" s="89">
        <f t="shared" si="6"/>
        <v>0.14091790562378798</v>
      </c>
      <c r="T25" s="89">
        <f t="shared" si="6"/>
        <v>0.13179467776516585</v>
      </c>
      <c r="U25" s="89">
        <f t="shared" si="6"/>
        <v>0.13575960732670897</v>
      </c>
      <c r="V25" s="89">
        <f t="shared" si="6"/>
        <v>0.14311949069539667</v>
      </c>
      <c r="W25" s="89">
        <f t="shared" ref="W25:X25" si="7">W8/W5</f>
        <v>5.7773877431622059E-2</v>
      </c>
      <c r="X25" s="89">
        <f t="shared" si="7"/>
        <v>9.6641915105840623E-2</v>
      </c>
      <c r="Y25" s="89">
        <f t="shared" ref="Y25" si="8">Y8/Y5</f>
        <v>9.2247395086511808E-2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0.59110169491525422</v>
      </c>
      <c r="J26" s="89">
        <f t="shared" si="9"/>
        <v>0.56936936936936933</v>
      </c>
      <c r="K26" s="89">
        <f t="shared" si="9"/>
        <v>0.52922590837282779</v>
      </c>
      <c r="L26" s="89">
        <f t="shared" si="9"/>
        <v>0.53760683760683758</v>
      </c>
      <c r="M26" s="89">
        <f t="shared" si="9"/>
        <v>0.51779230210602756</v>
      </c>
      <c r="N26" s="89">
        <f t="shared" si="9"/>
        <v>0.52733564013840828</v>
      </c>
      <c r="O26" s="89">
        <f t="shared" si="9"/>
        <v>0.56219255094869991</v>
      </c>
      <c r="P26" s="89">
        <f t="shared" si="9"/>
        <v>0.55839895013123364</v>
      </c>
      <c r="Q26" s="89">
        <f t="shared" si="9"/>
        <v>0.58762886597938147</v>
      </c>
      <c r="R26" s="89">
        <f t="shared" si="9"/>
        <v>0.59188544152744627</v>
      </c>
      <c r="S26" s="89">
        <f t="shared" si="9"/>
        <v>0.57947900053163215</v>
      </c>
      <c r="T26" s="89">
        <f t="shared" si="9"/>
        <v>0.58576233183856508</v>
      </c>
      <c r="U26" s="89">
        <f t="shared" si="9"/>
        <v>0.60159151193633953</v>
      </c>
      <c r="V26" s="89">
        <f t="shared" si="9"/>
        <v>0.59825997952917098</v>
      </c>
      <c r="W26" s="89">
        <f t="shared" ref="W26:X26" si="10">W8/W7</f>
        <v>0.33760683760683763</v>
      </c>
      <c r="X26" s="89">
        <f t="shared" si="10"/>
        <v>0.52215568862275452</v>
      </c>
      <c r="Y26" s="89">
        <f t="shared" ref="Y26" si="11">Y8/Y7</f>
        <v>0.4910941475826972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3.5842293906810034E-2</v>
      </c>
      <c r="J28" s="89">
        <f t="shared" si="12"/>
        <v>3.3227848101265819E-2</v>
      </c>
      <c r="K28" s="89">
        <f t="shared" si="12"/>
        <v>3.5820895522388062E-2</v>
      </c>
      <c r="L28" s="89">
        <f t="shared" si="12"/>
        <v>4.2925278219395867E-2</v>
      </c>
      <c r="M28" s="89">
        <f t="shared" si="12"/>
        <v>4.2075736325385693E-2</v>
      </c>
      <c r="N28" s="89">
        <f t="shared" si="12"/>
        <v>4.1994750656167978E-2</v>
      </c>
      <c r="O28" s="89">
        <f t="shared" si="12"/>
        <v>0.04</v>
      </c>
      <c r="P28" s="89">
        <f t="shared" si="12"/>
        <v>4.1128084606345476E-2</v>
      </c>
      <c r="Q28" s="89">
        <f t="shared" si="12"/>
        <v>4.2763157894736843E-2</v>
      </c>
      <c r="R28" s="89">
        <f t="shared" si="12"/>
        <v>4.1330645161290321E-2</v>
      </c>
      <c r="S28" s="89">
        <f t="shared" si="12"/>
        <v>4.0366972477064222E-2</v>
      </c>
      <c r="T28" s="89">
        <f t="shared" si="12"/>
        <v>4.4976076555023926E-2</v>
      </c>
      <c r="U28" s="89">
        <f t="shared" si="12"/>
        <v>4.2328042328042326E-2</v>
      </c>
      <c r="V28" s="89">
        <f t="shared" si="12"/>
        <v>4.362703165098375E-2</v>
      </c>
      <c r="W28" s="89">
        <f t="shared" ref="W28:X28" si="13">W15/W8</f>
        <v>0.11139240506329114</v>
      </c>
      <c r="X28" s="89">
        <f t="shared" si="13"/>
        <v>5.0458715596330278E-2</v>
      </c>
      <c r="Y28" s="89">
        <f t="shared" ref="Y28" si="14">Y15/Y8</f>
        <v>5.181347150259067E-2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0.24910394265232974</v>
      </c>
      <c r="J29" s="89">
        <f t="shared" si="15"/>
        <v>0.26898734177215189</v>
      </c>
      <c r="K29" s="89">
        <f t="shared" si="15"/>
        <v>0.25970149253731345</v>
      </c>
      <c r="L29" s="89">
        <f t="shared" si="15"/>
        <v>0.26232114467408585</v>
      </c>
      <c r="M29" s="89">
        <f t="shared" si="15"/>
        <v>0.24544179523141654</v>
      </c>
      <c r="N29" s="89">
        <f t="shared" si="15"/>
        <v>0.22178477690288714</v>
      </c>
      <c r="O29" s="89">
        <f t="shared" si="15"/>
        <v>0.19375000000000001</v>
      </c>
      <c r="P29" s="89">
        <f t="shared" si="15"/>
        <v>0.18331374853113983</v>
      </c>
      <c r="Q29" s="89">
        <f t="shared" si="15"/>
        <v>0.17763157894736842</v>
      </c>
      <c r="R29" s="89">
        <f t="shared" si="15"/>
        <v>0.18044354838709678</v>
      </c>
      <c r="S29" s="89">
        <f t="shared" si="15"/>
        <v>0.19266055045871561</v>
      </c>
      <c r="T29" s="89">
        <f t="shared" si="15"/>
        <v>0.17990430622009571</v>
      </c>
      <c r="U29" s="89">
        <f t="shared" si="15"/>
        <v>0.17989417989417988</v>
      </c>
      <c r="V29" s="89">
        <f t="shared" si="15"/>
        <v>0.17108639863130881</v>
      </c>
      <c r="W29" s="89">
        <f t="shared" ref="W29:X29" si="16">W10/W8</f>
        <v>0.14430379746835442</v>
      </c>
      <c r="X29" s="89">
        <f t="shared" si="16"/>
        <v>0.13876146788990826</v>
      </c>
      <c r="Y29" s="89">
        <f t="shared" ref="Y29" si="17">Y10/Y8</f>
        <v>0.11088082901554404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5282</v>
      </c>
      <c r="J32" s="42">
        <v>5618</v>
      </c>
      <c r="K32" s="42">
        <v>5794</v>
      </c>
      <c r="L32" s="42">
        <v>7416</v>
      </c>
      <c r="M32" s="42">
        <v>10646</v>
      </c>
      <c r="N32" s="42">
        <v>12160</v>
      </c>
      <c r="O32" s="42">
        <v>14284</v>
      </c>
      <c r="P32" s="42">
        <v>14119</v>
      </c>
      <c r="Q32" s="42">
        <v>11674</v>
      </c>
      <c r="R32" s="42">
        <v>6858</v>
      </c>
      <c r="S32" s="42">
        <v>6908</v>
      </c>
      <c r="T32" s="42">
        <v>7133</v>
      </c>
      <c r="U32" s="42">
        <v>8233</v>
      </c>
      <c r="V32" s="42">
        <v>8354</v>
      </c>
      <c r="W32" s="42">
        <v>7286</v>
      </c>
      <c r="X32" s="42">
        <v>9727</v>
      </c>
      <c r="Y32" s="42">
        <v>12934</v>
      </c>
    </row>
    <row r="33" spans="1:25" x14ac:dyDescent="0.3">
      <c r="A33" s="16" t="s">
        <v>116</v>
      </c>
      <c r="B33" s="42">
        <v>3981</v>
      </c>
      <c r="C33" s="42">
        <v>3558</v>
      </c>
      <c r="D33" s="42">
        <v>2905</v>
      </c>
      <c r="E33" s="42">
        <v>3154</v>
      </c>
      <c r="F33" s="68">
        <v>3401</v>
      </c>
      <c r="G33" s="68">
        <v>3387</v>
      </c>
      <c r="H33" s="68">
        <v>3487</v>
      </c>
      <c r="I33" s="68">
        <v>3942</v>
      </c>
      <c r="J33" s="68">
        <v>4037</v>
      </c>
      <c r="K33" s="68">
        <v>4068</v>
      </c>
      <c r="L33" s="68">
        <v>5700</v>
      </c>
      <c r="M33" s="68">
        <v>8791</v>
      </c>
      <c r="N33" s="68">
        <v>10231</v>
      </c>
      <c r="O33" s="68">
        <v>12152</v>
      </c>
      <c r="P33" s="68">
        <v>12014</v>
      </c>
      <c r="Q33" s="68">
        <v>9607</v>
      </c>
      <c r="R33" s="42">
        <v>4549</v>
      </c>
      <c r="S33" s="42">
        <v>4383</v>
      </c>
      <c r="T33" s="42">
        <v>4616</v>
      </c>
      <c r="U33" s="42">
        <v>4946</v>
      </c>
      <c r="V33" s="42">
        <v>5193</v>
      </c>
      <c r="W33" s="42">
        <v>5349</v>
      </c>
      <c r="X33" s="42">
        <v>6571</v>
      </c>
      <c r="Y33" s="42">
        <v>8826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1339</v>
      </c>
      <c r="J34" s="68">
        <v>1581</v>
      </c>
      <c r="K34" s="68">
        <v>1726</v>
      </c>
      <c r="L34" s="68">
        <v>1716</v>
      </c>
      <c r="M34" s="68">
        <v>1855</v>
      </c>
      <c r="N34" s="68">
        <v>1929</v>
      </c>
      <c r="O34" s="68">
        <v>2132</v>
      </c>
      <c r="P34" s="68">
        <v>2105</v>
      </c>
      <c r="Q34" s="42">
        <v>2067</v>
      </c>
      <c r="R34" s="42">
        <v>2309</v>
      </c>
      <c r="S34" s="42">
        <v>2524</v>
      </c>
      <c r="T34" s="42">
        <v>2518</v>
      </c>
      <c r="U34" s="42">
        <v>3287</v>
      </c>
      <c r="V34" s="42">
        <v>3161</v>
      </c>
      <c r="W34" s="42">
        <v>1937</v>
      </c>
      <c r="X34" s="42">
        <v>3156</v>
      </c>
      <c r="Y34" s="42">
        <v>4108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1186</v>
      </c>
      <c r="J35" s="3">
        <f t="shared" si="18"/>
        <v>1310</v>
      </c>
      <c r="K35" s="3">
        <f t="shared" si="18"/>
        <v>1442</v>
      </c>
      <c r="L35" s="3">
        <f t="shared" si="18"/>
        <v>1409</v>
      </c>
      <c r="M35" s="3">
        <f t="shared" si="18"/>
        <v>1438</v>
      </c>
      <c r="N35" s="3">
        <f t="shared" si="18"/>
        <v>1509</v>
      </c>
      <c r="O35" s="3">
        <f t="shared" si="18"/>
        <v>1685</v>
      </c>
      <c r="P35" s="3">
        <f t="shared" si="18"/>
        <v>1540</v>
      </c>
      <c r="Q35" s="3">
        <f t="shared" si="18"/>
        <v>1469</v>
      </c>
      <c r="R35" s="3">
        <f t="shared" si="18"/>
        <v>1546</v>
      </c>
      <c r="S35" s="3">
        <f t="shared" si="18"/>
        <v>1652</v>
      </c>
      <c r="T35" s="3">
        <f t="shared" si="18"/>
        <v>1577</v>
      </c>
      <c r="U35" s="3">
        <f t="shared" si="18"/>
        <v>1722</v>
      </c>
      <c r="V35" s="3">
        <f t="shared" si="18"/>
        <v>1932</v>
      </c>
      <c r="W35" s="3">
        <f t="shared" ref="W35:X35" si="19">W36+W44</f>
        <v>577</v>
      </c>
      <c r="X35" s="3">
        <f t="shared" si="19"/>
        <v>1304</v>
      </c>
      <c r="Y35" s="3">
        <f t="shared" ref="Y35" si="20">Y36+Y44</f>
        <v>1937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1035</v>
      </c>
      <c r="J36" s="68">
        <v>1139</v>
      </c>
      <c r="K36" s="68">
        <v>1231</v>
      </c>
      <c r="L36" s="68">
        <v>1223</v>
      </c>
      <c r="M36" s="68">
        <v>1233</v>
      </c>
      <c r="N36" s="68">
        <v>1275</v>
      </c>
      <c r="O36" s="68">
        <v>1417</v>
      </c>
      <c r="P36" s="68">
        <v>1356</v>
      </c>
      <c r="Q36" s="68">
        <v>1417</v>
      </c>
      <c r="R36" s="42">
        <v>1522</v>
      </c>
      <c r="S36" s="42">
        <v>1647</v>
      </c>
      <c r="T36" s="42">
        <v>1569</v>
      </c>
      <c r="U36" s="42">
        <v>1653</v>
      </c>
      <c r="V36" s="42">
        <v>1794</v>
      </c>
      <c r="W36" s="42">
        <v>576</v>
      </c>
      <c r="X36" s="42">
        <v>1271</v>
      </c>
      <c r="Y36" s="42">
        <v>1818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132</v>
      </c>
      <c r="J37" s="68">
        <v>141</v>
      </c>
      <c r="K37" s="68">
        <v>142</v>
      </c>
      <c r="L37" s="68">
        <v>130</v>
      </c>
      <c r="M37" s="68">
        <v>131</v>
      </c>
      <c r="N37" s="68">
        <v>153</v>
      </c>
      <c r="O37" s="68">
        <v>175</v>
      </c>
      <c r="P37" s="68">
        <v>185</v>
      </c>
      <c r="Q37" s="68">
        <v>183</v>
      </c>
      <c r="R37" s="42">
        <v>190</v>
      </c>
      <c r="S37" s="42">
        <v>192</v>
      </c>
      <c r="T37" s="42">
        <v>153</v>
      </c>
      <c r="U37" s="42">
        <v>120</v>
      </c>
      <c r="V37" s="42">
        <v>111</v>
      </c>
      <c r="W37" s="42">
        <v>37</v>
      </c>
      <c r="X37" s="42">
        <v>62</v>
      </c>
      <c r="Y37" s="42">
        <v>72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3</v>
      </c>
      <c r="J38" s="68">
        <v>3</v>
      </c>
      <c r="K38" s="68">
        <v>3</v>
      </c>
      <c r="L38" s="68">
        <v>3</v>
      </c>
      <c r="M38" s="68">
        <v>3</v>
      </c>
      <c r="N38" s="68">
        <v>4</v>
      </c>
      <c r="O38" s="68">
        <v>4</v>
      </c>
      <c r="P38" s="68">
        <v>4</v>
      </c>
      <c r="Q38" s="68">
        <v>4</v>
      </c>
      <c r="R38" s="42">
        <v>4</v>
      </c>
      <c r="S38" s="42">
        <v>4</v>
      </c>
      <c r="T38" s="42">
        <v>4</v>
      </c>
      <c r="U38" s="42">
        <v>5</v>
      </c>
      <c r="V38" s="42">
        <v>5</v>
      </c>
      <c r="W38" s="42">
        <v>4</v>
      </c>
      <c r="X38" s="42">
        <v>4</v>
      </c>
      <c r="Y38" s="42">
        <v>5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128</v>
      </c>
      <c r="J39" s="68">
        <v>137</v>
      </c>
      <c r="K39" s="68">
        <v>138</v>
      </c>
      <c r="L39" s="68">
        <v>126</v>
      </c>
      <c r="M39" s="68">
        <v>127</v>
      </c>
      <c r="N39" s="68">
        <v>149</v>
      </c>
      <c r="O39" s="68">
        <v>171</v>
      </c>
      <c r="P39" s="68">
        <v>181</v>
      </c>
      <c r="Q39" s="68">
        <v>179</v>
      </c>
      <c r="R39" s="42">
        <v>186</v>
      </c>
      <c r="S39" s="42">
        <v>188</v>
      </c>
      <c r="T39" s="42">
        <v>148</v>
      </c>
      <c r="U39" s="42">
        <v>116</v>
      </c>
      <c r="V39" s="42">
        <v>106</v>
      </c>
      <c r="W39" s="42">
        <v>33</v>
      </c>
      <c r="X39" s="42">
        <v>57</v>
      </c>
      <c r="Y39" s="42">
        <v>67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903</v>
      </c>
      <c r="J40" s="68">
        <v>998</v>
      </c>
      <c r="K40" s="68">
        <v>1090</v>
      </c>
      <c r="L40" s="68">
        <v>1094</v>
      </c>
      <c r="M40" s="68">
        <v>1102</v>
      </c>
      <c r="N40" s="68">
        <v>1122</v>
      </c>
      <c r="O40" s="68">
        <v>1242</v>
      </c>
      <c r="P40" s="68">
        <v>1171</v>
      </c>
      <c r="Q40" s="68">
        <v>1234</v>
      </c>
      <c r="R40" s="42">
        <v>1332</v>
      </c>
      <c r="S40" s="42">
        <v>1455</v>
      </c>
      <c r="T40" s="42">
        <v>1417</v>
      </c>
      <c r="U40" s="42">
        <v>1533</v>
      </c>
      <c r="V40" s="42">
        <v>1683</v>
      </c>
      <c r="W40" s="42">
        <v>539</v>
      </c>
      <c r="X40" s="42">
        <v>1209</v>
      </c>
      <c r="Y40" s="42">
        <v>1746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20</v>
      </c>
      <c r="J41" s="68">
        <v>21</v>
      </c>
      <c r="K41" s="68">
        <v>22</v>
      </c>
      <c r="L41" s="68">
        <v>26</v>
      </c>
      <c r="M41" s="68">
        <v>27</v>
      </c>
      <c r="N41" s="68">
        <v>29</v>
      </c>
      <c r="O41" s="68">
        <v>32</v>
      </c>
      <c r="P41" s="68">
        <v>33</v>
      </c>
      <c r="Q41" s="68">
        <v>35</v>
      </c>
      <c r="R41" s="42">
        <v>39</v>
      </c>
      <c r="S41" s="42">
        <v>40</v>
      </c>
      <c r="T41" s="42">
        <v>39</v>
      </c>
      <c r="U41" s="42">
        <v>37</v>
      </c>
      <c r="V41" s="42">
        <v>35</v>
      </c>
      <c r="W41" s="42">
        <v>9</v>
      </c>
      <c r="X41" s="42">
        <v>14</v>
      </c>
      <c r="Y41" s="42">
        <v>27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53</v>
      </c>
      <c r="J42" s="68">
        <v>56</v>
      </c>
      <c r="K42" s="68">
        <v>64</v>
      </c>
      <c r="L42" s="68">
        <v>72</v>
      </c>
      <c r="M42" s="68">
        <v>84</v>
      </c>
      <c r="N42" s="68">
        <v>100</v>
      </c>
      <c r="O42" s="68">
        <v>116</v>
      </c>
      <c r="P42" s="68">
        <v>130</v>
      </c>
      <c r="Q42" s="68">
        <v>145</v>
      </c>
      <c r="R42" s="42">
        <v>157</v>
      </c>
      <c r="S42" s="42">
        <v>153</v>
      </c>
      <c r="T42" s="42">
        <v>152</v>
      </c>
      <c r="U42" s="42">
        <v>150</v>
      </c>
      <c r="V42" s="42">
        <v>141</v>
      </c>
      <c r="W42" s="42">
        <v>16</v>
      </c>
      <c r="X42" s="42">
        <v>15</v>
      </c>
      <c r="Y42" s="42">
        <v>26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830</v>
      </c>
      <c r="J43" s="68">
        <v>921</v>
      </c>
      <c r="K43" s="68">
        <v>1003</v>
      </c>
      <c r="L43" s="68">
        <v>996</v>
      </c>
      <c r="M43" s="68">
        <v>992</v>
      </c>
      <c r="N43" s="68">
        <v>994</v>
      </c>
      <c r="O43" s="68">
        <v>1093</v>
      </c>
      <c r="P43" s="68">
        <v>1008</v>
      </c>
      <c r="Q43" s="68">
        <v>1054</v>
      </c>
      <c r="R43" s="42">
        <v>1136</v>
      </c>
      <c r="S43" s="42">
        <v>1261</v>
      </c>
      <c r="T43" s="42">
        <v>1225</v>
      </c>
      <c r="U43" s="42">
        <v>1345</v>
      </c>
      <c r="V43" s="42">
        <v>1507</v>
      </c>
      <c r="W43" s="42">
        <v>514</v>
      </c>
      <c r="X43" s="42">
        <v>1181</v>
      </c>
      <c r="Y43" s="42">
        <v>1694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151</v>
      </c>
      <c r="J44" s="68">
        <v>171</v>
      </c>
      <c r="K44" s="68">
        <v>211</v>
      </c>
      <c r="L44" s="68">
        <v>186</v>
      </c>
      <c r="M44" s="68">
        <v>205</v>
      </c>
      <c r="N44" s="68">
        <v>234</v>
      </c>
      <c r="O44" s="68">
        <v>268</v>
      </c>
      <c r="P44" s="68">
        <v>184</v>
      </c>
      <c r="Q44" s="68">
        <v>52</v>
      </c>
      <c r="R44" s="42">
        <v>24</v>
      </c>
      <c r="S44" s="42">
        <v>5</v>
      </c>
      <c r="T44" s="42">
        <v>8</v>
      </c>
      <c r="U44" s="42">
        <v>69</v>
      </c>
      <c r="V44" s="42">
        <v>138</v>
      </c>
      <c r="W44" s="42">
        <v>1</v>
      </c>
      <c r="X44" s="42">
        <v>33</v>
      </c>
      <c r="Y44" s="42">
        <v>119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0.10455311973018544</v>
      </c>
      <c r="K46" s="65">
        <f t="shared" si="21"/>
        <v>0.10076335877862586</v>
      </c>
      <c r="L46" s="65">
        <f t="shared" si="21"/>
        <v>-2.2884882108183069E-2</v>
      </c>
      <c r="M46" s="65">
        <f t="shared" si="21"/>
        <v>2.0581973030518119E-2</v>
      </c>
      <c r="N46" s="65">
        <f t="shared" si="21"/>
        <v>4.9374130737134925E-2</v>
      </c>
      <c r="O46" s="65">
        <f t="shared" si="21"/>
        <v>0.11663353214049033</v>
      </c>
      <c r="P46" s="65">
        <f t="shared" si="21"/>
        <v>-8.6053412462907986E-2</v>
      </c>
      <c r="Q46" s="65">
        <f t="shared" si="21"/>
        <v>-4.6103896103896091E-2</v>
      </c>
      <c r="R46" s="65">
        <f t="shared" si="21"/>
        <v>5.241660993873376E-2</v>
      </c>
      <c r="S46" s="65">
        <f t="shared" si="21"/>
        <v>6.8564036222509728E-2</v>
      </c>
      <c r="T46" s="65">
        <f t="shared" si="21"/>
        <v>-4.5399515738498764E-2</v>
      </c>
      <c r="U46" s="65">
        <f t="shared" si="21"/>
        <v>9.1946734305643707E-2</v>
      </c>
      <c r="V46" s="65">
        <f t="shared" si="21"/>
        <v>0.12195121951219523</v>
      </c>
      <c r="W46" s="65">
        <f t="shared" si="21"/>
        <v>-0.70134575569358182</v>
      </c>
      <c r="X46" s="65">
        <f t="shared" si="21"/>
        <v>1.2599653379549394</v>
      </c>
      <c r="Y46" s="65">
        <f t="shared" si="21"/>
        <v>0.48542944785276076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0.10048309178743953</v>
      </c>
      <c r="K47" s="65">
        <f t="shared" si="21"/>
        <v>8.0772607550482878E-2</v>
      </c>
      <c r="L47" s="65">
        <f t="shared" si="21"/>
        <v>-6.4987814784728259E-3</v>
      </c>
      <c r="M47" s="65">
        <f t="shared" si="21"/>
        <v>8.1766148814390593E-3</v>
      </c>
      <c r="N47" s="65">
        <f t="shared" si="21"/>
        <v>3.4063260340632562E-2</v>
      </c>
      <c r="O47" s="65">
        <f t="shared" si="21"/>
        <v>0.1113725490196078</v>
      </c>
      <c r="P47" s="65">
        <f t="shared" si="21"/>
        <v>-4.3048694424841161E-2</v>
      </c>
      <c r="Q47" s="65">
        <f t="shared" si="21"/>
        <v>4.4985250737463067E-2</v>
      </c>
      <c r="R47" s="65">
        <f t="shared" si="21"/>
        <v>7.4100211714890563E-2</v>
      </c>
      <c r="S47" s="65">
        <f t="shared" si="21"/>
        <v>8.2128777923784479E-2</v>
      </c>
      <c r="T47" s="65">
        <f t="shared" si="21"/>
        <v>-4.7358834244080161E-2</v>
      </c>
      <c r="U47" s="65">
        <f t="shared" si="21"/>
        <v>5.3537284894837445E-2</v>
      </c>
      <c r="V47" s="65">
        <f t="shared" si="21"/>
        <v>8.529945553539009E-2</v>
      </c>
      <c r="W47" s="65">
        <f t="shared" si="21"/>
        <v>-0.67892976588628762</v>
      </c>
      <c r="X47" s="65">
        <f t="shared" si="21"/>
        <v>1.2065972222222223</v>
      </c>
      <c r="Y47" s="65">
        <f t="shared" si="21"/>
        <v>0.43036978756884348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6.8181818181818121E-2</v>
      </c>
      <c r="K48" s="65">
        <f t="shared" si="21"/>
        <v>7.0921985815601829E-3</v>
      </c>
      <c r="L48" s="65">
        <f t="shared" si="21"/>
        <v>-8.4507042253521125E-2</v>
      </c>
      <c r="M48" s="65">
        <f t="shared" si="21"/>
        <v>7.692307692307665E-3</v>
      </c>
      <c r="N48" s="65">
        <f t="shared" si="21"/>
        <v>0.16793893129770998</v>
      </c>
      <c r="O48" s="65">
        <f t="shared" si="21"/>
        <v>0.14379084967320255</v>
      </c>
      <c r="P48" s="65">
        <f t="shared" si="21"/>
        <v>5.7142857142857162E-2</v>
      </c>
      <c r="Q48" s="65">
        <f t="shared" si="21"/>
        <v>-1.0810810810810811E-2</v>
      </c>
      <c r="R48" s="65">
        <f t="shared" si="21"/>
        <v>3.8251366120218622E-2</v>
      </c>
      <c r="S48" s="65">
        <f t="shared" si="21"/>
        <v>1.0526315789473717E-2</v>
      </c>
      <c r="T48" s="65">
        <f t="shared" si="21"/>
        <v>-0.203125</v>
      </c>
      <c r="U48" s="65">
        <f t="shared" si="21"/>
        <v>-0.21568627450980393</v>
      </c>
      <c r="V48" s="65">
        <f t="shared" si="21"/>
        <v>-7.4999999999999956E-2</v>
      </c>
      <c r="W48" s="65">
        <f t="shared" si="21"/>
        <v>-0.66666666666666674</v>
      </c>
      <c r="X48" s="65">
        <f t="shared" si="21"/>
        <v>0.67567567567567566</v>
      </c>
      <c r="Y48" s="65">
        <f t="shared" si="21"/>
        <v>0.16129032258064524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0.10520487264673317</v>
      </c>
      <c r="K49" s="65">
        <f t="shared" si="22"/>
        <v>9.2184368737475042E-2</v>
      </c>
      <c r="L49" s="65">
        <f t="shared" si="22"/>
        <v>3.669724770642091E-3</v>
      </c>
      <c r="M49" s="65">
        <f t="shared" si="22"/>
        <v>7.3126142595978383E-3</v>
      </c>
      <c r="N49" s="65">
        <f t="shared" si="22"/>
        <v>1.8148820326678861E-2</v>
      </c>
      <c r="O49" s="65">
        <f t="shared" si="22"/>
        <v>0.10695187165775399</v>
      </c>
      <c r="P49" s="65">
        <f t="shared" si="22"/>
        <v>-5.7165861513687632E-2</v>
      </c>
      <c r="Q49" s="65">
        <f t="shared" si="22"/>
        <v>5.3800170794193081E-2</v>
      </c>
      <c r="R49" s="65">
        <f t="shared" si="22"/>
        <v>7.9416531604538099E-2</v>
      </c>
      <c r="S49" s="65">
        <f t="shared" si="22"/>
        <v>9.2342342342342398E-2</v>
      </c>
      <c r="T49" s="65">
        <f t="shared" si="22"/>
        <v>-2.6116838487972527E-2</v>
      </c>
      <c r="U49" s="65">
        <f t="shared" si="22"/>
        <v>8.1863091037402969E-2</v>
      </c>
      <c r="V49" s="65">
        <f t="shared" si="22"/>
        <v>9.784735812133083E-2</v>
      </c>
      <c r="W49" s="65">
        <f t="shared" si="22"/>
        <v>-0.6797385620915033</v>
      </c>
      <c r="X49" s="65">
        <f t="shared" si="22"/>
        <v>1.2430426716141003</v>
      </c>
      <c r="Y49" s="65">
        <f t="shared" si="22"/>
        <v>0.44416873449131522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0.13245033112582782</v>
      </c>
      <c r="K50" s="88">
        <f t="shared" si="23"/>
        <v>0.23391812865497075</v>
      </c>
      <c r="L50" s="88">
        <f t="shared" si="23"/>
        <v>-0.11848341232227488</v>
      </c>
      <c r="M50" s="88">
        <f t="shared" si="23"/>
        <v>0.10215053763440851</v>
      </c>
      <c r="N50" s="88">
        <f t="shared" si="23"/>
        <v>0.14146341463414625</v>
      </c>
      <c r="O50" s="88">
        <f t="shared" si="23"/>
        <v>0.14529914529914523</v>
      </c>
      <c r="P50" s="88">
        <f t="shared" si="23"/>
        <v>-0.31343283582089554</v>
      </c>
      <c r="Q50" s="88">
        <f t="shared" si="23"/>
        <v>-0.71739130434782616</v>
      </c>
      <c r="R50" s="88">
        <f t="shared" si="23"/>
        <v>-0.53846153846153844</v>
      </c>
      <c r="S50" s="88">
        <f t="shared" si="23"/>
        <v>-0.79166666666666663</v>
      </c>
      <c r="T50" s="88">
        <f t="shared" si="23"/>
        <v>0.60000000000000009</v>
      </c>
      <c r="U50" s="88">
        <f t="shared" si="23"/>
        <v>7.625</v>
      </c>
      <c r="V50" s="88">
        <f t="shared" si="23"/>
        <v>1</v>
      </c>
      <c r="W50" s="88">
        <f t="shared" si="23"/>
        <v>-0.99275362318840576</v>
      </c>
      <c r="X50" s="88">
        <f t="shared" si="23"/>
        <v>32</v>
      </c>
      <c r="Y50" s="88">
        <f t="shared" si="23"/>
        <v>2.606060606060606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0.22453616054524803</v>
      </c>
      <c r="J52" s="65">
        <f t="shared" si="24"/>
        <v>0.23317906728373086</v>
      </c>
      <c r="K52" s="65">
        <f t="shared" si="24"/>
        <v>0.24887814981014844</v>
      </c>
      <c r="L52" s="65">
        <f t="shared" si="24"/>
        <v>0.18999460625674217</v>
      </c>
      <c r="M52" s="65">
        <f t="shared" si="24"/>
        <v>0.13507420627465716</v>
      </c>
      <c r="N52" s="65">
        <f t="shared" si="24"/>
        <v>0.1240953947368421</v>
      </c>
      <c r="O52" s="65">
        <f t="shared" si="24"/>
        <v>0.11796415569868385</v>
      </c>
      <c r="P52" s="65">
        <f t="shared" si="24"/>
        <v>0.10907288051561725</v>
      </c>
      <c r="Q52" s="65">
        <f t="shared" si="24"/>
        <v>0.12583518930957685</v>
      </c>
      <c r="R52" s="65">
        <f t="shared" si="24"/>
        <v>0.22543015456401283</v>
      </c>
      <c r="S52" s="65">
        <f t="shared" si="24"/>
        <v>0.23914302258251302</v>
      </c>
      <c r="T52" s="65">
        <f t="shared" si="24"/>
        <v>0.22108509743445956</v>
      </c>
      <c r="U52" s="65">
        <f t="shared" si="24"/>
        <v>0.20915826551682254</v>
      </c>
      <c r="V52" s="65">
        <f t="shared" si="24"/>
        <v>0.23126645918123054</v>
      </c>
      <c r="W52" s="65">
        <f t="shared" ref="W52:X52" si="25">W35/W32</f>
        <v>7.9192972824595115E-2</v>
      </c>
      <c r="X52" s="65">
        <f t="shared" si="25"/>
        <v>0.13405983345327438</v>
      </c>
      <c r="Y52" s="65">
        <f t="shared" ref="Y52" si="26">Y35/Y32</f>
        <v>0.14976032163290551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0.88573562359970126</v>
      </c>
      <c r="J53" s="88">
        <f t="shared" si="27"/>
        <v>0.82858950031625556</v>
      </c>
      <c r="K53" s="88">
        <f t="shared" si="27"/>
        <v>0.83545770567786792</v>
      </c>
      <c r="L53" s="88">
        <f t="shared" si="27"/>
        <v>0.82109557109557108</v>
      </c>
      <c r="M53" s="88">
        <f t="shared" si="27"/>
        <v>0.77520215633423184</v>
      </c>
      <c r="N53" s="88">
        <f t="shared" si="27"/>
        <v>0.78227060653188185</v>
      </c>
      <c r="O53" s="88">
        <f t="shared" si="27"/>
        <v>0.79033771106941841</v>
      </c>
      <c r="P53" s="88">
        <f t="shared" si="27"/>
        <v>0.73159144893111638</v>
      </c>
      <c r="Q53" s="88">
        <f t="shared" si="27"/>
        <v>0.71069182389937102</v>
      </c>
      <c r="R53" s="88">
        <f t="shared" si="27"/>
        <v>0.66955391944564746</v>
      </c>
      <c r="S53" s="88">
        <f t="shared" si="27"/>
        <v>0.65451664025356582</v>
      </c>
      <c r="T53" s="88">
        <f t="shared" si="27"/>
        <v>0.62629070691024624</v>
      </c>
      <c r="U53" s="88">
        <f t="shared" si="27"/>
        <v>0.52388195923334346</v>
      </c>
      <c r="V53" s="88">
        <f t="shared" si="27"/>
        <v>0.61119898766213221</v>
      </c>
      <c r="W53" s="88">
        <f t="shared" ref="W53:X53" si="28">W35/W34</f>
        <v>0.29788332472896234</v>
      </c>
      <c r="X53" s="88">
        <f t="shared" si="28"/>
        <v>0.41318124207858048</v>
      </c>
      <c r="Y53" s="88">
        <f t="shared" ref="Y53" si="29">Y35/Y34</f>
        <v>0.47151898734177217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4.4688026981450253E-2</v>
      </c>
      <c r="J55" s="88">
        <f t="shared" si="30"/>
        <v>4.2748091603053436E-2</v>
      </c>
      <c r="K55" s="88">
        <f t="shared" si="30"/>
        <v>4.4382801664355064E-2</v>
      </c>
      <c r="L55" s="88">
        <f t="shared" si="30"/>
        <v>5.1100070972320798E-2</v>
      </c>
      <c r="M55" s="88">
        <f t="shared" si="30"/>
        <v>5.8414464534075103E-2</v>
      </c>
      <c r="N55" s="88">
        <f t="shared" si="30"/>
        <v>6.6269052352551358E-2</v>
      </c>
      <c r="O55" s="88">
        <f t="shared" si="30"/>
        <v>6.8842729970326408E-2</v>
      </c>
      <c r="P55" s="88">
        <f t="shared" si="30"/>
        <v>8.4415584415584416E-2</v>
      </c>
      <c r="Q55" s="88">
        <f t="shared" si="30"/>
        <v>9.8706603131381895E-2</v>
      </c>
      <c r="R55" s="88">
        <f t="shared" si="30"/>
        <v>0.10155239327296249</v>
      </c>
      <c r="S55" s="88">
        <f t="shared" si="30"/>
        <v>9.2615012106537525E-2</v>
      </c>
      <c r="T55" s="88">
        <f t="shared" si="30"/>
        <v>9.6385542168674704E-2</v>
      </c>
      <c r="U55" s="88">
        <f t="shared" si="30"/>
        <v>8.7108013937282236E-2</v>
      </c>
      <c r="V55" s="88">
        <f t="shared" si="30"/>
        <v>7.2981366459627328E-2</v>
      </c>
      <c r="W55" s="88">
        <f t="shared" ref="W55:X55" si="31">W42/W35</f>
        <v>2.7729636048526862E-2</v>
      </c>
      <c r="X55" s="88">
        <f t="shared" si="31"/>
        <v>1.1503067484662576E-2</v>
      </c>
      <c r="Y55" s="88">
        <f t="shared" ref="Y55" si="32">Y42/Y35</f>
        <v>1.3422818791946308E-2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0.11129848229342328</v>
      </c>
      <c r="J56" s="65">
        <f t="shared" si="33"/>
        <v>0.10763358778625955</v>
      </c>
      <c r="K56" s="65">
        <f t="shared" si="33"/>
        <v>9.8474341192787793E-2</v>
      </c>
      <c r="L56" s="65">
        <f t="shared" si="33"/>
        <v>9.2264017033356988E-2</v>
      </c>
      <c r="M56" s="65">
        <f t="shared" si="33"/>
        <v>9.1098748261474266E-2</v>
      </c>
      <c r="N56" s="65">
        <f t="shared" si="33"/>
        <v>0.10139165009940358</v>
      </c>
      <c r="O56" s="65">
        <f t="shared" si="33"/>
        <v>0.10385756676557864</v>
      </c>
      <c r="P56" s="65">
        <f t="shared" si="33"/>
        <v>0.12012987012987013</v>
      </c>
      <c r="Q56" s="65">
        <f t="shared" si="33"/>
        <v>0.12457454050374404</v>
      </c>
      <c r="R56" s="65">
        <f t="shared" si="33"/>
        <v>0.12289780077619664</v>
      </c>
      <c r="S56" s="65">
        <f t="shared" si="33"/>
        <v>0.11622276029055691</v>
      </c>
      <c r="T56" s="65">
        <f t="shared" si="33"/>
        <v>9.7019657577679136E-2</v>
      </c>
      <c r="U56" s="65">
        <f t="shared" si="33"/>
        <v>6.968641114982578E-2</v>
      </c>
      <c r="V56" s="65">
        <f t="shared" si="33"/>
        <v>5.745341614906832E-2</v>
      </c>
      <c r="W56" s="65">
        <f t="shared" ref="W56:X56" si="34">W37/W35</f>
        <v>6.4124783362218371E-2</v>
      </c>
      <c r="X56" s="65">
        <f t="shared" si="34"/>
        <v>4.7546012269938653E-2</v>
      </c>
      <c r="Y56" s="65">
        <f t="shared" ref="Y56" si="35">Y37/Y35</f>
        <v>3.7170882808466699E-2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-628</v>
      </c>
      <c r="J59" s="42">
        <f t="shared" si="36"/>
        <v>-678</v>
      </c>
      <c r="K59" s="42">
        <f t="shared" si="36"/>
        <v>-772</v>
      </c>
      <c r="L59" s="42">
        <f t="shared" si="36"/>
        <v>-780</v>
      </c>
      <c r="M59" s="42">
        <f t="shared" si="36"/>
        <v>-725</v>
      </c>
      <c r="N59" s="42">
        <f t="shared" si="36"/>
        <v>-747</v>
      </c>
      <c r="O59" s="42">
        <f t="shared" si="36"/>
        <v>-885</v>
      </c>
      <c r="P59" s="42">
        <f t="shared" si="36"/>
        <v>-689</v>
      </c>
      <c r="Q59" s="42">
        <f t="shared" si="36"/>
        <v>-557</v>
      </c>
      <c r="R59" s="42">
        <f t="shared" si="36"/>
        <v>-554</v>
      </c>
      <c r="S59" s="42">
        <f t="shared" si="36"/>
        <v>-562</v>
      </c>
      <c r="T59" s="42">
        <f t="shared" si="36"/>
        <v>-532</v>
      </c>
      <c r="U59" s="42">
        <f t="shared" si="36"/>
        <v>-588</v>
      </c>
      <c r="V59" s="42">
        <f t="shared" si="36"/>
        <v>-763</v>
      </c>
      <c r="W59" s="42">
        <f t="shared" ref="W59:X59" si="37">W8-W35</f>
        <v>-182</v>
      </c>
      <c r="X59" s="42">
        <f t="shared" si="37"/>
        <v>-432</v>
      </c>
      <c r="Y59" s="42">
        <f t="shared" ref="Y59" si="38">Y8-Y35</f>
        <v>-972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-7.9617834394904455E-2</v>
      </c>
      <c r="K61" s="87">
        <f t="shared" si="39"/>
        <v>-0.13864306784660768</v>
      </c>
      <c r="L61" s="87">
        <f t="shared" si="39"/>
        <v>-1.0362694300518135E-2</v>
      </c>
      <c r="M61" s="87">
        <f t="shared" si="39"/>
        <v>7.0512820512820512E-2</v>
      </c>
      <c r="N61" s="87">
        <f t="shared" si="39"/>
        <v>-3.0344827586206897E-2</v>
      </c>
      <c r="O61" s="87">
        <f t="shared" si="39"/>
        <v>-0.18473895582329317</v>
      </c>
      <c r="P61" s="87">
        <f t="shared" si="39"/>
        <v>0.22146892655367231</v>
      </c>
      <c r="Q61" s="87">
        <f t="shared" si="39"/>
        <v>0.19158200290275762</v>
      </c>
      <c r="R61" s="87">
        <f t="shared" si="39"/>
        <v>5.3859964093357273E-3</v>
      </c>
      <c r="S61" s="87">
        <f t="shared" si="39"/>
        <v>-1.444043321299639E-2</v>
      </c>
      <c r="T61" s="87">
        <f t="shared" si="39"/>
        <v>5.3380782918149468E-2</v>
      </c>
      <c r="U61" s="87">
        <f t="shared" si="39"/>
        <v>-0.10526315789473684</v>
      </c>
      <c r="V61" s="87">
        <f t="shared" si="39"/>
        <v>-0.29761904761904762</v>
      </c>
      <c r="W61" s="87">
        <f t="shared" si="39"/>
        <v>0.76146788990825687</v>
      </c>
      <c r="X61" s="87">
        <f t="shared" si="39"/>
        <v>-1.3736263736263736</v>
      </c>
      <c r="Y61" s="87">
        <f t="shared" si="39"/>
        <v>-1.25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564" priority="19" stopIfTrue="1" operator="lessThan">
      <formula>0</formula>
    </cfRule>
  </conditionalFormatting>
  <conditionalFormatting sqref="B19:V24 W19:Y29 I25:V26 B27:V27 I28:V29 Z34:HI35 Z51:HI53 I55:Y56">
    <cfRule type="cellIs" dxfId="563" priority="21" stopIfTrue="1" operator="lessThan">
      <formula>0</formula>
    </cfRule>
  </conditionalFormatting>
  <conditionalFormatting sqref="B48:Y51 B54:Y54 A57:U57 I59:Y59">
    <cfRule type="cellIs" dxfId="562" priority="4" stopIfTrue="1" operator="lessThan">
      <formula>0</formula>
    </cfRule>
  </conditionalFormatting>
  <conditionalFormatting sqref="C50:I50 B50:B51 I52:Y53">
    <cfRule type="cellIs" dxfId="561" priority="18" stopIfTrue="1" operator="lessThan">
      <formula>0</formula>
    </cfRule>
  </conditionalFormatting>
  <conditionalFormatting sqref="C19:Y23">
    <cfRule type="cellIs" dxfId="560" priority="2" operator="lessThan">
      <formula>0</formula>
    </cfRule>
  </conditionalFormatting>
  <conditionalFormatting sqref="J46:Y50">
    <cfRule type="cellIs" dxfId="559" priority="1" operator="lessThan">
      <formula>0</formula>
    </cfRule>
  </conditionalFormatting>
  <conditionalFormatting sqref="J61:Y61">
    <cfRule type="cellIs" dxfId="558" priority="3" stopIfTrue="1" operator="lessThan">
      <formula>0</formula>
    </cfRule>
  </conditionalFormatting>
  <conditionalFormatting sqref="M34:P34">
    <cfRule type="cellIs" dxfId="557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186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332</v>
      </c>
      <c r="J5" s="42">
        <v>472</v>
      </c>
      <c r="K5" s="42">
        <v>756</v>
      </c>
      <c r="L5" s="42">
        <v>447</v>
      </c>
      <c r="M5" s="42">
        <v>541</v>
      </c>
      <c r="N5" s="42">
        <v>747</v>
      </c>
      <c r="O5" s="42">
        <v>551</v>
      </c>
      <c r="P5" s="42">
        <v>549</v>
      </c>
      <c r="Q5" s="42">
        <v>610</v>
      </c>
      <c r="R5" s="42">
        <v>569</v>
      </c>
      <c r="S5" s="42">
        <v>550</v>
      </c>
      <c r="T5" s="42">
        <v>748</v>
      </c>
      <c r="U5" s="42">
        <v>890</v>
      </c>
      <c r="V5" s="42">
        <v>1002</v>
      </c>
      <c r="W5" s="42">
        <v>502</v>
      </c>
      <c r="X5" s="42">
        <v>969</v>
      </c>
      <c r="Y5" s="42">
        <v>1913</v>
      </c>
    </row>
    <row r="6" spans="1:25" x14ac:dyDescent="0.3">
      <c r="A6" s="67" t="s">
        <v>113</v>
      </c>
      <c r="B6" s="42">
        <v>115</v>
      </c>
      <c r="C6" s="42">
        <v>101</v>
      </c>
      <c r="D6" s="42">
        <v>119</v>
      </c>
      <c r="E6" s="42">
        <v>83</v>
      </c>
      <c r="F6" s="68">
        <v>209</v>
      </c>
      <c r="G6" s="68">
        <v>145</v>
      </c>
      <c r="H6" s="68">
        <v>170</v>
      </c>
      <c r="I6" s="68">
        <v>158</v>
      </c>
      <c r="J6" s="68">
        <v>257</v>
      </c>
      <c r="K6" s="68">
        <v>479</v>
      </c>
      <c r="L6" s="68">
        <v>210</v>
      </c>
      <c r="M6" s="68">
        <v>324</v>
      </c>
      <c r="N6" s="68">
        <v>526</v>
      </c>
      <c r="O6" s="68">
        <v>324</v>
      </c>
      <c r="P6" s="68">
        <v>321</v>
      </c>
      <c r="Q6" s="68">
        <v>350</v>
      </c>
      <c r="R6" s="42">
        <v>340</v>
      </c>
      <c r="S6" s="42">
        <v>298</v>
      </c>
      <c r="T6" s="42">
        <v>459</v>
      </c>
      <c r="U6" s="42">
        <v>629</v>
      </c>
      <c r="V6" s="42">
        <v>723</v>
      </c>
      <c r="W6" s="42">
        <v>323</v>
      </c>
      <c r="X6" s="42">
        <v>739</v>
      </c>
      <c r="Y6" s="42">
        <v>1598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174</v>
      </c>
      <c r="J7" s="68">
        <v>215</v>
      </c>
      <c r="K7" s="68">
        <v>277</v>
      </c>
      <c r="L7" s="68">
        <v>237</v>
      </c>
      <c r="M7" s="68">
        <v>217</v>
      </c>
      <c r="N7" s="68">
        <v>221</v>
      </c>
      <c r="O7" s="68">
        <v>227</v>
      </c>
      <c r="P7" s="68">
        <v>228</v>
      </c>
      <c r="Q7" s="42">
        <v>260</v>
      </c>
      <c r="R7" s="42">
        <v>230</v>
      </c>
      <c r="S7" s="42">
        <v>252</v>
      </c>
      <c r="T7" s="42">
        <v>290</v>
      </c>
      <c r="U7" s="42">
        <v>261</v>
      </c>
      <c r="V7" s="42">
        <v>279</v>
      </c>
      <c r="W7" s="42">
        <v>179</v>
      </c>
      <c r="X7" s="42">
        <v>231</v>
      </c>
      <c r="Y7" s="42">
        <v>315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55</v>
      </c>
      <c r="J8" s="3">
        <f t="shared" si="0"/>
        <v>66</v>
      </c>
      <c r="K8" s="3">
        <f t="shared" si="0"/>
        <v>83</v>
      </c>
      <c r="L8" s="3">
        <f t="shared" si="0"/>
        <v>76</v>
      </c>
      <c r="M8" s="3">
        <f t="shared" si="0"/>
        <v>78</v>
      </c>
      <c r="N8" s="3">
        <f t="shared" si="0"/>
        <v>81</v>
      </c>
      <c r="O8" s="3">
        <f t="shared" si="0"/>
        <v>79</v>
      </c>
      <c r="P8" s="3">
        <f t="shared" si="0"/>
        <v>88</v>
      </c>
      <c r="Q8" s="3">
        <f t="shared" si="0"/>
        <v>97</v>
      </c>
      <c r="R8" s="3">
        <f t="shared" si="0"/>
        <v>103</v>
      </c>
      <c r="S8" s="3">
        <f t="shared" si="0"/>
        <v>107</v>
      </c>
      <c r="T8" s="3">
        <f t="shared" si="0"/>
        <v>116</v>
      </c>
      <c r="U8" s="3">
        <f t="shared" si="0"/>
        <v>123</v>
      </c>
      <c r="V8" s="3">
        <f t="shared" si="0"/>
        <v>128</v>
      </c>
      <c r="W8" s="3">
        <f t="shared" ref="W8:X8" si="1">W9+W17</f>
        <v>47</v>
      </c>
      <c r="X8" s="3">
        <f t="shared" si="1"/>
        <v>56</v>
      </c>
      <c r="Y8" s="3">
        <f t="shared" ref="Y8" si="2">Y9+Y17</f>
        <v>123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48</v>
      </c>
      <c r="J9" s="68">
        <v>57</v>
      </c>
      <c r="K9" s="68">
        <v>67</v>
      </c>
      <c r="L9" s="68">
        <v>64</v>
      </c>
      <c r="M9" s="68">
        <v>65</v>
      </c>
      <c r="N9" s="68">
        <v>67</v>
      </c>
      <c r="O9" s="68">
        <v>64</v>
      </c>
      <c r="P9" s="68">
        <v>72</v>
      </c>
      <c r="Q9" s="68">
        <v>78</v>
      </c>
      <c r="R9" s="42">
        <v>84</v>
      </c>
      <c r="S9" s="42">
        <v>90</v>
      </c>
      <c r="T9" s="42">
        <v>95</v>
      </c>
      <c r="U9" s="42">
        <v>99</v>
      </c>
      <c r="V9" s="42">
        <v>102</v>
      </c>
      <c r="W9" s="42">
        <v>36</v>
      </c>
      <c r="X9" s="42">
        <v>39</v>
      </c>
      <c r="Y9" s="42">
        <v>94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15</v>
      </c>
      <c r="J10" s="68">
        <v>18</v>
      </c>
      <c r="K10" s="68">
        <v>21</v>
      </c>
      <c r="L10" s="68">
        <v>18</v>
      </c>
      <c r="M10" s="68">
        <v>17</v>
      </c>
      <c r="N10" s="68">
        <v>16</v>
      </c>
      <c r="O10" s="68">
        <v>13</v>
      </c>
      <c r="P10" s="68">
        <v>14</v>
      </c>
      <c r="Q10" s="68">
        <v>14</v>
      </c>
      <c r="R10" s="42">
        <v>15</v>
      </c>
      <c r="S10" s="42">
        <v>16</v>
      </c>
      <c r="T10" s="42">
        <v>17</v>
      </c>
      <c r="U10" s="42">
        <v>20</v>
      </c>
      <c r="V10" s="42">
        <v>22</v>
      </c>
      <c r="W10" s="42">
        <v>5</v>
      </c>
      <c r="X10" s="42">
        <v>6</v>
      </c>
      <c r="Y10" s="42">
        <v>20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</v>
      </c>
      <c r="J11" s="68">
        <v>2</v>
      </c>
      <c r="K11" s="68">
        <v>1</v>
      </c>
      <c r="L11" s="68">
        <v>1</v>
      </c>
      <c r="M11" s="68">
        <v>1</v>
      </c>
      <c r="N11" s="68">
        <v>1</v>
      </c>
      <c r="O11" s="68">
        <v>1</v>
      </c>
      <c r="P11" s="68">
        <v>1</v>
      </c>
      <c r="Q11" s="68">
        <v>1</v>
      </c>
      <c r="R11" s="42">
        <v>1</v>
      </c>
      <c r="S11" s="42">
        <v>1</v>
      </c>
      <c r="T11" s="42">
        <v>1</v>
      </c>
      <c r="U11" s="42">
        <v>1</v>
      </c>
      <c r="V11" s="42">
        <v>1</v>
      </c>
      <c r="W11" s="42" t="s">
        <v>18</v>
      </c>
      <c r="X11" s="42">
        <v>1</v>
      </c>
      <c r="Y11" s="42">
        <v>1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13</v>
      </c>
      <c r="J12" s="68">
        <v>17</v>
      </c>
      <c r="K12" s="68">
        <v>20</v>
      </c>
      <c r="L12" s="68">
        <v>17</v>
      </c>
      <c r="M12" s="68">
        <v>16</v>
      </c>
      <c r="N12" s="68">
        <v>15</v>
      </c>
      <c r="O12" s="68">
        <v>13</v>
      </c>
      <c r="P12" s="68">
        <v>13</v>
      </c>
      <c r="Q12" s="68">
        <v>13</v>
      </c>
      <c r="R12" s="42">
        <v>14</v>
      </c>
      <c r="S12" s="42">
        <v>15</v>
      </c>
      <c r="T12" s="42">
        <v>17</v>
      </c>
      <c r="U12" s="42">
        <v>19</v>
      </c>
      <c r="V12" s="42">
        <v>20</v>
      </c>
      <c r="W12" s="42">
        <v>4</v>
      </c>
      <c r="X12" s="42">
        <v>6</v>
      </c>
      <c r="Y12" s="42">
        <v>19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33</v>
      </c>
      <c r="J13" s="68">
        <v>38</v>
      </c>
      <c r="K13" s="68">
        <v>46</v>
      </c>
      <c r="L13" s="68">
        <v>46</v>
      </c>
      <c r="M13" s="68">
        <v>49</v>
      </c>
      <c r="N13" s="68">
        <v>51</v>
      </c>
      <c r="O13" s="68">
        <v>51</v>
      </c>
      <c r="P13" s="68">
        <v>58</v>
      </c>
      <c r="Q13" s="68">
        <v>64</v>
      </c>
      <c r="R13" s="42">
        <v>69</v>
      </c>
      <c r="S13" s="42">
        <v>75</v>
      </c>
      <c r="T13" s="42">
        <v>78</v>
      </c>
      <c r="U13" s="42">
        <v>79</v>
      </c>
      <c r="V13" s="42">
        <v>81</v>
      </c>
      <c r="W13" s="42">
        <v>31</v>
      </c>
      <c r="X13" s="42">
        <v>32</v>
      </c>
      <c r="Y13" s="42">
        <v>74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16</v>
      </c>
      <c r="J15" s="68">
        <v>16</v>
      </c>
      <c r="K15" s="68">
        <v>17</v>
      </c>
      <c r="L15" s="68">
        <v>17</v>
      </c>
      <c r="M15" s="68">
        <v>18</v>
      </c>
      <c r="N15" s="68">
        <v>18</v>
      </c>
      <c r="O15" s="68">
        <v>18</v>
      </c>
      <c r="P15" s="68">
        <v>19</v>
      </c>
      <c r="Q15" s="68">
        <v>20</v>
      </c>
      <c r="R15" s="42">
        <v>21</v>
      </c>
      <c r="S15" s="42">
        <v>22</v>
      </c>
      <c r="T15" s="42">
        <v>24</v>
      </c>
      <c r="U15" s="42">
        <v>25</v>
      </c>
      <c r="V15" s="42">
        <v>24</v>
      </c>
      <c r="W15" s="42">
        <v>19</v>
      </c>
      <c r="X15" s="42">
        <v>17</v>
      </c>
      <c r="Y15" s="42">
        <v>19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17</v>
      </c>
      <c r="J16" s="68">
        <v>22</v>
      </c>
      <c r="K16" s="68">
        <v>29</v>
      </c>
      <c r="L16" s="68">
        <v>28</v>
      </c>
      <c r="M16" s="68">
        <v>31</v>
      </c>
      <c r="N16" s="68">
        <v>33</v>
      </c>
      <c r="O16" s="68">
        <v>32</v>
      </c>
      <c r="P16" s="68">
        <v>39</v>
      </c>
      <c r="Q16" s="68">
        <v>43</v>
      </c>
      <c r="R16" s="42">
        <v>48</v>
      </c>
      <c r="S16" s="42">
        <v>52</v>
      </c>
      <c r="T16" s="42">
        <v>54</v>
      </c>
      <c r="U16" s="42">
        <v>54</v>
      </c>
      <c r="V16" s="42">
        <v>56</v>
      </c>
      <c r="W16" s="42">
        <v>11</v>
      </c>
      <c r="X16" s="42">
        <v>15</v>
      </c>
      <c r="Y16" s="42">
        <v>54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7</v>
      </c>
      <c r="J17" s="68">
        <v>9</v>
      </c>
      <c r="K17" s="68">
        <v>16</v>
      </c>
      <c r="L17" s="68">
        <v>12</v>
      </c>
      <c r="M17" s="68">
        <v>13</v>
      </c>
      <c r="N17" s="68">
        <v>14</v>
      </c>
      <c r="O17" s="68">
        <v>15</v>
      </c>
      <c r="P17" s="68">
        <v>16</v>
      </c>
      <c r="Q17" s="68">
        <v>19</v>
      </c>
      <c r="R17" s="42">
        <v>19</v>
      </c>
      <c r="S17" s="42">
        <v>17</v>
      </c>
      <c r="T17" s="42">
        <v>21</v>
      </c>
      <c r="U17" s="42">
        <v>24</v>
      </c>
      <c r="V17" s="42">
        <v>26</v>
      </c>
      <c r="W17" s="42">
        <v>11</v>
      </c>
      <c r="X17" s="42">
        <v>17</v>
      </c>
      <c r="Y17" s="42">
        <v>29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0.19999999999999996</v>
      </c>
      <c r="K19" s="89">
        <f t="shared" si="3"/>
        <v>0.25757575757575757</v>
      </c>
      <c r="L19" s="89">
        <f t="shared" si="3"/>
        <v>-8.4337349397590411E-2</v>
      </c>
      <c r="M19" s="89">
        <f t="shared" si="3"/>
        <v>2.6315789473684292E-2</v>
      </c>
      <c r="N19" s="89">
        <f t="shared" si="3"/>
        <v>3.8461538461538547E-2</v>
      </c>
      <c r="O19" s="89">
        <f t="shared" si="3"/>
        <v>-2.4691358024691357E-2</v>
      </c>
      <c r="P19" s="89">
        <f t="shared" si="3"/>
        <v>0.11392405063291133</v>
      </c>
      <c r="Q19" s="89">
        <f t="shared" si="3"/>
        <v>0.10227272727272729</v>
      </c>
      <c r="R19" s="89">
        <f t="shared" si="3"/>
        <v>6.1855670103092786E-2</v>
      </c>
      <c r="S19" s="89">
        <f t="shared" si="3"/>
        <v>3.8834951456310662E-2</v>
      </c>
      <c r="T19" s="89">
        <f t="shared" si="3"/>
        <v>8.4112149532710179E-2</v>
      </c>
      <c r="U19" s="89">
        <f t="shared" si="3"/>
        <v>6.0344827586206851E-2</v>
      </c>
      <c r="V19" s="89">
        <f t="shared" si="3"/>
        <v>4.0650406504065151E-2</v>
      </c>
      <c r="W19" s="89">
        <f t="shared" si="3"/>
        <v>-0.6328125</v>
      </c>
      <c r="X19" s="89">
        <f t="shared" si="3"/>
        <v>0.1914893617021276</v>
      </c>
      <c r="Y19" s="89">
        <f t="shared" si="3"/>
        <v>1.1964285714285716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0.1875</v>
      </c>
      <c r="K20" s="89">
        <f t="shared" si="3"/>
        <v>0.17543859649122817</v>
      </c>
      <c r="L20" s="89">
        <f t="shared" si="3"/>
        <v>-4.4776119402985093E-2</v>
      </c>
      <c r="M20" s="89">
        <f t="shared" si="3"/>
        <v>1.5625E-2</v>
      </c>
      <c r="N20" s="89">
        <f t="shared" si="3"/>
        <v>3.076923076923066E-2</v>
      </c>
      <c r="O20" s="89">
        <f t="shared" si="3"/>
        <v>-4.4776119402985093E-2</v>
      </c>
      <c r="P20" s="89">
        <f t="shared" si="3"/>
        <v>0.125</v>
      </c>
      <c r="Q20" s="89">
        <f t="shared" si="3"/>
        <v>8.3333333333333259E-2</v>
      </c>
      <c r="R20" s="89">
        <f t="shared" si="3"/>
        <v>7.6923076923076872E-2</v>
      </c>
      <c r="S20" s="89">
        <f t="shared" si="3"/>
        <v>7.1428571428571397E-2</v>
      </c>
      <c r="T20" s="89">
        <f t="shared" si="3"/>
        <v>5.555555555555558E-2</v>
      </c>
      <c r="U20" s="89">
        <f t="shared" si="3"/>
        <v>4.2105263157894646E-2</v>
      </c>
      <c r="V20" s="89">
        <f t="shared" si="3"/>
        <v>3.0303030303030276E-2</v>
      </c>
      <c r="W20" s="89">
        <f t="shared" si="3"/>
        <v>-0.64705882352941169</v>
      </c>
      <c r="X20" s="89">
        <f t="shared" si="3"/>
        <v>8.3333333333333259E-2</v>
      </c>
      <c r="Y20" s="89">
        <f t="shared" si="3"/>
        <v>1.4102564102564101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0.19999999999999996</v>
      </c>
      <c r="K21" s="89">
        <f t="shared" si="3"/>
        <v>0.16666666666666674</v>
      </c>
      <c r="L21" s="89">
        <f t="shared" si="3"/>
        <v>-0.1428571428571429</v>
      </c>
      <c r="M21" s="89">
        <f t="shared" si="3"/>
        <v>-5.555555555555558E-2</v>
      </c>
      <c r="N21" s="89">
        <f t="shared" si="3"/>
        <v>-5.8823529411764719E-2</v>
      </c>
      <c r="O21" s="89">
        <f t="shared" si="3"/>
        <v>-0.1875</v>
      </c>
      <c r="P21" s="89">
        <f t="shared" si="3"/>
        <v>7.6923076923076872E-2</v>
      </c>
      <c r="Q21" s="89">
        <f t="shared" si="3"/>
        <v>0</v>
      </c>
      <c r="R21" s="89">
        <f t="shared" si="3"/>
        <v>7.1428571428571397E-2</v>
      </c>
      <c r="S21" s="89">
        <f t="shared" si="3"/>
        <v>6.6666666666666652E-2</v>
      </c>
      <c r="T21" s="89">
        <f t="shared" si="3"/>
        <v>6.25E-2</v>
      </c>
      <c r="U21" s="89">
        <f t="shared" si="3"/>
        <v>0.17647058823529416</v>
      </c>
      <c r="V21" s="89">
        <f t="shared" si="3"/>
        <v>0.10000000000000009</v>
      </c>
      <c r="W21" s="89">
        <f t="shared" si="3"/>
        <v>-0.77272727272727271</v>
      </c>
      <c r="X21" s="89">
        <f t="shared" si="3"/>
        <v>0.19999999999999996</v>
      </c>
      <c r="Y21" s="89">
        <f t="shared" si="3"/>
        <v>2.3333333333333335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0.1515151515151516</v>
      </c>
      <c r="K22" s="89">
        <f t="shared" si="4"/>
        <v>0.21052631578947367</v>
      </c>
      <c r="L22" s="89">
        <f t="shared" si="4"/>
        <v>0</v>
      </c>
      <c r="M22" s="89">
        <f t="shared" si="4"/>
        <v>6.5217391304347894E-2</v>
      </c>
      <c r="N22" s="89">
        <f t="shared" si="4"/>
        <v>4.081632653061229E-2</v>
      </c>
      <c r="O22" s="89">
        <f t="shared" si="4"/>
        <v>0</v>
      </c>
      <c r="P22" s="89">
        <f t="shared" si="4"/>
        <v>0.13725490196078427</v>
      </c>
      <c r="Q22" s="89">
        <f t="shared" si="4"/>
        <v>0.10344827586206895</v>
      </c>
      <c r="R22" s="89">
        <f t="shared" si="4"/>
        <v>7.8125E-2</v>
      </c>
      <c r="S22" s="89">
        <f t="shared" si="4"/>
        <v>8.6956521739130377E-2</v>
      </c>
      <c r="T22" s="89">
        <f t="shared" si="4"/>
        <v>4.0000000000000036E-2</v>
      </c>
      <c r="U22" s="89">
        <f t="shared" si="4"/>
        <v>1.2820512820512775E-2</v>
      </c>
      <c r="V22" s="89">
        <f t="shared" si="4"/>
        <v>2.5316455696202445E-2</v>
      </c>
      <c r="W22" s="89">
        <f t="shared" si="4"/>
        <v>-0.61728395061728403</v>
      </c>
      <c r="X22" s="89">
        <f t="shared" si="4"/>
        <v>3.2258064516129004E-2</v>
      </c>
      <c r="Y22" s="89">
        <f t="shared" si="4"/>
        <v>1.3125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0.28571428571428581</v>
      </c>
      <c r="K23" s="89">
        <f t="shared" si="5"/>
        <v>0.77777777777777768</v>
      </c>
      <c r="L23" s="89">
        <f t="shared" si="5"/>
        <v>-0.25</v>
      </c>
      <c r="M23" s="89">
        <f t="shared" si="5"/>
        <v>8.3333333333333259E-2</v>
      </c>
      <c r="N23" s="89">
        <f t="shared" si="5"/>
        <v>7.6923076923076872E-2</v>
      </c>
      <c r="O23" s="89">
        <f t="shared" si="5"/>
        <v>7.1428571428571397E-2</v>
      </c>
      <c r="P23" s="89">
        <f t="shared" si="5"/>
        <v>6.6666666666666652E-2</v>
      </c>
      <c r="Q23" s="89">
        <f t="shared" si="5"/>
        <v>0.1875</v>
      </c>
      <c r="R23" s="89">
        <f t="shared" si="5"/>
        <v>0</v>
      </c>
      <c r="S23" s="89">
        <f t="shared" si="5"/>
        <v>-0.10526315789473684</v>
      </c>
      <c r="T23" s="89">
        <f t="shared" si="5"/>
        <v>0.23529411764705888</v>
      </c>
      <c r="U23" s="89">
        <f t="shared" si="5"/>
        <v>0.14285714285714279</v>
      </c>
      <c r="V23" s="89">
        <f t="shared" si="5"/>
        <v>8.3333333333333259E-2</v>
      </c>
      <c r="W23" s="89">
        <f t="shared" si="5"/>
        <v>-0.57692307692307687</v>
      </c>
      <c r="X23" s="89">
        <f t="shared" si="5"/>
        <v>0.54545454545454541</v>
      </c>
      <c r="Y23" s="89">
        <f t="shared" si="5"/>
        <v>0.70588235294117641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0.16566265060240964</v>
      </c>
      <c r="J25" s="89">
        <f t="shared" si="6"/>
        <v>0.13983050847457626</v>
      </c>
      <c r="K25" s="89">
        <f t="shared" si="6"/>
        <v>0.10978835978835978</v>
      </c>
      <c r="L25" s="89">
        <f t="shared" si="6"/>
        <v>0.17002237136465326</v>
      </c>
      <c r="M25" s="89">
        <f t="shared" si="6"/>
        <v>0.14417744916820702</v>
      </c>
      <c r="N25" s="89">
        <f t="shared" si="6"/>
        <v>0.10843373493975904</v>
      </c>
      <c r="O25" s="89">
        <f t="shared" si="6"/>
        <v>0.14337568058076225</v>
      </c>
      <c r="P25" s="89">
        <f t="shared" si="6"/>
        <v>0.16029143897996356</v>
      </c>
      <c r="Q25" s="89">
        <f t="shared" si="6"/>
        <v>0.15901639344262294</v>
      </c>
      <c r="R25" s="89">
        <f t="shared" si="6"/>
        <v>0.18101933216168717</v>
      </c>
      <c r="S25" s="89">
        <f t="shared" si="6"/>
        <v>0.19454545454545455</v>
      </c>
      <c r="T25" s="89">
        <f t="shared" si="6"/>
        <v>0.15508021390374332</v>
      </c>
      <c r="U25" s="89">
        <f t="shared" si="6"/>
        <v>0.13820224719101123</v>
      </c>
      <c r="V25" s="89">
        <f t="shared" si="6"/>
        <v>0.1277445109780439</v>
      </c>
      <c r="W25" s="89">
        <f t="shared" ref="W25:X25" si="7">W8/W5</f>
        <v>9.3625498007968128E-2</v>
      </c>
      <c r="X25" s="89">
        <f t="shared" si="7"/>
        <v>5.7791537667698657E-2</v>
      </c>
      <c r="Y25" s="89">
        <f t="shared" ref="Y25" si="8">Y8/Y5</f>
        <v>6.4296915838996341E-2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0.31609195402298851</v>
      </c>
      <c r="J26" s="89">
        <f t="shared" si="9"/>
        <v>0.30697674418604654</v>
      </c>
      <c r="K26" s="89">
        <f t="shared" si="9"/>
        <v>0.29963898916967507</v>
      </c>
      <c r="L26" s="89">
        <f t="shared" si="9"/>
        <v>0.32067510548523209</v>
      </c>
      <c r="M26" s="89">
        <f t="shared" si="9"/>
        <v>0.35944700460829493</v>
      </c>
      <c r="N26" s="89">
        <f t="shared" si="9"/>
        <v>0.36651583710407237</v>
      </c>
      <c r="O26" s="89">
        <f t="shared" si="9"/>
        <v>0.34801762114537443</v>
      </c>
      <c r="P26" s="89">
        <f t="shared" si="9"/>
        <v>0.38596491228070173</v>
      </c>
      <c r="Q26" s="89">
        <f t="shared" si="9"/>
        <v>0.37307692307692308</v>
      </c>
      <c r="R26" s="89">
        <f t="shared" si="9"/>
        <v>0.44782608695652176</v>
      </c>
      <c r="S26" s="89">
        <f t="shared" si="9"/>
        <v>0.42460317460317459</v>
      </c>
      <c r="T26" s="89">
        <f t="shared" si="9"/>
        <v>0.4</v>
      </c>
      <c r="U26" s="89">
        <f t="shared" si="9"/>
        <v>0.47126436781609193</v>
      </c>
      <c r="V26" s="89">
        <f t="shared" si="9"/>
        <v>0.45878136200716846</v>
      </c>
      <c r="W26" s="89">
        <f t="shared" ref="W26:X26" si="10">W8/W7</f>
        <v>0.26256983240223464</v>
      </c>
      <c r="X26" s="89">
        <f t="shared" si="10"/>
        <v>0.24242424242424243</v>
      </c>
      <c r="Y26" s="89">
        <f t="shared" ref="Y26" si="11">Y8/Y7</f>
        <v>0.39047619047619048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0.29090909090909089</v>
      </c>
      <c r="J28" s="89">
        <f t="shared" si="12"/>
        <v>0.24242424242424243</v>
      </c>
      <c r="K28" s="89">
        <f t="shared" si="12"/>
        <v>0.20481927710843373</v>
      </c>
      <c r="L28" s="89">
        <f t="shared" si="12"/>
        <v>0.22368421052631579</v>
      </c>
      <c r="M28" s="89">
        <f t="shared" si="12"/>
        <v>0.23076923076923078</v>
      </c>
      <c r="N28" s="89">
        <f t="shared" si="12"/>
        <v>0.22222222222222221</v>
      </c>
      <c r="O28" s="89">
        <f t="shared" si="12"/>
        <v>0.22784810126582278</v>
      </c>
      <c r="P28" s="89">
        <f t="shared" si="12"/>
        <v>0.21590909090909091</v>
      </c>
      <c r="Q28" s="89">
        <f t="shared" si="12"/>
        <v>0.20618556701030927</v>
      </c>
      <c r="R28" s="89">
        <f t="shared" si="12"/>
        <v>0.20388349514563106</v>
      </c>
      <c r="S28" s="89">
        <f t="shared" si="12"/>
        <v>0.20560747663551401</v>
      </c>
      <c r="T28" s="89">
        <f t="shared" si="12"/>
        <v>0.20689655172413793</v>
      </c>
      <c r="U28" s="89">
        <f t="shared" si="12"/>
        <v>0.2032520325203252</v>
      </c>
      <c r="V28" s="89">
        <f t="shared" si="12"/>
        <v>0.1875</v>
      </c>
      <c r="W28" s="89">
        <f t="shared" ref="W28:X28" si="13">W15/W8</f>
        <v>0.40425531914893614</v>
      </c>
      <c r="X28" s="89">
        <f t="shared" si="13"/>
        <v>0.30357142857142855</v>
      </c>
      <c r="Y28" s="89">
        <f t="shared" ref="Y28" si="14">Y15/Y8</f>
        <v>0.15447154471544716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0.27272727272727271</v>
      </c>
      <c r="J29" s="89">
        <f t="shared" si="15"/>
        <v>0.27272727272727271</v>
      </c>
      <c r="K29" s="89">
        <f t="shared" si="15"/>
        <v>0.25301204819277107</v>
      </c>
      <c r="L29" s="89">
        <f t="shared" si="15"/>
        <v>0.23684210526315788</v>
      </c>
      <c r="M29" s="89">
        <f t="shared" si="15"/>
        <v>0.21794871794871795</v>
      </c>
      <c r="N29" s="89">
        <f t="shared" si="15"/>
        <v>0.19753086419753085</v>
      </c>
      <c r="O29" s="89">
        <f t="shared" si="15"/>
        <v>0.16455696202531644</v>
      </c>
      <c r="P29" s="89">
        <f t="shared" si="15"/>
        <v>0.15909090909090909</v>
      </c>
      <c r="Q29" s="89">
        <f t="shared" si="15"/>
        <v>0.14432989690721648</v>
      </c>
      <c r="R29" s="89">
        <f t="shared" si="15"/>
        <v>0.14563106796116504</v>
      </c>
      <c r="S29" s="89">
        <f t="shared" si="15"/>
        <v>0.14953271028037382</v>
      </c>
      <c r="T29" s="89">
        <f t="shared" si="15"/>
        <v>0.14655172413793102</v>
      </c>
      <c r="U29" s="89">
        <f t="shared" si="15"/>
        <v>0.16260162601626016</v>
      </c>
      <c r="V29" s="89">
        <f t="shared" si="15"/>
        <v>0.171875</v>
      </c>
      <c r="W29" s="89">
        <f t="shared" ref="W29:X29" si="16">W10/W8</f>
        <v>0.10638297872340426</v>
      </c>
      <c r="X29" s="89">
        <f t="shared" si="16"/>
        <v>0.10714285714285714</v>
      </c>
      <c r="Y29" s="89">
        <f t="shared" ref="Y29" si="17">Y10/Y8</f>
        <v>0.16260162601626016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556</v>
      </c>
      <c r="J32" s="42">
        <v>594</v>
      </c>
      <c r="K32" s="42">
        <v>550</v>
      </c>
      <c r="L32" s="42">
        <v>450</v>
      </c>
      <c r="M32" s="42">
        <v>548</v>
      </c>
      <c r="N32" s="42">
        <v>681</v>
      </c>
      <c r="O32" s="42">
        <v>668</v>
      </c>
      <c r="P32" s="42">
        <v>641</v>
      </c>
      <c r="Q32" s="42">
        <v>672</v>
      </c>
      <c r="R32" s="42">
        <v>789</v>
      </c>
      <c r="S32" s="42">
        <v>734</v>
      </c>
      <c r="T32" s="42">
        <v>707</v>
      </c>
      <c r="U32" s="42">
        <v>763</v>
      </c>
      <c r="V32" s="42">
        <v>899</v>
      </c>
      <c r="W32" s="42">
        <v>712</v>
      </c>
      <c r="X32" s="42">
        <v>1102</v>
      </c>
      <c r="Y32" s="42">
        <v>1348</v>
      </c>
    </row>
    <row r="33" spans="1:25" x14ac:dyDescent="0.3">
      <c r="A33" s="16" t="s">
        <v>116</v>
      </c>
      <c r="B33" s="42">
        <v>129</v>
      </c>
      <c r="C33" s="42">
        <v>162</v>
      </c>
      <c r="D33" s="42">
        <v>156</v>
      </c>
      <c r="E33" s="42">
        <v>159</v>
      </c>
      <c r="F33" s="68">
        <v>191</v>
      </c>
      <c r="G33" s="68">
        <v>302</v>
      </c>
      <c r="H33" s="68">
        <v>372</v>
      </c>
      <c r="I33" s="68">
        <v>360</v>
      </c>
      <c r="J33" s="68">
        <v>352</v>
      </c>
      <c r="K33" s="68">
        <v>293</v>
      </c>
      <c r="L33" s="68">
        <v>267</v>
      </c>
      <c r="M33" s="68">
        <v>354</v>
      </c>
      <c r="N33" s="68">
        <v>461</v>
      </c>
      <c r="O33" s="68">
        <v>464</v>
      </c>
      <c r="P33" s="68">
        <v>425</v>
      </c>
      <c r="Q33" s="68">
        <v>464</v>
      </c>
      <c r="R33" s="42">
        <v>577</v>
      </c>
      <c r="S33" s="42">
        <v>511</v>
      </c>
      <c r="T33" s="42">
        <v>436</v>
      </c>
      <c r="U33" s="42">
        <v>465</v>
      </c>
      <c r="V33" s="42">
        <v>549</v>
      </c>
      <c r="W33" s="42">
        <v>600</v>
      </c>
      <c r="X33" s="42">
        <v>818</v>
      </c>
      <c r="Y33" s="42">
        <v>861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196</v>
      </c>
      <c r="J34" s="68">
        <v>242</v>
      </c>
      <c r="K34" s="68">
        <v>257</v>
      </c>
      <c r="L34" s="68">
        <v>183</v>
      </c>
      <c r="M34" s="68">
        <v>194</v>
      </c>
      <c r="N34" s="68">
        <v>220</v>
      </c>
      <c r="O34" s="68">
        <v>204</v>
      </c>
      <c r="P34" s="68">
        <v>216</v>
      </c>
      <c r="Q34" s="42">
        <v>208</v>
      </c>
      <c r="R34" s="42">
        <v>212</v>
      </c>
      <c r="S34" s="42">
        <v>224</v>
      </c>
      <c r="T34" s="42">
        <v>271</v>
      </c>
      <c r="U34" s="42">
        <v>299</v>
      </c>
      <c r="V34" s="42">
        <v>350</v>
      </c>
      <c r="W34" s="42">
        <v>112</v>
      </c>
      <c r="X34" s="42">
        <v>284</v>
      </c>
      <c r="Y34" s="42">
        <v>487</v>
      </c>
    </row>
    <row r="35" spans="1:25" x14ac:dyDescent="0.3">
      <c r="A35" s="76" t="s">
        <v>2</v>
      </c>
      <c r="B35" s="63" t="s">
        <v>3</v>
      </c>
      <c r="C35" s="63" t="s">
        <v>3</v>
      </c>
      <c r="D35" s="63" t="s">
        <v>3</v>
      </c>
      <c r="E35" s="63" t="s">
        <v>3</v>
      </c>
      <c r="F35" s="63" t="s">
        <v>3</v>
      </c>
      <c r="G35" s="63" t="s">
        <v>3</v>
      </c>
      <c r="H35" s="63" t="s">
        <v>3</v>
      </c>
      <c r="I35" s="3">
        <f t="shared" ref="I35:V35" si="18">I36+I44</f>
        <v>128</v>
      </c>
      <c r="J35" s="3">
        <f t="shared" si="18"/>
        <v>158</v>
      </c>
      <c r="K35" s="3">
        <f t="shared" si="18"/>
        <v>161</v>
      </c>
      <c r="L35" s="3">
        <f t="shared" si="18"/>
        <v>124</v>
      </c>
      <c r="M35" s="3">
        <f t="shared" si="18"/>
        <v>130</v>
      </c>
      <c r="N35" s="3">
        <f t="shared" si="18"/>
        <v>138</v>
      </c>
      <c r="O35" s="3">
        <f t="shared" si="18"/>
        <v>139</v>
      </c>
      <c r="P35" s="3">
        <f t="shared" si="18"/>
        <v>149</v>
      </c>
      <c r="Q35" s="3">
        <f t="shared" si="18"/>
        <v>150</v>
      </c>
      <c r="R35" s="3">
        <f t="shared" si="18"/>
        <v>147</v>
      </c>
      <c r="S35" s="3">
        <f t="shared" si="18"/>
        <v>154</v>
      </c>
      <c r="T35" s="3">
        <f t="shared" si="18"/>
        <v>183</v>
      </c>
      <c r="U35" s="3">
        <f t="shared" si="18"/>
        <v>234</v>
      </c>
      <c r="V35" s="3">
        <f t="shared" si="18"/>
        <v>271</v>
      </c>
      <c r="W35" s="3">
        <f t="shared" ref="W35:X35" si="19">W36+W44</f>
        <v>45</v>
      </c>
      <c r="X35" s="3">
        <f t="shared" si="19"/>
        <v>180</v>
      </c>
      <c r="Y35" s="3">
        <f t="shared" ref="Y35" si="20">Y36+Y44</f>
        <v>392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120</v>
      </c>
      <c r="J36" s="68">
        <v>148</v>
      </c>
      <c r="K36" s="68">
        <v>149</v>
      </c>
      <c r="L36" s="68">
        <v>114</v>
      </c>
      <c r="M36" s="68">
        <v>118</v>
      </c>
      <c r="N36" s="68">
        <v>125</v>
      </c>
      <c r="O36" s="68">
        <v>124</v>
      </c>
      <c r="P36" s="68">
        <v>128</v>
      </c>
      <c r="Q36" s="68">
        <v>122</v>
      </c>
      <c r="R36" s="42">
        <v>119</v>
      </c>
      <c r="S36" s="42">
        <v>132</v>
      </c>
      <c r="T36" s="42">
        <v>164</v>
      </c>
      <c r="U36" s="42">
        <v>212</v>
      </c>
      <c r="V36" s="42">
        <v>249</v>
      </c>
      <c r="W36" s="42">
        <v>42</v>
      </c>
      <c r="X36" s="42">
        <v>171</v>
      </c>
      <c r="Y36" s="42">
        <v>374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38</v>
      </c>
      <c r="J37" s="68">
        <v>44</v>
      </c>
      <c r="K37" s="68">
        <v>39</v>
      </c>
      <c r="L37" s="68">
        <v>26</v>
      </c>
      <c r="M37" s="68">
        <v>25</v>
      </c>
      <c r="N37" s="68">
        <v>26</v>
      </c>
      <c r="O37" s="68">
        <v>27</v>
      </c>
      <c r="P37" s="68">
        <v>29</v>
      </c>
      <c r="Q37" s="68">
        <v>26</v>
      </c>
      <c r="R37" s="42">
        <v>25</v>
      </c>
      <c r="S37" s="42">
        <v>26</v>
      </c>
      <c r="T37" s="42">
        <v>30</v>
      </c>
      <c r="U37" s="42">
        <v>30</v>
      </c>
      <c r="V37" s="42">
        <v>35</v>
      </c>
      <c r="W37" s="42">
        <v>6</v>
      </c>
      <c r="X37" s="42">
        <v>20</v>
      </c>
      <c r="Y37" s="42">
        <v>40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38</v>
      </c>
      <c r="J39" s="68">
        <v>44</v>
      </c>
      <c r="K39" s="68">
        <v>39</v>
      </c>
      <c r="L39" s="68">
        <v>26</v>
      </c>
      <c r="M39" s="68">
        <v>25</v>
      </c>
      <c r="N39" s="68">
        <v>26</v>
      </c>
      <c r="O39" s="68">
        <v>27</v>
      </c>
      <c r="P39" s="68">
        <v>29</v>
      </c>
      <c r="Q39" s="68">
        <v>26</v>
      </c>
      <c r="R39" s="42">
        <v>25</v>
      </c>
      <c r="S39" s="42">
        <v>26</v>
      </c>
      <c r="T39" s="42">
        <v>30</v>
      </c>
      <c r="U39" s="42">
        <v>30</v>
      </c>
      <c r="V39" s="42">
        <v>35</v>
      </c>
      <c r="W39" s="42">
        <v>6</v>
      </c>
      <c r="X39" s="42">
        <v>20</v>
      </c>
      <c r="Y39" s="42">
        <v>40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82</v>
      </c>
      <c r="J40" s="68">
        <v>104</v>
      </c>
      <c r="K40" s="68">
        <v>110</v>
      </c>
      <c r="L40" s="68">
        <v>88</v>
      </c>
      <c r="M40" s="68">
        <v>93</v>
      </c>
      <c r="N40" s="68">
        <v>99</v>
      </c>
      <c r="O40" s="68">
        <v>97</v>
      </c>
      <c r="P40" s="68">
        <v>100</v>
      </c>
      <c r="Q40" s="68">
        <v>95</v>
      </c>
      <c r="R40" s="42">
        <v>94</v>
      </c>
      <c r="S40" s="42">
        <v>106</v>
      </c>
      <c r="T40" s="42">
        <v>134</v>
      </c>
      <c r="U40" s="42">
        <v>182</v>
      </c>
      <c r="V40" s="42">
        <v>213</v>
      </c>
      <c r="W40" s="42">
        <v>35</v>
      </c>
      <c r="X40" s="42">
        <v>151</v>
      </c>
      <c r="Y40" s="42">
        <v>334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2</v>
      </c>
      <c r="J42" s="68">
        <v>3</v>
      </c>
      <c r="K42" s="68">
        <v>3</v>
      </c>
      <c r="L42" s="68">
        <v>3</v>
      </c>
      <c r="M42" s="68">
        <v>4</v>
      </c>
      <c r="N42" s="68">
        <v>3</v>
      </c>
      <c r="O42" s="68">
        <v>4</v>
      </c>
      <c r="P42" s="68">
        <v>5</v>
      </c>
      <c r="Q42" s="68">
        <v>6</v>
      </c>
      <c r="R42" s="42">
        <v>7</v>
      </c>
      <c r="S42" s="42">
        <v>8</v>
      </c>
      <c r="T42" s="42">
        <v>13</v>
      </c>
      <c r="U42" s="42">
        <v>16</v>
      </c>
      <c r="V42" s="42">
        <v>12</v>
      </c>
      <c r="W42" s="42">
        <v>4</v>
      </c>
      <c r="X42" s="42">
        <v>5</v>
      </c>
      <c r="Y42" s="42">
        <v>11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79</v>
      </c>
      <c r="J43" s="68">
        <v>101</v>
      </c>
      <c r="K43" s="68">
        <v>107</v>
      </c>
      <c r="L43" s="68">
        <v>84</v>
      </c>
      <c r="M43" s="68">
        <v>89</v>
      </c>
      <c r="N43" s="68">
        <v>95</v>
      </c>
      <c r="O43" s="68">
        <v>93</v>
      </c>
      <c r="P43" s="68">
        <v>94</v>
      </c>
      <c r="Q43" s="68">
        <v>89</v>
      </c>
      <c r="R43" s="42">
        <v>87</v>
      </c>
      <c r="S43" s="42">
        <v>97</v>
      </c>
      <c r="T43" s="42">
        <v>121</v>
      </c>
      <c r="U43" s="42">
        <v>165</v>
      </c>
      <c r="V43" s="42">
        <v>201</v>
      </c>
      <c r="W43" s="42">
        <v>31</v>
      </c>
      <c r="X43" s="42">
        <v>146</v>
      </c>
      <c r="Y43" s="42">
        <v>322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</v>
      </c>
      <c r="J44" s="68">
        <v>10</v>
      </c>
      <c r="K44" s="68">
        <v>12</v>
      </c>
      <c r="L44" s="68">
        <v>10</v>
      </c>
      <c r="M44" s="68">
        <v>12</v>
      </c>
      <c r="N44" s="68">
        <v>13</v>
      </c>
      <c r="O44" s="68">
        <v>15</v>
      </c>
      <c r="P44" s="68">
        <v>21</v>
      </c>
      <c r="Q44" s="68">
        <v>28</v>
      </c>
      <c r="R44" s="42">
        <v>28</v>
      </c>
      <c r="S44" s="42">
        <v>22</v>
      </c>
      <c r="T44" s="42">
        <v>19</v>
      </c>
      <c r="U44" s="42">
        <v>22</v>
      </c>
      <c r="V44" s="42">
        <v>22</v>
      </c>
      <c r="W44" s="42">
        <v>3</v>
      </c>
      <c r="X44" s="42">
        <v>9</v>
      </c>
      <c r="Y44" s="42">
        <v>18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0.234375</v>
      </c>
      <c r="K46" s="65">
        <f t="shared" si="21"/>
        <v>1.8987341772152E-2</v>
      </c>
      <c r="L46" s="65">
        <f t="shared" si="21"/>
        <v>-0.22981366459627328</v>
      </c>
      <c r="M46" s="65">
        <f t="shared" si="21"/>
        <v>4.8387096774193505E-2</v>
      </c>
      <c r="N46" s="65">
        <f t="shared" si="21"/>
        <v>6.1538461538461542E-2</v>
      </c>
      <c r="O46" s="65">
        <f t="shared" si="21"/>
        <v>7.2463768115942351E-3</v>
      </c>
      <c r="P46" s="65">
        <f t="shared" si="21"/>
        <v>7.1942446043165464E-2</v>
      </c>
      <c r="Q46" s="65">
        <f t="shared" si="21"/>
        <v>6.7114093959732557E-3</v>
      </c>
      <c r="R46" s="65">
        <f t="shared" si="21"/>
        <v>-2.0000000000000018E-2</v>
      </c>
      <c r="S46" s="65">
        <f t="shared" si="21"/>
        <v>4.7619047619047672E-2</v>
      </c>
      <c r="T46" s="65">
        <f t="shared" si="21"/>
        <v>0.18831168831168821</v>
      </c>
      <c r="U46" s="65">
        <f t="shared" si="21"/>
        <v>0.27868852459016402</v>
      </c>
      <c r="V46" s="65">
        <f t="shared" si="21"/>
        <v>0.15811965811965822</v>
      </c>
      <c r="W46" s="65">
        <f t="shared" si="21"/>
        <v>-0.83394833948339486</v>
      </c>
      <c r="X46" s="65">
        <f t="shared" si="21"/>
        <v>3</v>
      </c>
      <c r="Y46" s="65">
        <f t="shared" si="21"/>
        <v>1.1777777777777776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0.23333333333333339</v>
      </c>
      <c r="K47" s="65">
        <f t="shared" si="21"/>
        <v>6.7567567567567988E-3</v>
      </c>
      <c r="L47" s="65">
        <f t="shared" si="21"/>
        <v>-0.2348993288590604</v>
      </c>
      <c r="M47" s="65">
        <f t="shared" si="21"/>
        <v>3.5087719298245723E-2</v>
      </c>
      <c r="N47" s="65">
        <f t="shared" si="21"/>
        <v>5.9322033898305149E-2</v>
      </c>
      <c r="O47" s="65">
        <f t="shared" si="21"/>
        <v>-8.0000000000000071E-3</v>
      </c>
      <c r="P47" s="65">
        <f t="shared" si="21"/>
        <v>3.2258064516129004E-2</v>
      </c>
      <c r="Q47" s="65">
        <f t="shared" si="21"/>
        <v>-4.6875E-2</v>
      </c>
      <c r="R47" s="65">
        <f t="shared" si="21"/>
        <v>-2.4590163934426257E-2</v>
      </c>
      <c r="S47" s="65">
        <f t="shared" si="21"/>
        <v>0.10924369747899165</v>
      </c>
      <c r="T47" s="65">
        <f t="shared" si="21"/>
        <v>0.24242424242424243</v>
      </c>
      <c r="U47" s="65">
        <f t="shared" si="21"/>
        <v>0.29268292682926833</v>
      </c>
      <c r="V47" s="65">
        <f t="shared" si="21"/>
        <v>0.17452830188679247</v>
      </c>
      <c r="W47" s="65">
        <f t="shared" si="21"/>
        <v>-0.83132530120481929</v>
      </c>
      <c r="X47" s="65">
        <f t="shared" si="21"/>
        <v>3.0714285714285712</v>
      </c>
      <c r="Y47" s="65">
        <f t="shared" si="21"/>
        <v>1.1871345029239766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0.15789473684210531</v>
      </c>
      <c r="K48" s="65">
        <f t="shared" si="21"/>
        <v>-0.11363636363636365</v>
      </c>
      <c r="L48" s="65">
        <f t="shared" si="21"/>
        <v>-0.33333333333333337</v>
      </c>
      <c r="M48" s="65">
        <f t="shared" si="21"/>
        <v>-3.8461538461538436E-2</v>
      </c>
      <c r="N48" s="65">
        <f t="shared" si="21"/>
        <v>4.0000000000000036E-2</v>
      </c>
      <c r="O48" s="65">
        <f t="shared" si="21"/>
        <v>3.8461538461538547E-2</v>
      </c>
      <c r="P48" s="65">
        <f t="shared" si="21"/>
        <v>7.4074074074074181E-2</v>
      </c>
      <c r="Q48" s="65">
        <f t="shared" si="21"/>
        <v>-0.10344827586206895</v>
      </c>
      <c r="R48" s="65">
        <f t="shared" si="21"/>
        <v>-3.8461538461538436E-2</v>
      </c>
      <c r="S48" s="65">
        <f t="shared" si="21"/>
        <v>4.0000000000000036E-2</v>
      </c>
      <c r="T48" s="65">
        <f t="shared" si="21"/>
        <v>0.15384615384615374</v>
      </c>
      <c r="U48" s="65">
        <f t="shared" si="21"/>
        <v>0</v>
      </c>
      <c r="V48" s="65">
        <f t="shared" si="21"/>
        <v>0.16666666666666674</v>
      </c>
      <c r="W48" s="65">
        <f t="shared" si="21"/>
        <v>-0.82857142857142851</v>
      </c>
      <c r="X48" s="65">
        <f t="shared" si="21"/>
        <v>2.3333333333333335</v>
      </c>
      <c r="Y48" s="65">
        <f t="shared" si="21"/>
        <v>1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0.26829268292682928</v>
      </c>
      <c r="K49" s="65">
        <f t="shared" si="22"/>
        <v>5.7692307692307709E-2</v>
      </c>
      <c r="L49" s="65">
        <f t="shared" si="22"/>
        <v>-0.19999999999999996</v>
      </c>
      <c r="M49" s="65">
        <f t="shared" si="22"/>
        <v>5.6818181818181879E-2</v>
      </c>
      <c r="N49" s="65">
        <f t="shared" si="22"/>
        <v>6.4516129032258007E-2</v>
      </c>
      <c r="O49" s="65">
        <f t="shared" si="22"/>
        <v>-2.0202020202020221E-2</v>
      </c>
      <c r="P49" s="65">
        <f t="shared" si="22"/>
        <v>3.0927835051546282E-2</v>
      </c>
      <c r="Q49" s="65">
        <f t="shared" si="22"/>
        <v>-5.0000000000000044E-2</v>
      </c>
      <c r="R49" s="65">
        <f t="shared" si="22"/>
        <v>-1.0526315789473717E-2</v>
      </c>
      <c r="S49" s="65">
        <f t="shared" si="22"/>
        <v>0.12765957446808507</v>
      </c>
      <c r="T49" s="65">
        <f t="shared" si="22"/>
        <v>0.26415094339622636</v>
      </c>
      <c r="U49" s="65">
        <f t="shared" si="22"/>
        <v>0.35820895522388052</v>
      </c>
      <c r="V49" s="65">
        <f t="shared" si="22"/>
        <v>0.17032967032967039</v>
      </c>
      <c r="W49" s="65">
        <f t="shared" si="22"/>
        <v>-0.83568075117370888</v>
      </c>
      <c r="X49" s="65">
        <f t="shared" si="22"/>
        <v>3.3142857142857141</v>
      </c>
      <c r="Y49" s="65">
        <f t="shared" si="22"/>
        <v>1.2119205298013247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0.25</v>
      </c>
      <c r="K50" s="88">
        <f t="shared" si="23"/>
        <v>0.19999999999999996</v>
      </c>
      <c r="L50" s="88">
        <f t="shared" si="23"/>
        <v>-0.16666666666666663</v>
      </c>
      <c r="M50" s="88">
        <f t="shared" si="23"/>
        <v>0.19999999999999996</v>
      </c>
      <c r="N50" s="88">
        <f t="shared" si="23"/>
        <v>8.3333333333333259E-2</v>
      </c>
      <c r="O50" s="88">
        <f t="shared" si="23"/>
        <v>0.15384615384615374</v>
      </c>
      <c r="P50" s="88">
        <f t="shared" si="23"/>
        <v>0.39999999999999991</v>
      </c>
      <c r="Q50" s="88">
        <f t="shared" si="23"/>
        <v>0.33333333333333326</v>
      </c>
      <c r="R50" s="88">
        <f t="shared" si="23"/>
        <v>0</v>
      </c>
      <c r="S50" s="88">
        <f t="shared" si="23"/>
        <v>-0.2142857142857143</v>
      </c>
      <c r="T50" s="88">
        <f t="shared" si="23"/>
        <v>-0.13636363636363635</v>
      </c>
      <c r="U50" s="88">
        <f t="shared" si="23"/>
        <v>0.15789473684210531</v>
      </c>
      <c r="V50" s="88">
        <f t="shared" si="23"/>
        <v>0</v>
      </c>
      <c r="W50" s="88">
        <f t="shared" si="23"/>
        <v>-0.86363636363636365</v>
      </c>
      <c r="X50" s="88">
        <f t="shared" si="23"/>
        <v>2</v>
      </c>
      <c r="Y50" s="88">
        <f t="shared" si="23"/>
        <v>1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0.23021582733812951</v>
      </c>
      <c r="J52" s="65">
        <f t="shared" si="24"/>
        <v>0.265993265993266</v>
      </c>
      <c r="K52" s="65">
        <f t="shared" si="24"/>
        <v>0.29272727272727272</v>
      </c>
      <c r="L52" s="65">
        <f t="shared" si="24"/>
        <v>0.27555555555555555</v>
      </c>
      <c r="M52" s="65">
        <f t="shared" si="24"/>
        <v>0.23722627737226276</v>
      </c>
      <c r="N52" s="65">
        <f t="shared" si="24"/>
        <v>0.20264317180616739</v>
      </c>
      <c r="O52" s="65">
        <f t="shared" si="24"/>
        <v>0.20808383233532934</v>
      </c>
      <c r="P52" s="65">
        <f t="shared" si="24"/>
        <v>0.23244929797191888</v>
      </c>
      <c r="Q52" s="65">
        <f t="shared" si="24"/>
        <v>0.22321428571428573</v>
      </c>
      <c r="R52" s="65">
        <f t="shared" si="24"/>
        <v>0.18631178707224336</v>
      </c>
      <c r="S52" s="65">
        <f t="shared" si="24"/>
        <v>0.2098092643051771</v>
      </c>
      <c r="T52" s="65">
        <f t="shared" si="24"/>
        <v>0.25884016973125884</v>
      </c>
      <c r="U52" s="65">
        <f t="shared" si="24"/>
        <v>0.30668414154652685</v>
      </c>
      <c r="V52" s="65">
        <f t="shared" si="24"/>
        <v>0.30144605116796441</v>
      </c>
      <c r="W52" s="65">
        <f t="shared" ref="W52:X52" si="25">W35/W32</f>
        <v>6.3202247191011238E-2</v>
      </c>
      <c r="X52" s="65">
        <f t="shared" si="25"/>
        <v>0.16333938294010888</v>
      </c>
      <c r="Y52" s="65">
        <f t="shared" ref="Y52" si="26">Y35/Y32</f>
        <v>0.29080118694362017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0.65306122448979587</v>
      </c>
      <c r="J53" s="88">
        <f t="shared" si="27"/>
        <v>0.65289256198347112</v>
      </c>
      <c r="K53" s="88">
        <f t="shared" si="27"/>
        <v>0.62645914396887159</v>
      </c>
      <c r="L53" s="88">
        <f t="shared" si="27"/>
        <v>0.67759562841530052</v>
      </c>
      <c r="M53" s="88">
        <f t="shared" si="27"/>
        <v>0.67010309278350511</v>
      </c>
      <c r="N53" s="88">
        <f t="shared" si="27"/>
        <v>0.62727272727272732</v>
      </c>
      <c r="O53" s="88">
        <f t="shared" si="27"/>
        <v>0.68137254901960786</v>
      </c>
      <c r="P53" s="88">
        <f t="shared" si="27"/>
        <v>0.68981481481481477</v>
      </c>
      <c r="Q53" s="88">
        <f t="shared" si="27"/>
        <v>0.72115384615384615</v>
      </c>
      <c r="R53" s="88">
        <f t="shared" si="27"/>
        <v>0.69339622641509435</v>
      </c>
      <c r="S53" s="88">
        <f t="shared" si="27"/>
        <v>0.6875</v>
      </c>
      <c r="T53" s="88">
        <f t="shared" si="27"/>
        <v>0.67527675276752763</v>
      </c>
      <c r="U53" s="88">
        <f t="shared" si="27"/>
        <v>0.78260869565217395</v>
      </c>
      <c r="V53" s="88">
        <f t="shared" si="27"/>
        <v>0.77428571428571424</v>
      </c>
      <c r="W53" s="88">
        <f t="shared" ref="W53:X53" si="28">W35/W34</f>
        <v>0.4017857142857143</v>
      </c>
      <c r="X53" s="88">
        <f t="shared" si="28"/>
        <v>0.63380281690140849</v>
      </c>
      <c r="Y53" s="88">
        <f t="shared" ref="Y53" si="29">Y35/Y34</f>
        <v>0.80492813141683783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1.5625E-2</v>
      </c>
      <c r="J55" s="88">
        <f t="shared" si="30"/>
        <v>1.8987341772151899E-2</v>
      </c>
      <c r="K55" s="88">
        <f t="shared" si="30"/>
        <v>1.8633540372670808E-2</v>
      </c>
      <c r="L55" s="88">
        <f t="shared" si="30"/>
        <v>2.4193548387096774E-2</v>
      </c>
      <c r="M55" s="88">
        <f t="shared" si="30"/>
        <v>3.0769230769230771E-2</v>
      </c>
      <c r="N55" s="88">
        <f t="shared" si="30"/>
        <v>2.1739130434782608E-2</v>
      </c>
      <c r="O55" s="88">
        <f t="shared" si="30"/>
        <v>2.8776978417266189E-2</v>
      </c>
      <c r="P55" s="88">
        <f t="shared" si="30"/>
        <v>3.3557046979865772E-2</v>
      </c>
      <c r="Q55" s="88">
        <f t="shared" si="30"/>
        <v>0.04</v>
      </c>
      <c r="R55" s="88">
        <f t="shared" si="30"/>
        <v>4.7619047619047616E-2</v>
      </c>
      <c r="S55" s="88">
        <f t="shared" si="30"/>
        <v>5.1948051948051951E-2</v>
      </c>
      <c r="T55" s="88">
        <f t="shared" si="30"/>
        <v>7.1038251366120214E-2</v>
      </c>
      <c r="U55" s="88">
        <f t="shared" si="30"/>
        <v>6.8376068376068383E-2</v>
      </c>
      <c r="V55" s="88">
        <f t="shared" si="30"/>
        <v>4.4280442804428041E-2</v>
      </c>
      <c r="W55" s="88">
        <f t="shared" ref="W55:X55" si="31">W42/W35</f>
        <v>8.8888888888888892E-2</v>
      </c>
      <c r="X55" s="88">
        <f t="shared" si="31"/>
        <v>2.7777777777777776E-2</v>
      </c>
      <c r="Y55" s="88">
        <f t="shared" ref="Y55" si="32">Y42/Y35</f>
        <v>2.8061224489795918E-2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0.296875</v>
      </c>
      <c r="J56" s="65">
        <f t="shared" si="33"/>
        <v>0.27848101265822783</v>
      </c>
      <c r="K56" s="65">
        <f t="shared" si="33"/>
        <v>0.24223602484472051</v>
      </c>
      <c r="L56" s="65">
        <f t="shared" si="33"/>
        <v>0.20967741935483872</v>
      </c>
      <c r="M56" s="65">
        <f t="shared" si="33"/>
        <v>0.19230769230769232</v>
      </c>
      <c r="N56" s="65">
        <f t="shared" si="33"/>
        <v>0.18840579710144928</v>
      </c>
      <c r="O56" s="65">
        <f t="shared" si="33"/>
        <v>0.19424460431654678</v>
      </c>
      <c r="P56" s="65">
        <f t="shared" si="33"/>
        <v>0.19463087248322147</v>
      </c>
      <c r="Q56" s="65">
        <f t="shared" si="33"/>
        <v>0.17333333333333334</v>
      </c>
      <c r="R56" s="65">
        <f t="shared" si="33"/>
        <v>0.17006802721088435</v>
      </c>
      <c r="S56" s="65">
        <f t="shared" si="33"/>
        <v>0.16883116883116883</v>
      </c>
      <c r="T56" s="65">
        <f t="shared" si="33"/>
        <v>0.16393442622950818</v>
      </c>
      <c r="U56" s="65">
        <f t="shared" si="33"/>
        <v>0.12820512820512819</v>
      </c>
      <c r="V56" s="65">
        <f t="shared" si="33"/>
        <v>0.12915129151291513</v>
      </c>
      <c r="W56" s="65">
        <f t="shared" ref="W56:X56" si="34">W37/W35</f>
        <v>0.13333333333333333</v>
      </c>
      <c r="X56" s="65">
        <f t="shared" si="34"/>
        <v>0.1111111111111111</v>
      </c>
      <c r="Y56" s="65">
        <f t="shared" ref="Y56" si="35">Y37/Y35</f>
        <v>0.10204081632653061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-73</v>
      </c>
      <c r="J59" s="42">
        <f t="shared" si="36"/>
        <v>-92</v>
      </c>
      <c r="K59" s="42">
        <f t="shared" si="36"/>
        <v>-78</v>
      </c>
      <c r="L59" s="42">
        <f t="shared" si="36"/>
        <v>-48</v>
      </c>
      <c r="M59" s="42">
        <f t="shared" si="36"/>
        <v>-52</v>
      </c>
      <c r="N59" s="42">
        <f t="shared" si="36"/>
        <v>-57</v>
      </c>
      <c r="O59" s="42">
        <f t="shared" si="36"/>
        <v>-60</v>
      </c>
      <c r="P59" s="42">
        <f t="shared" si="36"/>
        <v>-61</v>
      </c>
      <c r="Q59" s="42">
        <f t="shared" si="36"/>
        <v>-53</v>
      </c>
      <c r="R59" s="42">
        <f t="shared" si="36"/>
        <v>-44</v>
      </c>
      <c r="S59" s="42">
        <f t="shared" si="36"/>
        <v>-47</v>
      </c>
      <c r="T59" s="42">
        <f t="shared" si="36"/>
        <v>-67</v>
      </c>
      <c r="U59" s="42">
        <f t="shared" si="36"/>
        <v>-111</v>
      </c>
      <c r="V59" s="42">
        <f t="shared" si="36"/>
        <v>-143</v>
      </c>
      <c r="W59" s="42">
        <f t="shared" ref="W59:X59" si="37">W8-W35</f>
        <v>2</v>
      </c>
      <c r="X59" s="42">
        <f t="shared" si="37"/>
        <v>-124</v>
      </c>
      <c r="Y59" s="42">
        <f t="shared" ref="Y59" si="38">Y8-Y35</f>
        <v>-269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-0.26027397260273971</v>
      </c>
      <c r="K61" s="87">
        <f t="shared" si="39"/>
        <v>0.15217391304347827</v>
      </c>
      <c r="L61" s="87">
        <f t="shared" si="39"/>
        <v>0.38461538461538464</v>
      </c>
      <c r="M61" s="87">
        <f t="shared" si="39"/>
        <v>-8.3333333333333329E-2</v>
      </c>
      <c r="N61" s="87">
        <f t="shared" si="39"/>
        <v>-9.6153846153846159E-2</v>
      </c>
      <c r="O61" s="87">
        <f t="shared" si="39"/>
        <v>-5.2631578947368418E-2</v>
      </c>
      <c r="P61" s="87">
        <f t="shared" si="39"/>
        <v>-1.6666666666666666E-2</v>
      </c>
      <c r="Q61" s="87">
        <f t="shared" si="39"/>
        <v>0.13114754098360656</v>
      </c>
      <c r="R61" s="87">
        <f t="shared" si="39"/>
        <v>0.16981132075471697</v>
      </c>
      <c r="S61" s="87">
        <f t="shared" si="39"/>
        <v>-6.8181818181818177E-2</v>
      </c>
      <c r="T61" s="87">
        <f t="shared" si="39"/>
        <v>-0.42553191489361702</v>
      </c>
      <c r="U61" s="87">
        <f t="shared" si="39"/>
        <v>-0.65671641791044777</v>
      </c>
      <c r="V61" s="87">
        <f t="shared" si="39"/>
        <v>-0.28828828828828829</v>
      </c>
      <c r="W61" s="87">
        <f t="shared" si="39"/>
        <v>1.013986013986014</v>
      </c>
      <c r="X61" s="87">
        <f t="shared" si="39"/>
        <v>-63</v>
      </c>
      <c r="Y61" s="87">
        <f t="shared" si="39"/>
        <v>-1.1693548387096775</v>
      </c>
    </row>
    <row r="62" spans="1:25" x14ac:dyDescent="0.3">
      <c r="A62" s="35"/>
    </row>
    <row r="63" spans="1:25" x14ac:dyDescent="0.3">
      <c r="A63" s="36"/>
    </row>
  </sheetData>
  <conditionalFormatting sqref="B25:H26">
    <cfRule type="cellIs" dxfId="556" priority="22" stopIfTrue="1" operator="lessThan">
      <formula>0</formula>
    </cfRule>
  </conditionalFormatting>
  <conditionalFormatting sqref="B28:H29">
    <cfRule type="cellIs" dxfId="555" priority="16" stopIfTrue="1" operator="lessThan">
      <formula>0</formula>
    </cfRule>
  </conditionalFormatting>
  <conditionalFormatting sqref="B35:H35">
    <cfRule type="cellIs" dxfId="554" priority="12" stopIfTrue="1" operator="lessThan">
      <formula>0</formula>
    </cfRule>
  </conditionalFormatting>
  <conditionalFormatting sqref="B53:H53">
    <cfRule type="cellIs" dxfId="553" priority="9" stopIfTrue="1" operator="lessThan">
      <formula>0</formula>
    </cfRule>
  </conditionalFormatting>
  <conditionalFormatting sqref="B55:H56">
    <cfRule type="cellIs" dxfId="552" priority="5" stopIfTrue="1" operator="lessThan">
      <formula>0</formula>
    </cfRule>
  </conditionalFormatting>
  <conditionalFormatting sqref="B19:I23">
    <cfRule type="cellIs" dxfId="551" priority="45" stopIfTrue="1" operator="lessThan">
      <formula>0</formula>
    </cfRule>
  </conditionalFormatting>
  <conditionalFormatting sqref="B19:Y29 Z34:HI35 Z51:HI53">
    <cfRule type="cellIs" dxfId="550" priority="47" stopIfTrue="1" operator="lessThan">
      <formula>0</formula>
    </cfRule>
  </conditionalFormatting>
  <conditionalFormatting sqref="B48:Y56 A57:U57">
    <cfRule type="cellIs" dxfId="549" priority="30" stopIfTrue="1" operator="lessThan">
      <formula>0</formula>
    </cfRule>
  </conditionalFormatting>
  <conditionalFormatting sqref="B59:Y59">
    <cfRule type="cellIs" dxfId="548" priority="3" stopIfTrue="1" operator="lessThan">
      <formula>0</formula>
    </cfRule>
  </conditionalFormatting>
  <conditionalFormatting sqref="B61:Y61">
    <cfRule type="cellIs" dxfId="547" priority="1" stopIfTrue="1" operator="lessThan">
      <formula>0</formula>
    </cfRule>
  </conditionalFormatting>
  <conditionalFormatting sqref="C25:H26">
    <cfRule type="cellIs" dxfId="546" priority="21" operator="lessThan">
      <formula>0</formula>
    </cfRule>
  </conditionalFormatting>
  <conditionalFormatting sqref="C28:H29">
    <cfRule type="cellIs" dxfId="545" priority="15" operator="lessThan">
      <formula>0</formula>
    </cfRule>
  </conditionalFormatting>
  <conditionalFormatting sqref="C35:H35">
    <cfRule type="cellIs" dxfId="544" priority="11" operator="lessThan">
      <formula>0</formula>
    </cfRule>
  </conditionalFormatting>
  <conditionalFormatting sqref="C50:I50 B50:B52">
    <cfRule type="cellIs" dxfId="543" priority="44" stopIfTrue="1" operator="lessThan">
      <formula>0</formula>
    </cfRule>
  </conditionalFormatting>
  <conditionalFormatting sqref="C19:Y23">
    <cfRule type="cellIs" dxfId="542" priority="28" operator="lessThan">
      <formula>0</formula>
    </cfRule>
  </conditionalFormatting>
  <conditionalFormatting sqref="J46:Y50">
    <cfRule type="cellIs" dxfId="541" priority="27" operator="lessThan">
      <formula>0</formula>
    </cfRule>
  </conditionalFormatting>
  <conditionalFormatting sqref="M34:P34">
    <cfRule type="cellIs" dxfId="540" priority="34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187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387</v>
      </c>
      <c r="J5" s="42">
        <v>440</v>
      </c>
      <c r="K5" s="42">
        <v>534</v>
      </c>
      <c r="L5" s="42">
        <v>452</v>
      </c>
      <c r="M5" s="42">
        <v>466</v>
      </c>
      <c r="N5" s="42">
        <v>506</v>
      </c>
      <c r="O5" s="42">
        <v>544</v>
      </c>
      <c r="P5" s="42">
        <v>558</v>
      </c>
      <c r="Q5" s="42">
        <v>472</v>
      </c>
      <c r="R5" s="42">
        <v>369</v>
      </c>
      <c r="S5" s="42">
        <v>460</v>
      </c>
      <c r="T5" s="42">
        <v>420</v>
      </c>
      <c r="U5" s="42">
        <v>546</v>
      </c>
      <c r="V5" s="42">
        <v>906</v>
      </c>
      <c r="W5" s="42">
        <v>1220</v>
      </c>
      <c r="X5" s="42">
        <v>1394</v>
      </c>
      <c r="Y5" s="42">
        <v>1204</v>
      </c>
    </row>
    <row r="6" spans="1:25" x14ac:dyDescent="0.3">
      <c r="A6" s="67" t="s">
        <v>113</v>
      </c>
      <c r="B6" s="42">
        <v>213</v>
      </c>
      <c r="C6" s="42">
        <v>215</v>
      </c>
      <c r="D6" s="42">
        <v>294</v>
      </c>
      <c r="E6" s="42">
        <v>212</v>
      </c>
      <c r="F6" s="68">
        <v>254</v>
      </c>
      <c r="G6" s="68">
        <v>163</v>
      </c>
      <c r="H6" s="68">
        <v>179</v>
      </c>
      <c r="I6" s="68">
        <v>215</v>
      </c>
      <c r="J6" s="68">
        <v>188</v>
      </c>
      <c r="K6" s="68">
        <v>254</v>
      </c>
      <c r="L6" s="68">
        <v>201</v>
      </c>
      <c r="M6" s="68">
        <v>161</v>
      </c>
      <c r="N6" s="68">
        <v>128</v>
      </c>
      <c r="O6" s="68">
        <v>197</v>
      </c>
      <c r="P6" s="68">
        <v>167</v>
      </c>
      <c r="Q6" s="68">
        <v>174</v>
      </c>
      <c r="R6" s="42">
        <v>119</v>
      </c>
      <c r="S6" s="42">
        <v>199</v>
      </c>
      <c r="T6" s="42">
        <v>100</v>
      </c>
      <c r="U6" s="42">
        <v>153</v>
      </c>
      <c r="V6" s="42">
        <v>223</v>
      </c>
      <c r="W6" s="42">
        <v>116</v>
      </c>
      <c r="X6" s="42">
        <v>264</v>
      </c>
      <c r="Y6" s="42">
        <v>146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172</v>
      </c>
      <c r="J7" s="68">
        <v>252</v>
      </c>
      <c r="K7" s="68">
        <v>280</v>
      </c>
      <c r="L7" s="68">
        <v>251</v>
      </c>
      <c r="M7" s="68">
        <v>305</v>
      </c>
      <c r="N7" s="68">
        <v>378</v>
      </c>
      <c r="O7" s="68">
        <v>347</v>
      </c>
      <c r="P7" s="68">
        <v>391</v>
      </c>
      <c r="Q7" s="42">
        <v>298</v>
      </c>
      <c r="R7" s="42">
        <v>250</v>
      </c>
      <c r="S7" s="42">
        <v>261</v>
      </c>
      <c r="T7" s="42">
        <v>320</v>
      </c>
      <c r="U7" s="42">
        <v>393</v>
      </c>
      <c r="V7" s="42">
        <v>683</v>
      </c>
      <c r="W7" s="42">
        <v>1103</v>
      </c>
      <c r="X7" s="42">
        <v>1130</v>
      </c>
      <c r="Y7" s="42">
        <v>1058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47</v>
      </c>
      <c r="J8" s="3">
        <f t="shared" si="0"/>
        <v>49</v>
      </c>
      <c r="K8" s="3">
        <f t="shared" si="0"/>
        <v>54</v>
      </c>
      <c r="L8" s="3">
        <f t="shared" si="0"/>
        <v>48</v>
      </c>
      <c r="M8" s="3">
        <f t="shared" si="0"/>
        <v>48</v>
      </c>
      <c r="N8" s="3">
        <f t="shared" si="0"/>
        <v>47</v>
      </c>
      <c r="O8" s="3">
        <f t="shared" si="0"/>
        <v>46</v>
      </c>
      <c r="P8" s="3">
        <f t="shared" si="0"/>
        <v>45</v>
      </c>
      <c r="Q8" s="3">
        <f t="shared" si="0"/>
        <v>46</v>
      </c>
      <c r="R8" s="3">
        <f t="shared" si="0"/>
        <v>47</v>
      </c>
      <c r="S8" s="3">
        <f t="shared" si="0"/>
        <v>51</v>
      </c>
      <c r="T8" s="3">
        <f t="shared" si="0"/>
        <v>56</v>
      </c>
      <c r="U8" s="3">
        <f t="shared" si="0"/>
        <v>59</v>
      </c>
      <c r="V8" s="3">
        <f t="shared" si="0"/>
        <v>60</v>
      </c>
      <c r="W8" s="3">
        <f t="shared" ref="W8:X8" si="1">W9+W17</f>
        <v>23</v>
      </c>
      <c r="X8" s="3">
        <f t="shared" si="1"/>
        <v>24</v>
      </c>
      <c r="Y8" s="3">
        <f t="shared" ref="Y8" si="2">Y9+Y17</f>
        <v>47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44</v>
      </c>
      <c r="J9" s="68">
        <v>44</v>
      </c>
      <c r="K9" s="68">
        <v>47</v>
      </c>
      <c r="L9" s="68">
        <v>43</v>
      </c>
      <c r="M9" s="68">
        <v>42</v>
      </c>
      <c r="N9" s="68">
        <v>41</v>
      </c>
      <c r="O9" s="68">
        <v>38</v>
      </c>
      <c r="P9" s="68">
        <v>37</v>
      </c>
      <c r="Q9" s="68">
        <v>40</v>
      </c>
      <c r="R9" s="42">
        <v>41</v>
      </c>
      <c r="S9" s="42">
        <v>44</v>
      </c>
      <c r="T9" s="42">
        <v>48</v>
      </c>
      <c r="U9" s="42">
        <v>51</v>
      </c>
      <c r="V9" s="42">
        <v>53</v>
      </c>
      <c r="W9" s="42">
        <v>21</v>
      </c>
      <c r="X9" s="42">
        <v>21</v>
      </c>
      <c r="Y9" s="42">
        <v>38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9</v>
      </c>
      <c r="J10" s="68">
        <v>10</v>
      </c>
      <c r="K10" s="68">
        <v>11</v>
      </c>
      <c r="L10" s="68">
        <v>9</v>
      </c>
      <c r="M10" s="68">
        <v>9</v>
      </c>
      <c r="N10" s="68">
        <v>8</v>
      </c>
      <c r="O10" s="68">
        <v>7</v>
      </c>
      <c r="P10" s="68">
        <v>6</v>
      </c>
      <c r="Q10" s="68">
        <v>6</v>
      </c>
      <c r="R10" s="42">
        <v>6</v>
      </c>
      <c r="S10" s="42">
        <v>7</v>
      </c>
      <c r="T10" s="42">
        <v>7</v>
      </c>
      <c r="U10" s="42">
        <v>8</v>
      </c>
      <c r="V10" s="42">
        <v>8</v>
      </c>
      <c r="W10" s="42">
        <v>1</v>
      </c>
      <c r="X10" s="42">
        <v>2</v>
      </c>
      <c r="Y10" s="42">
        <v>7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>
        <v>1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>
        <v>1</v>
      </c>
      <c r="W11" s="42" t="s">
        <v>18</v>
      </c>
      <c r="X11" s="42" t="s">
        <v>18</v>
      </c>
      <c r="Y11" s="42">
        <v>1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</v>
      </c>
      <c r="J12" s="68">
        <v>9</v>
      </c>
      <c r="K12" s="68">
        <v>11</v>
      </c>
      <c r="L12" s="68">
        <v>9</v>
      </c>
      <c r="M12" s="68">
        <v>9</v>
      </c>
      <c r="N12" s="68">
        <v>7</v>
      </c>
      <c r="O12" s="68">
        <v>6</v>
      </c>
      <c r="P12" s="68">
        <v>6</v>
      </c>
      <c r="Q12" s="68">
        <v>6</v>
      </c>
      <c r="R12" s="42">
        <v>6</v>
      </c>
      <c r="S12" s="42">
        <v>6</v>
      </c>
      <c r="T12" s="42">
        <v>7</v>
      </c>
      <c r="U12" s="42">
        <v>7</v>
      </c>
      <c r="V12" s="42">
        <v>8</v>
      </c>
      <c r="W12" s="42">
        <v>1</v>
      </c>
      <c r="X12" s="42">
        <v>2</v>
      </c>
      <c r="Y12" s="42">
        <v>6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35</v>
      </c>
      <c r="J13" s="68">
        <v>35</v>
      </c>
      <c r="K13" s="68">
        <v>36</v>
      </c>
      <c r="L13" s="68">
        <v>33</v>
      </c>
      <c r="M13" s="68">
        <v>33</v>
      </c>
      <c r="N13" s="68">
        <v>33</v>
      </c>
      <c r="O13" s="68">
        <v>32</v>
      </c>
      <c r="P13" s="68">
        <v>31</v>
      </c>
      <c r="Q13" s="68">
        <v>34</v>
      </c>
      <c r="R13" s="42">
        <v>35</v>
      </c>
      <c r="S13" s="42">
        <v>38</v>
      </c>
      <c r="T13" s="42">
        <v>41</v>
      </c>
      <c r="U13" s="42">
        <v>43</v>
      </c>
      <c r="V13" s="42">
        <v>45</v>
      </c>
      <c r="W13" s="42">
        <v>20</v>
      </c>
      <c r="X13" s="42">
        <v>19</v>
      </c>
      <c r="Y13" s="42">
        <v>32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22</v>
      </c>
      <c r="J15" s="68">
        <v>19</v>
      </c>
      <c r="K15" s="68">
        <v>16</v>
      </c>
      <c r="L15" s="68">
        <v>15</v>
      </c>
      <c r="M15" s="68">
        <v>14</v>
      </c>
      <c r="N15" s="68">
        <v>14</v>
      </c>
      <c r="O15" s="68">
        <v>14</v>
      </c>
      <c r="P15" s="68">
        <v>14</v>
      </c>
      <c r="Q15" s="68">
        <v>14</v>
      </c>
      <c r="R15" s="42">
        <v>15</v>
      </c>
      <c r="S15" s="42">
        <v>15</v>
      </c>
      <c r="T15" s="42">
        <v>17</v>
      </c>
      <c r="U15" s="42">
        <v>19</v>
      </c>
      <c r="V15" s="42">
        <v>20</v>
      </c>
      <c r="W15" s="42">
        <v>17</v>
      </c>
      <c r="X15" s="42">
        <v>16</v>
      </c>
      <c r="Y15" s="42">
        <v>18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12</v>
      </c>
      <c r="J16" s="68">
        <v>16</v>
      </c>
      <c r="K16" s="68">
        <v>19</v>
      </c>
      <c r="L16" s="68">
        <v>18</v>
      </c>
      <c r="M16" s="68">
        <v>19</v>
      </c>
      <c r="N16" s="68">
        <v>19</v>
      </c>
      <c r="O16" s="68">
        <v>18</v>
      </c>
      <c r="P16" s="68">
        <v>17</v>
      </c>
      <c r="Q16" s="68">
        <v>20</v>
      </c>
      <c r="R16" s="42">
        <v>20</v>
      </c>
      <c r="S16" s="42">
        <v>22</v>
      </c>
      <c r="T16" s="42">
        <v>23</v>
      </c>
      <c r="U16" s="42">
        <v>24</v>
      </c>
      <c r="V16" s="42">
        <v>24</v>
      </c>
      <c r="W16" s="42">
        <v>3</v>
      </c>
      <c r="X16" s="42">
        <v>3</v>
      </c>
      <c r="Y16" s="42">
        <v>14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3</v>
      </c>
      <c r="J17" s="68">
        <v>5</v>
      </c>
      <c r="K17" s="68">
        <v>7</v>
      </c>
      <c r="L17" s="68">
        <v>5</v>
      </c>
      <c r="M17" s="68">
        <v>6</v>
      </c>
      <c r="N17" s="68">
        <v>6</v>
      </c>
      <c r="O17" s="68">
        <v>8</v>
      </c>
      <c r="P17" s="68">
        <v>8</v>
      </c>
      <c r="Q17" s="68">
        <v>6</v>
      </c>
      <c r="R17" s="42">
        <v>6</v>
      </c>
      <c r="S17" s="42">
        <v>7</v>
      </c>
      <c r="T17" s="42">
        <v>8</v>
      </c>
      <c r="U17" s="42">
        <v>8</v>
      </c>
      <c r="V17" s="42">
        <v>7</v>
      </c>
      <c r="W17" s="42">
        <v>2</v>
      </c>
      <c r="X17" s="42">
        <v>3</v>
      </c>
      <c r="Y17" s="42">
        <v>9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4.2553191489361764E-2</v>
      </c>
      <c r="K19" s="89">
        <f t="shared" si="3"/>
        <v>0.1020408163265305</v>
      </c>
      <c r="L19" s="89">
        <f t="shared" si="3"/>
        <v>-0.11111111111111116</v>
      </c>
      <c r="M19" s="89">
        <f t="shared" si="3"/>
        <v>0</v>
      </c>
      <c r="N19" s="89">
        <f t="shared" si="3"/>
        <v>-2.083333333333337E-2</v>
      </c>
      <c r="O19" s="89">
        <f t="shared" si="3"/>
        <v>-2.1276595744680882E-2</v>
      </c>
      <c r="P19" s="89">
        <f t="shared" si="3"/>
        <v>-2.1739130434782594E-2</v>
      </c>
      <c r="Q19" s="89">
        <f t="shared" si="3"/>
        <v>2.2222222222222143E-2</v>
      </c>
      <c r="R19" s="89">
        <f t="shared" si="3"/>
        <v>2.1739130434782705E-2</v>
      </c>
      <c r="S19" s="89">
        <f t="shared" si="3"/>
        <v>8.5106382978723305E-2</v>
      </c>
      <c r="T19" s="89">
        <f t="shared" si="3"/>
        <v>9.8039215686274606E-2</v>
      </c>
      <c r="U19" s="89">
        <f t="shared" si="3"/>
        <v>5.3571428571428603E-2</v>
      </c>
      <c r="V19" s="89">
        <f t="shared" si="3"/>
        <v>1.6949152542372836E-2</v>
      </c>
      <c r="W19" s="89">
        <f t="shared" si="3"/>
        <v>-0.6166666666666667</v>
      </c>
      <c r="X19" s="89">
        <f t="shared" si="3"/>
        <v>4.3478260869565188E-2</v>
      </c>
      <c r="Y19" s="89">
        <f t="shared" si="3"/>
        <v>0.95833333333333326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</v>
      </c>
      <c r="K20" s="89">
        <f t="shared" si="3"/>
        <v>6.8181818181818121E-2</v>
      </c>
      <c r="L20" s="89">
        <f t="shared" si="3"/>
        <v>-8.5106382978723416E-2</v>
      </c>
      <c r="M20" s="89">
        <f t="shared" si="3"/>
        <v>-2.3255813953488413E-2</v>
      </c>
      <c r="N20" s="89">
        <f t="shared" si="3"/>
        <v>-2.3809523809523836E-2</v>
      </c>
      <c r="O20" s="89">
        <f t="shared" si="3"/>
        <v>-7.3170731707317027E-2</v>
      </c>
      <c r="P20" s="89">
        <f t="shared" si="3"/>
        <v>-2.6315789473684181E-2</v>
      </c>
      <c r="Q20" s="89">
        <f t="shared" si="3"/>
        <v>8.1081081081081141E-2</v>
      </c>
      <c r="R20" s="89">
        <f t="shared" si="3"/>
        <v>2.4999999999999911E-2</v>
      </c>
      <c r="S20" s="89">
        <f t="shared" si="3"/>
        <v>7.3170731707317138E-2</v>
      </c>
      <c r="T20" s="89">
        <f t="shared" si="3"/>
        <v>9.0909090909090828E-2</v>
      </c>
      <c r="U20" s="89">
        <f t="shared" si="3"/>
        <v>6.25E-2</v>
      </c>
      <c r="V20" s="89">
        <f t="shared" si="3"/>
        <v>3.9215686274509887E-2</v>
      </c>
      <c r="W20" s="89">
        <f t="shared" si="3"/>
        <v>-0.60377358490566035</v>
      </c>
      <c r="X20" s="89">
        <f t="shared" si="3"/>
        <v>0</v>
      </c>
      <c r="Y20" s="89">
        <f t="shared" si="3"/>
        <v>0.80952380952380953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0.11111111111111116</v>
      </c>
      <c r="K21" s="89">
        <f t="shared" si="3"/>
        <v>0.10000000000000009</v>
      </c>
      <c r="L21" s="89">
        <f t="shared" si="3"/>
        <v>-0.18181818181818177</v>
      </c>
      <c r="M21" s="89">
        <f t="shared" si="3"/>
        <v>0</v>
      </c>
      <c r="N21" s="89">
        <f t="shared" si="3"/>
        <v>-0.11111111111111116</v>
      </c>
      <c r="O21" s="89">
        <f t="shared" si="3"/>
        <v>-0.125</v>
      </c>
      <c r="P21" s="89">
        <f t="shared" si="3"/>
        <v>-0.1428571428571429</v>
      </c>
      <c r="Q21" s="89">
        <f t="shared" si="3"/>
        <v>0</v>
      </c>
      <c r="R21" s="89">
        <f t="shared" si="3"/>
        <v>0</v>
      </c>
      <c r="S21" s="89">
        <f t="shared" si="3"/>
        <v>0.16666666666666674</v>
      </c>
      <c r="T21" s="89">
        <f t="shared" si="3"/>
        <v>0</v>
      </c>
      <c r="U21" s="89">
        <f t="shared" si="3"/>
        <v>0.14285714285714279</v>
      </c>
      <c r="V21" s="89">
        <f t="shared" si="3"/>
        <v>0</v>
      </c>
      <c r="W21" s="89">
        <f t="shared" si="3"/>
        <v>-0.875</v>
      </c>
      <c r="X21" s="89">
        <f t="shared" si="3"/>
        <v>1</v>
      </c>
      <c r="Y21" s="89">
        <f t="shared" si="3"/>
        <v>2.5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</v>
      </c>
      <c r="K22" s="89">
        <f t="shared" si="4"/>
        <v>2.857142857142847E-2</v>
      </c>
      <c r="L22" s="89">
        <f t="shared" si="4"/>
        <v>-8.333333333333337E-2</v>
      </c>
      <c r="M22" s="89">
        <f t="shared" si="4"/>
        <v>0</v>
      </c>
      <c r="N22" s="89">
        <f t="shared" si="4"/>
        <v>0</v>
      </c>
      <c r="O22" s="89">
        <f t="shared" si="4"/>
        <v>-3.0303030303030276E-2</v>
      </c>
      <c r="P22" s="89">
        <f t="shared" si="4"/>
        <v>-3.125E-2</v>
      </c>
      <c r="Q22" s="89">
        <f t="shared" si="4"/>
        <v>9.6774193548387011E-2</v>
      </c>
      <c r="R22" s="89">
        <f t="shared" si="4"/>
        <v>2.9411764705882248E-2</v>
      </c>
      <c r="S22" s="89">
        <f t="shared" si="4"/>
        <v>8.5714285714285632E-2</v>
      </c>
      <c r="T22" s="89">
        <f t="shared" si="4"/>
        <v>7.8947368421052655E-2</v>
      </c>
      <c r="U22" s="89">
        <f t="shared" si="4"/>
        <v>4.8780487804878092E-2</v>
      </c>
      <c r="V22" s="89">
        <f t="shared" si="4"/>
        <v>4.6511627906976827E-2</v>
      </c>
      <c r="W22" s="89">
        <f t="shared" si="4"/>
        <v>-0.55555555555555558</v>
      </c>
      <c r="X22" s="89">
        <f t="shared" si="4"/>
        <v>-5.0000000000000044E-2</v>
      </c>
      <c r="Y22" s="89">
        <f t="shared" si="4"/>
        <v>0.68421052631578938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0.66666666666666674</v>
      </c>
      <c r="K23" s="89">
        <f t="shared" si="5"/>
        <v>0.39999999999999991</v>
      </c>
      <c r="L23" s="89">
        <f t="shared" si="5"/>
        <v>-0.2857142857142857</v>
      </c>
      <c r="M23" s="89">
        <f t="shared" si="5"/>
        <v>0.19999999999999996</v>
      </c>
      <c r="N23" s="89">
        <f t="shared" si="5"/>
        <v>0</v>
      </c>
      <c r="O23" s="89">
        <f t="shared" si="5"/>
        <v>0.33333333333333326</v>
      </c>
      <c r="P23" s="89">
        <f t="shared" si="5"/>
        <v>0</v>
      </c>
      <c r="Q23" s="89">
        <f t="shared" si="5"/>
        <v>-0.25</v>
      </c>
      <c r="R23" s="89">
        <f t="shared" si="5"/>
        <v>0</v>
      </c>
      <c r="S23" s="89">
        <f t="shared" si="5"/>
        <v>0.16666666666666674</v>
      </c>
      <c r="T23" s="89">
        <f t="shared" si="5"/>
        <v>0.14285714285714279</v>
      </c>
      <c r="U23" s="89">
        <f t="shared" si="5"/>
        <v>0</v>
      </c>
      <c r="V23" s="89">
        <f t="shared" si="5"/>
        <v>-0.125</v>
      </c>
      <c r="W23" s="89">
        <f t="shared" si="5"/>
        <v>-0.7142857142857143</v>
      </c>
      <c r="X23" s="89">
        <f t="shared" si="5"/>
        <v>0.5</v>
      </c>
      <c r="Y23" s="89">
        <f t="shared" si="5"/>
        <v>2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0.12144702842377261</v>
      </c>
      <c r="J25" s="89">
        <f t="shared" si="6"/>
        <v>0.11136363636363636</v>
      </c>
      <c r="K25" s="89">
        <f t="shared" si="6"/>
        <v>0.10112359550561797</v>
      </c>
      <c r="L25" s="89">
        <f t="shared" si="6"/>
        <v>0.10619469026548672</v>
      </c>
      <c r="M25" s="89">
        <f t="shared" si="6"/>
        <v>0.10300429184549356</v>
      </c>
      <c r="N25" s="89">
        <f t="shared" si="6"/>
        <v>9.2885375494071151E-2</v>
      </c>
      <c r="O25" s="89">
        <f t="shared" si="6"/>
        <v>8.455882352941177E-2</v>
      </c>
      <c r="P25" s="89">
        <f t="shared" si="6"/>
        <v>8.0645161290322578E-2</v>
      </c>
      <c r="Q25" s="89">
        <f t="shared" si="6"/>
        <v>9.7457627118644072E-2</v>
      </c>
      <c r="R25" s="89">
        <f t="shared" si="6"/>
        <v>0.12737127371273713</v>
      </c>
      <c r="S25" s="89">
        <f t="shared" si="6"/>
        <v>0.1108695652173913</v>
      </c>
      <c r="T25" s="89">
        <f t="shared" si="6"/>
        <v>0.13333333333333333</v>
      </c>
      <c r="U25" s="89">
        <f t="shared" si="6"/>
        <v>0.10805860805860806</v>
      </c>
      <c r="V25" s="89">
        <f t="shared" si="6"/>
        <v>6.6225165562913912E-2</v>
      </c>
      <c r="W25" s="89">
        <f t="shared" ref="W25:X25" si="7">W8/W5</f>
        <v>1.8852459016393444E-2</v>
      </c>
      <c r="X25" s="89">
        <f t="shared" si="7"/>
        <v>1.721664275466284E-2</v>
      </c>
      <c r="Y25" s="89">
        <f t="shared" ref="Y25" si="8">Y8/Y5</f>
        <v>3.9036544850498338E-2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0.27325581395348836</v>
      </c>
      <c r="J26" s="89">
        <f t="shared" si="9"/>
        <v>0.19444444444444445</v>
      </c>
      <c r="K26" s="89">
        <f t="shared" si="9"/>
        <v>0.19285714285714287</v>
      </c>
      <c r="L26" s="89">
        <f t="shared" si="9"/>
        <v>0.19123505976095617</v>
      </c>
      <c r="M26" s="89">
        <f t="shared" si="9"/>
        <v>0.15737704918032788</v>
      </c>
      <c r="N26" s="89">
        <f t="shared" si="9"/>
        <v>0.12433862433862433</v>
      </c>
      <c r="O26" s="89">
        <f t="shared" si="9"/>
        <v>0.13256484149855907</v>
      </c>
      <c r="P26" s="89">
        <f t="shared" si="9"/>
        <v>0.11508951406649616</v>
      </c>
      <c r="Q26" s="89">
        <f t="shared" si="9"/>
        <v>0.15436241610738255</v>
      </c>
      <c r="R26" s="89">
        <f t="shared" si="9"/>
        <v>0.188</v>
      </c>
      <c r="S26" s="89">
        <f t="shared" si="9"/>
        <v>0.19540229885057472</v>
      </c>
      <c r="T26" s="89">
        <f t="shared" si="9"/>
        <v>0.17499999999999999</v>
      </c>
      <c r="U26" s="89">
        <f t="shared" si="9"/>
        <v>0.15012722646310434</v>
      </c>
      <c r="V26" s="89">
        <f t="shared" si="9"/>
        <v>8.7847730600292828E-2</v>
      </c>
      <c r="W26" s="89">
        <f t="shared" ref="W26:X26" si="10">W8/W7</f>
        <v>2.085222121486854E-2</v>
      </c>
      <c r="X26" s="89">
        <f t="shared" si="10"/>
        <v>2.1238938053097345E-2</v>
      </c>
      <c r="Y26" s="89">
        <f t="shared" ref="Y26" si="11">Y8/Y7</f>
        <v>4.4423440453686201E-2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0.46808510638297873</v>
      </c>
      <c r="J28" s="89">
        <f t="shared" si="12"/>
        <v>0.38775510204081631</v>
      </c>
      <c r="K28" s="89">
        <f t="shared" si="12"/>
        <v>0.29629629629629628</v>
      </c>
      <c r="L28" s="89">
        <f t="shared" si="12"/>
        <v>0.3125</v>
      </c>
      <c r="M28" s="89">
        <f t="shared" si="12"/>
        <v>0.29166666666666669</v>
      </c>
      <c r="N28" s="89">
        <f t="shared" si="12"/>
        <v>0.2978723404255319</v>
      </c>
      <c r="O28" s="89">
        <f t="shared" si="12"/>
        <v>0.30434782608695654</v>
      </c>
      <c r="P28" s="89">
        <f t="shared" si="12"/>
        <v>0.31111111111111112</v>
      </c>
      <c r="Q28" s="89">
        <f t="shared" si="12"/>
        <v>0.30434782608695654</v>
      </c>
      <c r="R28" s="89">
        <f t="shared" si="12"/>
        <v>0.31914893617021278</v>
      </c>
      <c r="S28" s="89">
        <f t="shared" si="12"/>
        <v>0.29411764705882354</v>
      </c>
      <c r="T28" s="89">
        <f t="shared" si="12"/>
        <v>0.30357142857142855</v>
      </c>
      <c r="U28" s="89">
        <f t="shared" si="12"/>
        <v>0.32203389830508472</v>
      </c>
      <c r="V28" s="89">
        <f t="shared" si="12"/>
        <v>0.33333333333333331</v>
      </c>
      <c r="W28" s="89">
        <f t="shared" ref="W28:X28" si="13">W15/W8</f>
        <v>0.73913043478260865</v>
      </c>
      <c r="X28" s="89">
        <f t="shared" si="13"/>
        <v>0.66666666666666663</v>
      </c>
      <c r="Y28" s="89">
        <f t="shared" ref="Y28" si="14">Y15/Y8</f>
        <v>0.38297872340425532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0.19148936170212766</v>
      </c>
      <c r="J29" s="89">
        <f t="shared" si="15"/>
        <v>0.20408163265306123</v>
      </c>
      <c r="K29" s="89">
        <f t="shared" si="15"/>
        <v>0.20370370370370369</v>
      </c>
      <c r="L29" s="89">
        <f t="shared" si="15"/>
        <v>0.1875</v>
      </c>
      <c r="M29" s="89">
        <f t="shared" si="15"/>
        <v>0.1875</v>
      </c>
      <c r="N29" s="89">
        <f t="shared" si="15"/>
        <v>0.1702127659574468</v>
      </c>
      <c r="O29" s="89">
        <f t="shared" si="15"/>
        <v>0.15217391304347827</v>
      </c>
      <c r="P29" s="89">
        <f t="shared" si="15"/>
        <v>0.13333333333333333</v>
      </c>
      <c r="Q29" s="89">
        <f t="shared" si="15"/>
        <v>0.13043478260869565</v>
      </c>
      <c r="R29" s="89">
        <f t="shared" si="15"/>
        <v>0.1276595744680851</v>
      </c>
      <c r="S29" s="89">
        <f t="shared" si="15"/>
        <v>0.13725490196078433</v>
      </c>
      <c r="T29" s="89">
        <f t="shared" si="15"/>
        <v>0.125</v>
      </c>
      <c r="U29" s="89">
        <f t="shared" si="15"/>
        <v>0.13559322033898305</v>
      </c>
      <c r="V29" s="89">
        <f t="shared" si="15"/>
        <v>0.13333333333333333</v>
      </c>
      <c r="W29" s="89">
        <f t="shared" ref="W29:X29" si="16">W10/W8</f>
        <v>4.3478260869565216E-2</v>
      </c>
      <c r="X29" s="89">
        <f t="shared" si="16"/>
        <v>8.3333333333333329E-2</v>
      </c>
      <c r="Y29" s="89">
        <f t="shared" ref="Y29" si="17">Y10/Y8</f>
        <v>0.14893617021276595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386</v>
      </c>
      <c r="J32" s="42">
        <v>337</v>
      </c>
      <c r="K32" s="42">
        <v>359</v>
      </c>
      <c r="L32" s="42">
        <v>427</v>
      </c>
      <c r="M32" s="42">
        <v>264</v>
      </c>
      <c r="N32" s="42">
        <v>332</v>
      </c>
      <c r="O32" s="42">
        <v>285</v>
      </c>
      <c r="P32" s="42">
        <v>278</v>
      </c>
      <c r="Q32" s="42">
        <v>353</v>
      </c>
      <c r="R32" s="42">
        <v>328</v>
      </c>
      <c r="S32" s="42">
        <v>621</v>
      </c>
      <c r="T32" s="42">
        <v>788</v>
      </c>
      <c r="U32" s="42">
        <v>725</v>
      </c>
      <c r="V32" s="42">
        <v>750</v>
      </c>
      <c r="W32" s="42">
        <v>1752</v>
      </c>
      <c r="X32" s="42">
        <v>2503</v>
      </c>
      <c r="Y32" s="42">
        <v>2164</v>
      </c>
    </row>
    <row r="33" spans="1:25" x14ac:dyDescent="0.3">
      <c r="A33" s="16" t="s">
        <v>116</v>
      </c>
      <c r="B33" s="42">
        <v>32</v>
      </c>
      <c r="C33" s="42">
        <v>24</v>
      </c>
      <c r="D33" s="42">
        <v>36</v>
      </c>
      <c r="E33" s="42">
        <v>26</v>
      </c>
      <c r="F33" s="68">
        <v>25</v>
      </c>
      <c r="G33" s="68">
        <v>28</v>
      </c>
      <c r="H33" s="68">
        <v>34</v>
      </c>
      <c r="I33" s="68">
        <v>54</v>
      </c>
      <c r="J33" s="68">
        <v>20</v>
      </c>
      <c r="K33" s="68">
        <v>17</v>
      </c>
      <c r="L33" s="68">
        <v>54</v>
      </c>
      <c r="M33" s="68">
        <v>12</v>
      </c>
      <c r="N33" s="68">
        <v>22</v>
      </c>
      <c r="O33" s="68">
        <v>31</v>
      </c>
      <c r="P33" s="68">
        <v>45</v>
      </c>
      <c r="Q33" s="68">
        <v>65</v>
      </c>
      <c r="R33" s="42">
        <v>32</v>
      </c>
      <c r="S33" s="42">
        <v>54</v>
      </c>
      <c r="T33" s="42">
        <v>48</v>
      </c>
      <c r="U33" s="42">
        <v>68</v>
      </c>
      <c r="V33" s="42">
        <v>72</v>
      </c>
      <c r="W33" s="42">
        <v>60</v>
      </c>
      <c r="X33" s="42">
        <v>66</v>
      </c>
      <c r="Y33" s="42">
        <v>73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332</v>
      </c>
      <c r="J34" s="68">
        <v>317</v>
      </c>
      <c r="K34" s="68">
        <v>342</v>
      </c>
      <c r="L34" s="68">
        <v>373</v>
      </c>
      <c r="M34" s="68">
        <v>252</v>
      </c>
      <c r="N34" s="68">
        <v>310</v>
      </c>
      <c r="O34" s="68">
        <v>254</v>
      </c>
      <c r="P34" s="68">
        <v>234</v>
      </c>
      <c r="Q34" s="42">
        <v>287</v>
      </c>
      <c r="R34" s="42">
        <v>295</v>
      </c>
      <c r="S34" s="42">
        <v>567</v>
      </c>
      <c r="T34" s="42">
        <v>740</v>
      </c>
      <c r="U34" s="42">
        <v>657</v>
      </c>
      <c r="V34" s="42">
        <v>678</v>
      </c>
      <c r="W34" s="42">
        <v>1692</v>
      </c>
      <c r="X34" s="42">
        <v>2437</v>
      </c>
      <c r="Y34" s="42">
        <v>2091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U35" si="18">I36+I44</f>
        <v>45</v>
      </c>
      <c r="J35" s="3">
        <f t="shared" si="18"/>
        <v>40</v>
      </c>
      <c r="K35" s="3">
        <f t="shared" si="18"/>
        <v>40</v>
      </c>
      <c r="L35" s="3">
        <f t="shared" si="18"/>
        <v>33</v>
      </c>
      <c r="M35" s="3">
        <f t="shared" si="18"/>
        <v>32</v>
      </c>
      <c r="N35" s="3">
        <f t="shared" si="18"/>
        <v>35</v>
      </c>
      <c r="O35" s="3">
        <f t="shared" si="18"/>
        <v>35</v>
      </c>
      <c r="P35" s="3">
        <f t="shared" si="18"/>
        <v>36</v>
      </c>
      <c r="Q35" s="3">
        <f t="shared" si="18"/>
        <v>29</v>
      </c>
      <c r="R35" s="3">
        <f>R36</f>
        <v>25</v>
      </c>
      <c r="S35" s="3">
        <f t="shared" si="18"/>
        <v>19</v>
      </c>
      <c r="T35" s="3">
        <f t="shared" si="18"/>
        <v>28</v>
      </c>
      <c r="U35" s="3">
        <f t="shared" si="18"/>
        <v>40</v>
      </c>
      <c r="V35" s="3">
        <f>V36</f>
        <v>40</v>
      </c>
      <c r="W35" s="3">
        <f t="shared" ref="W35:X35" si="19">W36+W44</f>
        <v>7</v>
      </c>
      <c r="X35" s="3">
        <f t="shared" si="19"/>
        <v>15</v>
      </c>
      <c r="Y35" s="3">
        <f t="shared" ref="Y35" si="20">Y36+Y44</f>
        <v>34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37</v>
      </c>
      <c r="J36" s="68">
        <v>31</v>
      </c>
      <c r="K36" s="68">
        <v>30</v>
      </c>
      <c r="L36" s="68">
        <v>24</v>
      </c>
      <c r="M36" s="68">
        <v>22</v>
      </c>
      <c r="N36" s="68">
        <v>24</v>
      </c>
      <c r="O36" s="68">
        <v>26</v>
      </c>
      <c r="P36" s="68">
        <v>32</v>
      </c>
      <c r="Q36" s="68">
        <v>26</v>
      </c>
      <c r="R36" s="42">
        <v>25</v>
      </c>
      <c r="S36" s="42">
        <v>19</v>
      </c>
      <c r="T36" s="42">
        <v>28</v>
      </c>
      <c r="U36" s="42">
        <v>40</v>
      </c>
      <c r="V36" s="42">
        <v>40</v>
      </c>
      <c r="W36" s="42">
        <v>7</v>
      </c>
      <c r="X36" s="42">
        <v>15</v>
      </c>
      <c r="Y36" s="42">
        <v>34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</v>
      </c>
      <c r="J37" s="68">
        <v>5</v>
      </c>
      <c r="K37" s="68">
        <v>5</v>
      </c>
      <c r="L37" s="68">
        <v>3</v>
      </c>
      <c r="M37" s="68">
        <v>3</v>
      </c>
      <c r="N37" s="68">
        <v>3</v>
      </c>
      <c r="O37" s="68">
        <v>3</v>
      </c>
      <c r="P37" s="68">
        <v>4</v>
      </c>
      <c r="Q37" s="68">
        <v>3</v>
      </c>
      <c r="R37" s="42">
        <v>3</v>
      </c>
      <c r="S37" s="42">
        <v>2</v>
      </c>
      <c r="T37" s="42">
        <v>3</v>
      </c>
      <c r="U37" s="42">
        <v>4</v>
      </c>
      <c r="V37" s="42">
        <v>4</v>
      </c>
      <c r="W37" s="42">
        <v>1</v>
      </c>
      <c r="X37" s="42">
        <v>1</v>
      </c>
      <c r="Y37" s="42">
        <v>2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7</v>
      </c>
      <c r="J39" s="68">
        <v>5</v>
      </c>
      <c r="K39" s="68">
        <v>5</v>
      </c>
      <c r="L39" s="68">
        <v>3</v>
      </c>
      <c r="M39" s="68">
        <v>3</v>
      </c>
      <c r="N39" s="68">
        <v>3</v>
      </c>
      <c r="O39" s="68">
        <v>3</v>
      </c>
      <c r="P39" s="68">
        <v>4</v>
      </c>
      <c r="Q39" s="68">
        <v>3</v>
      </c>
      <c r="R39" s="42">
        <v>3</v>
      </c>
      <c r="S39" s="42">
        <v>2</v>
      </c>
      <c r="T39" s="42">
        <v>3</v>
      </c>
      <c r="U39" s="42">
        <v>4</v>
      </c>
      <c r="V39" s="42">
        <v>4</v>
      </c>
      <c r="W39" s="42">
        <v>1</v>
      </c>
      <c r="X39" s="42">
        <v>1</v>
      </c>
      <c r="Y39" s="42">
        <v>2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30</v>
      </c>
      <c r="J40" s="68">
        <v>26</v>
      </c>
      <c r="K40" s="68">
        <v>26</v>
      </c>
      <c r="L40" s="68">
        <v>21</v>
      </c>
      <c r="M40" s="68">
        <v>19</v>
      </c>
      <c r="N40" s="68">
        <v>21</v>
      </c>
      <c r="O40" s="68">
        <v>23</v>
      </c>
      <c r="P40" s="68">
        <v>28</v>
      </c>
      <c r="Q40" s="68">
        <v>24</v>
      </c>
      <c r="R40" s="42">
        <v>23</v>
      </c>
      <c r="S40" s="42">
        <v>17</v>
      </c>
      <c r="T40" s="42">
        <v>26</v>
      </c>
      <c r="U40" s="42">
        <v>36</v>
      </c>
      <c r="V40" s="42">
        <v>36</v>
      </c>
      <c r="W40" s="42">
        <v>6</v>
      </c>
      <c r="X40" s="42">
        <v>14</v>
      </c>
      <c r="Y40" s="42">
        <v>31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2</v>
      </c>
      <c r="J42" s="68">
        <v>2</v>
      </c>
      <c r="K42" s="68">
        <v>2</v>
      </c>
      <c r="L42" s="68">
        <v>2</v>
      </c>
      <c r="M42" s="68">
        <v>2</v>
      </c>
      <c r="N42" s="68">
        <v>2</v>
      </c>
      <c r="O42" s="68">
        <v>3</v>
      </c>
      <c r="P42" s="68">
        <v>3</v>
      </c>
      <c r="Q42" s="68">
        <v>5</v>
      </c>
      <c r="R42" s="42">
        <v>3</v>
      </c>
      <c r="S42" s="42">
        <v>3</v>
      </c>
      <c r="T42" s="42">
        <v>5</v>
      </c>
      <c r="U42" s="42">
        <v>7</v>
      </c>
      <c r="V42" s="42">
        <v>7</v>
      </c>
      <c r="W42" s="42">
        <v>1</v>
      </c>
      <c r="X42" s="42">
        <v>1</v>
      </c>
      <c r="Y42" s="42">
        <v>1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28</v>
      </c>
      <c r="J43" s="68">
        <v>23</v>
      </c>
      <c r="K43" s="68">
        <v>23</v>
      </c>
      <c r="L43" s="68">
        <v>18</v>
      </c>
      <c r="M43" s="68">
        <v>17</v>
      </c>
      <c r="N43" s="68">
        <v>19</v>
      </c>
      <c r="O43" s="68">
        <v>20</v>
      </c>
      <c r="P43" s="68">
        <v>24</v>
      </c>
      <c r="Q43" s="68">
        <v>19</v>
      </c>
      <c r="R43" s="42">
        <v>19</v>
      </c>
      <c r="S43" s="42">
        <v>14</v>
      </c>
      <c r="T43" s="42">
        <v>21</v>
      </c>
      <c r="U43" s="42">
        <v>30</v>
      </c>
      <c r="V43" s="42">
        <v>29</v>
      </c>
      <c r="W43" s="42">
        <v>5</v>
      </c>
      <c r="X43" s="42">
        <v>13</v>
      </c>
      <c r="Y43" s="42">
        <v>30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</v>
      </c>
      <c r="J44" s="68">
        <v>9</v>
      </c>
      <c r="K44" s="68">
        <v>10</v>
      </c>
      <c r="L44" s="68">
        <v>9</v>
      </c>
      <c r="M44" s="68">
        <v>10</v>
      </c>
      <c r="N44" s="68">
        <v>11</v>
      </c>
      <c r="O44" s="68">
        <v>9</v>
      </c>
      <c r="P44" s="68">
        <v>4</v>
      </c>
      <c r="Q44" s="68">
        <v>3</v>
      </c>
      <c r="R44" s="42" t="s">
        <v>18</v>
      </c>
      <c r="S44" s="42">
        <v>0</v>
      </c>
      <c r="T44" s="42">
        <v>0</v>
      </c>
      <c r="U44" s="42">
        <v>0</v>
      </c>
      <c r="V44" s="42" t="s">
        <v>18</v>
      </c>
      <c r="W44" s="42">
        <v>0</v>
      </c>
      <c r="X44" s="42">
        <v>0</v>
      </c>
      <c r="Y44" s="42">
        <v>0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-0.11111111111111116</v>
      </c>
      <c r="K46" s="65">
        <f t="shared" si="21"/>
        <v>0</v>
      </c>
      <c r="L46" s="65">
        <f t="shared" si="21"/>
        <v>-0.17500000000000004</v>
      </c>
      <c r="M46" s="65">
        <f t="shared" si="21"/>
        <v>-3.0303030303030276E-2</v>
      </c>
      <c r="N46" s="65">
        <f t="shared" si="21"/>
        <v>9.375E-2</v>
      </c>
      <c r="O46" s="65">
        <f t="shared" si="21"/>
        <v>0</v>
      </c>
      <c r="P46" s="65">
        <f t="shared" si="21"/>
        <v>2.857142857142847E-2</v>
      </c>
      <c r="Q46" s="65">
        <f t="shared" si="21"/>
        <v>-0.19444444444444442</v>
      </c>
      <c r="R46" s="65">
        <f t="shared" si="21"/>
        <v>-0.13793103448275867</v>
      </c>
      <c r="S46" s="65">
        <f t="shared" si="21"/>
        <v>-0.24</v>
      </c>
      <c r="T46" s="65">
        <f t="shared" si="21"/>
        <v>0.47368421052631571</v>
      </c>
      <c r="U46" s="65">
        <f t="shared" si="21"/>
        <v>0.4285714285714286</v>
      </c>
      <c r="V46" s="65">
        <f t="shared" si="21"/>
        <v>0</v>
      </c>
      <c r="W46" s="65">
        <f t="shared" si="21"/>
        <v>-0.82499999999999996</v>
      </c>
      <c r="X46" s="65">
        <f t="shared" si="21"/>
        <v>1.1428571428571428</v>
      </c>
      <c r="Y46" s="65">
        <f t="shared" si="21"/>
        <v>1.2666666666666666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-0.16216216216216217</v>
      </c>
      <c r="K47" s="65">
        <f t="shared" si="21"/>
        <v>-3.2258064516129004E-2</v>
      </c>
      <c r="L47" s="65">
        <f t="shared" si="21"/>
        <v>-0.19999999999999996</v>
      </c>
      <c r="M47" s="65">
        <f t="shared" si="21"/>
        <v>-8.333333333333337E-2</v>
      </c>
      <c r="N47" s="65">
        <f t="shared" si="21"/>
        <v>9.0909090909090828E-2</v>
      </c>
      <c r="O47" s="65">
        <f t="shared" si="21"/>
        <v>8.3333333333333259E-2</v>
      </c>
      <c r="P47" s="65">
        <f t="shared" si="21"/>
        <v>0.23076923076923084</v>
      </c>
      <c r="Q47" s="65">
        <f t="shared" si="21"/>
        <v>-0.1875</v>
      </c>
      <c r="R47" s="65">
        <f t="shared" si="21"/>
        <v>-3.8461538461538436E-2</v>
      </c>
      <c r="S47" s="65">
        <f t="shared" si="21"/>
        <v>-0.24</v>
      </c>
      <c r="T47" s="65">
        <f t="shared" si="21"/>
        <v>0.47368421052631571</v>
      </c>
      <c r="U47" s="65">
        <f t="shared" si="21"/>
        <v>0.4285714285714286</v>
      </c>
      <c r="V47" s="65">
        <f t="shared" si="21"/>
        <v>0</v>
      </c>
      <c r="W47" s="65">
        <f t="shared" si="21"/>
        <v>-0.82499999999999996</v>
      </c>
      <c r="X47" s="65">
        <f t="shared" si="21"/>
        <v>1.1428571428571428</v>
      </c>
      <c r="Y47" s="65">
        <f t="shared" si="21"/>
        <v>1.2666666666666666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-0.2857142857142857</v>
      </c>
      <c r="K48" s="65">
        <f t="shared" si="21"/>
        <v>0</v>
      </c>
      <c r="L48" s="65">
        <f t="shared" si="21"/>
        <v>-0.4</v>
      </c>
      <c r="M48" s="65">
        <f t="shared" si="21"/>
        <v>0</v>
      </c>
      <c r="N48" s="65">
        <f t="shared" si="21"/>
        <v>0</v>
      </c>
      <c r="O48" s="65">
        <f t="shared" si="21"/>
        <v>0</v>
      </c>
      <c r="P48" s="65">
        <f t="shared" si="21"/>
        <v>0.33333333333333326</v>
      </c>
      <c r="Q48" s="65">
        <f t="shared" si="21"/>
        <v>-0.25</v>
      </c>
      <c r="R48" s="65">
        <f t="shared" si="21"/>
        <v>0</v>
      </c>
      <c r="S48" s="65">
        <f t="shared" si="21"/>
        <v>-0.33333333333333337</v>
      </c>
      <c r="T48" s="65">
        <f t="shared" si="21"/>
        <v>0.5</v>
      </c>
      <c r="U48" s="65">
        <f t="shared" si="21"/>
        <v>0.33333333333333326</v>
      </c>
      <c r="V48" s="65">
        <f t="shared" si="21"/>
        <v>0</v>
      </c>
      <c r="W48" s="65">
        <f t="shared" si="21"/>
        <v>-0.75</v>
      </c>
      <c r="X48" s="65">
        <f t="shared" si="21"/>
        <v>0</v>
      </c>
      <c r="Y48" s="65">
        <f t="shared" si="21"/>
        <v>1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-0.1333333333333333</v>
      </c>
      <c r="K49" s="65">
        <f t="shared" si="22"/>
        <v>0</v>
      </c>
      <c r="L49" s="65">
        <f t="shared" si="22"/>
        <v>-0.19230769230769229</v>
      </c>
      <c r="M49" s="65">
        <f t="shared" si="22"/>
        <v>-9.5238095238095233E-2</v>
      </c>
      <c r="N49" s="65">
        <f t="shared" si="22"/>
        <v>0.10526315789473695</v>
      </c>
      <c r="O49" s="65">
        <f t="shared" si="22"/>
        <v>9.5238095238095344E-2</v>
      </c>
      <c r="P49" s="65">
        <f t="shared" si="22"/>
        <v>0.21739130434782616</v>
      </c>
      <c r="Q49" s="65">
        <f t="shared" si="22"/>
        <v>-0.1428571428571429</v>
      </c>
      <c r="R49" s="65">
        <f t="shared" si="22"/>
        <v>-4.166666666666663E-2</v>
      </c>
      <c r="S49" s="65">
        <f t="shared" si="22"/>
        <v>-0.26086956521739135</v>
      </c>
      <c r="T49" s="65">
        <f t="shared" si="22"/>
        <v>0.52941176470588225</v>
      </c>
      <c r="U49" s="65">
        <f t="shared" si="22"/>
        <v>0.38461538461538458</v>
      </c>
      <c r="V49" s="65">
        <f t="shared" si="22"/>
        <v>0</v>
      </c>
      <c r="W49" s="65">
        <f t="shared" si="22"/>
        <v>-0.83333333333333337</v>
      </c>
      <c r="X49" s="65">
        <f t="shared" si="22"/>
        <v>1.3333333333333335</v>
      </c>
      <c r="Y49" s="65">
        <f t="shared" si="22"/>
        <v>1.2142857142857144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Q50" si="23">J44/I44-1</f>
        <v>0.125</v>
      </c>
      <c r="K50" s="88">
        <f t="shared" si="23"/>
        <v>0.11111111111111116</v>
      </c>
      <c r="L50" s="88">
        <f t="shared" si="23"/>
        <v>-9.9999999999999978E-2</v>
      </c>
      <c r="M50" s="88">
        <f t="shared" si="23"/>
        <v>0.11111111111111116</v>
      </c>
      <c r="N50" s="88">
        <f t="shared" si="23"/>
        <v>0.10000000000000009</v>
      </c>
      <c r="O50" s="88">
        <f t="shared" si="23"/>
        <v>-0.18181818181818177</v>
      </c>
      <c r="P50" s="88">
        <f t="shared" si="23"/>
        <v>-0.55555555555555558</v>
      </c>
      <c r="Q50" s="88">
        <f t="shared" si="23"/>
        <v>-0.25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0.11658031088082901</v>
      </c>
      <c r="J52" s="65">
        <f t="shared" si="24"/>
        <v>0.11869436201780416</v>
      </c>
      <c r="K52" s="65">
        <f t="shared" si="24"/>
        <v>0.11142061281337047</v>
      </c>
      <c r="L52" s="65">
        <f t="shared" si="24"/>
        <v>7.7283372365339581E-2</v>
      </c>
      <c r="M52" s="65">
        <f t="shared" si="24"/>
        <v>0.12121212121212122</v>
      </c>
      <c r="N52" s="65">
        <f t="shared" si="24"/>
        <v>0.10542168674698796</v>
      </c>
      <c r="O52" s="65">
        <f t="shared" si="24"/>
        <v>0.12280701754385964</v>
      </c>
      <c r="P52" s="65">
        <f t="shared" si="24"/>
        <v>0.12949640287769784</v>
      </c>
      <c r="Q52" s="65">
        <f t="shared" si="24"/>
        <v>8.2152974504249299E-2</v>
      </c>
      <c r="R52" s="65">
        <f t="shared" si="24"/>
        <v>7.621951219512195E-2</v>
      </c>
      <c r="S52" s="65">
        <f t="shared" si="24"/>
        <v>3.0595813204508857E-2</v>
      </c>
      <c r="T52" s="65">
        <f t="shared" si="24"/>
        <v>3.553299492385787E-2</v>
      </c>
      <c r="U52" s="65">
        <f t="shared" si="24"/>
        <v>5.5172413793103448E-2</v>
      </c>
      <c r="V52" s="65">
        <f t="shared" si="24"/>
        <v>5.3333333333333337E-2</v>
      </c>
      <c r="W52" s="65">
        <f t="shared" ref="W52:X52" si="25">W35/W32</f>
        <v>3.9954337899543377E-3</v>
      </c>
      <c r="X52" s="65">
        <f t="shared" si="25"/>
        <v>5.9928086296444265E-3</v>
      </c>
      <c r="Y52" s="65">
        <f t="shared" ref="Y52" si="26">Y35/Y32</f>
        <v>1.5711645101663587E-2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0.13554216867469879</v>
      </c>
      <c r="J53" s="88">
        <f t="shared" si="27"/>
        <v>0.12618296529968454</v>
      </c>
      <c r="K53" s="88">
        <f t="shared" si="27"/>
        <v>0.11695906432748537</v>
      </c>
      <c r="L53" s="88">
        <f t="shared" si="27"/>
        <v>8.8471849865951746E-2</v>
      </c>
      <c r="M53" s="88">
        <f t="shared" si="27"/>
        <v>0.12698412698412698</v>
      </c>
      <c r="N53" s="88">
        <f t="shared" si="27"/>
        <v>0.11290322580645161</v>
      </c>
      <c r="O53" s="88">
        <f t="shared" si="27"/>
        <v>0.13779527559055119</v>
      </c>
      <c r="P53" s="88">
        <f t="shared" si="27"/>
        <v>0.15384615384615385</v>
      </c>
      <c r="Q53" s="88">
        <f t="shared" si="27"/>
        <v>0.10104529616724739</v>
      </c>
      <c r="R53" s="88">
        <f t="shared" si="27"/>
        <v>8.4745762711864403E-2</v>
      </c>
      <c r="S53" s="88">
        <f t="shared" si="27"/>
        <v>3.3509700176366841E-2</v>
      </c>
      <c r="T53" s="88">
        <f t="shared" si="27"/>
        <v>3.783783783783784E-2</v>
      </c>
      <c r="U53" s="88">
        <f t="shared" si="27"/>
        <v>6.0882800608828003E-2</v>
      </c>
      <c r="V53" s="88">
        <f t="shared" si="27"/>
        <v>5.8997050147492625E-2</v>
      </c>
      <c r="W53" s="88">
        <f t="shared" ref="W53:X53" si="28">W35/W34</f>
        <v>4.1371158392434987E-3</v>
      </c>
      <c r="X53" s="88">
        <f t="shared" si="28"/>
        <v>6.155108740254411E-3</v>
      </c>
      <c r="Y53" s="88">
        <f t="shared" ref="Y53" si="29">Y35/Y34</f>
        <v>1.6260162601626018E-2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4.4444444444444446E-2</v>
      </c>
      <c r="J55" s="88">
        <f t="shared" si="30"/>
        <v>0.05</v>
      </c>
      <c r="K55" s="88">
        <f t="shared" si="30"/>
        <v>0.05</v>
      </c>
      <c r="L55" s="88">
        <f t="shared" si="30"/>
        <v>6.0606060606060608E-2</v>
      </c>
      <c r="M55" s="88">
        <f t="shared" si="30"/>
        <v>6.25E-2</v>
      </c>
      <c r="N55" s="88">
        <f t="shared" si="30"/>
        <v>5.7142857142857141E-2</v>
      </c>
      <c r="O55" s="88">
        <f t="shared" si="30"/>
        <v>8.5714285714285715E-2</v>
      </c>
      <c r="P55" s="88">
        <f t="shared" si="30"/>
        <v>8.3333333333333329E-2</v>
      </c>
      <c r="Q55" s="88">
        <f t="shared" si="30"/>
        <v>0.17241379310344829</v>
      </c>
      <c r="R55" s="88">
        <f t="shared" si="30"/>
        <v>0.12</v>
      </c>
      <c r="S55" s="88">
        <f t="shared" si="30"/>
        <v>0.15789473684210525</v>
      </c>
      <c r="T55" s="88">
        <f t="shared" si="30"/>
        <v>0.17857142857142858</v>
      </c>
      <c r="U55" s="88">
        <f t="shared" si="30"/>
        <v>0.17499999999999999</v>
      </c>
      <c r="V55" s="88">
        <f t="shared" si="30"/>
        <v>0.17499999999999999</v>
      </c>
      <c r="W55" s="88">
        <f t="shared" ref="W55:X55" si="31">W42/W35</f>
        <v>0.14285714285714285</v>
      </c>
      <c r="X55" s="88">
        <f t="shared" si="31"/>
        <v>6.6666666666666666E-2</v>
      </c>
      <c r="Y55" s="88">
        <f t="shared" ref="Y55" si="32">Y42/Y35</f>
        <v>2.9411764705882353E-2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0.15555555555555556</v>
      </c>
      <c r="J56" s="65">
        <f t="shared" si="33"/>
        <v>0.125</v>
      </c>
      <c r="K56" s="65">
        <f t="shared" si="33"/>
        <v>0.125</v>
      </c>
      <c r="L56" s="65">
        <f t="shared" si="33"/>
        <v>9.0909090909090912E-2</v>
      </c>
      <c r="M56" s="65">
        <f t="shared" si="33"/>
        <v>9.375E-2</v>
      </c>
      <c r="N56" s="65">
        <f t="shared" si="33"/>
        <v>8.5714285714285715E-2</v>
      </c>
      <c r="O56" s="65">
        <f t="shared" si="33"/>
        <v>8.5714285714285715E-2</v>
      </c>
      <c r="P56" s="65">
        <f t="shared" si="33"/>
        <v>0.1111111111111111</v>
      </c>
      <c r="Q56" s="65">
        <f t="shared" si="33"/>
        <v>0.10344827586206896</v>
      </c>
      <c r="R56" s="65">
        <f t="shared" si="33"/>
        <v>0.12</v>
      </c>
      <c r="S56" s="65">
        <f t="shared" si="33"/>
        <v>0.10526315789473684</v>
      </c>
      <c r="T56" s="65">
        <f t="shared" si="33"/>
        <v>0.10714285714285714</v>
      </c>
      <c r="U56" s="65">
        <f t="shared" si="33"/>
        <v>0.1</v>
      </c>
      <c r="V56" s="65">
        <f t="shared" si="33"/>
        <v>0.1</v>
      </c>
      <c r="W56" s="65">
        <f t="shared" ref="W56:X56" si="34">W37/W35</f>
        <v>0.14285714285714285</v>
      </c>
      <c r="X56" s="65">
        <f t="shared" si="34"/>
        <v>6.6666666666666666E-2</v>
      </c>
      <c r="Y56" s="65">
        <f t="shared" ref="Y56" si="35">Y37/Y35</f>
        <v>5.8823529411764705E-2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2</v>
      </c>
      <c r="J59" s="42">
        <f t="shared" si="36"/>
        <v>9</v>
      </c>
      <c r="K59" s="42">
        <f t="shared" si="36"/>
        <v>14</v>
      </c>
      <c r="L59" s="42">
        <f t="shared" si="36"/>
        <v>15</v>
      </c>
      <c r="M59" s="42">
        <f t="shared" si="36"/>
        <v>16</v>
      </c>
      <c r="N59" s="42">
        <f t="shared" si="36"/>
        <v>12</v>
      </c>
      <c r="O59" s="42">
        <f t="shared" si="36"/>
        <v>11</v>
      </c>
      <c r="P59" s="42">
        <f t="shared" si="36"/>
        <v>9</v>
      </c>
      <c r="Q59" s="42">
        <f t="shared" si="36"/>
        <v>17</v>
      </c>
      <c r="R59" s="42">
        <f t="shared" si="36"/>
        <v>22</v>
      </c>
      <c r="S59" s="42">
        <f t="shared" si="36"/>
        <v>32</v>
      </c>
      <c r="T59" s="42">
        <f t="shared" si="36"/>
        <v>28</v>
      </c>
      <c r="U59" s="42">
        <f t="shared" si="36"/>
        <v>19</v>
      </c>
      <c r="V59" s="42">
        <f t="shared" si="36"/>
        <v>20</v>
      </c>
      <c r="W59" s="42">
        <f t="shared" ref="W59:X59" si="37">W8-W35</f>
        <v>16</v>
      </c>
      <c r="X59" s="42">
        <f t="shared" si="37"/>
        <v>9</v>
      </c>
      <c r="Y59" s="42">
        <f t="shared" ref="Y59" si="38">Y8-Y35</f>
        <v>13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3.5</v>
      </c>
      <c r="K61" s="87">
        <f t="shared" si="39"/>
        <v>0.55555555555555558</v>
      </c>
      <c r="L61" s="87">
        <f t="shared" si="39"/>
        <v>7.1428571428571425E-2</v>
      </c>
      <c r="M61" s="87">
        <f t="shared" si="39"/>
        <v>6.6666666666666666E-2</v>
      </c>
      <c r="N61" s="87">
        <f t="shared" si="39"/>
        <v>-0.25</v>
      </c>
      <c r="O61" s="87">
        <f t="shared" si="39"/>
        <v>-8.3333333333333329E-2</v>
      </c>
      <c r="P61" s="87">
        <f t="shared" si="39"/>
        <v>-0.18181818181818182</v>
      </c>
      <c r="Q61" s="87">
        <f t="shared" si="39"/>
        <v>0.88888888888888884</v>
      </c>
      <c r="R61" s="87">
        <f t="shared" si="39"/>
        <v>0.29411764705882354</v>
      </c>
      <c r="S61" s="87">
        <f t="shared" si="39"/>
        <v>0.45454545454545453</v>
      </c>
      <c r="T61" s="87">
        <f t="shared" si="39"/>
        <v>-0.125</v>
      </c>
      <c r="U61" s="87">
        <f t="shared" si="39"/>
        <v>-0.32142857142857145</v>
      </c>
      <c r="V61" s="87">
        <f t="shared" si="39"/>
        <v>5.2631578947368418E-2</v>
      </c>
      <c r="W61" s="87">
        <f t="shared" si="39"/>
        <v>-0.2</v>
      </c>
      <c r="X61" s="87">
        <f t="shared" si="39"/>
        <v>-0.4375</v>
      </c>
      <c r="Y61" s="87">
        <f t="shared" si="39"/>
        <v>0.44444444444444442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539" priority="19" stopIfTrue="1" operator="lessThan">
      <formula>0</formula>
    </cfRule>
  </conditionalFormatting>
  <conditionalFormatting sqref="B19:V24 W19:Y29 I25:V26 B27:V27 I28:V29 Z34:HI35 Z51:HI53 I55:Y56">
    <cfRule type="cellIs" dxfId="538" priority="21" stopIfTrue="1" operator="lessThan">
      <formula>0</formula>
    </cfRule>
  </conditionalFormatting>
  <conditionalFormatting sqref="B48:Y51 B54:Y54 A57:U57 I59:Y59">
    <cfRule type="cellIs" dxfId="537" priority="4" stopIfTrue="1" operator="lessThan">
      <formula>0</formula>
    </cfRule>
  </conditionalFormatting>
  <conditionalFormatting sqref="C50:I50 B50:B51 I52:Y53">
    <cfRule type="cellIs" dxfId="536" priority="18" stopIfTrue="1" operator="lessThan">
      <formula>0</formula>
    </cfRule>
  </conditionalFormatting>
  <conditionalFormatting sqref="C19:Y23">
    <cfRule type="cellIs" dxfId="535" priority="2" operator="lessThan">
      <formula>0</formula>
    </cfRule>
  </conditionalFormatting>
  <conditionalFormatting sqref="J46:Y50">
    <cfRule type="cellIs" dxfId="534" priority="1" operator="lessThan">
      <formula>0</formula>
    </cfRule>
  </conditionalFormatting>
  <conditionalFormatting sqref="J61:Y61">
    <cfRule type="cellIs" dxfId="533" priority="3" stopIfTrue="1" operator="lessThan">
      <formula>0</formula>
    </cfRule>
  </conditionalFormatting>
  <conditionalFormatting sqref="M34:P34">
    <cfRule type="cellIs" dxfId="532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51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126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1638</v>
      </c>
      <c r="J5" s="42">
        <v>2052</v>
      </c>
      <c r="K5" s="42">
        <v>2271</v>
      </c>
      <c r="L5" s="42">
        <v>1857</v>
      </c>
      <c r="M5" s="42">
        <v>2351</v>
      </c>
      <c r="N5" s="42">
        <v>2659</v>
      </c>
      <c r="O5" s="42">
        <v>2824</v>
      </c>
      <c r="P5" s="42">
        <v>2969</v>
      </c>
      <c r="Q5" s="42">
        <v>3393</v>
      </c>
      <c r="R5" s="42">
        <v>3026</v>
      </c>
      <c r="S5" s="42">
        <v>3077</v>
      </c>
      <c r="T5" s="42">
        <v>3443</v>
      </c>
      <c r="U5" s="42">
        <v>4144</v>
      </c>
      <c r="V5" s="42">
        <v>4224</v>
      </c>
      <c r="W5" s="42">
        <v>4018</v>
      </c>
      <c r="X5" s="42">
        <v>4684</v>
      </c>
      <c r="Y5" s="42">
        <v>5148</v>
      </c>
    </row>
    <row r="6" spans="1:25" x14ac:dyDescent="0.3">
      <c r="A6" s="67" t="s">
        <v>113</v>
      </c>
      <c r="B6" s="42">
        <v>605</v>
      </c>
      <c r="C6" s="42">
        <v>726</v>
      </c>
      <c r="D6" s="42">
        <v>694</v>
      </c>
      <c r="E6" s="42">
        <v>639</v>
      </c>
      <c r="F6" s="68">
        <v>665</v>
      </c>
      <c r="G6" s="68">
        <v>830</v>
      </c>
      <c r="H6" s="68">
        <v>1074</v>
      </c>
      <c r="I6" s="68">
        <v>1139</v>
      </c>
      <c r="J6" s="68">
        <v>1277</v>
      </c>
      <c r="K6" s="68">
        <v>1389</v>
      </c>
      <c r="L6" s="68">
        <v>981</v>
      </c>
      <c r="M6" s="68">
        <v>1410</v>
      </c>
      <c r="N6" s="68">
        <v>1688</v>
      </c>
      <c r="O6" s="68">
        <v>1837</v>
      </c>
      <c r="P6" s="68">
        <v>1946</v>
      </c>
      <c r="Q6" s="68">
        <v>2305</v>
      </c>
      <c r="R6" s="42">
        <v>1977</v>
      </c>
      <c r="S6" s="42">
        <v>1966</v>
      </c>
      <c r="T6" s="42">
        <v>2296</v>
      </c>
      <c r="U6" s="42">
        <v>3020</v>
      </c>
      <c r="V6" s="42">
        <v>2797</v>
      </c>
      <c r="W6" s="42">
        <v>2971</v>
      </c>
      <c r="X6" s="42">
        <v>3661</v>
      </c>
      <c r="Y6" s="42">
        <v>3810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500</v>
      </c>
      <c r="J7" s="68">
        <v>775</v>
      </c>
      <c r="K7" s="68">
        <v>883</v>
      </c>
      <c r="L7" s="68">
        <v>876</v>
      </c>
      <c r="M7" s="68">
        <v>941</v>
      </c>
      <c r="N7" s="68">
        <v>972</v>
      </c>
      <c r="O7" s="68">
        <v>986</v>
      </c>
      <c r="P7" s="68">
        <v>1024</v>
      </c>
      <c r="Q7" s="42">
        <v>1089</v>
      </c>
      <c r="R7" s="42">
        <v>1049</v>
      </c>
      <c r="S7" s="42">
        <v>1111</v>
      </c>
      <c r="T7" s="42">
        <v>1147</v>
      </c>
      <c r="U7" s="42">
        <v>1124</v>
      </c>
      <c r="V7" s="42">
        <v>1426</v>
      </c>
      <c r="W7" s="42">
        <v>1047</v>
      </c>
      <c r="X7" s="42">
        <v>1023</v>
      </c>
      <c r="Y7" s="42">
        <v>1338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144</v>
      </c>
      <c r="J8" s="3">
        <f t="shared" si="0"/>
        <v>176</v>
      </c>
      <c r="K8" s="3">
        <f t="shared" si="0"/>
        <v>215</v>
      </c>
      <c r="L8" s="3">
        <f t="shared" si="0"/>
        <v>268</v>
      </c>
      <c r="M8" s="3">
        <f t="shared" si="0"/>
        <v>286</v>
      </c>
      <c r="N8" s="3">
        <f t="shared" si="0"/>
        <v>337</v>
      </c>
      <c r="O8" s="3">
        <f t="shared" si="0"/>
        <v>343</v>
      </c>
      <c r="P8" s="3">
        <f t="shared" si="0"/>
        <v>364</v>
      </c>
      <c r="Q8" s="3">
        <f t="shared" si="0"/>
        <v>396</v>
      </c>
      <c r="R8" s="3">
        <f t="shared" si="0"/>
        <v>419</v>
      </c>
      <c r="S8" s="3">
        <f t="shared" si="0"/>
        <v>414</v>
      </c>
      <c r="T8" s="3">
        <f t="shared" si="0"/>
        <v>473</v>
      </c>
      <c r="U8" s="3">
        <f t="shared" si="0"/>
        <v>492</v>
      </c>
      <c r="V8" s="3">
        <f t="shared" si="0"/>
        <v>506</v>
      </c>
      <c r="W8" s="3">
        <f t="shared" ref="W8:X8" si="1">W9+W17</f>
        <v>104</v>
      </c>
      <c r="X8" s="3">
        <f t="shared" si="1"/>
        <v>89</v>
      </c>
      <c r="Y8" s="3">
        <f t="shared" ref="Y8" si="2">Y9+Y17</f>
        <v>370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119</v>
      </c>
      <c r="J9" s="68">
        <v>140</v>
      </c>
      <c r="K9" s="68">
        <v>167</v>
      </c>
      <c r="L9" s="68">
        <v>223</v>
      </c>
      <c r="M9" s="68">
        <v>232</v>
      </c>
      <c r="N9" s="68">
        <v>271</v>
      </c>
      <c r="O9" s="68">
        <v>274</v>
      </c>
      <c r="P9" s="68">
        <v>297</v>
      </c>
      <c r="Q9" s="68">
        <v>323</v>
      </c>
      <c r="R9" s="42">
        <v>355</v>
      </c>
      <c r="S9" s="42">
        <v>352</v>
      </c>
      <c r="T9" s="42">
        <v>389</v>
      </c>
      <c r="U9" s="42">
        <v>403</v>
      </c>
      <c r="V9" s="42">
        <v>419</v>
      </c>
      <c r="W9" s="42">
        <v>87</v>
      </c>
      <c r="X9" s="42">
        <v>72</v>
      </c>
      <c r="Y9" s="42">
        <v>298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42</v>
      </c>
      <c r="J10" s="68">
        <v>46</v>
      </c>
      <c r="K10" s="68">
        <v>54</v>
      </c>
      <c r="L10" s="68">
        <v>72</v>
      </c>
      <c r="M10" s="68">
        <v>71</v>
      </c>
      <c r="N10" s="68">
        <v>77</v>
      </c>
      <c r="O10" s="68">
        <v>71</v>
      </c>
      <c r="P10" s="68">
        <v>71</v>
      </c>
      <c r="Q10" s="68">
        <v>74</v>
      </c>
      <c r="R10" s="42">
        <v>79</v>
      </c>
      <c r="S10" s="42">
        <v>75</v>
      </c>
      <c r="T10" s="42">
        <v>81</v>
      </c>
      <c r="U10" s="42">
        <v>86</v>
      </c>
      <c r="V10" s="42">
        <v>87</v>
      </c>
      <c r="W10" s="42">
        <v>15</v>
      </c>
      <c r="X10" s="42">
        <v>13</v>
      </c>
      <c r="Y10" s="42">
        <v>59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7</v>
      </c>
      <c r="J11" s="68">
        <v>4</v>
      </c>
      <c r="K11" s="68">
        <v>4</v>
      </c>
      <c r="L11" s="68">
        <v>4</v>
      </c>
      <c r="M11" s="68">
        <v>3</v>
      </c>
      <c r="N11" s="68">
        <v>3</v>
      </c>
      <c r="O11" s="68">
        <v>4</v>
      </c>
      <c r="P11" s="68">
        <v>4</v>
      </c>
      <c r="Q11" s="68">
        <v>5</v>
      </c>
      <c r="R11" s="42">
        <v>5</v>
      </c>
      <c r="S11" s="42">
        <v>7</v>
      </c>
      <c r="T11" s="42">
        <v>6</v>
      </c>
      <c r="U11" s="42">
        <v>7</v>
      </c>
      <c r="V11" s="42">
        <v>8</v>
      </c>
      <c r="W11" s="42">
        <v>2</v>
      </c>
      <c r="X11" s="42">
        <v>4</v>
      </c>
      <c r="Y11" s="42">
        <v>5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34</v>
      </c>
      <c r="J12" s="68">
        <v>42</v>
      </c>
      <c r="K12" s="68">
        <v>50</v>
      </c>
      <c r="L12" s="68">
        <v>69</v>
      </c>
      <c r="M12" s="68">
        <v>68</v>
      </c>
      <c r="N12" s="68">
        <v>74</v>
      </c>
      <c r="O12" s="68">
        <v>67</v>
      </c>
      <c r="P12" s="68">
        <v>67</v>
      </c>
      <c r="Q12" s="68">
        <v>69</v>
      </c>
      <c r="R12" s="42">
        <v>74</v>
      </c>
      <c r="S12" s="42">
        <v>68</v>
      </c>
      <c r="T12" s="42">
        <v>76</v>
      </c>
      <c r="U12" s="42">
        <v>79</v>
      </c>
      <c r="V12" s="42">
        <v>79</v>
      </c>
      <c r="W12" s="42">
        <v>13</v>
      </c>
      <c r="X12" s="42">
        <v>9</v>
      </c>
      <c r="Y12" s="42">
        <v>54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77</v>
      </c>
      <c r="J13" s="68">
        <v>94</v>
      </c>
      <c r="K13" s="68">
        <v>113</v>
      </c>
      <c r="L13" s="68">
        <v>151</v>
      </c>
      <c r="M13" s="68">
        <v>161</v>
      </c>
      <c r="N13" s="68">
        <v>194</v>
      </c>
      <c r="O13" s="68">
        <v>203</v>
      </c>
      <c r="P13" s="68">
        <v>225</v>
      </c>
      <c r="Q13" s="68">
        <v>249</v>
      </c>
      <c r="R13" s="42">
        <v>276</v>
      </c>
      <c r="S13" s="42">
        <v>277</v>
      </c>
      <c r="T13" s="42">
        <v>307</v>
      </c>
      <c r="U13" s="42">
        <v>317</v>
      </c>
      <c r="V13" s="42">
        <v>332</v>
      </c>
      <c r="W13" s="42">
        <v>72</v>
      </c>
      <c r="X13" s="42">
        <v>59</v>
      </c>
      <c r="Y13" s="42">
        <v>239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20</v>
      </c>
      <c r="J15" s="68">
        <v>20</v>
      </c>
      <c r="K15" s="68">
        <v>22</v>
      </c>
      <c r="L15" s="68">
        <v>22</v>
      </c>
      <c r="M15" s="68">
        <v>21</v>
      </c>
      <c r="N15" s="68">
        <v>21</v>
      </c>
      <c r="O15" s="68">
        <v>23</v>
      </c>
      <c r="P15" s="68">
        <v>25</v>
      </c>
      <c r="Q15" s="68">
        <v>26</v>
      </c>
      <c r="R15" s="42">
        <v>29</v>
      </c>
      <c r="S15" s="42">
        <v>31</v>
      </c>
      <c r="T15" s="42">
        <v>34</v>
      </c>
      <c r="U15" s="42">
        <v>37</v>
      </c>
      <c r="V15" s="42">
        <v>38</v>
      </c>
      <c r="W15" s="42">
        <v>31</v>
      </c>
      <c r="X15" s="42">
        <v>28</v>
      </c>
      <c r="Y15" s="42">
        <v>32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56</v>
      </c>
      <c r="J16" s="68">
        <v>73</v>
      </c>
      <c r="K16" s="68">
        <v>91</v>
      </c>
      <c r="L16" s="68">
        <v>128</v>
      </c>
      <c r="M16" s="68">
        <v>140</v>
      </c>
      <c r="N16" s="68">
        <v>172</v>
      </c>
      <c r="O16" s="68">
        <v>180</v>
      </c>
      <c r="P16" s="68">
        <v>200</v>
      </c>
      <c r="Q16" s="68">
        <v>222</v>
      </c>
      <c r="R16" s="42">
        <v>246</v>
      </c>
      <c r="S16" s="42">
        <v>245</v>
      </c>
      <c r="T16" s="42">
        <v>272</v>
      </c>
      <c r="U16" s="42">
        <v>279</v>
      </c>
      <c r="V16" s="42">
        <v>293</v>
      </c>
      <c r="W16" s="42">
        <v>41</v>
      </c>
      <c r="X16" s="42">
        <v>32</v>
      </c>
      <c r="Y16" s="42">
        <v>207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25</v>
      </c>
      <c r="J17" s="68">
        <v>36</v>
      </c>
      <c r="K17" s="68">
        <v>48</v>
      </c>
      <c r="L17" s="68">
        <v>45</v>
      </c>
      <c r="M17" s="68">
        <v>54</v>
      </c>
      <c r="N17" s="68">
        <v>66</v>
      </c>
      <c r="O17" s="68">
        <v>69</v>
      </c>
      <c r="P17" s="68">
        <v>67</v>
      </c>
      <c r="Q17" s="68">
        <v>73</v>
      </c>
      <c r="R17" s="42">
        <v>64</v>
      </c>
      <c r="S17" s="42">
        <v>62</v>
      </c>
      <c r="T17" s="42">
        <v>84</v>
      </c>
      <c r="U17" s="42">
        <v>89</v>
      </c>
      <c r="V17" s="42">
        <v>87</v>
      </c>
      <c r="W17" s="42">
        <v>17</v>
      </c>
      <c r="X17" s="42">
        <v>17</v>
      </c>
      <c r="Y17" s="42">
        <v>72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0.22222222222222232</v>
      </c>
      <c r="K19" s="89">
        <f t="shared" si="3"/>
        <v>0.22159090909090917</v>
      </c>
      <c r="L19" s="89">
        <f t="shared" si="3"/>
        <v>0.24651162790697678</v>
      </c>
      <c r="M19" s="89">
        <f t="shared" si="3"/>
        <v>6.7164179104477695E-2</v>
      </c>
      <c r="N19" s="89">
        <f t="shared" si="3"/>
        <v>0.17832167832167833</v>
      </c>
      <c r="O19" s="89">
        <f t="shared" si="3"/>
        <v>1.7804154302670572E-2</v>
      </c>
      <c r="P19" s="89">
        <f t="shared" si="3"/>
        <v>6.1224489795918435E-2</v>
      </c>
      <c r="Q19" s="89">
        <f t="shared" si="3"/>
        <v>8.7912087912087822E-2</v>
      </c>
      <c r="R19" s="89">
        <f t="shared" si="3"/>
        <v>5.8080808080808177E-2</v>
      </c>
      <c r="S19" s="89">
        <f t="shared" si="3"/>
        <v>-1.1933174224343701E-2</v>
      </c>
      <c r="T19" s="89">
        <f t="shared" si="3"/>
        <v>0.14251207729468596</v>
      </c>
      <c r="U19" s="89">
        <f t="shared" si="3"/>
        <v>4.0169133192389017E-2</v>
      </c>
      <c r="V19" s="89">
        <f t="shared" si="3"/>
        <v>2.8455284552845628E-2</v>
      </c>
      <c r="W19" s="89">
        <f t="shared" si="3"/>
        <v>-0.7944664031620553</v>
      </c>
      <c r="X19" s="89">
        <f t="shared" si="3"/>
        <v>-0.14423076923076927</v>
      </c>
      <c r="Y19" s="89">
        <f t="shared" si="3"/>
        <v>3.1573033707865168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0.17647058823529416</v>
      </c>
      <c r="K20" s="89">
        <f t="shared" si="3"/>
        <v>0.19285714285714284</v>
      </c>
      <c r="L20" s="89">
        <f t="shared" si="3"/>
        <v>0.33532934131736525</v>
      </c>
      <c r="M20" s="89">
        <f t="shared" si="3"/>
        <v>4.0358744394618729E-2</v>
      </c>
      <c r="N20" s="89">
        <f t="shared" si="3"/>
        <v>0.1681034482758621</v>
      </c>
      <c r="O20" s="89">
        <f t="shared" si="3"/>
        <v>1.1070110701107083E-2</v>
      </c>
      <c r="P20" s="89">
        <f t="shared" si="3"/>
        <v>8.3941605839416011E-2</v>
      </c>
      <c r="Q20" s="89">
        <f t="shared" si="3"/>
        <v>8.7542087542087588E-2</v>
      </c>
      <c r="R20" s="89">
        <f t="shared" si="3"/>
        <v>9.9071207430340591E-2</v>
      </c>
      <c r="S20" s="89">
        <f t="shared" si="3"/>
        <v>-8.4507042253521014E-3</v>
      </c>
      <c r="T20" s="89">
        <f t="shared" si="3"/>
        <v>0.10511363636363646</v>
      </c>
      <c r="U20" s="89">
        <f t="shared" si="3"/>
        <v>3.5989717223650297E-2</v>
      </c>
      <c r="V20" s="89">
        <f t="shared" si="3"/>
        <v>3.9702233250620278E-2</v>
      </c>
      <c r="W20" s="89">
        <f t="shared" si="3"/>
        <v>-0.79236276849642007</v>
      </c>
      <c r="X20" s="89">
        <f t="shared" si="3"/>
        <v>-0.17241379310344829</v>
      </c>
      <c r="Y20" s="89">
        <f t="shared" si="3"/>
        <v>3.1388888888888893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9.5238095238095344E-2</v>
      </c>
      <c r="K21" s="89">
        <f t="shared" si="3"/>
        <v>0.17391304347826098</v>
      </c>
      <c r="L21" s="89">
        <f t="shared" si="3"/>
        <v>0.33333333333333326</v>
      </c>
      <c r="M21" s="89">
        <f t="shared" si="3"/>
        <v>-1.388888888888884E-2</v>
      </c>
      <c r="N21" s="89">
        <f t="shared" si="3"/>
        <v>8.4507042253521236E-2</v>
      </c>
      <c r="O21" s="89">
        <f t="shared" si="3"/>
        <v>-7.7922077922077948E-2</v>
      </c>
      <c r="P21" s="89">
        <f t="shared" si="3"/>
        <v>0</v>
      </c>
      <c r="Q21" s="89">
        <f t="shared" si="3"/>
        <v>4.2253521126760507E-2</v>
      </c>
      <c r="R21" s="89">
        <f t="shared" si="3"/>
        <v>6.7567567567567544E-2</v>
      </c>
      <c r="S21" s="89">
        <f t="shared" si="3"/>
        <v>-5.0632911392405111E-2</v>
      </c>
      <c r="T21" s="89">
        <f t="shared" si="3"/>
        <v>8.0000000000000071E-2</v>
      </c>
      <c r="U21" s="89">
        <f t="shared" si="3"/>
        <v>6.1728395061728447E-2</v>
      </c>
      <c r="V21" s="89">
        <f t="shared" si="3"/>
        <v>1.1627906976744207E-2</v>
      </c>
      <c r="W21" s="89">
        <f t="shared" si="3"/>
        <v>-0.82758620689655171</v>
      </c>
      <c r="X21" s="89">
        <f t="shared" si="3"/>
        <v>-0.1333333333333333</v>
      </c>
      <c r="Y21" s="89">
        <f t="shared" si="3"/>
        <v>3.5384615384615383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0.22077922077922074</v>
      </c>
      <c r="K22" s="89">
        <f t="shared" si="4"/>
        <v>0.2021276595744681</v>
      </c>
      <c r="L22" s="89">
        <f t="shared" si="4"/>
        <v>0.33628318584070804</v>
      </c>
      <c r="M22" s="89">
        <f t="shared" si="4"/>
        <v>6.6225165562913801E-2</v>
      </c>
      <c r="N22" s="89">
        <f t="shared" si="4"/>
        <v>0.20496894409937894</v>
      </c>
      <c r="O22" s="89">
        <f t="shared" si="4"/>
        <v>4.6391752577319645E-2</v>
      </c>
      <c r="P22" s="89">
        <f t="shared" si="4"/>
        <v>0.10837438423645329</v>
      </c>
      <c r="Q22" s="89">
        <f t="shared" si="4"/>
        <v>0.10666666666666669</v>
      </c>
      <c r="R22" s="89">
        <f t="shared" si="4"/>
        <v>0.10843373493975905</v>
      </c>
      <c r="S22" s="89">
        <f t="shared" si="4"/>
        <v>3.6231884057971175E-3</v>
      </c>
      <c r="T22" s="89">
        <f t="shared" si="4"/>
        <v>0.10830324909747291</v>
      </c>
      <c r="U22" s="89">
        <f t="shared" si="4"/>
        <v>3.2573289902280145E-2</v>
      </c>
      <c r="V22" s="89">
        <f t="shared" si="4"/>
        <v>4.7318611987381631E-2</v>
      </c>
      <c r="W22" s="89">
        <f t="shared" si="4"/>
        <v>-0.7831325301204819</v>
      </c>
      <c r="X22" s="89">
        <f t="shared" si="4"/>
        <v>-0.18055555555555558</v>
      </c>
      <c r="Y22" s="89">
        <f t="shared" si="4"/>
        <v>3.0508474576271185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0.43999999999999995</v>
      </c>
      <c r="K23" s="89">
        <f t="shared" si="5"/>
        <v>0.33333333333333326</v>
      </c>
      <c r="L23" s="89">
        <f t="shared" si="5"/>
        <v>-6.25E-2</v>
      </c>
      <c r="M23" s="89">
        <f t="shared" si="5"/>
        <v>0.19999999999999996</v>
      </c>
      <c r="N23" s="89">
        <f t="shared" si="5"/>
        <v>0.22222222222222232</v>
      </c>
      <c r="O23" s="89">
        <f t="shared" si="5"/>
        <v>4.5454545454545414E-2</v>
      </c>
      <c r="P23" s="89">
        <f t="shared" si="5"/>
        <v>-2.8985507246376829E-2</v>
      </c>
      <c r="Q23" s="89">
        <f t="shared" si="5"/>
        <v>8.9552238805970186E-2</v>
      </c>
      <c r="R23" s="89">
        <f t="shared" si="5"/>
        <v>-0.12328767123287676</v>
      </c>
      <c r="S23" s="89">
        <f t="shared" si="5"/>
        <v>-3.125E-2</v>
      </c>
      <c r="T23" s="89">
        <f t="shared" si="5"/>
        <v>0.35483870967741926</v>
      </c>
      <c r="U23" s="89">
        <f t="shared" si="5"/>
        <v>5.9523809523809534E-2</v>
      </c>
      <c r="V23" s="89">
        <f t="shared" si="5"/>
        <v>-2.2471910112359605E-2</v>
      </c>
      <c r="W23" s="89">
        <f t="shared" si="5"/>
        <v>-0.8045977011494253</v>
      </c>
      <c r="X23" s="89">
        <f t="shared" si="5"/>
        <v>0</v>
      </c>
      <c r="Y23" s="89">
        <f t="shared" si="5"/>
        <v>3.2352941176470589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8.7912087912087919E-2</v>
      </c>
      <c r="J25" s="89">
        <f t="shared" si="6"/>
        <v>8.5769980506822607E-2</v>
      </c>
      <c r="K25" s="89">
        <f t="shared" si="6"/>
        <v>9.4671950682518713E-2</v>
      </c>
      <c r="L25" s="89">
        <f t="shared" si="6"/>
        <v>0.14431879375336565</v>
      </c>
      <c r="M25" s="89">
        <f t="shared" si="6"/>
        <v>0.12165036154827732</v>
      </c>
      <c r="N25" s="89">
        <f t="shared" si="6"/>
        <v>0.12673937570515231</v>
      </c>
      <c r="O25" s="89">
        <f t="shared" si="6"/>
        <v>0.12145892351274788</v>
      </c>
      <c r="P25" s="89">
        <f t="shared" si="6"/>
        <v>0.12260020208824519</v>
      </c>
      <c r="Q25" s="89">
        <f t="shared" si="6"/>
        <v>0.11671087533156499</v>
      </c>
      <c r="R25" s="89">
        <f t="shared" si="6"/>
        <v>0.13846662260409781</v>
      </c>
      <c r="S25" s="89">
        <f t="shared" si="6"/>
        <v>0.13454663633409164</v>
      </c>
      <c r="T25" s="89">
        <f t="shared" si="6"/>
        <v>0.13738019169329074</v>
      </c>
      <c r="U25" s="89">
        <f t="shared" si="6"/>
        <v>0.11872586872586872</v>
      </c>
      <c r="V25" s="89">
        <f t="shared" si="6"/>
        <v>0.11979166666666667</v>
      </c>
      <c r="W25" s="89">
        <f t="shared" ref="W25:X25" si="7">W8/W5</f>
        <v>2.5883524141363863E-2</v>
      </c>
      <c r="X25" s="89">
        <f t="shared" si="7"/>
        <v>1.9000853970964987E-2</v>
      </c>
      <c r="Y25" s="89">
        <f t="shared" ref="Y25" si="8">Y8/Y5</f>
        <v>7.1872571872571872E-2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0.28799999999999998</v>
      </c>
      <c r="J26" s="89">
        <f t="shared" si="9"/>
        <v>0.2270967741935484</v>
      </c>
      <c r="K26" s="89">
        <f t="shared" si="9"/>
        <v>0.2434881087202718</v>
      </c>
      <c r="L26" s="89">
        <f t="shared" si="9"/>
        <v>0.30593607305936071</v>
      </c>
      <c r="M26" s="89">
        <f t="shared" si="9"/>
        <v>0.30393198724760895</v>
      </c>
      <c r="N26" s="89">
        <f t="shared" si="9"/>
        <v>0.34670781893004116</v>
      </c>
      <c r="O26" s="89">
        <f t="shared" si="9"/>
        <v>0.34787018255578095</v>
      </c>
      <c r="P26" s="89">
        <f t="shared" si="9"/>
        <v>0.35546875</v>
      </c>
      <c r="Q26" s="89">
        <f t="shared" si="9"/>
        <v>0.36363636363636365</v>
      </c>
      <c r="R26" s="89">
        <f t="shared" si="9"/>
        <v>0.39942802669208771</v>
      </c>
      <c r="S26" s="89">
        <f t="shared" si="9"/>
        <v>0.37263726372637263</v>
      </c>
      <c r="T26" s="89">
        <f t="shared" si="9"/>
        <v>0.41238012205754143</v>
      </c>
      <c r="U26" s="89">
        <f t="shared" si="9"/>
        <v>0.4377224199288256</v>
      </c>
      <c r="V26" s="89">
        <f t="shared" si="9"/>
        <v>0.35483870967741937</v>
      </c>
      <c r="W26" s="89">
        <f t="shared" ref="W26:X26" si="10">W8/W7</f>
        <v>9.9331423113658071E-2</v>
      </c>
      <c r="X26" s="89">
        <f t="shared" si="10"/>
        <v>8.6999022482893457E-2</v>
      </c>
      <c r="Y26" s="89">
        <f t="shared" ref="Y26" si="11">Y8/Y7</f>
        <v>0.27653213751868461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0.1388888888888889</v>
      </c>
      <c r="J28" s="89">
        <f t="shared" si="12"/>
        <v>0.11363636363636363</v>
      </c>
      <c r="K28" s="89">
        <f t="shared" si="12"/>
        <v>0.10232558139534884</v>
      </c>
      <c r="L28" s="89">
        <f t="shared" si="12"/>
        <v>8.2089552238805971E-2</v>
      </c>
      <c r="M28" s="89">
        <f t="shared" si="12"/>
        <v>7.3426573426573424E-2</v>
      </c>
      <c r="N28" s="89">
        <f t="shared" si="12"/>
        <v>6.2314540059347182E-2</v>
      </c>
      <c r="O28" s="89">
        <f t="shared" si="12"/>
        <v>6.7055393586005832E-2</v>
      </c>
      <c r="P28" s="89">
        <f t="shared" si="12"/>
        <v>6.8681318681318687E-2</v>
      </c>
      <c r="Q28" s="89">
        <f t="shared" si="12"/>
        <v>6.5656565656565663E-2</v>
      </c>
      <c r="R28" s="89">
        <f t="shared" si="12"/>
        <v>6.9212410501193311E-2</v>
      </c>
      <c r="S28" s="89">
        <f t="shared" si="12"/>
        <v>7.4879227053140096E-2</v>
      </c>
      <c r="T28" s="89">
        <f t="shared" si="12"/>
        <v>7.1881606765327691E-2</v>
      </c>
      <c r="U28" s="89">
        <f t="shared" si="12"/>
        <v>7.5203252032520332E-2</v>
      </c>
      <c r="V28" s="89">
        <f t="shared" si="12"/>
        <v>7.5098814229249009E-2</v>
      </c>
      <c r="W28" s="89">
        <f t="shared" ref="W28:X28" si="13">W15/W8</f>
        <v>0.29807692307692307</v>
      </c>
      <c r="X28" s="89">
        <f t="shared" si="13"/>
        <v>0.3146067415730337</v>
      </c>
      <c r="Y28" s="89">
        <f t="shared" ref="Y28" si="14">Y15/Y8</f>
        <v>8.6486486486486491E-2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0.29166666666666669</v>
      </c>
      <c r="J29" s="89">
        <f t="shared" si="15"/>
        <v>0.26136363636363635</v>
      </c>
      <c r="K29" s="89">
        <f t="shared" si="15"/>
        <v>0.25116279069767444</v>
      </c>
      <c r="L29" s="89">
        <f t="shared" si="15"/>
        <v>0.26865671641791045</v>
      </c>
      <c r="M29" s="89">
        <f t="shared" si="15"/>
        <v>0.24825174825174826</v>
      </c>
      <c r="N29" s="89">
        <f t="shared" si="15"/>
        <v>0.228486646884273</v>
      </c>
      <c r="O29" s="89">
        <f t="shared" si="15"/>
        <v>0.20699708454810495</v>
      </c>
      <c r="P29" s="89">
        <f t="shared" si="15"/>
        <v>0.19505494505494506</v>
      </c>
      <c r="Q29" s="89">
        <f t="shared" si="15"/>
        <v>0.18686868686868688</v>
      </c>
      <c r="R29" s="89">
        <f t="shared" si="15"/>
        <v>0.18854415274463007</v>
      </c>
      <c r="S29" s="89">
        <f t="shared" si="15"/>
        <v>0.18115942028985507</v>
      </c>
      <c r="T29" s="89">
        <f t="shared" si="15"/>
        <v>0.17124735729386892</v>
      </c>
      <c r="U29" s="89">
        <f t="shared" si="15"/>
        <v>0.17479674796747968</v>
      </c>
      <c r="V29" s="89">
        <f t="shared" si="15"/>
        <v>0.17193675889328064</v>
      </c>
      <c r="W29" s="89">
        <f t="shared" ref="W29:X29" si="16">W10/W8</f>
        <v>0.14423076923076922</v>
      </c>
      <c r="X29" s="89">
        <f t="shared" si="16"/>
        <v>0.14606741573033707</v>
      </c>
      <c r="Y29" s="89">
        <f t="shared" ref="Y29" si="17">Y10/Y8</f>
        <v>0.15945945945945947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2868</v>
      </c>
      <c r="J32" s="42">
        <v>3068</v>
      </c>
      <c r="K32" s="42">
        <v>3316</v>
      </c>
      <c r="L32" s="42">
        <v>2642</v>
      </c>
      <c r="M32" s="42">
        <v>3179</v>
      </c>
      <c r="N32" s="42">
        <v>4115</v>
      </c>
      <c r="O32" s="42">
        <v>4755</v>
      </c>
      <c r="P32" s="42">
        <v>4766</v>
      </c>
      <c r="Q32" s="42">
        <v>5332</v>
      </c>
      <c r="R32" s="42">
        <v>5530</v>
      </c>
      <c r="S32" s="42">
        <v>5572</v>
      </c>
      <c r="T32" s="42">
        <v>5838</v>
      </c>
      <c r="U32" s="42">
        <v>6404</v>
      </c>
      <c r="V32" s="42">
        <v>7076</v>
      </c>
      <c r="W32" s="42">
        <v>6431</v>
      </c>
      <c r="X32" s="42">
        <v>7508</v>
      </c>
      <c r="Y32" s="42">
        <v>8926</v>
      </c>
    </row>
    <row r="33" spans="1:25" x14ac:dyDescent="0.3">
      <c r="A33" s="16" t="s">
        <v>116</v>
      </c>
      <c r="B33" s="42">
        <v>761</v>
      </c>
      <c r="C33" s="42">
        <v>1074</v>
      </c>
      <c r="D33" s="42">
        <v>1121</v>
      </c>
      <c r="E33" s="42">
        <v>1241</v>
      </c>
      <c r="F33" s="68">
        <v>1411</v>
      </c>
      <c r="G33" s="68">
        <v>1771</v>
      </c>
      <c r="H33" s="68">
        <v>2224</v>
      </c>
      <c r="I33" s="68">
        <v>2375</v>
      </c>
      <c r="J33" s="68">
        <v>2460</v>
      </c>
      <c r="K33" s="68">
        <v>2609</v>
      </c>
      <c r="L33" s="68">
        <v>1965</v>
      </c>
      <c r="M33" s="68">
        <v>2461</v>
      </c>
      <c r="N33" s="68">
        <v>3361</v>
      </c>
      <c r="O33" s="68">
        <v>3946</v>
      </c>
      <c r="P33" s="68">
        <v>3940</v>
      </c>
      <c r="Q33" s="68">
        <v>4420</v>
      </c>
      <c r="R33" s="42">
        <v>4500</v>
      </c>
      <c r="S33" s="42">
        <v>4404</v>
      </c>
      <c r="T33" s="42">
        <v>4589</v>
      </c>
      <c r="U33" s="42">
        <v>5000</v>
      </c>
      <c r="V33" s="42">
        <v>5526</v>
      </c>
      <c r="W33" s="42">
        <v>5534</v>
      </c>
      <c r="X33" s="42">
        <v>6355</v>
      </c>
      <c r="Y33" s="42">
        <v>7515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493</v>
      </c>
      <c r="J34" s="68">
        <v>608</v>
      </c>
      <c r="K34" s="68">
        <v>707</v>
      </c>
      <c r="L34" s="68">
        <v>677</v>
      </c>
      <c r="M34" s="68">
        <v>718</v>
      </c>
      <c r="N34" s="68">
        <v>754</v>
      </c>
      <c r="O34" s="68">
        <v>809</v>
      </c>
      <c r="P34" s="68">
        <v>826</v>
      </c>
      <c r="Q34" s="42">
        <v>912</v>
      </c>
      <c r="R34" s="42">
        <v>1031</v>
      </c>
      <c r="S34" s="42">
        <v>1168</v>
      </c>
      <c r="T34" s="42">
        <v>1249</v>
      </c>
      <c r="U34" s="42">
        <v>1404</v>
      </c>
      <c r="V34" s="42">
        <v>1550</v>
      </c>
      <c r="W34" s="42">
        <v>897</v>
      </c>
      <c r="X34" s="42">
        <v>1153</v>
      </c>
      <c r="Y34" s="42">
        <v>1411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327</v>
      </c>
      <c r="J35" s="3">
        <f t="shared" si="18"/>
        <v>373</v>
      </c>
      <c r="K35" s="3">
        <f t="shared" si="18"/>
        <v>387</v>
      </c>
      <c r="L35" s="3">
        <f t="shared" si="18"/>
        <v>388</v>
      </c>
      <c r="M35" s="3">
        <f t="shared" si="18"/>
        <v>374</v>
      </c>
      <c r="N35" s="3">
        <f t="shared" si="18"/>
        <v>358</v>
      </c>
      <c r="O35" s="3">
        <f t="shared" si="18"/>
        <v>350</v>
      </c>
      <c r="P35" s="3">
        <f t="shared" si="18"/>
        <v>314</v>
      </c>
      <c r="Q35" s="3">
        <f t="shared" si="18"/>
        <v>336</v>
      </c>
      <c r="R35" s="3">
        <f t="shared" si="18"/>
        <v>394</v>
      </c>
      <c r="S35" s="3">
        <f t="shared" si="18"/>
        <v>429</v>
      </c>
      <c r="T35" s="3">
        <f t="shared" si="18"/>
        <v>484</v>
      </c>
      <c r="U35" s="3">
        <f t="shared" si="18"/>
        <v>571</v>
      </c>
      <c r="V35" s="3">
        <f t="shared" si="18"/>
        <v>644</v>
      </c>
      <c r="W35" s="3">
        <f t="shared" ref="W35:X35" si="19">W36+W44</f>
        <v>80</v>
      </c>
      <c r="X35" s="3">
        <f t="shared" si="19"/>
        <v>107</v>
      </c>
      <c r="Y35" s="3">
        <f t="shared" ref="Y35" si="20">Y36+Y44</f>
        <v>278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317</v>
      </c>
      <c r="J36" s="68">
        <v>361</v>
      </c>
      <c r="K36" s="68">
        <v>373</v>
      </c>
      <c r="L36" s="68">
        <v>375</v>
      </c>
      <c r="M36" s="68">
        <v>359</v>
      </c>
      <c r="N36" s="68">
        <v>341</v>
      </c>
      <c r="O36" s="68">
        <v>334</v>
      </c>
      <c r="P36" s="68">
        <v>308</v>
      </c>
      <c r="Q36" s="68">
        <v>331</v>
      </c>
      <c r="R36" s="42">
        <v>390</v>
      </c>
      <c r="S36" s="42">
        <v>425</v>
      </c>
      <c r="T36" s="42">
        <v>479</v>
      </c>
      <c r="U36" s="42">
        <v>561</v>
      </c>
      <c r="V36" s="42">
        <v>640</v>
      </c>
      <c r="W36" s="42">
        <v>79</v>
      </c>
      <c r="X36" s="42">
        <v>104</v>
      </c>
      <c r="Y36" s="42">
        <v>269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101</v>
      </c>
      <c r="J37" s="68">
        <v>111</v>
      </c>
      <c r="K37" s="68">
        <v>113</v>
      </c>
      <c r="L37" s="68">
        <v>107</v>
      </c>
      <c r="M37" s="68">
        <v>94</v>
      </c>
      <c r="N37" s="68">
        <v>86</v>
      </c>
      <c r="O37" s="68">
        <v>79</v>
      </c>
      <c r="P37" s="68">
        <v>76</v>
      </c>
      <c r="Q37" s="68">
        <v>80</v>
      </c>
      <c r="R37" s="42">
        <v>96</v>
      </c>
      <c r="S37" s="42">
        <v>100</v>
      </c>
      <c r="T37" s="42">
        <v>112</v>
      </c>
      <c r="U37" s="42">
        <v>131</v>
      </c>
      <c r="V37" s="42">
        <v>140</v>
      </c>
      <c r="W37" s="42">
        <v>21</v>
      </c>
      <c r="X37" s="42">
        <v>26</v>
      </c>
      <c r="Y37" s="42">
        <v>58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5</v>
      </c>
      <c r="J38" s="68">
        <v>6</v>
      </c>
      <c r="K38" s="68">
        <v>6</v>
      </c>
      <c r="L38" s="68">
        <v>6</v>
      </c>
      <c r="M38" s="68">
        <v>6</v>
      </c>
      <c r="N38" s="68">
        <v>6</v>
      </c>
      <c r="O38" s="68">
        <v>6</v>
      </c>
      <c r="P38" s="68">
        <v>6</v>
      </c>
      <c r="Q38" s="68">
        <v>6</v>
      </c>
      <c r="R38" s="42">
        <v>7</v>
      </c>
      <c r="S38" s="42">
        <v>7</v>
      </c>
      <c r="T38" s="42">
        <v>7</v>
      </c>
      <c r="U38" s="42">
        <v>7</v>
      </c>
      <c r="V38" s="42">
        <v>8</v>
      </c>
      <c r="W38" s="42">
        <v>7</v>
      </c>
      <c r="X38" s="42">
        <v>7</v>
      </c>
      <c r="Y38" s="42">
        <v>8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96</v>
      </c>
      <c r="J39" s="68">
        <v>105</v>
      </c>
      <c r="K39" s="68">
        <v>108</v>
      </c>
      <c r="L39" s="68">
        <v>102</v>
      </c>
      <c r="M39" s="68">
        <v>88</v>
      </c>
      <c r="N39" s="68">
        <v>80</v>
      </c>
      <c r="O39" s="68">
        <v>73</v>
      </c>
      <c r="P39" s="68">
        <v>69</v>
      </c>
      <c r="Q39" s="68">
        <v>73</v>
      </c>
      <c r="R39" s="42">
        <v>89</v>
      </c>
      <c r="S39" s="42">
        <v>93</v>
      </c>
      <c r="T39" s="42">
        <v>105</v>
      </c>
      <c r="U39" s="42">
        <v>124</v>
      </c>
      <c r="V39" s="42">
        <v>132</v>
      </c>
      <c r="W39" s="42">
        <v>14</v>
      </c>
      <c r="X39" s="42">
        <v>18</v>
      </c>
      <c r="Y39" s="42">
        <v>50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216</v>
      </c>
      <c r="J40" s="68">
        <v>250</v>
      </c>
      <c r="K40" s="68">
        <v>260</v>
      </c>
      <c r="L40" s="68">
        <v>268</v>
      </c>
      <c r="M40" s="68">
        <v>265</v>
      </c>
      <c r="N40" s="68">
        <v>255</v>
      </c>
      <c r="O40" s="68">
        <v>254</v>
      </c>
      <c r="P40" s="68">
        <v>233</v>
      </c>
      <c r="Q40" s="68">
        <v>251</v>
      </c>
      <c r="R40" s="42">
        <v>294</v>
      </c>
      <c r="S40" s="42">
        <v>325</v>
      </c>
      <c r="T40" s="42">
        <v>367</v>
      </c>
      <c r="U40" s="42">
        <v>430</v>
      </c>
      <c r="V40" s="42">
        <v>500</v>
      </c>
      <c r="W40" s="42">
        <v>58</v>
      </c>
      <c r="X40" s="42">
        <v>79</v>
      </c>
      <c r="Y40" s="42">
        <v>211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2</v>
      </c>
      <c r="T41" s="42">
        <v>2</v>
      </c>
      <c r="U41" s="42">
        <v>2</v>
      </c>
      <c r="V41" s="42">
        <v>2</v>
      </c>
      <c r="W41" s="42">
        <v>1</v>
      </c>
      <c r="X41" s="42">
        <v>1</v>
      </c>
      <c r="Y41" s="42">
        <v>2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30</v>
      </c>
      <c r="J42" s="68">
        <v>36</v>
      </c>
      <c r="K42" s="68">
        <v>42</v>
      </c>
      <c r="L42" s="68">
        <v>45</v>
      </c>
      <c r="M42" s="68">
        <v>46</v>
      </c>
      <c r="N42" s="68">
        <v>50</v>
      </c>
      <c r="O42" s="68">
        <v>55</v>
      </c>
      <c r="P42" s="68">
        <v>58</v>
      </c>
      <c r="Q42" s="68">
        <v>65</v>
      </c>
      <c r="R42" s="42">
        <v>74</v>
      </c>
      <c r="S42" s="42">
        <v>81</v>
      </c>
      <c r="T42" s="42">
        <v>88</v>
      </c>
      <c r="U42" s="42">
        <v>99</v>
      </c>
      <c r="V42" s="42">
        <v>104</v>
      </c>
      <c r="W42" s="42">
        <v>19</v>
      </c>
      <c r="X42" s="42">
        <v>11</v>
      </c>
      <c r="Y42" s="42">
        <v>14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186</v>
      </c>
      <c r="J43" s="68">
        <v>214</v>
      </c>
      <c r="K43" s="68">
        <v>217</v>
      </c>
      <c r="L43" s="68">
        <v>222</v>
      </c>
      <c r="M43" s="68">
        <v>218</v>
      </c>
      <c r="N43" s="68">
        <v>204</v>
      </c>
      <c r="O43" s="68">
        <v>199</v>
      </c>
      <c r="P43" s="68">
        <v>173</v>
      </c>
      <c r="Q43" s="68">
        <v>185</v>
      </c>
      <c r="R43" s="42">
        <v>218</v>
      </c>
      <c r="S43" s="42">
        <v>242</v>
      </c>
      <c r="T43" s="42">
        <v>277</v>
      </c>
      <c r="U43" s="42">
        <v>329</v>
      </c>
      <c r="V43" s="42">
        <v>395</v>
      </c>
      <c r="W43" s="42">
        <v>38</v>
      </c>
      <c r="X43" s="42">
        <v>67</v>
      </c>
      <c r="Y43" s="42">
        <v>196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10</v>
      </c>
      <c r="J44" s="68">
        <v>12</v>
      </c>
      <c r="K44" s="68">
        <v>14</v>
      </c>
      <c r="L44" s="68">
        <v>13</v>
      </c>
      <c r="M44" s="68">
        <v>15</v>
      </c>
      <c r="N44" s="68">
        <v>17</v>
      </c>
      <c r="O44" s="68">
        <v>16</v>
      </c>
      <c r="P44" s="68">
        <v>6</v>
      </c>
      <c r="Q44" s="68">
        <v>5</v>
      </c>
      <c r="R44" s="42">
        <v>4</v>
      </c>
      <c r="S44" s="42">
        <v>4</v>
      </c>
      <c r="T44" s="42">
        <v>5</v>
      </c>
      <c r="U44" s="42">
        <v>10</v>
      </c>
      <c r="V44" s="42">
        <v>4</v>
      </c>
      <c r="W44" s="42">
        <v>1</v>
      </c>
      <c r="X44" s="42">
        <v>3</v>
      </c>
      <c r="Y44" s="42">
        <v>9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0.14067278287461771</v>
      </c>
      <c r="K46" s="65">
        <f t="shared" si="21"/>
        <v>3.7533512064343189E-2</v>
      </c>
      <c r="L46" s="65">
        <f t="shared" si="21"/>
        <v>2.5839793281654533E-3</v>
      </c>
      <c r="M46" s="65">
        <f t="shared" si="21"/>
        <v>-3.6082474226804107E-2</v>
      </c>
      <c r="N46" s="65">
        <f t="shared" si="21"/>
        <v>-4.2780748663101553E-2</v>
      </c>
      <c r="O46" s="65">
        <f t="shared" si="21"/>
        <v>-2.2346368715083775E-2</v>
      </c>
      <c r="P46" s="65">
        <f t="shared" si="21"/>
        <v>-0.10285714285714287</v>
      </c>
      <c r="Q46" s="65">
        <f t="shared" si="21"/>
        <v>7.0063694267515908E-2</v>
      </c>
      <c r="R46" s="65">
        <f t="shared" si="21"/>
        <v>0.17261904761904767</v>
      </c>
      <c r="S46" s="65">
        <f t="shared" si="21"/>
        <v>8.8832487309644659E-2</v>
      </c>
      <c r="T46" s="65">
        <f t="shared" si="21"/>
        <v>0.12820512820512819</v>
      </c>
      <c r="U46" s="65">
        <f t="shared" si="21"/>
        <v>0.17975206611570238</v>
      </c>
      <c r="V46" s="65">
        <f t="shared" si="21"/>
        <v>0.12784588441330991</v>
      </c>
      <c r="W46" s="65">
        <f t="shared" si="21"/>
        <v>-0.87577639751552794</v>
      </c>
      <c r="X46" s="65">
        <f t="shared" si="21"/>
        <v>0.33749999999999991</v>
      </c>
      <c r="Y46" s="65">
        <f t="shared" si="21"/>
        <v>1.5981308411214954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0.13880126182965302</v>
      </c>
      <c r="K47" s="65">
        <f t="shared" si="21"/>
        <v>3.3240997229916802E-2</v>
      </c>
      <c r="L47" s="65">
        <f t="shared" si="21"/>
        <v>5.3619302949061698E-3</v>
      </c>
      <c r="M47" s="65">
        <f t="shared" si="21"/>
        <v>-4.2666666666666631E-2</v>
      </c>
      <c r="N47" s="65">
        <f t="shared" si="21"/>
        <v>-5.0139275766016733E-2</v>
      </c>
      <c r="O47" s="65">
        <f t="shared" si="21"/>
        <v>-2.0527859237536639E-2</v>
      </c>
      <c r="P47" s="65">
        <f t="shared" si="21"/>
        <v>-7.7844311377245456E-2</v>
      </c>
      <c r="Q47" s="65">
        <f t="shared" si="21"/>
        <v>7.4675324675324672E-2</v>
      </c>
      <c r="R47" s="65">
        <f t="shared" si="21"/>
        <v>0.17824773413897277</v>
      </c>
      <c r="S47" s="65">
        <f t="shared" si="21"/>
        <v>8.9743589743589647E-2</v>
      </c>
      <c r="T47" s="65">
        <f t="shared" si="21"/>
        <v>0.12705882352941167</v>
      </c>
      <c r="U47" s="65">
        <f t="shared" si="21"/>
        <v>0.17118997912317324</v>
      </c>
      <c r="V47" s="65">
        <f t="shared" si="21"/>
        <v>0.14081996434937616</v>
      </c>
      <c r="W47" s="65">
        <f t="shared" si="21"/>
        <v>-0.87656250000000002</v>
      </c>
      <c r="X47" s="65">
        <f t="shared" si="21"/>
        <v>0.31645569620253156</v>
      </c>
      <c r="Y47" s="65">
        <f t="shared" si="21"/>
        <v>1.5865384615384617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9.9009900990099098E-2</v>
      </c>
      <c r="K48" s="65">
        <f t="shared" si="21"/>
        <v>1.8018018018018056E-2</v>
      </c>
      <c r="L48" s="65">
        <f t="shared" si="21"/>
        <v>-5.3097345132743334E-2</v>
      </c>
      <c r="M48" s="65">
        <f t="shared" si="21"/>
        <v>-0.12149532710280375</v>
      </c>
      <c r="N48" s="65">
        <f t="shared" si="21"/>
        <v>-8.5106382978723416E-2</v>
      </c>
      <c r="O48" s="65">
        <f t="shared" si="21"/>
        <v>-8.1395348837209336E-2</v>
      </c>
      <c r="P48" s="65">
        <f t="shared" si="21"/>
        <v>-3.7974683544303778E-2</v>
      </c>
      <c r="Q48" s="65">
        <f t="shared" si="21"/>
        <v>5.2631578947368363E-2</v>
      </c>
      <c r="R48" s="65">
        <f t="shared" si="21"/>
        <v>0.19999999999999996</v>
      </c>
      <c r="S48" s="65">
        <f t="shared" si="21"/>
        <v>4.1666666666666741E-2</v>
      </c>
      <c r="T48" s="65">
        <f t="shared" si="21"/>
        <v>0.12000000000000011</v>
      </c>
      <c r="U48" s="65">
        <f t="shared" si="21"/>
        <v>0.16964285714285721</v>
      </c>
      <c r="V48" s="65">
        <f t="shared" si="21"/>
        <v>6.8702290076335881E-2</v>
      </c>
      <c r="W48" s="65">
        <f t="shared" si="21"/>
        <v>-0.85</v>
      </c>
      <c r="X48" s="65">
        <f t="shared" si="21"/>
        <v>0.23809523809523814</v>
      </c>
      <c r="Y48" s="65">
        <f t="shared" si="21"/>
        <v>1.2307692307692308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0.15740740740740744</v>
      </c>
      <c r="K49" s="65">
        <f t="shared" si="22"/>
        <v>4.0000000000000036E-2</v>
      </c>
      <c r="L49" s="65">
        <f t="shared" si="22"/>
        <v>3.076923076923066E-2</v>
      </c>
      <c r="M49" s="65">
        <f t="shared" si="22"/>
        <v>-1.1194029850746245E-2</v>
      </c>
      <c r="N49" s="65">
        <f t="shared" si="22"/>
        <v>-3.7735849056603765E-2</v>
      </c>
      <c r="O49" s="65">
        <f t="shared" si="22"/>
        <v>-3.9215686274509665E-3</v>
      </c>
      <c r="P49" s="65">
        <f t="shared" si="22"/>
        <v>-8.2677165354330673E-2</v>
      </c>
      <c r="Q49" s="65">
        <f t="shared" si="22"/>
        <v>7.7253218884120178E-2</v>
      </c>
      <c r="R49" s="65">
        <f t="shared" si="22"/>
        <v>0.17131474103585664</v>
      </c>
      <c r="S49" s="65">
        <f t="shared" si="22"/>
        <v>0.10544217687074831</v>
      </c>
      <c r="T49" s="65">
        <f t="shared" si="22"/>
        <v>0.12923076923076926</v>
      </c>
      <c r="U49" s="65">
        <f t="shared" si="22"/>
        <v>0.17166212534059944</v>
      </c>
      <c r="V49" s="65">
        <f t="shared" si="22"/>
        <v>0.16279069767441867</v>
      </c>
      <c r="W49" s="65">
        <f t="shared" si="22"/>
        <v>-0.88400000000000001</v>
      </c>
      <c r="X49" s="65">
        <f t="shared" si="22"/>
        <v>0.36206896551724133</v>
      </c>
      <c r="Y49" s="65">
        <f t="shared" si="22"/>
        <v>1.6708860759493671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0.19999999999999996</v>
      </c>
      <c r="K50" s="88">
        <f t="shared" si="23"/>
        <v>0.16666666666666674</v>
      </c>
      <c r="L50" s="88">
        <f t="shared" si="23"/>
        <v>-7.1428571428571397E-2</v>
      </c>
      <c r="M50" s="88">
        <f t="shared" si="23"/>
        <v>0.15384615384615374</v>
      </c>
      <c r="N50" s="88">
        <f t="shared" si="23"/>
        <v>0.1333333333333333</v>
      </c>
      <c r="O50" s="88">
        <f t="shared" si="23"/>
        <v>-5.8823529411764719E-2</v>
      </c>
      <c r="P50" s="88">
        <f t="shared" si="23"/>
        <v>-0.625</v>
      </c>
      <c r="Q50" s="88">
        <f t="shared" si="23"/>
        <v>-0.16666666666666663</v>
      </c>
      <c r="R50" s="88">
        <f t="shared" si="23"/>
        <v>-0.19999999999999996</v>
      </c>
      <c r="S50" s="88">
        <f t="shared" si="23"/>
        <v>0</v>
      </c>
      <c r="T50" s="88">
        <f t="shared" si="23"/>
        <v>0.25</v>
      </c>
      <c r="U50" s="88">
        <f t="shared" si="23"/>
        <v>1</v>
      </c>
      <c r="V50" s="88">
        <f t="shared" si="23"/>
        <v>-0.6</v>
      </c>
      <c r="W50" s="88">
        <f t="shared" si="23"/>
        <v>-0.75</v>
      </c>
      <c r="X50" s="88">
        <f t="shared" si="23"/>
        <v>2</v>
      </c>
      <c r="Y50" s="88">
        <f t="shared" si="23"/>
        <v>2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0.11401673640167365</v>
      </c>
      <c r="J52" s="65">
        <f t="shared" si="24"/>
        <v>0.12157757496740547</v>
      </c>
      <c r="K52" s="65">
        <f t="shared" si="24"/>
        <v>0.11670687575392039</v>
      </c>
      <c r="L52" s="65">
        <f t="shared" si="24"/>
        <v>0.14685844057532171</v>
      </c>
      <c r="M52" s="65">
        <f t="shared" si="24"/>
        <v>0.11764705882352941</v>
      </c>
      <c r="N52" s="65">
        <f t="shared" si="24"/>
        <v>8.6998784933171328E-2</v>
      </c>
      <c r="O52" s="65">
        <f t="shared" si="24"/>
        <v>7.3606729758149317E-2</v>
      </c>
      <c r="P52" s="65">
        <f t="shared" si="24"/>
        <v>6.5883340327318504E-2</v>
      </c>
      <c r="Q52" s="65">
        <f t="shared" si="24"/>
        <v>6.3015753938484617E-2</v>
      </c>
      <c r="R52" s="65">
        <f t="shared" si="24"/>
        <v>7.1247739602169985E-2</v>
      </c>
      <c r="S52" s="65">
        <f t="shared" si="24"/>
        <v>7.6992103374012924E-2</v>
      </c>
      <c r="T52" s="65">
        <f t="shared" si="24"/>
        <v>8.2905104487838305E-2</v>
      </c>
      <c r="U52" s="65">
        <f t="shared" si="24"/>
        <v>8.9163023110555906E-2</v>
      </c>
      <c r="V52" s="65">
        <f t="shared" si="24"/>
        <v>9.1011871113623521E-2</v>
      </c>
      <c r="W52" s="65">
        <f t="shared" ref="W52:X52" si="25">W35/W32</f>
        <v>1.2439744985227803E-2</v>
      </c>
      <c r="X52" s="65">
        <f t="shared" si="25"/>
        <v>1.4251465103889185E-2</v>
      </c>
      <c r="Y52" s="65">
        <f t="shared" ref="Y52" si="26">Y35/Y32</f>
        <v>3.114496975128837E-2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0.66328600405679516</v>
      </c>
      <c r="J53" s="88">
        <f t="shared" si="27"/>
        <v>0.61348684210526316</v>
      </c>
      <c r="K53" s="88">
        <f t="shared" si="27"/>
        <v>0.54738330975954741</v>
      </c>
      <c r="L53" s="88">
        <f t="shared" si="27"/>
        <v>0.57311669128508125</v>
      </c>
      <c r="M53" s="88">
        <f t="shared" si="27"/>
        <v>0.52089136490250698</v>
      </c>
      <c r="N53" s="88">
        <f t="shared" si="27"/>
        <v>0.47480106100795755</v>
      </c>
      <c r="O53" s="88">
        <f t="shared" si="27"/>
        <v>0.43263288009888751</v>
      </c>
      <c r="P53" s="88">
        <f t="shared" si="27"/>
        <v>0.38014527845036322</v>
      </c>
      <c r="Q53" s="88">
        <f t="shared" si="27"/>
        <v>0.36842105263157893</v>
      </c>
      <c r="R53" s="88">
        <f t="shared" si="27"/>
        <v>0.3821532492725509</v>
      </c>
      <c r="S53" s="88">
        <f t="shared" si="27"/>
        <v>0.3672945205479452</v>
      </c>
      <c r="T53" s="88">
        <f t="shared" si="27"/>
        <v>0.38751000800640512</v>
      </c>
      <c r="U53" s="88">
        <f t="shared" si="27"/>
        <v>0.40669515669515671</v>
      </c>
      <c r="V53" s="88">
        <f t="shared" si="27"/>
        <v>0.41548387096774192</v>
      </c>
      <c r="W53" s="88">
        <f t="shared" ref="W53:X53" si="28">W35/W34</f>
        <v>8.9186176142697887E-2</v>
      </c>
      <c r="X53" s="88">
        <f t="shared" si="28"/>
        <v>9.2801387684301823E-2</v>
      </c>
      <c r="Y53" s="88">
        <f t="shared" ref="Y53" si="29">Y35/Y34</f>
        <v>0.19702338766832034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9.1743119266055051E-2</v>
      </c>
      <c r="J55" s="88">
        <f t="shared" si="30"/>
        <v>9.6514745308310987E-2</v>
      </c>
      <c r="K55" s="88">
        <f t="shared" si="30"/>
        <v>0.10852713178294573</v>
      </c>
      <c r="L55" s="88">
        <f t="shared" si="30"/>
        <v>0.11597938144329897</v>
      </c>
      <c r="M55" s="88">
        <f t="shared" si="30"/>
        <v>0.12299465240641712</v>
      </c>
      <c r="N55" s="88">
        <f t="shared" si="30"/>
        <v>0.13966480446927373</v>
      </c>
      <c r="O55" s="88">
        <f t="shared" si="30"/>
        <v>0.15714285714285714</v>
      </c>
      <c r="P55" s="88">
        <f t="shared" si="30"/>
        <v>0.18471337579617833</v>
      </c>
      <c r="Q55" s="88">
        <f t="shared" si="30"/>
        <v>0.19345238095238096</v>
      </c>
      <c r="R55" s="88">
        <f t="shared" si="30"/>
        <v>0.18781725888324874</v>
      </c>
      <c r="S55" s="88">
        <f t="shared" si="30"/>
        <v>0.1888111888111888</v>
      </c>
      <c r="T55" s="88">
        <f t="shared" si="30"/>
        <v>0.18181818181818182</v>
      </c>
      <c r="U55" s="88">
        <f t="shared" si="30"/>
        <v>0.1733800350262697</v>
      </c>
      <c r="V55" s="88">
        <f t="shared" si="30"/>
        <v>0.16149068322981366</v>
      </c>
      <c r="W55" s="88">
        <f t="shared" ref="W55:X55" si="31">W42/W35</f>
        <v>0.23749999999999999</v>
      </c>
      <c r="X55" s="88">
        <f t="shared" si="31"/>
        <v>0.10280373831775701</v>
      </c>
      <c r="Y55" s="88">
        <f t="shared" ref="Y55" si="32">Y42/Y35</f>
        <v>5.0359712230215826E-2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0.30886850152905199</v>
      </c>
      <c r="J56" s="65">
        <f t="shared" si="33"/>
        <v>0.2975871313672922</v>
      </c>
      <c r="K56" s="65">
        <f t="shared" si="33"/>
        <v>0.29198966408268734</v>
      </c>
      <c r="L56" s="65">
        <f t="shared" si="33"/>
        <v>0.27577319587628868</v>
      </c>
      <c r="M56" s="65">
        <f t="shared" si="33"/>
        <v>0.25133689839572193</v>
      </c>
      <c r="N56" s="65">
        <f t="shared" si="33"/>
        <v>0.24022346368715083</v>
      </c>
      <c r="O56" s="65">
        <f t="shared" si="33"/>
        <v>0.2257142857142857</v>
      </c>
      <c r="P56" s="65">
        <f t="shared" si="33"/>
        <v>0.24203821656050956</v>
      </c>
      <c r="Q56" s="65">
        <f t="shared" si="33"/>
        <v>0.23809523809523808</v>
      </c>
      <c r="R56" s="65">
        <f t="shared" si="33"/>
        <v>0.24365482233502539</v>
      </c>
      <c r="S56" s="65">
        <f t="shared" si="33"/>
        <v>0.23310023310023309</v>
      </c>
      <c r="T56" s="65">
        <f t="shared" si="33"/>
        <v>0.23140495867768596</v>
      </c>
      <c r="U56" s="65">
        <f t="shared" si="33"/>
        <v>0.22942206654991243</v>
      </c>
      <c r="V56" s="65">
        <f t="shared" si="33"/>
        <v>0.21739130434782608</v>
      </c>
      <c r="W56" s="65">
        <f t="shared" ref="W56:X56" si="34">W37/W35</f>
        <v>0.26250000000000001</v>
      </c>
      <c r="X56" s="65">
        <f t="shared" si="34"/>
        <v>0.24299065420560748</v>
      </c>
      <c r="Y56" s="65">
        <f t="shared" ref="Y56" si="35">Y37/Y35</f>
        <v>0.20863309352517986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-183</v>
      </c>
      <c r="J59" s="42">
        <f t="shared" si="36"/>
        <v>-197</v>
      </c>
      <c r="K59" s="42">
        <f t="shared" si="36"/>
        <v>-172</v>
      </c>
      <c r="L59" s="42">
        <f t="shared" si="36"/>
        <v>-120</v>
      </c>
      <c r="M59" s="42">
        <f t="shared" si="36"/>
        <v>-88</v>
      </c>
      <c r="N59" s="42">
        <f t="shared" si="36"/>
        <v>-21</v>
      </c>
      <c r="O59" s="42">
        <f t="shared" si="36"/>
        <v>-7</v>
      </c>
      <c r="P59" s="42">
        <f t="shared" si="36"/>
        <v>50</v>
      </c>
      <c r="Q59" s="42">
        <f t="shared" si="36"/>
        <v>60</v>
      </c>
      <c r="R59" s="42">
        <f t="shared" si="36"/>
        <v>25</v>
      </c>
      <c r="S59" s="42">
        <f t="shared" si="36"/>
        <v>-15</v>
      </c>
      <c r="T59" s="42">
        <f t="shared" si="36"/>
        <v>-11</v>
      </c>
      <c r="U59" s="42">
        <f t="shared" si="36"/>
        <v>-79</v>
      </c>
      <c r="V59" s="42">
        <f t="shared" si="36"/>
        <v>-138</v>
      </c>
      <c r="W59" s="42">
        <f t="shared" ref="W59:X59" si="37">W8-W35</f>
        <v>24</v>
      </c>
      <c r="X59" s="42">
        <f t="shared" si="37"/>
        <v>-18</v>
      </c>
      <c r="Y59" s="42">
        <f t="shared" ref="Y59" si="38">Y8-Y35</f>
        <v>92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-7.650273224043716E-2</v>
      </c>
      <c r="K61" s="87">
        <f t="shared" si="39"/>
        <v>0.12690355329949238</v>
      </c>
      <c r="L61" s="87">
        <f t="shared" si="39"/>
        <v>0.30232558139534882</v>
      </c>
      <c r="M61" s="87">
        <f t="shared" si="39"/>
        <v>0.26666666666666666</v>
      </c>
      <c r="N61" s="87">
        <f t="shared" si="39"/>
        <v>0.76136363636363635</v>
      </c>
      <c r="O61" s="87">
        <f t="shared" si="39"/>
        <v>0.66666666666666663</v>
      </c>
      <c r="P61" s="87">
        <f t="shared" si="39"/>
        <v>8.1428571428571423</v>
      </c>
      <c r="Q61" s="87">
        <f t="shared" si="39"/>
        <v>0.2</v>
      </c>
      <c r="R61" s="87">
        <f t="shared" si="39"/>
        <v>-0.58333333333333337</v>
      </c>
      <c r="S61" s="87">
        <f t="shared" si="39"/>
        <v>-1.6</v>
      </c>
      <c r="T61" s="87">
        <f t="shared" si="39"/>
        <v>0.26666666666666666</v>
      </c>
      <c r="U61" s="87">
        <f t="shared" si="39"/>
        <v>-6.1818181818181817</v>
      </c>
      <c r="V61" s="87">
        <f t="shared" si="39"/>
        <v>-0.74683544303797467</v>
      </c>
      <c r="W61" s="87">
        <f t="shared" si="39"/>
        <v>1.173913043478261</v>
      </c>
      <c r="X61" s="87">
        <f t="shared" si="39"/>
        <v>-1.75</v>
      </c>
      <c r="Y61" s="87">
        <f t="shared" si="39"/>
        <v>6.1111111111111107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531" priority="19" stopIfTrue="1" operator="lessThan">
      <formula>0</formula>
    </cfRule>
  </conditionalFormatting>
  <conditionalFormatting sqref="B19:V24 W19:Y29 I25:V26 B27:V27 I28:V29 Z34:HI35 Z51:HI53 I55:Y56">
    <cfRule type="cellIs" dxfId="530" priority="21" stopIfTrue="1" operator="lessThan">
      <formula>0</formula>
    </cfRule>
  </conditionalFormatting>
  <conditionalFormatting sqref="B48:Y51 B54:Y54 A57:U57 I59:Y59">
    <cfRule type="cellIs" dxfId="529" priority="4" stopIfTrue="1" operator="lessThan">
      <formula>0</formula>
    </cfRule>
  </conditionalFormatting>
  <conditionalFormatting sqref="C50:I50 B50:B51 I52:Y53">
    <cfRule type="cellIs" dxfId="528" priority="18" stopIfTrue="1" operator="lessThan">
      <formula>0</formula>
    </cfRule>
  </conditionalFormatting>
  <conditionalFormatting sqref="C19:Y23">
    <cfRule type="cellIs" dxfId="527" priority="2" operator="lessThan">
      <formula>0</formula>
    </cfRule>
  </conditionalFormatting>
  <conditionalFormatting sqref="J46:Y50">
    <cfRule type="cellIs" dxfId="526" priority="1" operator="lessThan">
      <formula>0</formula>
    </cfRule>
  </conditionalFormatting>
  <conditionalFormatting sqref="J61:Y61">
    <cfRule type="cellIs" dxfId="525" priority="3" stopIfTrue="1" operator="lessThan">
      <formula>0</formula>
    </cfRule>
  </conditionalFormatting>
  <conditionalFormatting sqref="M34:P34">
    <cfRule type="cellIs" dxfId="524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52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129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5807</v>
      </c>
      <c r="J5" s="42">
        <v>7134</v>
      </c>
      <c r="K5" s="42">
        <v>7794</v>
      </c>
      <c r="L5" s="42">
        <v>6464</v>
      </c>
      <c r="M5" s="42">
        <v>6916</v>
      </c>
      <c r="N5" s="42">
        <v>7672</v>
      </c>
      <c r="O5" s="42">
        <v>7883</v>
      </c>
      <c r="P5" s="42">
        <v>7507</v>
      </c>
      <c r="Q5" s="42">
        <v>7658</v>
      </c>
      <c r="R5" s="42">
        <v>7898</v>
      </c>
      <c r="S5" s="42">
        <v>8782</v>
      </c>
      <c r="T5" s="42">
        <v>9560</v>
      </c>
      <c r="U5" s="42">
        <v>10337</v>
      </c>
      <c r="V5" s="42">
        <v>11786</v>
      </c>
      <c r="W5" s="42">
        <v>10844</v>
      </c>
      <c r="X5" s="42">
        <v>13090</v>
      </c>
      <c r="Y5" s="42">
        <v>14580</v>
      </c>
    </row>
    <row r="6" spans="1:25" x14ac:dyDescent="0.3">
      <c r="A6" s="67" t="s">
        <v>113</v>
      </c>
      <c r="B6" s="42">
        <v>1831</v>
      </c>
      <c r="C6" s="42">
        <v>1626</v>
      </c>
      <c r="D6" s="42">
        <v>1764</v>
      </c>
      <c r="E6" s="42">
        <v>1562</v>
      </c>
      <c r="F6" s="68">
        <v>1636</v>
      </c>
      <c r="G6" s="68">
        <v>2249</v>
      </c>
      <c r="H6" s="68">
        <v>2173</v>
      </c>
      <c r="I6" s="68">
        <v>2789</v>
      </c>
      <c r="J6" s="68">
        <v>3435</v>
      </c>
      <c r="K6" s="68">
        <v>3456</v>
      </c>
      <c r="L6" s="68">
        <v>2654</v>
      </c>
      <c r="M6" s="68">
        <v>2848</v>
      </c>
      <c r="N6" s="68">
        <v>3075</v>
      </c>
      <c r="O6" s="68">
        <v>3042</v>
      </c>
      <c r="P6" s="68">
        <v>2897</v>
      </c>
      <c r="Q6" s="68">
        <v>2980</v>
      </c>
      <c r="R6" s="42">
        <v>2679</v>
      </c>
      <c r="S6" s="42">
        <v>2671</v>
      </c>
      <c r="T6" s="42">
        <v>2696</v>
      </c>
      <c r="U6" s="42">
        <v>3167</v>
      </c>
      <c r="V6" s="42">
        <v>3692</v>
      </c>
      <c r="W6" s="42">
        <v>3299</v>
      </c>
      <c r="X6" s="42">
        <v>3939</v>
      </c>
      <c r="Y6" s="42">
        <v>5213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3017</v>
      </c>
      <c r="J7" s="68">
        <v>3699</v>
      </c>
      <c r="K7" s="68">
        <v>4338</v>
      </c>
      <c r="L7" s="68">
        <v>3810</v>
      </c>
      <c r="M7" s="68">
        <v>4068</v>
      </c>
      <c r="N7" s="68">
        <v>4597</v>
      </c>
      <c r="O7" s="68">
        <v>4841</v>
      </c>
      <c r="P7" s="68">
        <v>4610</v>
      </c>
      <c r="Q7" s="42">
        <v>4678</v>
      </c>
      <c r="R7" s="42">
        <v>5219</v>
      </c>
      <c r="S7" s="42">
        <v>6110</v>
      </c>
      <c r="T7" s="42">
        <v>6864</v>
      </c>
      <c r="U7" s="42">
        <v>7169</v>
      </c>
      <c r="V7" s="42">
        <v>8094</v>
      </c>
      <c r="W7" s="42">
        <v>7545</v>
      </c>
      <c r="X7" s="42">
        <v>9151</v>
      </c>
      <c r="Y7" s="42">
        <v>9367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638</v>
      </c>
      <c r="J8" s="3">
        <f t="shared" si="0"/>
        <v>827</v>
      </c>
      <c r="K8" s="3">
        <f t="shared" si="0"/>
        <v>1069</v>
      </c>
      <c r="L8" s="3">
        <f t="shared" si="0"/>
        <v>1013</v>
      </c>
      <c r="M8" s="3">
        <f t="shared" si="0"/>
        <v>1115</v>
      </c>
      <c r="N8" s="3">
        <f t="shared" si="0"/>
        <v>1202</v>
      </c>
      <c r="O8" s="3">
        <f t="shared" si="0"/>
        <v>1222</v>
      </c>
      <c r="P8" s="3">
        <f t="shared" si="0"/>
        <v>1201</v>
      </c>
      <c r="Q8" s="3">
        <f t="shared" si="0"/>
        <v>1300</v>
      </c>
      <c r="R8" s="3">
        <f t="shared" si="0"/>
        <v>1384</v>
      </c>
      <c r="S8" s="3">
        <f t="shared" si="0"/>
        <v>1288</v>
      </c>
      <c r="T8" s="3">
        <f t="shared" si="0"/>
        <v>1303</v>
      </c>
      <c r="U8" s="3">
        <f t="shared" si="0"/>
        <v>1306</v>
      </c>
      <c r="V8" s="3">
        <f t="shared" si="0"/>
        <v>1210</v>
      </c>
      <c r="W8" s="3">
        <f t="shared" ref="W8:X8" si="1">W9+W17</f>
        <v>212</v>
      </c>
      <c r="X8" s="3">
        <f t="shared" si="1"/>
        <v>146</v>
      </c>
      <c r="Y8" s="3">
        <f t="shared" ref="Y8" si="2">Y9+Y17</f>
        <v>876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491</v>
      </c>
      <c r="J9" s="68">
        <v>615</v>
      </c>
      <c r="K9" s="68">
        <v>773</v>
      </c>
      <c r="L9" s="68">
        <v>775</v>
      </c>
      <c r="M9" s="68">
        <v>859</v>
      </c>
      <c r="N9" s="68">
        <v>932</v>
      </c>
      <c r="O9" s="68">
        <v>928</v>
      </c>
      <c r="P9" s="68">
        <v>938</v>
      </c>
      <c r="Q9" s="68">
        <v>1052</v>
      </c>
      <c r="R9" s="42">
        <v>1169</v>
      </c>
      <c r="S9" s="42">
        <v>1085</v>
      </c>
      <c r="T9" s="42">
        <v>1076</v>
      </c>
      <c r="U9" s="42">
        <v>1059</v>
      </c>
      <c r="V9" s="42">
        <v>984</v>
      </c>
      <c r="W9" s="42">
        <v>168</v>
      </c>
      <c r="X9" s="42">
        <v>112</v>
      </c>
      <c r="Y9" s="42">
        <v>692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179</v>
      </c>
      <c r="J10" s="68">
        <v>212</v>
      </c>
      <c r="K10" s="68">
        <v>249</v>
      </c>
      <c r="L10" s="68">
        <v>221</v>
      </c>
      <c r="M10" s="68">
        <v>226</v>
      </c>
      <c r="N10" s="68">
        <v>227</v>
      </c>
      <c r="O10" s="68">
        <v>208</v>
      </c>
      <c r="P10" s="68">
        <v>189</v>
      </c>
      <c r="Q10" s="68">
        <v>197</v>
      </c>
      <c r="R10" s="42">
        <v>206</v>
      </c>
      <c r="S10" s="42">
        <v>183</v>
      </c>
      <c r="T10" s="42">
        <v>180</v>
      </c>
      <c r="U10" s="42">
        <v>188</v>
      </c>
      <c r="V10" s="42">
        <v>186</v>
      </c>
      <c r="W10" s="42">
        <v>31</v>
      </c>
      <c r="X10" s="42">
        <v>21</v>
      </c>
      <c r="Y10" s="42">
        <v>148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5</v>
      </c>
      <c r="J11" s="68">
        <v>6</v>
      </c>
      <c r="K11" s="68">
        <v>5</v>
      </c>
      <c r="L11" s="68">
        <v>5</v>
      </c>
      <c r="M11" s="68">
        <v>5</v>
      </c>
      <c r="N11" s="68">
        <v>6</v>
      </c>
      <c r="O11" s="68">
        <v>5</v>
      </c>
      <c r="P11" s="68">
        <v>6</v>
      </c>
      <c r="Q11" s="68">
        <v>6</v>
      </c>
      <c r="R11" s="42">
        <v>6</v>
      </c>
      <c r="S11" s="42">
        <v>6</v>
      </c>
      <c r="T11" s="42">
        <v>6</v>
      </c>
      <c r="U11" s="42">
        <v>5</v>
      </c>
      <c r="V11" s="42">
        <v>7</v>
      </c>
      <c r="W11" s="42">
        <v>2</v>
      </c>
      <c r="X11" s="42">
        <v>3</v>
      </c>
      <c r="Y11" s="42">
        <v>7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174</v>
      </c>
      <c r="J12" s="68">
        <v>206</v>
      </c>
      <c r="K12" s="68">
        <v>243</v>
      </c>
      <c r="L12" s="68">
        <v>216</v>
      </c>
      <c r="M12" s="68">
        <v>221</v>
      </c>
      <c r="N12" s="68">
        <v>221</v>
      </c>
      <c r="O12" s="68">
        <v>203</v>
      </c>
      <c r="P12" s="68">
        <v>183</v>
      </c>
      <c r="Q12" s="68">
        <v>191</v>
      </c>
      <c r="R12" s="42">
        <v>200</v>
      </c>
      <c r="S12" s="42">
        <v>176</v>
      </c>
      <c r="T12" s="42">
        <v>174</v>
      </c>
      <c r="U12" s="42">
        <v>183</v>
      </c>
      <c r="V12" s="42">
        <v>179</v>
      </c>
      <c r="W12" s="42">
        <v>28</v>
      </c>
      <c r="X12" s="42">
        <v>18</v>
      </c>
      <c r="Y12" s="42">
        <v>141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311</v>
      </c>
      <c r="J13" s="68">
        <v>403</v>
      </c>
      <c r="K13" s="68">
        <v>524</v>
      </c>
      <c r="L13" s="68">
        <v>554</v>
      </c>
      <c r="M13" s="68">
        <v>633</v>
      </c>
      <c r="N13" s="68">
        <v>705</v>
      </c>
      <c r="O13" s="68">
        <v>720</v>
      </c>
      <c r="P13" s="68">
        <v>749</v>
      </c>
      <c r="Q13" s="68">
        <v>855</v>
      </c>
      <c r="R13" s="42">
        <v>963</v>
      </c>
      <c r="S13" s="42">
        <v>903</v>
      </c>
      <c r="T13" s="42">
        <v>895</v>
      </c>
      <c r="U13" s="42">
        <v>870</v>
      </c>
      <c r="V13" s="42">
        <v>798</v>
      </c>
      <c r="W13" s="42">
        <v>137</v>
      </c>
      <c r="X13" s="42">
        <v>91</v>
      </c>
      <c r="Y13" s="42">
        <v>544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2</v>
      </c>
      <c r="R14" s="42">
        <v>3</v>
      </c>
      <c r="S14" s="42">
        <v>3</v>
      </c>
      <c r="T14" s="42">
        <v>3</v>
      </c>
      <c r="U14" s="42">
        <v>3</v>
      </c>
      <c r="V14" s="42">
        <v>3</v>
      </c>
      <c r="W14" s="42">
        <v>1</v>
      </c>
      <c r="X14" s="42" t="s">
        <v>18</v>
      </c>
      <c r="Y14" s="42">
        <v>1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18</v>
      </c>
      <c r="J15" s="68">
        <v>19</v>
      </c>
      <c r="K15" s="68">
        <v>22</v>
      </c>
      <c r="L15" s="68">
        <v>24</v>
      </c>
      <c r="M15" s="68">
        <v>27</v>
      </c>
      <c r="N15" s="68">
        <v>32</v>
      </c>
      <c r="O15" s="68">
        <v>38</v>
      </c>
      <c r="P15" s="68">
        <v>42</v>
      </c>
      <c r="Q15" s="68">
        <v>47</v>
      </c>
      <c r="R15" s="42">
        <v>48</v>
      </c>
      <c r="S15" s="42">
        <v>48</v>
      </c>
      <c r="T15" s="42">
        <v>47</v>
      </c>
      <c r="U15" s="42">
        <v>48</v>
      </c>
      <c r="V15" s="42">
        <v>45</v>
      </c>
      <c r="W15" s="42">
        <v>32</v>
      </c>
      <c r="X15" s="42">
        <v>31</v>
      </c>
      <c r="Y15" s="42">
        <v>38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292</v>
      </c>
      <c r="J16" s="68">
        <v>383</v>
      </c>
      <c r="K16" s="68">
        <v>501</v>
      </c>
      <c r="L16" s="68">
        <v>528</v>
      </c>
      <c r="M16" s="68">
        <v>605</v>
      </c>
      <c r="N16" s="68">
        <v>672</v>
      </c>
      <c r="O16" s="68">
        <v>680</v>
      </c>
      <c r="P16" s="68">
        <v>705</v>
      </c>
      <c r="Q16" s="68">
        <v>806</v>
      </c>
      <c r="R16" s="42">
        <v>912</v>
      </c>
      <c r="S16" s="42">
        <v>852</v>
      </c>
      <c r="T16" s="42">
        <v>845</v>
      </c>
      <c r="U16" s="42">
        <v>819</v>
      </c>
      <c r="V16" s="42">
        <v>750</v>
      </c>
      <c r="W16" s="42">
        <v>104</v>
      </c>
      <c r="X16" s="42">
        <v>60</v>
      </c>
      <c r="Y16" s="42">
        <v>505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147</v>
      </c>
      <c r="J17" s="68">
        <v>212</v>
      </c>
      <c r="K17" s="68">
        <v>296</v>
      </c>
      <c r="L17" s="68">
        <v>238</v>
      </c>
      <c r="M17" s="68">
        <v>256</v>
      </c>
      <c r="N17" s="68">
        <v>270</v>
      </c>
      <c r="O17" s="68">
        <v>294</v>
      </c>
      <c r="P17" s="68">
        <v>263</v>
      </c>
      <c r="Q17" s="68">
        <v>248</v>
      </c>
      <c r="R17" s="42">
        <v>215</v>
      </c>
      <c r="S17" s="42">
        <v>203</v>
      </c>
      <c r="T17" s="42">
        <v>227</v>
      </c>
      <c r="U17" s="42">
        <v>247</v>
      </c>
      <c r="V17" s="42">
        <v>226</v>
      </c>
      <c r="W17" s="42">
        <v>44</v>
      </c>
      <c r="X17" s="42">
        <v>34</v>
      </c>
      <c r="Y17" s="42">
        <v>184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0.29623824451410652</v>
      </c>
      <c r="K19" s="89">
        <f t="shared" si="3"/>
        <v>0.29262394195888763</v>
      </c>
      <c r="L19" s="89">
        <f t="shared" si="3"/>
        <v>-5.238540692235738E-2</v>
      </c>
      <c r="M19" s="89">
        <f t="shared" si="3"/>
        <v>0.10069101678183623</v>
      </c>
      <c r="N19" s="89">
        <f t="shared" si="3"/>
        <v>7.8026905829596371E-2</v>
      </c>
      <c r="O19" s="89">
        <f t="shared" si="3"/>
        <v>1.6638935108153063E-2</v>
      </c>
      <c r="P19" s="89">
        <f t="shared" si="3"/>
        <v>-1.7184942716857665E-2</v>
      </c>
      <c r="Q19" s="89">
        <f t="shared" si="3"/>
        <v>8.2431307243963303E-2</v>
      </c>
      <c r="R19" s="89">
        <f t="shared" si="3"/>
        <v>6.4615384615384519E-2</v>
      </c>
      <c r="S19" s="89">
        <f t="shared" si="3"/>
        <v>-6.9364161849710948E-2</v>
      </c>
      <c r="T19" s="89">
        <f t="shared" si="3"/>
        <v>1.1645962732919291E-2</v>
      </c>
      <c r="U19" s="89">
        <f t="shared" si="3"/>
        <v>2.3023791250960102E-3</v>
      </c>
      <c r="V19" s="89">
        <f t="shared" si="3"/>
        <v>-7.3506891271056696E-2</v>
      </c>
      <c r="W19" s="89">
        <f t="shared" si="3"/>
        <v>-0.82479338842975203</v>
      </c>
      <c r="X19" s="89">
        <f t="shared" si="3"/>
        <v>-0.31132075471698117</v>
      </c>
      <c r="Y19" s="89">
        <f t="shared" si="3"/>
        <v>5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0.25254582484725052</v>
      </c>
      <c r="K20" s="89">
        <f t="shared" si="3"/>
        <v>0.25691056910569099</v>
      </c>
      <c r="L20" s="89">
        <f t="shared" si="3"/>
        <v>2.5873221216041742E-3</v>
      </c>
      <c r="M20" s="89">
        <f t="shared" si="3"/>
        <v>0.10838709677419356</v>
      </c>
      <c r="N20" s="89">
        <f t="shared" si="3"/>
        <v>8.4982537834691563E-2</v>
      </c>
      <c r="O20" s="89">
        <f t="shared" si="3"/>
        <v>-4.2918454935622075E-3</v>
      </c>
      <c r="P20" s="89">
        <f t="shared" si="3"/>
        <v>1.0775862068965525E-2</v>
      </c>
      <c r="Q20" s="89">
        <f t="shared" si="3"/>
        <v>0.12153518123667384</v>
      </c>
      <c r="R20" s="89">
        <f t="shared" si="3"/>
        <v>0.1112167300380229</v>
      </c>
      <c r="S20" s="89">
        <f t="shared" si="3"/>
        <v>-7.1856287425149712E-2</v>
      </c>
      <c r="T20" s="89">
        <f t="shared" si="3"/>
        <v>-8.2949308755760898E-3</v>
      </c>
      <c r="U20" s="89">
        <f t="shared" si="3"/>
        <v>-1.5799256505576231E-2</v>
      </c>
      <c r="V20" s="89">
        <f t="shared" si="3"/>
        <v>-7.0821529745042522E-2</v>
      </c>
      <c r="W20" s="89">
        <f t="shared" si="3"/>
        <v>-0.82926829268292679</v>
      </c>
      <c r="X20" s="89">
        <f t="shared" si="3"/>
        <v>-0.33333333333333337</v>
      </c>
      <c r="Y20" s="89">
        <f t="shared" si="3"/>
        <v>5.1785714285714288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0.18435754189944142</v>
      </c>
      <c r="K21" s="89">
        <f t="shared" si="3"/>
        <v>0.17452830188679247</v>
      </c>
      <c r="L21" s="89">
        <f t="shared" si="3"/>
        <v>-0.1124497991967871</v>
      </c>
      <c r="M21" s="89">
        <f t="shared" si="3"/>
        <v>2.2624434389140191E-2</v>
      </c>
      <c r="N21" s="89">
        <f t="shared" si="3"/>
        <v>4.4247787610618428E-3</v>
      </c>
      <c r="O21" s="89">
        <f t="shared" si="3"/>
        <v>-8.3700440528634346E-2</v>
      </c>
      <c r="P21" s="89">
        <f t="shared" si="3"/>
        <v>-9.1346153846153855E-2</v>
      </c>
      <c r="Q21" s="89">
        <f t="shared" si="3"/>
        <v>4.2328042328042326E-2</v>
      </c>
      <c r="R21" s="89">
        <f t="shared" si="3"/>
        <v>4.5685279187817285E-2</v>
      </c>
      <c r="S21" s="89">
        <f t="shared" si="3"/>
        <v>-0.11165048543689315</v>
      </c>
      <c r="T21" s="89">
        <f t="shared" si="3"/>
        <v>-1.6393442622950838E-2</v>
      </c>
      <c r="U21" s="89">
        <f t="shared" si="3"/>
        <v>4.4444444444444509E-2</v>
      </c>
      <c r="V21" s="89">
        <f t="shared" si="3"/>
        <v>-1.0638297872340385E-2</v>
      </c>
      <c r="W21" s="89">
        <f t="shared" si="3"/>
        <v>-0.83333333333333337</v>
      </c>
      <c r="X21" s="89">
        <f t="shared" si="3"/>
        <v>-0.32258064516129037</v>
      </c>
      <c r="Y21" s="89">
        <f t="shared" si="3"/>
        <v>6.0476190476190474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0.29581993569131826</v>
      </c>
      <c r="K22" s="89">
        <f t="shared" si="4"/>
        <v>0.30024813895781644</v>
      </c>
      <c r="L22" s="89">
        <f t="shared" si="4"/>
        <v>5.7251908396946494E-2</v>
      </c>
      <c r="M22" s="89">
        <f t="shared" si="4"/>
        <v>0.14259927797833938</v>
      </c>
      <c r="N22" s="89">
        <f t="shared" si="4"/>
        <v>0.11374407582938395</v>
      </c>
      <c r="O22" s="89">
        <f t="shared" si="4"/>
        <v>2.1276595744680771E-2</v>
      </c>
      <c r="P22" s="89">
        <f t="shared" si="4"/>
        <v>4.0277777777777857E-2</v>
      </c>
      <c r="Q22" s="89">
        <f t="shared" si="4"/>
        <v>0.14152202937249658</v>
      </c>
      <c r="R22" s="89">
        <f t="shared" si="4"/>
        <v>0.12631578947368416</v>
      </c>
      <c r="S22" s="89">
        <f t="shared" si="4"/>
        <v>-6.230529595015577E-2</v>
      </c>
      <c r="T22" s="89">
        <f t="shared" si="4"/>
        <v>-8.8593576965669829E-3</v>
      </c>
      <c r="U22" s="89">
        <f t="shared" si="4"/>
        <v>-2.7932960893854775E-2</v>
      </c>
      <c r="V22" s="89">
        <f t="shared" si="4"/>
        <v>-8.2758620689655227E-2</v>
      </c>
      <c r="W22" s="89">
        <f t="shared" si="4"/>
        <v>-0.82832080200501257</v>
      </c>
      <c r="X22" s="89">
        <f t="shared" si="4"/>
        <v>-0.33576642335766427</v>
      </c>
      <c r="Y22" s="89">
        <f t="shared" si="4"/>
        <v>4.9780219780219781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0.44217687074829937</v>
      </c>
      <c r="K23" s="89">
        <f t="shared" si="5"/>
        <v>0.39622641509433953</v>
      </c>
      <c r="L23" s="89">
        <f t="shared" si="5"/>
        <v>-0.19594594594594594</v>
      </c>
      <c r="M23" s="89">
        <f t="shared" si="5"/>
        <v>7.5630252100840289E-2</v>
      </c>
      <c r="N23" s="89">
        <f t="shared" si="5"/>
        <v>5.46875E-2</v>
      </c>
      <c r="O23" s="89">
        <f t="shared" si="5"/>
        <v>8.8888888888888795E-2</v>
      </c>
      <c r="P23" s="89">
        <f t="shared" si="5"/>
        <v>-0.10544217687074831</v>
      </c>
      <c r="Q23" s="89">
        <f t="shared" si="5"/>
        <v>-5.7034220532319435E-2</v>
      </c>
      <c r="R23" s="89">
        <f t="shared" si="5"/>
        <v>-0.13306451612903225</v>
      </c>
      <c r="S23" s="89">
        <f t="shared" si="5"/>
        <v>-5.5813953488372148E-2</v>
      </c>
      <c r="T23" s="89">
        <f t="shared" si="5"/>
        <v>0.11822660098522175</v>
      </c>
      <c r="U23" s="89">
        <f t="shared" si="5"/>
        <v>8.8105726872246715E-2</v>
      </c>
      <c r="V23" s="89">
        <f t="shared" si="5"/>
        <v>-8.5020242914979782E-2</v>
      </c>
      <c r="W23" s="89">
        <f t="shared" si="5"/>
        <v>-0.80530973451327437</v>
      </c>
      <c r="X23" s="89">
        <f t="shared" si="5"/>
        <v>-0.22727272727272729</v>
      </c>
      <c r="Y23" s="89">
        <f t="shared" si="5"/>
        <v>4.4117647058823533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0.10986740141208885</v>
      </c>
      <c r="J25" s="89">
        <f t="shared" si="6"/>
        <v>0.115923745444351</v>
      </c>
      <c r="K25" s="89">
        <f t="shared" si="6"/>
        <v>0.13715678727226072</v>
      </c>
      <c r="L25" s="89">
        <f t="shared" si="6"/>
        <v>0.15671410891089108</v>
      </c>
      <c r="M25" s="89">
        <f t="shared" si="6"/>
        <v>0.16122035858877964</v>
      </c>
      <c r="N25" s="89">
        <f t="shared" si="6"/>
        <v>0.15667361835245047</v>
      </c>
      <c r="O25" s="89">
        <f t="shared" si="6"/>
        <v>0.1550171254598503</v>
      </c>
      <c r="P25" s="89">
        <f t="shared" si="6"/>
        <v>0.15998401491940856</v>
      </c>
      <c r="Q25" s="89">
        <f t="shared" si="6"/>
        <v>0.16975711674066335</v>
      </c>
      <c r="R25" s="89">
        <f t="shared" si="6"/>
        <v>0.17523423651557357</v>
      </c>
      <c r="S25" s="89">
        <f t="shared" si="6"/>
        <v>0.14666363015258482</v>
      </c>
      <c r="T25" s="89">
        <f t="shared" si="6"/>
        <v>0.13629707112970713</v>
      </c>
      <c r="U25" s="89">
        <f t="shared" si="6"/>
        <v>0.1263422656476734</v>
      </c>
      <c r="V25" s="89">
        <f t="shared" si="6"/>
        <v>0.10266417783811302</v>
      </c>
      <c r="W25" s="89">
        <f t="shared" ref="W25:X25" si="7">W8/W5</f>
        <v>1.9549981556621174E-2</v>
      </c>
      <c r="X25" s="89">
        <f t="shared" si="7"/>
        <v>1.1153552330022918E-2</v>
      </c>
      <c r="Y25" s="89">
        <f t="shared" ref="Y25" si="8">Y8/Y5</f>
        <v>6.0082304526748974E-2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0.21146834603911169</v>
      </c>
      <c r="J26" s="89">
        <f t="shared" si="9"/>
        <v>0.22357393890240607</v>
      </c>
      <c r="K26" s="89">
        <f t="shared" si="9"/>
        <v>0.24642692485016138</v>
      </c>
      <c r="L26" s="89">
        <f t="shared" si="9"/>
        <v>0.26587926509186349</v>
      </c>
      <c r="M26" s="89">
        <f t="shared" si="9"/>
        <v>0.27409046214355948</v>
      </c>
      <c r="N26" s="89">
        <f t="shared" si="9"/>
        <v>0.26147487491842508</v>
      </c>
      <c r="O26" s="89">
        <f t="shared" si="9"/>
        <v>0.25242718446601942</v>
      </c>
      <c r="P26" s="89">
        <f t="shared" si="9"/>
        <v>0.26052060737527116</v>
      </c>
      <c r="Q26" s="89">
        <f t="shared" si="9"/>
        <v>0.27789653698161609</v>
      </c>
      <c r="R26" s="89">
        <f t="shared" si="9"/>
        <v>0.26518490132209238</v>
      </c>
      <c r="S26" s="89">
        <f t="shared" si="9"/>
        <v>0.21080196399345336</v>
      </c>
      <c r="T26" s="89">
        <f t="shared" si="9"/>
        <v>0.18983100233100234</v>
      </c>
      <c r="U26" s="89">
        <f t="shared" si="9"/>
        <v>0.18217324591993306</v>
      </c>
      <c r="V26" s="89">
        <f t="shared" si="9"/>
        <v>0.14949345193970842</v>
      </c>
      <c r="W26" s="89">
        <f t="shared" ref="W26:X26" si="10">W8/W7</f>
        <v>2.8098078197481776E-2</v>
      </c>
      <c r="X26" s="89">
        <f t="shared" si="10"/>
        <v>1.5954540487378429E-2</v>
      </c>
      <c r="Y26" s="89">
        <f t="shared" ref="Y26" si="11">Y8/Y7</f>
        <v>9.3519803565709408E-2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2.8213166144200628E-2</v>
      </c>
      <c r="J28" s="89">
        <f t="shared" si="12"/>
        <v>2.2974607013301087E-2</v>
      </c>
      <c r="K28" s="89">
        <f t="shared" si="12"/>
        <v>2.05799812909261E-2</v>
      </c>
      <c r="L28" s="89">
        <f t="shared" si="12"/>
        <v>2.3692003948667325E-2</v>
      </c>
      <c r="M28" s="89">
        <f t="shared" si="12"/>
        <v>2.4215246636771302E-2</v>
      </c>
      <c r="N28" s="89">
        <f t="shared" si="12"/>
        <v>2.6622296173044926E-2</v>
      </c>
      <c r="O28" s="89">
        <f t="shared" si="12"/>
        <v>3.1096563011456628E-2</v>
      </c>
      <c r="P28" s="89">
        <f t="shared" si="12"/>
        <v>3.4970857618651124E-2</v>
      </c>
      <c r="Q28" s="89">
        <f t="shared" si="12"/>
        <v>3.6153846153846154E-2</v>
      </c>
      <c r="R28" s="89">
        <f t="shared" si="12"/>
        <v>3.4682080924855488E-2</v>
      </c>
      <c r="S28" s="89">
        <f t="shared" si="12"/>
        <v>3.7267080745341616E-2</v>
      </c>
      <c r="T28" s="89">
        <f t="shared" si="12"/>
        <v>3.6070606293169612E-2</v>
      </c>
      <c r="U28" s="89">
        <f t="shared" si="12"/>
        <v>3.6753445635528334E-2</v>
      </c>
      <c r="V28" s="89">
        <f t="shared" si="12"/>
        <v>3.71900826446281E-2</v>
      </c>
      <c r="W28" s="89">
        <f t="shared" ref="W28:X28" si="13">W15/W8</f>
        <v>0.15094339622641509</v>
      </c>
      <c r="X28" s="89">
        <f t="shared" si="13"/>
        <v>0.21232876712328766</v>
      </c>
      <c r="Y28" s="89">
        <f t="shared" ref="Y28" si="14">Y15/Y8</f>
        <v>4.3378995433789952E-2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0.28056426332288403</v>
      </c>
      <c r="J29" s="89">
        <f t="shared" si="15"/>
        <v>0.25634824667472794</v>
      </c>
      <c r="K29" s="89">
        <f t="shared" si="15"/>
        <v>0.23292797006548177</v>
      </c>
      <c r="L29" s="89">
        <f t="shared" si="15"/>
        <v>0.21816386969397827</v>
      </c>
      <c r="M29" s="89">
        <f t="shared" si="15"/>
        <v>0.20269058295964126</v>
      </c>
      <c r="N29" s="89">
        <f t="shared" si="15"/>
        <v>0.18885191347753744</v>
      </c>
      <c r="O29" s="89">
        <f t="shared" si="15"/>
        <v>0.1702127659574468</v>
      </c>
      <c r="P29" s="89">
        <f t="shared" si="15"/>
        <v>0.15736885928393005</v>
      </c>
      <c r="Q29" s="89">
        <f t="shared" si="15"/>
        <v>0.15153846153846154</v>
      </c>
      <c r="R29" s="89">
        <f t="shared" si="15"/>
        <v>0.14884393063583815</v>
      </c>
      <c r="S29" s="89">
        <f t="shared" si="15"/>
        <v>0.14208074534161491</v>
      </c>
      <c r="T29" s="89">
        <f t="shared" si="15"/>
        <v>0.13814274750575595</v>
      </c>
      <c r="U29" s="89">
        <f t="shared" si="15"/>
        <v>0.14395099540581929</v>
      </c>
      <c r="V29" s="89">
        <f t="shared" si="15"/>
        <v>0.1537190082644628</v>
      </c>
      <c r="W29" s="89">
        <f t="shared" ref="W29:X29" si="16">W10/W8</f>
        <v>0.14622641509433962</v>
      </c>
      <c r="X29" s="89">
        <f t="shared" si="16"/>
        <v>0.14383561643835616</v>
      </c>
      <c r="Y29" s="89">
        <f t="shared" ref="Y29" si="17">Y10/Y8</f>
        <v>0.16894977168949771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8824</v>
      </c>
      <c r="J32" s="42">
        <v>9590</v>
      </c>
      <c r="K32" s="42">
        <v>10340</v>
      </c>
      <c r="L32" s="42">
        <v>8525</v>
      </c>
      <c r="M32" s="42">
        <v>9343</v>
      </c>
      <c r="N32" s="42">
        <v>10419</v>
      </c>
      <c r="O32" s="42">
        <v>10314</v>
      </c>
      <c r="P32" s="42">
        <v>10337</v>
      </c>
      <c r="Q32" s="42">
        <v>11544</v>
      </c>
      <c r="R32" s="42">
        <v>12208</v>
      </c>
      <c r="S32" s="42">
        <v>12472</v>
      </c>
      <c r="T32" s="42">
        <v>13062</v>
      </c>
      <c r="U32" s="42">
        <v>14626</v>
      </c>
      <c r="V32" s="42">
        <v>16734</v>
      </c>
      <c r="W32" s="42">
        <v>18797</v>
      </c>
      <c r="X32" s="42">
        <v>21771</v>
      </c>
      <c r="Y32" s="42">
        <v>24766</v>
      </c>
    </row>
    <row r="33" spans="1:25" x14ac:dyDescent="0.3">
      <c r="A33" s="16" t="s">
        <v>116</v>
      </c>
      <c r="B33" s="42">
        <v>2823</v>
      </c>
      <c r="C33" s="42">
        <v>2972</v>
      </c>
      <c r="D33" s="42">
        <v>3415</v>
      </c>
      <c r="E33" s="42">
        <v>3237</v>
      </c>
      <c r="F33" s="68">
        <v>3709</v>
      </c>
      <c r="G33" s="68">
        <v>3869</v>
      </c>
      <c r="H33" s="68">
        <v>5125</v>
      </c>
      <c r="I33" s="68">
        <v>5510</v>
      </c>
      <c r="J33" s="68">
        <v>6027</v>
      </c>
      <c r="K33" s="68">
        <v>6416</v>
      </c>
      <c r="L33" s="68">
        <v>5459</v>
      </c>
      <c r="M33" s="68">
        <v>6049</v>
      </c>
      <c r="N33" s="68">
        <v>6803</v>
      </c>
      <c r="O33" s="68">
        <v>6821</v>
      </c>
      <c r="P33" s="68">
        <v>6534</v>
      </c>
      <c r="Q33" s="68">
        <v>7577</v>
      </c>
      <c r="R33" s="42">
        <v>7788</v>
      </c>
      <c r="S33" s="42">
        <v>7959</v>
      </c>
      <c r="T33" s="42">
        <v>7712</v>
      </c>
      <c r="U33" s="42">
        <v>8873</v>
      </c>
      <c r="V33" s="42">
        <v>11031</v>
      </c>
      <c r="W33" s="42">
        <v>11636</v>
      </c>
      <c r="X33" s="42">
        <v>12116</v>
      </c>
      <c r="Y33" s="42">
        <v>12997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3313</v>
      </c>
      <c r="J34" s="68">
        <v>3562</v>
      </c>
      <c r="K34" s="68">
        <v>3923</v>
      </c>
      <c r="L34" s="68">
        <v>3066</v>
      </c>
      <c r="M34" s="68">
        <v>3293</v>
      </c>
      <c r="N34" s="68">
        <v>3616</v>
      </c>
      <c r="O34" s="68">
        <v>3493</v>
      </c>
      <c r="P34" s="68">
        <v>3803</v>
      </c>
      <c r="Q34" s="42">
        <v>3967</v>
      </c>
      <c r="R34" s="42">
        <v>4420</v>
      </c>
      <c r="S34" s="42">
        <v>4513</v>
      </c>
      <c r="T34" s="42">
        <v>5349</v>
      </c>
      <c r="U34" s="42">
        <v>5752</v>
      </c>
      <c r="V34" s="42">
        <v>5703</v>
      </c>
      <c r="W34" s="42">
        <v>7161</v>
      </c>
      <c r="X34" s="42">
        <v>9655</v>
      </c>
      <c r="Y34" s="42">
        <v>11769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U35" si="18">I36+I44</f>
        <v>392</v>
      </c>
      <c r="J35" s="3">
        <f t="shared" si="18"/>
        <v>396</v>
      </c>
      <c r="K35" s="3">
        <f t="shared" si="18"/>
        <v>325</v>
      </c>
      <c r="L35" s="3">
        <f t="shared" si="18"/>
        <v>323</v>
      </c>
      <c r="M35" s="3">
        <f t="shared" si="18"/>
        <v>286</v>
      </c>
      <c r="N35" s="3">
        <f t="shared" si="18"/>
        <v>285</v>
      </c>
      <c r="O35" s="3">
        <f t="shared" si="18"/>
        <v>318</v>
      </c>
      <c r="P35" s="3">
        <f t="shared" si="18"/>
        <v>341</v>
      </c>
      <c r="Q35" s="3">
        <f t="shared" si="18"/>
        <v>372</v>
      </c>
      <c r="R35" s="3">
        <f t="shared" si="18"/>
        <v>386</v>
      </c>
      <c r="S35" s="3">
        <f t="shared" si="18"/>
        <v>399</v>
      </c>
      <c r="T35" s="3">
        <f>T36</f>
        <v>466</v>
      </c>
      <c r="U35" s="3">
        <f t="shared" si="18"/>
        <v>541</v>
      </c>
      <c r="V35" s="3">
        <f>V36</f>
        <v>579</v>
      </c>
      <c r="W35" s="3">
        <f>W36</f>
        <v>103</v>
      </c>
      <c r="X35" s="3">
        <f>X36</f>
        <v>146</v>
      </c>
      <c r="Y35" s="3">
        <f>Y36</f>
        <v>368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391</v>
      </c>
      <c r="J36" s="68">
        <v>395</v>
      </c>
      <c r="K36" s="68">
        <v>324</v>
      </c>
      <c r="L36" s="68">
        <v>322</v>
      </c>
      <c r="M36" s="68">
        <v>284</v>
      </c>
      <c r="N36" s="68">
        <v>284</v>
      </c>
      <c r="O36" s="68">
        <v>311</v>
      </c>
      <c r="P36" s="68">
        <v>333</v>
      </c>
      <c r="Q36" s="68">
        <v>362</v>
      </c>
      <c r="R36" s="42">
        <v>383</v>
      </c>
      <c r="S36" s="42">
        <v>390</v>
      </c>
      <c r="T36" s="42">
        <v>466</v>
      </c>
      <c r="U36" s="42">
        <v>539</v>
      </c>
      <c r="V36" s="42">
        <v>579</v>
      </c>
      <c r="W36" s="42">
        <v>103</v>
      </c>
      <c r="X36" s="42">
        <v>146</v>
      </c>
      <c r="Y36" s="42">
        <v>368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121</v>
      </c>
      <c r="J37" s="68">
        <v>121</v>
      </c>
      <c r="K37" s="68">
        <v>95</v>
      </c>
      <c r="L37" s="68">
        <v>88</v>
      </c>
      <c r="M37" s="68">
        <v>75</v>
      </c>
      <c r="N37" s="68">
        <v>70</v>
      </c>
      <c r="O37" s="68">
        <v>73</v>
      </c>
      <c r="P37" s="68">
        <v>78</v>
      </c>
      <c r="Q37" s="68">
        <v>84</v>
      </c>
      <c r="R37" s="42">
        <v>89</v>
      </c>
      <c r="S37" s="42">
        <v>88</v>
      </c>
      <c r="T37" s="42">
        <v>108</v>
      </c>
      <c r="U37" s="42">
        <v>122</v>
      </c>
      <c r="V37" s="42">
        <v>118</v>
      </c>
      <c r="W37" s="42">
        <v>22</v>
      </c>
      <c r="X37" s="42">
        <v>31</v>
      </c>
      <c r="Y37" s="42">
        <v>75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6</v>
      </c>
      <c r="J38" s="68">
        <v>6</v>
      </c>
      <c r="K38" s="68">
        <v>6</v>
      </c>
      <c r="L38" s="68">
        <v>6</v>
      </c>
      <c r="M38" s="68">
        <v>6</v>
      </c>
      <c r="N38" s="68">
        <v>6</v>
      </c>
      <c r="O38" s="68">
        <v>7</v>
      </c>
      <c r="P38" s="68">
        <v>7</v>
      </c>
      <c r="Q38" s="68">
        <v>7</v>
      </c>
      <c r="R38" s="42">
        <v>7</v>
      </c>
      <c r="S38" s="42">
        <v>8</v>
      </c>
      <c r="T38" s="42">
        <v>8</v>
      </c>
      <c r="U38" s="42">
        <v>8</v>
      </c>
      <c r="V38" s="42">
        <v>9</v>
      </c>
      <c r="W38" s="42">
        <v>8</v>
      </c>
      <c r="X38" s="42">
        <v>8</v>
      </c>
      <c r="Y38" s="42">
        <v>9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115</v>
      </c>
      <c r="J39" s="68">
        <v>115</v>
      </c>
      <c r="K39" s="68">
        <v>88</v>
      </c>
      <c r="L39" s="68">
        <v>82</v>
      </c>
      <c r="M39" s="68">
        <v>68</v>
      </c>
      <c r="N39" s="68">
        <v>63</v>
      </c>
      <c r="O39" s="68">
        <v>66</v>
      </c>
      <c r="P39" s="68">
        <v>71</v>
      </c>
      <c r="Q39" s="68">
        <v>77</v>
      </c>
      <c r="R39" s="42">
        <v>82</v>
      </c>
      <c r="S39" s="42">
        <v>80</v>
      </c>
      <c r="T39" s="42">
        <v>100</v>
      </c>
      <c r="U39" s="42">
        <v>114</v>
      </c>
      <c r="V39" s="42">
        <v>110</v>
      </c>
      <c r="W39" s="42">
        <v>14</v>
      </c>
      <c r="X39" s="42">
        <v>23</v>
      </c>
      <c r="Y39" s="42">
        <v>67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270</v>
      </c>
      <c r="J40" s="68">
        <v>275</v>
      </c>
      <c r="K40" s="68">
        <v>229</v>
      </c>
      <c r="L40" s="68">
        <v>234</v>
      </c>
      <c r="M40" s="68">
        <v>209</v>
      </c>
      <c r="N40" s="68">
        <v>214</v>
      </c>
      <c r="O40" s="68">
        <v>238</v>
      </c>
      <c r="P40" s="68">
        <v>255</v>
      </c>
      <c r="Q40" s="68">
        <v>278</v>
      </c>
      <c r="R40" s="42">
        <v>294</v>
      </c>
      <c r="S40" s="42">
        <v>302</v>
      </c>
      <c r="T40" s="42">
        <v>358</v>
      </c>
      <c r="U40" s="42">
        <v>417</v>
      </c>
      <c r="V40" s="42">
        <v>460</v>
      </c>
      <c r="W40" s="42">
        <v>81</v>
      </c>
      <c r="X40" s="42">
        <v>116</v>
      </c>
      <c r="Y40" s="42">
        <v>292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>
        <v>1</v>
      </c>
      <c r="W41" s="42" t="s">
        <v>18</v>
      </c>
      <c r="X41" s="42" t="s">
        <v>18</v>
      </c>
      <c r="Y41" s="42">
        <v>1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40</v>
      </c>
      <c r="J42" s="68">
        <v>35</v>
      </c>
      <c r="K42" s="68">
        <v>36</v>
      </c>
      <c r="L42" s="68">
        <v>43</v>
      </c>
      <c r="M42" s="68">
        <v>49</v>
      </c>
      <c r="N42" s="68">
        <v>58</v>
      </c>
      <c r="O42" s="68">
        <v>77</v>
      </c>
      <c r="P42" s="68">
        <v>95</v>
      </c>
      <c r="Q42" s="68">
        <v>106</v>
      </c>
      <c r="R42" s="42">
        <v>119</v>
      </c>
      <c r="S42" s="42">
        <v>125</v>
      </c>
      <c r="T42" s="42">
        <v>127</v>
      </c>
      <c r="U42" s="42">
        <v>139</v>
      </c>
      <c r="V42" s="42">
        <v>160</v>
      </c>
      <c r="W42" s="42">
        <v>47</v>
      </c>
      <c r="X42" s="42">
        <v>32</v>
      </c>
      <c r="Y42" s="42">
        <v>34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230</v>
      </c>
      <c r="J43" s="68">
        <v>239</v>
      </c>
      <c r="K43" s="68">
        <v>193</v>
      </c>
      <c r="L43" s="68">
        <v>190</v>
      </c>
      <c r="M43" s="68">
        <v>160</v>
      </c>
      <c r="N43" s="68">
        <v>155</v>
      </c>
      <c r="O43" s="68">
        <v>160</v>
      </c>
      <c r="P43" s="68">
        <v>160</v>
      </c>
      <c r="Q43" s="68">
        <v>172</v>
      </c>
      <c r="R43" s="42">
        <v>174</v>
      </c>
      <c r="S43" s="42">
        <v>177</v>
      </c>
      <c r="T43" s="42">
        <v>230</v>
      </c>
      <c r="U43" s="42">
        <v>278</v>
      </c>
      <c r="V43" s="42">
        <v>300</v>
      </c>
      <c r="W43" s="42">
        <v>33</v>
      </c>
      <c r="X43" s="42">
        <v>84</v>
      </c>
      <c r="Y43" s="42">
        <v>258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</v>
      </c>
      <c r="J44" s="68">
        <v>1</v>
      </c>
      <c r="K44" s="68">
        <v>1</v>
      </c>
      <c r="L44" s="68">
        <v>1</v>
      </c>
      <c r="M44" s="68">
        <v>2</v>
      </c>
      <c r="N44" s="68">
        <v>1</v>
      </c>
      <c r="O44" s="68">
        <v>7</v>
      </c>
      <c r="P44" s="68">
        <v>8</v>
      </c>
      <c r="Q44" s="68">
        <v>10</v>
      </c>
      <c r="R44" s="42">
        <v>3</v>
      </c>
      <c r="S44" s="42">
        <v>9</v>
      </c>
      <c r="T44" s="42" t="s">
        <v>18</v>
      </c>
      <c r="U44" s="42">
        <v>2</v>
      </c>
      <c r="V44" s="42" t="s">
        <v>18</v>
      </c>
      <c r="W44" s="42" t="s">
        <v>18</v>
      </c>
      <c r="X44" s="42" t="s">
        <v>18</v>
      </c>
      <c r="Y44" s="42" t="s">
        <v>18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19">J35/I35-1</f>
        <v>1.0204081632652962E-2</v>
      </c>
      <c r="K46" s="65">
        <f t="shared" si="19"/>
        <v>-0.17929292929292928</v>
      </c>
      <c r="L46" s="65">
        <f t="shared" si="19"/>
        <v>-6.1538461538461764E-3</v>
      </c>
      <c r="M46" s="65">
        <f t="shared" si="19"/>
        <v>-0.11455108359133126</v>
      </c>
      <c r="N46" s="65">
        <f t="shared" si="19"/>
        <v>-3.4965034965035446E-3</v>
      </c>
      <c r="O46" s="65">
        <f t="shared" si="19"/>
        <v>0.11578947368421044</v>
      </c>
      <c r="P46" s="65">
        <f t="shared" si="19"/>
        <v>7.2327044025157328E-2</v>
      </c>
      <c r="Q46" s="65">
        <f t="shared" si="19"/>
        <v>9.0909090909090828E-2</v>
      </c>
      <c r="R46" s="65">
        <f t="shared" si="19"/>
        <v>3.7634408602150504E-2</v>
      </c>
      <c r="S46" s="65">
        <f t="shared" si="19"/>
        <v>3.3678756476683835E-2</v>
      </c>
      <c r="T46" s="65">
        <f t="shared" si="19"/>
        <v>0.16791979949874691</v>
      </c>
      <c r="U46" s="65">
        <f t="shared" si="19"/>
        <v>0.16094420600858372</v>
      </c>
      <c r="V46" s="65">
        <f t="shared" si="19"/>
        <v>7.0240295748613679E-2</v>
      </c>
      <c r="W46" s="65">
        <f t="shared" si="19"/>
        <v>-0.82210708117443865</v>
      </c>
      <c r="X46" s="65">
        <f t="shared" si="19"/>
        <v>0.41747572815533984</v>
      </c>
      <c r="Y46" s="65">
        <f t="shared" si="19"/>
        <v>1.5205479452054793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19"/>
        <v>1.0230179028132946E-2</v>
      </c>
      <c r="K47" s="65">
        <f t="shared" si="19"/>
        <v>-0.17974683544303793</v>
      </c>
      <c r="L47" s="65">
        <f t="shared" si="19"/>
        <v>-6.1728395061728669E-3</v>
      </c>
      <c r="M47" s="65">
        <f t="shared" si="19"/>
        <v>-0.11801242236024845</v>
      </c>
      <c r="N47" s="65">
        <f t="shared" si="19"/>
        <v>0</v>
      </c>
      <c r="O47" s="65">
        <f t="shared" si="19"/>
        <v>9.5070422535211252E-2</v>
      </c>
      <c r="P47" s="65">
        <f t="shared" si="19"/>
        <v>7.0739549839228255E-2</v>
      </c>
      <c r="Q47" s="65">
        <f t="shared" si="19"/>
        <v>8.7087087087087012E-2</v>
      </c>
      <c r="R47" s="65">
        <f t="shared" si="19"/>
        <v>5.8011049723756924E-2</v>
      </c>
      <c r="S47" s="65">
        <f t="shared" si="19"/>
        <v>1.8276762402088753E-2</v>
      </c>
      <c r="T47" s="65">
        <f t="shared" si="19"/>
        <v>0.19487179487179485</v>
      </c>
      <c r="U47" s="65">
        <f t="shared" si="19"/>
        <v>0.1566523605150214</v>
      </c>
      <c r="V47" s="65">
        <f t="shared" si="19"/>
        <v>7.4211502782931316E-2</v>
      </c>
      <c r="W47" s="65">
        <f t="shared" si="19"/>
        <v>-0.82210708117443865</v>
      </c>
      <c r="X47" s="65">
        <f t="shared" si="19"/>
        <v>0.41747572815533984</v>
      </c>
      <c r="Y47" s="65">
        <f t="shared" si="19"/>
        <v>1.5205479452054793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19"/>
        <v>0</v>
      </c>
      <c r="K48" s="65">
        <f t="shared" si="19"/>
        <v>-0.21487603305785119</v>
      </c>
      <c r="L48" s="65">
        <f t="shared" si="19"/>
        <v>-7.3684210526315796E-2</v>
      </c>
      <c r="M48" s="65">
        <f t="shared" si="19"/>
        <v>-0.14772727272727271</v>
      </c>
      <c r="N48" s="65">
        <f t="shared" si="19"/>
        <v>-6.6666666666666652E-2</v>
      </c>
      <c r="O48" s="65">
        <f t="shared" si="19"/>
        <v>4.2857142857142927E-2</v>
      </c>
      <c r="P48" s="65">
        <f t="shared" si="19"/>
        <v>6.8493150684931559E-2</v>
      </c>
      <c r="Q48" s="65">
        <f t="shared" si="19"/>
        <v>7.6923076923076872E-2</v>
      </c>
      <c r="R48" s="65">
        <f t="shared" si="19"/>
        <v>5.9523809523809534E-2</v>
      </c>
      <c r="S48" s="65">
        <f t="shared" si="19"/>
        <v>-1.1235955056179803E-2</v>
      </c>
      <c r="T48" s="65">
        <f t="shared" si="19"/>
        <v>0.22727272727272729</v>
      </c>
      <c r="U48" s="65">
        <f t="shared" si="19"/>
        <v>0.12962962962962954</v>
      </c>
      <c r="V48" s="65">
        <f t="shared" si="19"/>
        <v>-3.2786885245901676E-2</v>
      </c>
      <c r="W48" s="65">
        <f t="shared" si="19"/>
        <v>-0.81355932203389836</v>
      </c>
      <c r="X48" s="65">
        <f t="shared" si="19"/>
        <v>0.40909090909090917</v>
      </c>
      <c r="Y48" s="65">
        <f t="shared" si="19"/>
        <v>1.4193548387096775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0">J40/I40-1</f>
        <v>1.8518518518518601E-2</v>
      </c>
      <c r="K49" s="65">
        <f t="shared" si="20"/>
        <v>-0.16727272727272724</v>
      </c>
      <c r="L49" s="65">
        <f t="shared" si="20"/>
        <v>2.1834061135371119E-2</v>
      </c>
      <c r="M49" s="65">
        <f t="shared" si="20"/>
        <v>-0.10683760683760679</v>
      </c>
      <c r="N49" s="65">
        <f t="shared" si="20"/>
        <v>2.3923444976076569E-2</v>
      </c>
      <c r="O49" s="65">
        <f t="shared" si="20"/>
        <v>0.11214953271028039</v>
      </c>
      <c r="P49" s="65">
        <f t="shared" si="20"/>
        <v>7.1428571428571397E-2</v>
      </c>
      <c r="Q49" s="65">
        <f t="shared" si="20"/>
        <v>9.0196078431372451E-2</v>
      </c>
      <c r="R49" s="65">
        <f t="shared" si="20"/>
        <v>5.755395683453246E-2</v>
      </c>
      <c r="S49" s="65">
        <f t="shared" si="20"/>
        <v>2.7210884353741527E-2</v>
      </c>
      <c r="T49" s="65">
        <f t="shared" si="20"/>
        <v>0.185430463576159</v>
      </c>
      <c r="U49" s="65">
        <f t="shared" si="20"/>
        <v>0.16480446927374293</v>
      </c>
      <c r="V49" s="65">
        <f t="shared" si="20"/>
        <v>0.10311750599520386</v>
      </c>
      <c r="W49" s="65">
        <f t="shared" si="20"/>
        <v>-0.82391304347826089</v>
      </c>
      <c r="X49" s="65">
        <f t="shared" si="20"/>
        <v>0.43209876543209869</v>
      </c>
      <c r="Y49" s="65">
        <f t="shared" si="20"/>
        <v>1.5172413793103448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S50" si="21">J44/I44-1</f>
        <v>0</v>
      </c>
      <c r="K50" s="88">
        <f t="shared" si="21"/>
        <v>0</v>
      </c>
      <c r="L50" s="88">
        <f t="shared" si="21"/>
        <v>0</v>
      </c>
      <c r="M50" s="88">
        <f t="shared" si="21"/>
        <v>1</v>
      </c>
      <c r="N50" s="88">
        <f t="shared" si="21"/>
        <v>-0.5</v>
      </c>
      <c r="O50" s="88">
        <f t="shared" si="21"/>
        <v>6</v>
      </c>
      <c r="P50" s="88">
        <f t="shared" si="21"/>
        <v>0.14285714285714279</v>
      </c>
      <c r="Q50" s="88">
        <f t="shared" si="21"/>
        <v>0.25</v>
      </c>
      <c r="R50" s="88">
        <f t="shared" si="21"/>
        <v>-0.7</v>
      </c>
      <c r="S50" s="88">
        <f t="shared" si="21"/>
        <v>2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2">I35/I32</f>
        <v>4.4424297370806894E-2</v>
      </c>
      <c r="J52" s="65">
        <f t="shared" si="22"/>
        <v>4.1293013555787281E-2</v>
      </c>
      <c r="K52" s="65">
        <f t="shared" si="22"/>
        <v>3.1431334622823985E-2</v>
      </c>
      <c r="L52" s="65">
        <f t="shared" si="22"/>
        <v>3.7888563049853372E-2</v>
      </c>
      <c r="M52" s="65">
        <f t="shared" si="22"/>
        <v>3.0611152734667666E-2</v>
      </c>
      <c r="N52" s="65">
        <f t="shared" si="22"/>
        <v>2.7353872732507917E-2</v>
      </c>
      <c r="O52" s="65">
        <f t="shared" si="22"/>
        <v>3.0831878999418267E-2</v>
      </c>
      <c r="P52" s="65">
        <f t="shared" si="22"/>
        <v>3.2988294476153625E-2</v>
      </c>
      <c r="Q52" s="65">
        <f t="shared" si="22"/>
        <v>3.2224532224532226E-2</v>
      </c>
      <c r="R52" s="65">
        <f t="shared" si="22"/>
        <v>3.1618610747051114E-2</v>
      </c>
      <c r="S52" s="65">
        <f t="shared" si="22"/>
        <v>3.1991661321359846E-2</v>
      </c>
      <c r="T52" s="65">
        <f t="shared" si="22"/>
        <v>3.5676006737099981E-2</v>
      </c>
      <c r="U52" s="65">
        <f t="shared" si="22"/>
        <v>3.6988923834267745E-2</v>
      </c>
      <c r="V52" s="65">
        <f t="shared" si="22"/>
        <v>3.4600215130871283E-2</v>
      </c>
      <c r="W52" s="65">
        <f t="shared" ref="W52:X52" si="23">W35/W32</f>
        <v>5.4795978081608769E-3</v>
      </c>
      <c r="X52" s="65">
        <f t="shared" si="23"/>
        <v>6.7061687566028205E-3</v>
      </c>
      <c r="Y52" s="65">
        <f t="shared" ref="Y52" si="24">Y35/Y32</f>
        <v>1.4859080998142616E-2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5">I35/I34</f>
        <v>0.11832176275279203</v>
      </c>
      <c r="J53" s="88">
        <f t="shared" si="25"/>
        <v>0.1111734980348119</v>
      </c>
      <c r="K53" s="88">
        <f t="shared" si="25"/>
        <v>8.2844761661993366E-2</v>
      </c>
      <c r="L53" s="88">
        <f t="shared" si="25"/>
        <v>0.10534898891063274</v>
      </c>
      <c r="M53" s="88">
        <f t="shared" si="25"/>
        <v>8.6850895839659881E-2</v>
      </c>
      <c r="N53" s="88">
        <f t="shared" si="25"/>
        <v>7.8816371681415934E-2</v>
      </c>
      <c r="O53" s="88">
        <f t="shared" si="25"/>
        <v>9.1039221299742346E-2</v>
      </c>
      <c r="P53" s="88">
        <f t="shared" si="25"/>
        <v>8.9666053115961084E-2</v>
      </c>
      <c r="Q53" s="88">
        <f t="shared" si="25"/>
        <v>9.3773632467859844E-2</v>
      </c>
      <c r="R53" s="88">
        <f t="shared" si="25"/>
        <v>8.7330316742081443E-2</v>
      </c>
      <c r="S53" s="88">
        <f t="shared" si="25"/>
        <v>8.8411256370485261E-2</v>
      </c>
      <c r="T53" s="88">
        <f t="shared" si="25"/>
        <v>8.7119087679940171E-2</v>
      </c>
      <c r="U53" s="88">
        <f t="shared" si="25"/>
        <v>9.4054242002781646E-2</v>
      </c>
      <c r="V53" s="88">
        <f t="shared" si="25"/>
        <v>0.10152551288795371</v>
      </c>
      <c r="W53" s="88">
        <f t="shared" ref="W53:X53" si="26">W35/W34</f>
        <v>1.4383465996369223E-2</v>
      </c>
      <c r="X53" s="88">
        <f t="shared" si="26"/>
        <v>1.5121698601760747E-2</v>
      </c>
      <c r="Y53" s="88">
        <f t="shared" ref="Y53" si="27">Y35/Y34</f>
        <v>3.1268586965757496E-2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8">I42/I35</f>
        <v>0.10204081632653061</v>
      </c>
      <c r="J55" s="88">
        <f t="shared" si="28"/>
        <v>8.8383838383838384E-2</v>
      </c>
      <c r="K55" s="88">
        <f t="shared" si="28"/>
        <v>0.11076923076923077</v>
      </c>
      <c r="L55" s="88">
        <f t="shared" si="28"/>
        <v>0.13312693498452013</v>
      </c>
      <c r="M55" s="88">
        <f t="shared" si="28"/>
        <v>0.17132867132867133</v>
      </c>
      <c r="N55" s="88">
        <f t="shared" si="28"/>
        <v>0.20350877192982456</v>
      </c>
      <c r="O55" s="88">
        <f t="shared" si="28"/>
        <v>0.24213836477987422</v>
      </c>
      <c r="P55" s="88">
        <f t="shared" si="28"/>
        <v>0.27859237536656889</v>
      </c>
      <c r="Q55" s="88">
        <f t="shared" si="28"/>
        <v>0.28494623655913981</v>
      </c>
      <c r="R55" s="88">
        <f t="shared" si="28"/>
        <v>0.30829015544041449</v>
      </c>
      <c r="S55" s="88">
        <f t="shared" si="28"/>
        <v>0.31328320802005011</v>
      </c>
      <c r="T55" s="88">
        <f t="shared" si="28"/>
        <v>0.27253218884120173</v>
      </c>
      <c r="U55" s="88">
        <f t="shared" si="28"/>
        <v>0.25693160813308685</v>
      </c>
      <c r="V55" s="88">
        <f t="shared" si="28"/>
        <v>0.27633851468048359</v>
      </c>
      <c r="W55" s="88">
        <f t="shared" ref="W55:X55" si="29">W42/W35</f>
        <v>0.4563106796116505</v>
      </c>
      <c r="X55" s="88">
        <f t="shared" si="29"/>
        <v>0.21917808219178081</v>
      </c>
      <c r="Y55" s="88">
        <f t="shared" ref="Y55" si="30">Y42/Y35</f>
        <v>9.2391304347826081E-2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1">I37/I35</f>
        <v>0.30867346938775508</v>
      </c>
      <c r="J56" s="65">
        <f t="shared" si="31"/>
        <v>0.30555555555555558</v>
      </c>
      <c r="K56" s="65">
        <f t="shared" si="31"/>
        <v>0.29230769230769232</v>
      </c>
      <c r="L56" s="65">
        <f t="shared" si="31"/>
        <v>0.27244582043343651</v>
      </c>
      <c r="M56" s="65">
        <f t="shared" si="31"/>
        <v>0.26223776223776224</v>
      </c>
      <c r="N56" s="65">
        <f t="shared" si="31"/>
        <v>0.24561403508771928</v>
      </c>
      <c r="O56" s="65">
        <f t="shared" si="31"/>
        <v>0.22955974842767296</v>
      </c>
      <c r="P56" s="65">
        <f t="shared" si="31"/>
        <v>0.22873900293255131</v>
      </c>
      <c r="Q56" s="65">
        <f t="shared" si="31"/>
        <v>0.22580645161290322</v>
      </c>
      <c r="R56" s="65">
        <f t="shared" si="31"/>
        <v>0.23056994818652848</v>
      </c>
      <c r="S56" s="65">
        <f t="shared" si="31"/>
        <v>0.22055137844611528</v>
      </c>
      <c r="T56" s="65">
        <f t="shared" si="31"/>
        <v>0.23175965665236051</v>
      </c>
      <c r="U56" s="65">
        <f t="shared" si="31"/>
        <v>0.2255083179297597</v>
      </c>
      <c r="V56" s="65">
        <f t="shared" si="31"/>
        <v>0.20379965457685664</v>
      </c>
      <c r="W56" s="65">
        <f t="shared" ref="W56:X56" si="32">W37/W35</f>
        <v>0.21359223300970873</v>
      </c>
      <c r="X56" s="65">
        <f t="shared" si="32"/>
        <v>0.21232876712328766</v>
      </c>
      <c r="Y56" s="65">
        <f t="shared" ref="Y56" si="33">Y37/Y35</f>
        <v>0.20380434782608695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4">I8-I35</f>
        <v>246</v>
      </c>
      <c r="J59" s="42">
        <f t="shared" si="34"/>
        <v>431</v>
      </c>
      <c r="K59" s="42">
        <f t="shared" si="34"/>
        <v>744</v>
      </c>
      <c r="L59" s="42">
        <f t="shared" si="34"/>
        <v>690</v>
      </c>
      <c r="M59" s="42">
        <f t="shared" si="34"/>
        <v>829</v>
      </c>
      <c r="N59" s="42">
        <f t="shared" si="34"/>
        <v>917</v>
      </c>
      <c r="O59" s="42">
        <f t="shared" si="34"/>
        <v>904</v>
      </c>
      <c r="P59" s="42">
        <f t="shared" si="34"/>
        <v>860</v>
      </c>
      <c r="Q59" s="42">
        <f t="shared" si="34"/>
        <v>928</v>
      </c>
      <c r="R59" s="42">
        <f t="shared" si="34"/>
        <v>998</v>
      </c>
      <c r="S59" s="42">
        <f t="shared" si="34"/>
        <v>889</v>
      </c>
      <c r="T59" s="42">
        <f t="shared" si="34"/>
        <v>837</v>
      </c>
      <c r="U59" s="42">
        <f t="shared" si="34"/>
        <v>765</v>
      </c>
      <c r="V59" s="42">
        <f t="shared" si="34"/>
        <v>631</v>
      </c>
      <c r="W59" s="42">
        <f t="shared" ref="W59:X59" si="35">W8-W35</f>
        <v>109</v>
      </c>
      <c r="X59" s="42">
        <f t="shared" si="35"/>
        <v>0</v>
      </c>
      <c r="Y59" s="42">
        <f t="shared" ref="Y59" si="36">Y8-Y35</f>
        <v>508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X61" si="37">(J59-I59)/ABS(I59)</f>
        <v>0.75203252032520329</v>
      </c>
      <c r="K61" s="87">
        <f t="shared" si="37"/>
        <v>0.72621809744779586</v>
      </c>
      <c r="L61" s="87">
        <f t="shared" si="37"/>
        <v>-7.2580645161290328E-2</v>
      </c>
      <c r="M61" s="87">
        <f t="shared" si="37"/>
        <v>0.20144927536231885</v>
      </c>
      <c r="N61" s="87">
        <f t="shared" si="37"/>
        <v>0.10615199034981906</v>
      </c>
      <c r="O61" s="87">
        <f t="shared" si="37"/>
        <v>-1.4176663031624863E-2</v>
      </c>
      <c r="P61" s="87">
        <f t="shared" si="37"/>
        <v>-4.8672566371681415E-2</v>
      </c>
      <c r="Q61" s="87">
        <f t="shared" si="37"/>
        <v>7.9069767441860464E-2</v>
      </c>
      <c r="R61" s="87">
        <f t="shared" si="37"/>
        <v>7.5431034482758619E-2</v>
      </c>
      <c r="S61" s="87">
        <f t="shared" si="37"/>
        <v>-0.10921843687374749</v>
      </c>
      <c r="T61" s="87">
        <f t="shared" si="37"/>
        <v>-5.8492688413948259E-2</v>
      </c>
      <c r="U61" s="87">
        <f t="shared" si="37"/>
        <v>-8.6021505376344093E-2</v>
      </c>
      <c r="V61" s="87">
        <f t="shared" si="37"/>
        <v>-0.17516339869281045</v>
      </c>
      <c r="W61" s="87">
        <f t="shared" si="37"/>
        <v>-0.82725832012678291</v>
      </c>
      <c r="X61" s="87">
        <f t="shared" si="37"/>
        <v>-1</v>
      </c>
      <c r="Y61" s="88" t="s">
        <v>3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523" priority="21" stopIfTrue="1" operator="lessThan">
      <formula>0</formula>
    </cfRule>
  </conditionalFormatting>
  <conditionalFormatting sqref="B19:V24 W19:Y29 I25:V26 B27:V27 I28:V29 Z34:HI35 Z51:HI53 I55:Y56">
    <cfRule type="cellIs" dxfId="522" priority="23" stopIfTrue="1" operator="lessThan">
      <formula>0</formula>
    </cfRule>
  </conditionalFormatting>
  <conditionalFormatting sqref="B48:Y51 B54:Y54 A57:U57 I59:Y59">
    <cfRule type="cellIs" dxfId="521" priority="6" stopIfTrue="1" operator="lessThan">
      <formula>0</formula>
    </cfRule>
  </conditionalFormatting>
  <conditionalFormatting sqref="C50:I50 B50:B51 I52:Y53">
    <cfRule type="cellIs" dxfId="520" priority="20" stopIfTrue="1" operator="lessThan">
      <formula>0</formula>
    </cfRule>
  </conditionalFormatting>
  <conditionalFormatting sqref="C19:Y23">
    <cfRule type="cellIs" dxfId="519" priority="4" operator="lessThan">
      <formula>0</formula>
    </cfRule>
  </conditionalFormatting>
  <conditionalFormatting sqref="J46:Y50">
    <cfRule type="cellIs" dxfId="518" priority="3" operator="lessThan">
      <formula>0</formula>
    </cfRule>
  </conditionalFormatting>
  <conditionalFormatting sqref="J61:Y61">
    <cfRule type="cellIs" dxfId="517" priority="2" stopIfTrue="1" operator="lessThan">
      <formula>0</formula>
    </cfRule>
  </conditionalFormatting>
  <conditionalFormatting sqref="M34:P34">
    <cfRule type="cellIs" dxfId="516" priority="10" stopIfTrue="1" operator="lessThan">
      <formula>0</formula>
    </cfRule>
  </conditionalFormatting>
  <conditionalFormatting sqref="Y61">
    <cfRule type="cellIs" dxfId="51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2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188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6618</v>
      </c>
      <c r="J5" s="42">
        <v>7486</v>
      </c>
      <c r="K5" s="42">
        <v>8107</v>
      </c>
      <c r="L5" s="42">
        <v>6771</v>
      </c>
      <c r="M5" s="42">
        <v>8223</v>
      </c>
      <c r="N5" s="42">
        <v>9369</v>
      </c>
      <c r="O5" s="42">
        <v>8877</v>
      </c>
      <c r="P5" s="42">
        <v>8948</v>
      </c>
      <c r="Q5" s="42">
        <v>9757</v>
      </c>
      <c r="R5" s="42">
        <v>9105</v>
      </c>
      <c r="S5" s="42">
        <v>9922</v>
      </c>
      <c r="T5" s="42">
        <v>10227</v>
      </c>
      <c r="U5" s="42">
        <v>11449</v>
      </c>
      <c r="V5" s="42">
        <v>11947</v>
      </c>
      <c r="W5" s="42">
        <v>9219</v>
      </c>
      <c r="X5" s="42">
        <v>13299</v>
      </c>
      <c r="Y5" s="42">
        <v>16980</v>
      </c>
    </row>
    <row r="6" spans="1:25" x14ac:dyDescent="0.3">
      <c r="A6" s="67" t="s">
        <v>113</v>
      </c>
      <c r="B6" s="42">
        <v>4099</v>
      </c>
      <c r="C6" s="42">
        <v>4478</v>
      </c>
      <c r="D6" s="42">
        <v>4400</v>
      </c>
      <c r="E6" s="42">
        <v>4262</v>
      </c>
      <c r="F6" s="68">
        <v>4219</v>
      </c>
      <c r="G6" s="68">
        <v>4372</v>
      </c>
      <c r="H6" s="68">
        <v>4736</v>
      </c>
      <c r="I6" s="68">
        <v>5373</v>
      </c>
      <c r="J6" s="68">
        <v>6110</v>
      </c>
      <c r="K6" s="68">
        <v>6624</v>
      </c>
      <c r="L6" s="68">
        <v>5301</v>
      </c>
      <c r="M6" s="68">
        <v>6579</v>
      </c>
      <c r="N6" s="68">
        <v>7325</v>
      </c>
      <c r="O6" s="68">
        <v>6967</v>
      </c>
      <c r="P6" s="68">
        <v>7152</v>
      </c>
      <c r="Q6" s="68">
        <v>7915</v>
      </c>
      <c r="R6" s="42">
        <v>7108</v>
      </c>
      <c r="S6" s="42">
        <v>7745</v>
      </c>
      <c r="T6" s="42">
        <v>7847</v>
      </c>
      <c r="U6" s="42">
        <v>8937</v>
      </c>
      <c r="V6" s="42">
        <v>9200</v>
      </c>
      <c r="W6" s="42">
        <v>7493</v>
      </c>
      <c r="X6" s="42">
        <v>10732</v>
      </c>
      <c r="Y6" s="42">
        <v>14013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1244</v>
      </c>
      <c r="J7" s="68">
        <v>1376</v>
      </c>
      <c r="K7" s="68">
        <v>1483</v>
      </c>
      <c r="L7" s="68">
        <v>1470</v>
      </c>
      <c r="M7" s="68">
        <v>1644</v>
      </c>
      <c r="N7" s="68">
        <v>2044</v>
      </c>
      <c r="O7" s="68">
        <v>1910</v>
      </c>
      <c r="P7" s="68">
        <v>1796</v>
      </c>
      <c r="Q7" s="42">
        <v>1842</v>
      </c>
      <c r="R7" s="42">
        <v>1997</v>
      </c>
      <c r="S7" s="42">
        <v>2177</v>
      </c>
      <c r="T7" s="42">
        <v>2380</v>
      </c>
      <c r="U7" s="42">
        <v>2512</v>
      </c>
      <c r="V7" s="42">
        <v>2747</v>
      </c>
      <c r="W7" s="42">
        <v>1726</v>
      </c>
      <c r="X7" s="42">
        <v>2567</v>
      </c>
      <c r="Y7" s="42">
        <v>2968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836</v>
      </c>
      <c r="J8" s="3">
        <f t="shared" si="0"/>
        <v>907</v>
      </c>
      <c r="K8" s="3">
        <f t="shared" si="0"/>
        <v>919</v>
      </c>
      <c r="L8" s="3">
        <f t="shared" si="0"/>
        <v>933</v>
      </c>
      <c r="M8" s="3">
        <f t="shared" si="0"/>
        <v>969</v>
      </c>
      <c r="N8" s="3">
        <f t="shared" si="0"/>
        <v>986</v>
      </c>
      <c r="O8" s="3">
        <f t="shared" si="0"/>
        <v>1007</v>
      </c>
      <c r="P8" s="3">
        <f t="shared" si="0"/>
        <v>1086</v>
      </c>
      <c r="Q8" s="3">
        <f t="shared" si="0"/>
        <v>1168</v>
      </c>
      <c r="R8" s="3">
        <f t="shared" si="0"/>
        <v>1309</v>
      </c>
      <c r="S8" s="3">
        <f t="shared" si="0"/>
        <v>1389</v>
      </c>
      <c r="T8" s="3">
        <f t="shared" si="0"/>
        <v>1556</v>
      </c>
      <c r="U8" s="3">
        <f t="shared" si="0"/>
        <v>1664</v>
      </c>
      <c r="V8" s="3">
        <f t="shared" si="0"/>
        <v>1719</v>
      </c>
      <c r="W8" s="3">
        <f t="shared" ref="W8:X8" si="1">W9+W17</f>
        <v>780</v>
      </c>
      <c r="X8" s="3">
        <f t="shared" si="1"/>
        <v>1524</v>
      </c>
      <c r="Y8" s="3">
        <f t="shared" ref="Y8" si="2">Y9+Y17</f>
        <v>1744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614</v>
      </c>
      <c r="J9" s="68">
        <v>687</v>
      </c>
      <c r="K9" s="68">
        <v>631</v>
      </c>
      <c r="L9" s="68">
        <v>610</v>
      </c>
      <c r="M9" s="68">
        <v>581</v>
      </c>
      <c r="N9" s="68">
        <v>553</v>
      </c>
      <c r="O9" s="68">
        <v>570</v>
      </c>
      <c r="P9" s="68">
        <v>585</v>
      </c>
      <c r="Q9" s="68">
        <v>635</v>
      </c>
      <c r="R9" s="42">
        <v>737</v>
      </c>
      <c r="S9" s="42">
        <v>825</v>
      </c>
      <c r="T9" s="42">
        <v>918</v>
      </c>
      <c r="U9" s="42">
        <v>973</v>
      </c>
      <c r="V9" s="42">
        <v>1061</v>
      </c>
      <c r="W9" s="42">
        <v>406</v>
      </c>
      <c r="X9" s="42">
        <v>865</v>
      </c>
      <c r="Y9" s="42">
        <v>941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244</v>
      </c>
      <c r="J10" s="68">
        <v>267</v>
      </c>
      <c r="K10" s="68">
        <v>258</v>
      </c>
      <c r="L10" s="68">
        <v>226</v>
      </c>
      <c r="M10" s="68">
        <v>158</v>
      </c>
      <c r="N10" s="68">
        <v>154</v>
      </c>
      <c r="O10" s="68">
        <v>162</v>
      </c>
      <c r="P10" s="68">
        <v>147</v>
      </c>
      <c r="Q10" s="68">
        <v>139</v>
      </c>
      <c r="R10" s="42">
        <v>151</v>
      </c>
      <c r="S10" s="42">
        <v>156</v>
      </c>
      <c r="T10" s="42">
        <v>150</v>
      </c>
      <c r="U10" s="42">
        <v>139</v>
      </c>
      <c r="V10" s="42">
        <v>143</v>
      </c>
      <c r="W10" s="42">
        <v>48</v>
      </c>
      <c r="X10" s="42">
        <v>89</v>
      </c>
      <c r="Y10" s="42">
        <v>86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79</v>
      </c>
      <c r="J11" s="68">
        <v>84</v>
      </c>
      <c r="K11" s="68">
        <v>98</v>
      </c>
      <c r="L11" s="68">
        <v>70</v>
      </c>
      <c r="M11" s="68">
        <v>2</v>
      </c>
      <c r="N11" s="68">
        <v>4</v>
      </c>
      <c r="O11" s="68">
        <v>4</v>
      </c>
      <c r="P11" s="68">
        <v>5</v>
      </c>
      <c r="Q11" s="68">
        <v>4</v>
      </c>
      <c r="R11" s="42">
        <v>5</v>
      </c>
      <c r="S11" s="42">
        <v>5</v>
      </c>
      <c r="T11" s="42">
        <v>4</v>
      </c>
      <c r="U11" s="42">
        <v>3</v>
      </c>
      <c r="V11" s="42">
        <v>4</v>
      </c>
      <c r="W11" s="42">
        <v>1</v>
      </c>
      <c r="X11" s="42">
        <v>3</v>
      </c>
      <c r="Y11" s="42">
        <v>5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165</v>
      </c>
      <c r="J12" s="68">
        <v>183</v>
      </c>
      <c r="K12" s="68">
        <v>160</v>
      </c>
      <c r="L12" s="68">
        <v>156</v>
      </c>
      <c r="M12" s="68">
        <v>155</v>
      </c>
      <c r="N12" s="68">
        <v>150</v>
      </c>
      <c r="O12" s="68">
        <v>158</v>
      </c>
      <c r="P12" s="68">
        <v>143</v>
      </c>
      <c r="Q12" s="68">
        <v>134</v>
      </c>
      <c r="R12" s="42">
        <v>147</v>
      </c>
      <c r="S12" s="42">
        <v>151</v>
      </c>
      <c r="T12" s="42">
        <v>146</v>
      </c>
      <c r="U12" s="42">
        <v>135</v>
      </c>
      <c r="V12" s="42">
        <v>139</v>
      </c>
      <c r="W12" s="42">
        <v>46</v>
      </c>
      <c r="X12" s="42">
        <v>87</v>
      </c>
      <c r="Y12" s="42">
        <v>81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370</v>
      </c>
      <c r="J13" s="68">
        <v>420</v>
      </c>
      <c r="K13" s="68">
        <v>373</v>
      </c>
      <c r="L13" s="68">
        <v>385</v>
      </c>
      <c r="M13" s="68">
        <v>424</v>
      </c>
      <c r="N13" s="68">
        <v>399</v>
      </c>
      <c r="O13" s="68">
        <v>408</v>
      </c>
      <c r="P13" s="68">
        <v>438</v>
      </c>
      <c r="Q13" s="68">
        <v>496</v>
      </c>
      <c r="R13" s="42">
        <v>586</v>
      </c>
      <c r="S13" s="42">
        <v>669</v>
      </c>
      <c r="T13" s="42">
        <v>768</v>
      </c>
      <c r="U13" s="42">
        <v>835</v>
      </c>
      <c r="V13" s="42">
        <v>918</v>
      </c>
      <c r="W13" s="42">
        <v>358</v>
      </c>
      <c r="X13" s="42">
        <v>775</v>
      </c>
      <c r="Y13" s="42">
        <v>856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21</v>
      </c>
      <c r="J14" s="68">
        <v>22</v>
      </c>
      <c r="K14" s="68">
        <v>22</v>
      </c>
      <c r="L14" s="68">
        <v>21</v>
      </c>
      <c r="M14" s="68">
        <v>20</v>
      </c>
      <c r="N14" s="68">
        <v>18</v>
      </c>
      <c r="O14" s="68">
        <v>16</v>
      </c>
      <c r="P14" s="68">
        <v>15</v>
      </c>
      <c r="Q14" s="68">
        <v>16</v>
      </c>
      <c r="R14" s="42">
        <v>17</v>
      </c>
      <c r="S14" s="42">
        <v>18</v>
      </c>
      <c r="T14" s="42">
        <v>19</v>
      </c>
      <c r="U14" s="42">
        <v>19</v>
      </c>
      <c r="V14" s="42">
        <v>20</v>
      </c>
      <c r="W14" s="42">
        <v>5</v>
      </c>
      <c r="X14" s="42">
        <v>4</v>
      </c>
      <c r="Y14" s="42">
        <v>10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25</v>
      </c>
      <c r="J15" s="68">
        <v>29</v>
      </c>
      <c r="K15" s="68">
        <v>31</v>
      </c>
      <c r="L15" s="68">
        <v>32</v>
      </c>
      <c r="M15" s="68">
        <v>32</v>
      </c>
      <c r="N15" s="68">
        <v>32</v>
      </c>
      <c r="O15" s="68">
        <v>34</v>
      </c>
      <c r="P15" s="68">
        <v>38</v>
      </c>
      <c r="Q15" s="68">
        <v>42</v>
      </c>
      <c r="R15" s="42">
        <v>46</v>
      </c>
      <c r="S15" s="42">
        <v>51</v>
      </c>
      <c r="T15" s="42">
        <v>57</v>
      </c>
      <c r="U15" s="42">
        <v>61</v>
      </c>
      <c r="V15" s="42">
        <v>65</v>
      </c>
      <c r="W15" s="42">
        <v>55</v>
      </c>
      <c r="X15" s="42">
        <v>56</v>
      </c>
      <c r="Y15" s="42">
        <v>68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324</v>
      </c>
      <c r="J16" s="68">
        <v>369</v>
      </c>
      <c r="K16" s="68">
        <v>319</v>
      </c>
      <c r="L16" s="68">
        <v>332</v>
      </c>
      <c r="M16" s="68">
        <v>371</v>
      </c>
      <c r="N16" s="68">
        <v>349</v>
      </c>
      <c r="O16" s="68">
        <v>358</v>
      </c>
      <c r="P16" s="68">
        <v>384</v>
      </c>
      <c r="Q16" s="68">
        <v>438</v>
      </c>
      <c r="R16" s="42">
        <v>523</v>
      </c>
      <c r="S16" s="42">
        <v>600</v>
      </c>
      <c r="T16" s="42">
        <v>692</v>
      </c>
      <c r="U16" s="42">
        <v>754</v>
      </c>
      <c r="V16" s="42">
        <v>833</v>
      </c>
      <c r="W16" s="42">
        <v>299</v>
      </c>
      <c r="X16" s="42">
        <v>715</v>
      </c>
      <c r="Y16" s="42">
        <v>778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222</v>
      </c>
      <c r="J17" s="68">
        <v>220</v>
      </c>
      <c r="K17" s="68">
        <v>288</v>
      </c>
      <c r="L17" s="68">
        <v>323</v>
      </c>
      <c r="M17" s="68">
        <v>388</v>
      </c>
      <c r="N17" s="68">
        <v>433</v>
      </c>
      <c r="O17" s="68">
        <v>437</v>
      </c>
      <c r="P17" s="68">
        <v>501</v>
      </c>
      <c r="Q17" s="68">
        <v>533</v>
      </c>
      <c r="R17" s="42">
        <v>572</v>
      </c>
      <c r="S17" s="42">
        <v>564</v>
      </c>
      <c r="T17" s="42">
        <v>638</v>
      </c>
      <c r="U17" s="42">
        <v>691</v>
      </c>
      <c r="V17" s="42">
        <v>658</v>
      </c>
      <c r="W17" s="42">
        <v>374</v>
      </c>
      <c r="X17" s="42">
        <v>659</v>
      </c>
      <c r="Y17" s="42">
        <v>803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8.4928229665071742E-2</v>
      </c>
      <c r="K19" s="89">
        <f t="shared" si="3"/>
        <v>1.3230429988974723E-2</v>
      </c>
      <c r="L19" s="89">
        <f t="shared" si="3"/>
        <v>1.5233949945593128E-2</v>
      </c>
      <c r="M19" s="89">
        <f t="shared" si="3"/>
        <v>3.8585209003215493E-2</v>
      </c>
      <c r="N19" s="89">
        <f t="shared" si="3"/>
        <v>1.7543859649122862E-2</v>
      </c>
      <c r="O19" s="89">
        <f t="shared" si="3"/>
        <v>2.1298174442190732E-2</v>
      </c>
      <c r="P19" s="89">
        <f t="shared" si="3"/>
        <v>7.8450844091360494E-2</v>
      </c>
      <c r="Q19" s="89">
        <f t="shared" si="3"/>
        <v>7.5506445672191447E-2</v>
      </c>
      <c r="R19" s="89">
        <f t="shared" si="3"/>
        <v>0.12071917808219168</v>
      </c>
      <c r="S19" s="89">
        <f t="shared" si="3"/>
        <v>6.1115355233002377E-2</v>
      </c>
      <c r="T19" s="89">
        <f t="shared" si="3"/>
        <v>0.12023038156947452</v>
      </c>
      <c r="U19" s="89">
        <f t="shared" si="3"/>
        <v>6.9408740359897081E-2</v>
      </c>
      <c r="V19" s="89">
        <f t="shared" si="3"/>
        <v>3.3052884615384581E-2</v>
      </c>
      <c r="W19" s="89">
        <f t="shared" si="3"/>
        <v>-0.5462478184991274</v>
      </c>
      <c r="X19" s="89">
        <f t="shared" si="3"/>
        <v>0.95384615384615379</v>
      </c>
      <c r="Y19" s="89">
        <f t="shared" si="3"/>
        <v>0.14435695538057747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0.11889250814332253</v>
      </c>
      <c r="K20" s="89">
        <f t="shared" si="3"/>
        <v>-8.151382823871911E-2</v>
      </c>
      <c r="L20" s="89">
        <f t="shared" si="3"/>
        <v>-3.3280507131537296E-2</v>
      </c>
      <c r="M20" s="89">
        <f t="shared" si="3"/>
        <v>-4.7540983606557341E-2</v>
      </c>
      <c r="N20" s="89">
        <f t="shared" si="3"/>
        <v>-4.8192771084337394E-2</v>
      </c>
      <c r="O20" s="89">
        <f t="shared" si="3"/>
        <v>3.0741410488245968E-2</v>
      </c>
      <c r="P20" s="89">
        <f t="shared" si="3"/>
        <v>2.6315789473684292E-2</v>
      </c>
      <c r="Q20" s="89">
        <f t="shared" si="3"/>
        <v>8.5470085470085388E-2</v>
      </c>
      <c r="R20" s="89">
        <f t="shared" si="3"/>
        <v>0.16062992125984255</v>
      </c>
      <c r="S20" s="89">
        <f t="shared" si="3"/>
        <v>0.11940298507462677</v>
      </c>
      <c r="T20" s="89">
        <f t="shared" si="3"/>
        <v>0.11272727272727279</v>
      </c>
      <c r="U20" s="89">
        <f t="shared" si="3"/>
        <v>5.9912854030501173E-2</v>
      </c>
      <c r="V20" s="89">
        <f t="shared" si="3"/>
        <v>9.0441932168550787E-2</v>
      </c>
      <c r="W20" s="89">
        <f t="shared" si="3"/>
        <v>-0.61734213006597549</v>
      </c>
      <c r="X20" s="89">
        <f t="shared" si="3"/>
        <v>1.1305418719211824</v>
      </c>
      <c r="Y20" s="89">
        <f t="shared" si="3"/>
        <v>8.7861271676300534E-2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9.4262295081967151E-2</v>
      </c>
      <c r="K21" s="89">
        <f t="shared" si="3"/>
        <v>-3.3707865168539297E-2</v>
      </c>
      <c r="L21" s="89">
        <f t="shared" si="3"/>
        <v>-0.12403100775193798</v>
      </c>
      <c r="M21" s="89">
        <f t="shared" si="3"/>
        <v>-0.30088495575221241</v>
      </c>
      <c r="N21" s="89">
        <f t="shared" si="3"/>
        <v>-2.5316455696202556E-2</v>
      </c>
      <c r="O21" s="89">
        <f t="shared" si="3"/>
        <v>5.1948051948051965E-2</v>
      </c>
      <c r="P21" s="89">
        <f t="shared" si="3"/>
        <v>-9.259259259259256E-2</v>
      </c>
      <c r="Q21" s="89">
        <f t="shared" si="3"/>
        <v>-5.4421768707482943E-2</v>
      </c>
      <c r="R21" s="89">
        <f t="shared" si="3"/>
        <v>8.6330935251798468E-2</v>
      </c>
      <c r="S21" s="89">
        <f t="shared" si="3"/>
        <v>3.3112582781456901E-2</v>
      </c>
      <c r="T21" s="89">
        <f t="shared" si="3"/>
        <v>-3.8461538461538436E-2</v>
      </c>
      <c r="U21" s="89">
        <f t="shared" si="3"/>
        <v>-7.3333333333333361E-2</v>
      </c>
      <c r="V21" s="89">
        <f t="shared" si="3"/>
        <v>2.877697841726623E-2</v>
      </c>
      <c r="W21" s="89">
        <f t="shared" si="3"/>
        <v>-0.66433566433566438</v>
      </c>
      <c r="X21" s="89">
        <f t="shared" si="3"/>
        <v>0.85416666666666674</v>
      </c>
      <c r="Y21" s="89">
        <f t="shared" si="3"/>
        <v>-3.3707865168539297E-2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0.13513513513513509</v>
      </c>
      <c r="K22" s="89">
        <f t="shared" si="4"/>
        <v>-0.11190476190476195</v>
      </c>
      <c r="L22" s="89">
        <f t="shared" si="4"/>
        <v>3.2171581769437019E-2</v>
      </c>
      <c r="M22" s="89">
        <f t="shared" si="4"/>
        <v>0.10129870129870122</v>
      </c>
      <c r="N22" s="89">
        <f t="shared" si="4"/>
        <v>-5.8962264150943411E-2</v>
      </c>
      <c r="O22" s="89">
        <f t="shared" si="4"/>
        <v>2.2556390977443552E-2</v>
      </c>
      <c r="P22" s="89">
        <f t="shared" si="4"/>
        <v>7.3529411764705843E-2</v>
      </c>
      <c r="Q22" s="89">
        <f t="shared" si="4"/>
        <v>0.13242009132420085</v>
      </c>
      <c r="R22" s="89">
        <f t="shared" si="4"/>
        <v>0.18145161290322576</v>
      </c>
      <c r="S22" s="89">
        <f t="shared" si="4"/>
        <v>0.14163822525597269</v>
      </c>
      <c r="T22" s="89">
        <f t="shared" si="4"/>
        <v>0.14798206278026904</v>
      </c>
      <c r="U22" s="89">
        <f t="shared" si="4"/>
        <v>8.7239583333333259E-2</v>
      </c>
      <c r="V22" s="89">
        <f t="shared" si="4"/>
        <v>9.9401197604790381E-2</v>
      </c>
      <c r="W22" s="89">
        <f t="shared" si="4"/>
        <v>-0.61002178649237471</v>
      </c>
      <c r="X22" s="89">
        <f t="shared" si="4"/>
        <v>1.1648044692737431</v>
      </c>
      <c r="Y22" s="89">
        <f t="shared" si="4"/>
        <v>0.10451612903225804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-9.009009009009028E-3</v>
      </c>
      <c r="K23" s="89">
        <f t="shared" si="5"/>
        <v>0.30909090909090908</v>
      </c>
      <c r="L23" s="89">
        <f t="shared" si="5"/>
        <v>0.12152777777777768</v>
      </c>
      <c r="M23" s="89">
        <f t="shared" si="5"/>
        <v>0.20123839009287936</v>
      </c>
      <c r="N23" s="89">
        <f t="shared" si="5"/>
        <v>0.115979381443299</v>
      </c>
      <c r="O23" s="89">
        <f t="shared" si="5"/>
        <v>9.2378752886836946E-3</v>
      </c>
      <c r="P23" s="89">
        <f t="shared" si="5"/>
        <v>0.14645308924485123</v>
      </c>
      <c r="Q23" s="89">
        <f t="shared" si="5"/>
        <v>6.3872255489021867E-2</v>
      </c>
      <c r="R23" s="89">
        <f t="shared" si="5"/>
        <v>7.3170731707317138E-2</v>
      </c>
      <c r="S23" s="89">
        <f t="shared" si="5"/>
        <v>-1.3986013986013957E-2</v>
      </c>
      <c r="T23" s="89">
        <f t="shared" si="5"/>
        <v>0.13120567375886516</v>
      </c>
      <c r="U23" s="89">
        <f t="shared" si="5"/>
        <v>8.3072100313479558E-2</v>
      </c>
      <c r="V23" s="89">
        <f t="shared" si="5"/>
        <v>-4.7756874095513768E-2</v>
      </c>
      <c r="W23" s="89">
        <f t="shared" si="5"/>
        <v>-0.43161094224924013</v>
      </c>
      <c r="X23" s="89">
        <f t="shared" si="5"/>
        <v>0.76203208556149726</v>
      </c>
      <c r="Y23" s="89">
        <f t="shared" si="5"/>
        <v>0.21851289833080423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0.1263221517074645</v>
      </c>
      <c r="J25" s="89">
        <f t="shared" si="6"/>
        <v>0.1211594977290943</v>
      </c>
      <c r="K25" s="89">
        <f t="shared" si="6"/>
        <v>0.11335882570617985</v>
      </c>
      <c r="L25" s="89">
        <f t="shared" si="6"/>
        <v>0.13779353123615418</v>
      </c>
      <c r="M25" s="89">
        <f t="shared" si="6"/>
        <v>0.11784020430499817</v>
      </c>
      <c r="N25" s="89">
        <f t="shared" si="6"/>
        <v>0.10524068737325222</v>
      </c>
      <c r="O25" s="89">
        <f t="shared" si="6"/>
        <v>0.11343922496338853</v>
      </c>
      <c r="P25" s="89">
        <f t="shared" si="6"/>
        <v>0.12136790344210997</v>
      </c>
      <c r="Q25" s="89">
        <f t="shared" si="6"/>
        <v>0.11970892692425951</v>
      </c>
      <c r="R25" s="89">
        <f t="shared" si="6"/>
        <v>0.14376716090060407</v>
      </c>
      <c r="S25" s="89">
        <f t="shared" si="6"/>
        <v>0.13999193710945373</v>
      </c>
      <c r="T25" s="89">
        <f t="shared" si="6"/>
        <v>0.15214627945634107</v>
      </c>
      <c r="U25" s="89">
        <f t="shared" si="6"/>
        <v>0.14534020438466241</v>
      </c>
      <c r="V25" s="89">
        <f t="shared" si="6"/>
        <v>0.14388549426634301</v>
      </c>
      <c r="W25" s="89">
        <f t="shared" ref="W25:X25" si="7">W8/W5</f>
        <v>8.4607875040676864E-2</v>
      </c>
      <c r="X25" s="89">
        <f t="shared" si="7"/>
        <v>0.11459508233701782</v>
      </c>
      <c r="Y25" s="89">
        <f t="shared" ref="Y25" si="8">Y8/Y5</f>
        <v>0.10270906949352179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0.67202572347266876</v>
      </c>
      <c r="J26" s="89">
        <f t="shared" si="9"/>
        <v>0.65915697674418605</v>
      </c>
      <c r="K26" s="89">
        <f t="shared" si="9"/>
        <v>0.61968981793661493</v>
      </c>
      <c r="L26" s="89">
        <f t="shared" si="9"/>
        <v>0.63469387755102036</v>
      </c>
      <c r="M26" s="89">
        <f t="shared" si="9"/>
        <v>0.58941605839416056</v>
      </c>
      <c r="N26" s="89">
        <f t="shared" si="9"/>
        <v>0.48238747553816047</v>
      </c>
      <c r="O26" s="89">
        <f t="shared" si="9"/>
        <v>0.52722513089005241</v>
      </c>
      <c r="P26" s="89">
        <f t="shared" si="9"/>
        <v>0.60467706013363032</v>
      </c>
      <c r="Q26" s="89">
        <f t="shared" si="9"/>
        <v>0.63409337676438648</v>
      </c>
      <c r="R26" s="89">
        <f t="shared" si="9"/>
        <v>0.65548322483725585</v>
      </c>
      <c r="S26" s="89">
        <f t="shared" si="9"/>
        <v>0.63803399173174091</v>
      </c>
      <c r="T26" s="89">
        <f t="shared" si="9"/>
        <v>0.65378151260504203</v>
      </c>
      <c r="U26" s="89">
        <f t="shared" si="9"/>
        <v>0.66242038216560506</v>
      </c>
      <c r="V26" s="89">
        <f t="shared" si="9"/>
        <v>0.62577357116854748</v>
      </c>
      <c r="W26" s="89">
        <f t="shared" ref="W26:X26" si="10">W8/W7</f>
        <v>0.4519119351100811</v>
      </c>
      <c r="X26" s="89">
        <f t="shared" si="10"/>
        <v>0.59368913128165168</v>
      </c>
      <c r="Y26" s="89">
        <f t="shared" ref="Y26" si="11">Y8/Y7</f>
        <v>0.58760107816711593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2.9904306220095694E-2</v>
      </c>
      <c r="J28" s="89">
        <f t="shared" si="12"/>
        <v>3.1973539140022052E-2</v>
      </c>
      <c r="K28" s="89">
        <f t="shared" si="12"/>
        <v>3.3732317736670292E-2</v>
      </c>
      <c r="L28" s="89">
        <f t="shared" si="12"/>
        <v>3.4297963558413719E-2</v>
      </c>
      <c r="M28" s="89">
        <f t="shared" si="12"/>
        <v>3.3023735810113516E-2</v>
      </c>
      <c r="N28" s="89">
        <f t="shared" si="12"/>
        <v>3.2454361054766734E-2</v>
      </c>
      <c r="O28" s="89">
        <f t="shared" si="12"/>
        <v>3.3763654419066536E-2</v>
      </c>
      <c r="P28" s="89">
        <f t="shared" si="12"/>
        <v>3.4990791896869246E-2</v>
      </c>
      <c r="Q28" s="89">
        <f t="shared" si="12"/>
        <v>3.5958904109589039E-2</v>
      </c>
      <c r="R28" s="89">
        <f t="shared" si="12"/>
        <v>3.5141329258976318E-2</v>
      </c>
      <c r="S28" s="89">
        <f t="shared" si="12"/>
        <v>3.6717062634989202E-2</v>
      </c>
      <c r="T28" s="89">
        <f t="shared" si="12"/>
        <v>3.6632390745501286E-2</v>
      </c>
      <c r="U28" s="89">
        <f t="shared" si="12"/>
        <v>3.6658653846153848E-2</v>
      </c>
      <c r="V28" s="89">
        <f t="shared" si="12"/>
        <v>3.7812681791739383E-2</v>
      </c>
      <c r="W28" s="89">
        <f t="shared" ref="W28:X28" si="13">W15/W8</f>
        <v>7.0512820512820512E-2</v>
      </c>
      <c r="X28" s="89">
        <f t="shared" si="13"/>
        <v>3.6745406824146981E-2</v>
      </c>
      <c r="Y28" s="89">
        <f t="shared" ref="Y28" si="14">Y15/Y8</f>
        <v>3.8990825688073397E-2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0.291866028708134</v>
      </c>
      <c r="J29" s="89">
        <f t="shared" si="15"/>
        <v>0.29437706725468576</v>
      </c>
      <c r="K29" s="89">
        <f t="shared" si="15"/>
        <v>0.2807399347116431</v>
      </c>
      <c r="L29" s="89">
        <f t="shared" si="15"/>
        <v>0.2422293676312969</v>
      </c>
      <c r="M29" s="89">
        <f t="shared" si="15"/>
        <v>0.16305469556243551</v>
      </c>
      <c r="N29" s="89">
        <f t="shared" si="15"/>
        <v>0.15618661257606492</v>
      </c>
      <c r="O29" s="89">
        <f t="shared" si="15"/>
        <v>0.16087388282025819</v>
      </c>
      <c r="P29" s="89">
        <f t="shared" si="15"/>
        <v>0.13535911602209943</v>
      </c>
      <c r="Q29" s="89">
        <f t="shared" si="15"/>
        <v>0.1190068493150685</v>
      </c>
      <c r="R29" s="89">
        <f t="shared" si="15"/>
        <v>0.11535523300229182</v>
      </c>
      <c r="S29" s="89">
        <f t="shared" si="15"/>
        <v>0.11231101511879049</v>
      </c>
      <c r="T29" s="89">
        <f t="shared" si="15"/>
        <v>9.6401028277634956E-2</v>
      </c>
      <c r="U29" s="89">
        <f t="shared" si="15"/>
        <v>8.3533653846153841E-2</v>
      </c>
      <c r="V29" s="89">
        <f t="shared" si="15"/>
        <v>8.318789994182664E-2</v>
      </c>
      <c r="W29" s="89">
        <f t="shared" ref="W29:X29" si="16">W10/W8</f>
        <v>6.1538461538461542E-2</v>
      </c>
      <c r="X29" s="89">
        <f t="shared" si="16"/>
        <v>5.8398950131233598E-2</v>
      </c>
      <c r="Y29" s="89">
        <f t="shared" ref="Y29" si="17">Y10/Y8</f>
        <v>4.931192660550459E-2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6862</v>
      </c>
      <c r="J32" s="42">
        <v>6587</v>
      </c>
      <c r="K32" s="42">
        <v>6470</v>
      </c>
      <c r="L32" s="42">
        <v>5961</v>
      </c>
      <c r="M32" s="42">
        <v>6574</v>
      </c>
      <c r="N32" s="42">
        <v>7556</v>
      </c>
      <c r="O32" s="42">
        <v>7917</v>
      </c>
      <c r="P32" s="42">
        <v>7756</v>
      </c>
      <c r="Q32" s="42">
        <v>8748</v>
      </c>
      <c r="R32" s="42">
        <v>9437</v>
      </c>
      <c r="S32" s="42">
        <v>9412</v>
      </c>
      <c r="T32" s="42">
        <v>9635</v>
      </c>
      <c r="U32" s="42">
        <v>10633</v>
      </c>
      <c r="V32" s="42">
        <v>11087</v>
      </c>
      <c r="W32" s="42">
        <v>7779</v>
      </c>
      <c r="X32" s="42">
        <v>11765</v>
      </c>
      <c r="Y32" s="42">
        <v>13727</v>
      </c>
    </row>
    <row r="33" spans="1:25" x14ac:dyDescent="0.3">
      <c r="A33" s="16" t="s">
        <v>116</v>
      </c>
      <c r="B33" s="42">
        <v>4317</v>
      </c>
      <c r="C33" s="42">
        <v>4422</v>
      </c>
      <c r="D33" s="42">
        <v>4224</v>
      </c>
      <c r="E33" s="42">
        <v>4211</v>
      </c>
      <c r="F33" s="68">
        <v>4505</v>
      </c>
      <c r="G33" s="68">
        <v>4610</v>
      </c>
      <c r="H33" s="68">
        <v>4690</v>
      </c>
      <c r="I33" s="68">
        <v>4639</v>
      </c>
      <c r="J33" s="68">
        <v>4327</v>
      </c>
      <c r="K33" s="68">
        <v>4137</v>
      </c>
      <c r="L33" s="68">
        <v>3431</v>
      </c>
      <c r="M33" s="68">
        <v>3761</v>
      </c>
      <c r="N33" s="68">
        <v>4307</v>
      </c>
      <c r="O33" s="68">
        <v>4474</v>
      </c>
      <c r="P33" s="68">
        <v>4367</v>
      </c>
      <c r="Q33" s="68">
        <v>4619</v>
      </c>
      <c r="R33" s="42">
        <v>4721</v>
      </c>
      <c r="S33" s="42">
        <v>4715</v>
      </c>
      <c r="T33" s="42">
        <v>4802</v>
      </c>
      <c r="U33" s="42">
        <v>5379</v>
      </c>
      <c r="V33" s="42">
        <v>5641</v>
      </c>
      <c r="W33" s="42">
        <v>5192</v>
      </c>
      <c r="X33" s="42">
        <v>6391</v>
      </c>
      <c r="Y33" s="42">
        <v>7088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2223</v>
      </c>
      <c r="J34" s="68">
        <v>2260</v>
      </c>
      <c r="K34" s="68">
        <v>2333</v>
      </c>
      <c r="L34" s="68">
        <v>2530</v>
      </c>
      <c r="M34" s="68">
        <v>2813</v>
      </c>
      <c r="N34" s="68">
        <v>3249</v>
      </c>
      <c r="O34" s="68">
        <v>3443</v>
      </c>
      <c r="P34" s="68">
        <v>3389</v>
      </c>
      <c r="Q34" s="42">
        <v>4130</v>
      </c>
      <c r="R34" s="42">
        <v>4716</v>
      </c>
      <c r="S34" s="42">
        <v>4698</v>
      </c>
      <c r="T34" s="42">
        <v>4834</v>
      </c>
      <c r="U34" s="42">
        <v>5254</v>
      </c>
      <c r="V34" s="42">
        <v>5445</v>
      </c>
      <c r="W34" s="42">
        <v>2587</v>
      </c>
      <c r="X34" s="42">
        <v>5374</v>
      </c>
      <c r="Y34" s="42">
        <v>6638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1959</v>
      </c>
      <c r="J35" s="3">
        <f t="shared" si="18"/>
        <v>1937</v>
      </c>
      <c r="K35" s="3">
        <f t="shared" si="18"/>
        <v>2001</v>
      </c>
      <c r="L35" s="3">
        <f t="shared" si="18"/>
        <v>2195</v>
      </c>
      <c r="M35" s="3">
        <f t="shared" si="18"/>
        <v>2275</v>
      </c>
      <c r="N35" s="3">
        <f t="shared" si="18"/>
        <v>2476</v>
      </c>
      <c r="O35" s="3">
        <f t="shared" si="18"/>
        <v>2833</v>
      </c>
      <c r="P35" s="3">
        <f t="shared" si="18"/>
        <v>2995</v>
      </c>
      <c r="Q35" s="3">
        <f t="shared" si="18"/>
        <v>3556</v>
      </c>
      <c r="R35" s="3">
        <f t="shared" si="18"/>
        <v>4044</v>
      </c>
      <c r="S35" s="3">
        <f t="shared" si="18"/>
        <v>4094</v>
      </c>
      <c r="T35" s="3">
        <f t="shared" si="18"/>
        <v>4358</v>
      </c>
      <c r="U35" s="3">
        <f t="shared" si="18"/>
        <v>4608</v>
      </c>
      <c r="V35" s="3">
        <f t="shared" si="18"/>
        <v>4634</v>
      </c>
      <c r="W35" s="3">
        <f t="shared" ref="W35:X35" si="19">W36+W44</f>
        <v>1789</v>
      </c>
      <c r="X35" s="3">
        <f t="shared" si="19"/>
        <v>4310</v>
      </c>
      <c r="Y35" s="3">
        <f t="shared" ref="Y35" si="20">Y36+Y44</f>
        <v>5581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1959</v>
      </c>
      <c r="J36" s="68">
        <v>1937</v>
      </c>
      <c r="K36" s="68">
        <v>2001</v>
      </c>
      <c r="L36" s="68">
        <v>2195</v>
      </c>
      <c r="M36" s="68">
        <v>2275</v>
      </c>
      <c r="N36" s="68">
        <v>2476</v>
      </c>
      <c r="O36" s="68">
        <v>2833</v>
      </c>
      <c r="P36" s="68">
        <v>2995</v>
      </c>
      <c r="Q36" s="68">
        <v>3556</v>
      </c>
      <c r="R36" s="42">
        <v>4044</v>
      </c>
      <c r="S36" s="42">
        <v>4094</v>
      </c>
      <c r="T36" s="42">
        <v>4209</v>
      </c>
      <c r="U36" s="42">
        <v>4588</v>
      </c>
      <c r="V36" s="42">
        <v>4634</v>
      </c>
      <c r="W36" s="42">
        <v>1789</v>
      </c>
      <c r="X36" s="42">
        <v>4310</v>
      </c>
      <c r="Y36" s="42">
        <v>5581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201</v>
      </c>
      <c r="J37" s="68">
        <v>195</v>
      </c>
      <c r="K37" s="68">
        <v>178</v>
      </c>
      <c r="L37" s="68">
        <v>182</v>
      </c>
      <c r="M37" s="68">
        <v>191</v>
      </c>
      <c r="N37" s="68">
        <v>199</v>
      </c>
      <c r="O37" s="68">
        <v>229</v>
      </c>
      <c r="P37" s="68">
        <v>231</v>
      </c>
      <c r="Q37" s="68">
        <v>271</v>
      </c>
      <c r="R37" s="42">
        <v>288</v>
      </c>
      <c r="S37" s="42">
        <v>254</v>
      </c>
      <c r="T37" s="42">
        <v>215</v>
      </c>
      <c r="U37" s="42">
        <v>190</v>
      </c>
      <c r="V37" s="42">
        <v>187</v>
      </c>
      <c r="W37" s="42">
        <v>80</v>
      </c>
      <c r="X37" s="42">
        <v>162</v>
      </c>
      <c r="Y37" s="42">
        <v>205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4</v>
      </c>
      <c r="J38" s="68">
        <v>4</v>
      </c>
      <c r="K38" s="68">
        <v>4</v>
      </c>
      <c r="L38" s="68">
        <v>4</v>
      </c>
      <c r="M38" s="68">
        <v>4</v>
      </c>
      <c r="N38" s="68">
        <v>4</v>
      </c>
      <c r="O38" s="68">
        <v>4</v>
      </c>
      <c r="P38" s="68">
        <v>4</v>
      </c>
      <c r="Q38" s="68">
        <v>4</v>
      </c>
      <c r="R38" s="42">
        <v>5</v>
      </c>
      <c r="S38" s="42">
        <v>5</v>
      </c>
      <c r="T38" s="42">
        <v>5</v>
      </c>
      <c r="U38" s="42">
        <v>5</v>
      </c>
      <c r="V38" s="42">
        <v>5</v>
      </c>
      <c r="W38" s="42">
        <v>5</v>
      </c>
      <c r="X38" s="42">
        <v>5</v>
      </c>
      <c r="Y38" s="42">
        <v>5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198</v>
      </c>
      <c r="J39" s="68">
        <v>191</v>
      </c>
      <c r="K39" s="68">
        <v>174</v>
      </c>
      <c r="L39" s="68">
        <v>178</v>
      </c>
      <c r="M39" s="68">
        <v>188</v>
      </c>
      <c r="N39" s="68">
        <v>195</v>
      </c>
      <c r="O39" s="68">
        <v>224</v>
      </c>
      <c r="P39" s="68">
        <v>227</v>
      </c>
      <c r="Q39" s="68">
        <v>266</v>
      </c>
      <c r="R39" s="42">
        <v>283</v>
      </c>
      <c r="S39" s="42">
        <v>249</v>
      </c>
      <c r="T39" s="42">
        <v>210</v>
      </c>
      <c r="U39" s="42">
        <v>185</v>
      </c>
      <c r="V39" s="42">
        <v>181</v>
      </c>
      <c r="W39" s="42">
        <v>75</v>
      </c>
      <c r="X39" s="42">
        <v>157</v>
      </c>
      <c r="Y39" s="42">
        <v>200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1758</v>
      </c>
      <c r="J40" s="68">
        <v>1742</v>
      </c>
      <c r="K40" s="68">
        <v>1823</v>
      </c>
      <c r="L40" s="68">
        <v>2013</v>
      </c>
      <c r="M40" s="68">
        <v>2083</v>
      </c>
      <c r="N40" s="68">
        <v>2277</v>
      </c>
      <c r="O40" s="68">
        <v>2604</v>
      </c>
      <c r="P40" s="68">
        <v>2764</v>
      </c>
      <c r="Q40" s="68">
        <v>3285</v>
      </c>
      <c r="R40" s="42">
        <v>3756</v>
      </c>
      <c r="S40" s="42">
        <v>3840</v>
      </c>
      <c r="T40" s="42">
        <v>3994</v>
      </c>
      <c r="U40" s="42">
        <v>4397</v>
      </c>
      <c r="V40" s="42">
        <v>4448</v>
      </c>
      <c r="W40" s="42">
        <v>1709</v>
      </c>
      <c r="X40" s="42">
        <v>4148</v>
      </c>
      <c r="Y40" s="42">
        <v>5376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12</v>
      </c>
      <c r="J41" s="68">
        <v>13</v>
      </c>
      <c r="K41" s="68">
        <v>13</v>
      </c>
      <c r="L41" s="68">
        <v>15</v>
      </c>
      <c r="M41" s="68">
        <v>15</v>
      </c>
      <c r="N41" s="68">
        <v>15</v>
      </c>
      <c r="O41" s="68">
        <v>17</v>
      </c>
      <c r="P41" s="68">
        <v>18</v>
      </c>
      <c r="Q41" s="68">
        <v>21</v>
      </c>
      <c r="R41" s="42">
        <v>23</v>
      </c>
      <c r="S41" s="42">
        <v>25</v>
      </c>
      <c r="T41" s="42">
        <v>25</v>
      </c>
      <c r="U41" s="42">
        <v>23</v>
      </c>
      <c r="V41" s="42">
        <v>21</v>
      </c>
      <c r="W41" s="42">
        <v>6</v>
      </c>
      <c r="X41" s="42">
        <v>10</v>
      </c>
      <c r="Y41" s="42">
        <v>28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21</v>
      </c>
      <c r="J42" s="68">
        <v>25</v>
      </c>
      <c r="K42" s="68">
        <v>29</v>
      </c>
      <c r="L42" s="68">
        <v>31</v>
      </c>
      <c r="M42" s="68">
        <v>36</v>
      </c>
      <c r="N42" s="68">
        <v>53</v>
      </c>
      <c r="O42" s="68">
        <v>67</v>
      </c>
      <c r="P42" s="68">
        <v>75</v>
      </c>
      <c r="Q42" s="68">
        <v>82</v>
      </c>
      <c r="R42" s="42">
        <v>85</v>
      </c>
      <c r="S42" s="42">
        <v>88</v>
      </c>
      <c r="T42" s="42">
        <v>67</v>
      </c>
      <c r="U42" s="42">
        <v>47</v>
      </c>
      <c r="V42" s="42">
        <v>45</v>
      </c>
      <c r="W42" s="42">
        <v>16</v>
      </c>
      <c r="X42" s="42">
        <v>11</v>
      </c>
      <c r="Y42" s="42">
        <v>13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1724</v>
      </c>
      <c r="J43" s="68">
        <v>1705</v>
      </c>
      <c r="K43" s="68">
        <v>1781</v>
      </c>
      <c r="L43" s="68">
        <v>1967</v>
      </c>
      <c r="M43" s="68">
        <v>2032</v>
      </c>
      <c r="N43" s="68">
        <v>2208</v>
      </c>
      <c r="O43" s="68">
        <v>2520</v>
      </c>
      <c r="P43" s="68">
        <v>2671</v>
      </c>
      <c r="Q43" s="68">
        <v>3183</v>
      </c>
      <c r="R43" s="42">
        <v>3648</v>
      </c>
      <c r="S43" s="42">
        <v>3727</v>
      </c>
      <c r="T43" s="42">
        <v>3902</v>
      </c>
      <c r="U43" s="42">
        <v>4327</v>
      </c>
      <c r="V43" s="42">
        <v>4381</v>
      </c>
      <c r="W43" s="42">
        <v>1687</v>
      </c>
      <c r="X43" s="42">
        <v>4127</v>
      </c>
      <c r="Y43" s="42">
        <v>5336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149</v>
      </c>
      <c r="U44" s="42">
        <v>20</v>
      </c>
      <c r="V44" s="42">
        <v>0</v>
      </c>
      <c r="W44" s="42">
        <v>0</v>
      </c>
      <c r="X44" s="42">
        <v>0</v>
      </c>
      <c r="Y44" s="42">
        <v>0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-1.1230219499744787E-2</v>
      </c>
      <c r="K46" s="65">
        <f t="shared" si="21"/>
        <v>3.304078471863714E-2</v>
      </c>
      <c r="L46" s="65">
        <f t="shared" si="21"/>
        <v>9.6951524237881115E-2</v>
      </c>
      <c r="M46" s="65">
        <f t="shared" si="21"/>
        <v>3.6446469248291535E-2</v>
      </c>
      <c r="N46" s="65">
        <f t="shared" si="21"/>
        <v>8.8351648351648437E-2</v>
      </c>
      <c r="O46" s="65">
        <f t="shared" si="21"/>
        <v>0.14418416801292411</v>
      </c>
      <c r="P46" s="65">
        <f t="shared" si="21"/>
        <v>5.7183198023296855E-2</v>
      </c>
      <c r="Q46" s="65">
        <f t="shared" si="21"/>
        <v>0.18731218697829721</v>
      </c>
      <c r="R46" s="65">
        <f t="shared" si="21"/>
        <v>0.13723284589426332</v>
      </c>
      <c r="S46" s="65">
        <f t="shared" si="21"/>
        <v>1.2363996043521341E-2</v>
      </c>
      <c r="T46" s="65">
        <f t="shared" si="21"/>
        <v>6.4484611626770993E-2</v>
      </c>
      <c r="U46" s="65">
        <f t="shared" si="21"/>
        <v>5.7365764111978024E-2</v>
      </c>
      <c r="V46" s="65">
        <f t="shared" si="21"/>
        <v>5.6423611111111605E-3</v>
      </c>
      <c r="W46" s="65">
        <f t="shared" si="21"/>
        <v>-0.61394044022442817</v>
      </c>
      <c r="X46" s="65">
        <f t="shared" si="21"/>
        <v>1.4091671324762438</v>
      </c>
      <c r="Y46" s="65">
        <f t="shared" si="21"/>
        <v>0.2948955916473317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-1.1230219499744787E-2</v>
      </c>
      <c r="K47" s="65">
        <f t="shared" si="21"/>
        <v>3.304078471863714E-2</v>
      </c>
      <c r="L47" s="65">
        <f t="shared" si="21"/>
        <v>9.6951524237881115E-2</v>
      </c>
      <c r="M47" s="65">
        <f t="shared" si="21"/>
        <v>3.6446469248291535E-2</v>
      </c>
      <c r="N47" s="65">
        <f t="shared" si="21"/>
        <v>8.8351648351648437E-2</v>
      </c>
      <c r="O47" s="65">
        <f t="shared" si="21"/>
        <v>0.14418416801292411</v>
      </c>
      <c r="P47" s="65">
        <f t="shared" si="21"/>
        <v>5.7183198023296855E-2</v>
      </c>
      <c r="Q47" s="65">
        <f t="shared" si="21"/>
        <v>0.18731218697829721</v>
      </c>
      <c r="R47" s="65">
        <f t="shared" si="21"/>
        <v>0.13723284589426332</v>
      </c>
      <c r="S47" s="65">
        <f t="shared" si="21"/>
        <v>1.2363996043521341E-2</v>
      </c>
      <c r="T47" s="65">
        <f t="shared" si="21"/>
        <v>2.8089887640449396E-2</v>
      </c>
      <c r="U47" s="65">
        <f t="shared" si="21"/>
        <v>9.0045141363744419E-2</v>
      </c>
      <c r="V47" s="65">
        <f t="shared" si="21"/>
        <v>1.0026155187445429E-2</v>
      </c>
      <c r="W47" s="65">
        <f t="shared" si="21"/>
        <v>-0.61394044022442817</v>
      </c>
      <c r="X47" s="65">
        <f t="shared" si="21"/>
        <v>1.4091671324762438</v>
      </c>
      <c r="Y47" s="65">
        <f t="shared" si="21"/>
        <v>0.2948955916473317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-2.9850746268656692E-2</v>
      </c>
      <c r="K48" s="65">
        <f t="shared" si="21"/>
        <v>-8.7179487179487203E-2</v>
      </c>
      <c r="L48" s="65">
        <f t="shared" si="21"/>
        <v>2.2471910112359605E-2</v>
      </c>
      <c r="M48" s="65">
        <f t="shared" si="21"/>
        <v>4.9450549450549497E-2</v>
      </c>
      <c r="N48" s="65">
        <f t="shared" si="21"/>
        <v>4.1884816753926746E-2</v>
      </c>
      <c r="O48" s="65">
        <f t="shared" si="21"/>
        <v>0.15075376884422109</v>
      </c>
      <c r="P48" s="65">
        <f t="shared" si="21"/>
        <v>8.733624454148492E-3</v>
      </c>
      <c r="Q48" s="65">
        <f t="shared" si="21"/>
        <v>0.17316017316017307</v>
      </c>
      <c r="R48" s="65">
        <f t="shared" si="21"/>
        <v>6.2730627306273101E-2</v>
      </c>
      <c r="S48" s="65">
        <f t="shared" si="21"/>
        <v>-0.11805555555555558</v>
      </c>
      <c r="T48" s="65">
        <f t="shared" si="21"/>
        <v>-0.15354330708661412</v>
      </c>
      <c r="U48" s="65">
        <f t="shared" si="21"/>
        <v>-0.11627906976744184</v>
      </c>
      <c r="V48" s="65">
        <f t="shared" si="21"/>
        <v>-1.5789473684210575E-2</v>
      </c>
      <c r="W48" s="65">
        <f t="shared" si="21"/>
        <v>-0.57219251336898402</v>
      </c>
      <c r="X48" s="65">
        <f t="shared" si="21"/>
        <v>1.0249999999999999</v>
      </c>
      <c r="Y48" s="65">
        <f t="shared" si="21"/>
        <v>0.26543209876543217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-9.1012514220705221E-3</v>
      </c>
      <c r="K49" s="65">
        <f t="shared" si="22"/>
        <v>4.6498277841561464E-2</v>
      </c>
      <c r="L49" s="65">
        <f t="shared" si="22"/>
        <v>0.10422380691168409</v>
      </c>
      <c r="M49" s="65">
        <f t="shared" si="22"/>
        <v>3.4773969200198707E-2</v>
      </c>
      <c r="N49" s="65">
        <f t="shared" si="22"/>
        <v>9.3134901584253527E-2</v>
      </c>
      <c r="O49" s="65">
        <f t="shared" si="22"/>
        <v>0.14361001317523048</v>
      </c>
      <c r="P49" s="65">
        <f t="shared" si="22"/>
        <v>6.1443932411674451E-2</v>
      </c>
      <c r="Q49" s="65">
        <f t="shared" si="22"/>
        <v>0.18849493487698976</v>
      </c>
      <c r="R49" s="65">
        <f t="shared" si="22"/>
        <v>0.14337899543378985</v>
      </c>
      <c r="S49" s="65">
        <f t="shared" si="22"/>
        <v>2.2364217252396124E-2</v>
      </c>
      <c r="T49" s="65">
        <f t="shared" si="22"/>
        <v>4.0104166666666607E-2</v>
      </c>
      <c r="U49" s="65">
        <f t="shared" si="22"/>
        <v>0.10090135202804196</v>
      </c>
      <c r="V49" s="65">
        <f t="shared" si="22"/>
        <v>1.1598817375483295E-2</v>
      </c>
      <c r="W49" s="65">
        <f t="shared" si="22"/>
        <v>-0.61578237410071934</v>
      </c>
      <c r="X49" s="65">
        <f t="shared" si="22"/>
        <v>1.4271503803393797</v>
      </c>
      <c r="Y49" s="65">
        <f t="shared" si="22"/>
        <v>0.2960462873674059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88" t="s">
        <v>3</v>
      </c>
      <c r="J50" s="88" t="s">
        <v>3</v>
      </c>
      <c r="K50" s="88" t="s">
        <v>3</v>
      </c>
      <c r="L50" s="88" t="s">
        <v>3</v>
      </c>
      <c r="M50" s="88" t="s">
        <v>3</v>
      </c>
      <c r="N50" s="88" t="s">
        <v>3</v>
      </c>
      <c r="O50" s="88" t="s">
        <v>3</v>
      </c>
      <c r="P50" s="88" t="s">
        <v>3</v>
      </c>
      <c r="Q50" s="88" t="s">
        <v>3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0.28548528125910816</v>
      </c>
      <c r="J52" s="65">
        <f t="shared" si="23"/>
        <v>0.2940640655837255</v>
      </c>
      <c r="K52" s="65">
        <f t="shared" si="23"/>
        <v>0.30927357032457498</v>
      </c>
      <c r="L52" s="65">
        <f t="shared" si="23"/>
        <v>0.36822680758262039</v>
      </c>
      <c r="M52" s="65">
        <f t="shared" si="23"/>
        <v>0.34606023729844843</v>
      </c>
      <c r="N52" s="65">
        <f t="shared" si="23"/>
        <v>0.32768660667019589</v>
      </c>
      <c r="O52" s="65">
        <f t="shared" si="23"/>
        <v>0.35783756473411643</v>
      </c>
      <c r="P52" s="65">
        <f t="shared" si="23"/>
        <v>0.38615265600825166</v>
      </c>
      <c r="Q52" s="65">
        <f t="shared" si="23"/>
        <v>0.40649291266575216</v>
      </c>
      <c r="R52" s="65">
        <f t="shared" si="23"/>
        <v>0.42852601462329132</v>
      </c>
      <c r="S52" s="65">
        <f t="shared" si="23"/>
        <v>0.4349766255843604</v>
      </c>
      <c r="T52" s="65">
        <f t="shared" si="23"/>
        <v>0.45230928905033729</v>
      </c>
      <c r="U52" s="65">
        <f t="shared" si="23"/>
        <v>0.43336781717295214</v>
      </c>
      <c r="V52" s="65">
        <f t="shared" si="23"/>
        <v>0.41796698836475149</v>
      </c>
      <c r="W52" s="65">
        <f t="shared" ref="W52:X52" si="24">W35/W32</f>
        <v>0.22997814629129709</v>
      </c>
      <c r="X52" s="65">
        <f t="shared" si="24"/>
        <v>0.36634084147896301</v>
      </c>
      <c r="Y52" s="65">
        <f t="shared" ref="Y52" si="25">Y35/Y32</f>
        <v>0.40657099147665188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0.88124156545209176</v>
      </c>
      <c r="J53" s="88">
        <f t="shared" si="26"/>
        <v>0.85707964601769915</v>
      </c>
      <c r="K53" s="88">
        <f t="shared" si="26"/>
        <v>0.85769395627946854</v>
      </c>
      <c r="L53" s="88">
        <f t="shared" si="26"/>
        <v>0.8675889328063241</v>
      </c>
      <c r="M53" s="88">
        <f t="shared" si="26"/>
        <v>0.80874511198009247</v>
      </c>
      <c r="N53" s="88">
        <f t="shared" si="26"/>
        <v>0.76208064019698374</v>
      </c>
      <c r="O53" s="88">
        <f t="shared" si="26"/>
        <v>0.82282892826023812</v>
      </c>
      <c r="P53" s="88">
        <f t="shared" si="26"/>
        <v>0.88374151667158451</v>
      </c>
      <c r="Q53" s="88">
        <f t="shared" si="26"/>
        <v>0.86101694915254234</v>
      </c>
      <c r="R53" s="88">
        <f t="shared" si="26"/>
        <v>0.85750636132315516</v>
      </c>
      <c r="S53" s="88">
        <f t="shared" si="26"/>
        <v>0.87143465304384848</v>
      </c>
      <c r="T53" s="88">
        <f t="shared" si="26"/>
        <v>0.90153082333471246</v>
      </c>
      <c r="U53" s="88">
        <f t="shared" si="26"/>
        <v>0.8770460601446517</v>
      </c>
      <c r="V53" s="88">
        <f t="shared" si="26"/>
        <v>0.85105601469237835</v>
      </c>
      <c r="W53" s="88">
        <f t="shared" ref="W53:X53" si="27">W35/W34</f>
        <v>0.69153459605720913</v>
      </c>
      <c r="X53" s="88">
        <f t="shared" si="27"/>
        <v>0.80200967621883146</v>
      </c>
      <c r="Y53" s="88">
        <f t="shared" ref="Y53" si="28">Y35/Y34</f>
        <v>0.84076529075022599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9">I42/I35</f>
        <v>1.0719754977029096E-2</v>
      </c>
      <c r="J55" s="88">
        <f t="shared" si="29"/>
        <v>1.2906556530717605E-2</v>
      </c>
      <c r="K55" s="88">
        <f t="shared" si="29"/>
        <v>1.4492753623188406E-2</v>
      </c>
      <c r="L55" s="88">
        <f t="shared" si="29"/>
        <v>1.4123006833712985E-2</v>
      </c>
      <c r="M55" s="88">
        <f t="shared" si="29"/>
        <v>1.5824175824175824E-2</v>
      </c>
      <c r="N55" s="88">
        <f t="shared" si="29"/>
        <v>2.1405492730210016E-2</v>
      </c>
      <c r="O55" s="88">
        <f t="shared" si="29"/>
        <v>2.3649841157783267E-2</v>
      </c>
      <c r="P55" s="88">
        <f t="shared" si="29"/>
        <v>2.5041736227045076E-2</v>
      </c>
      <c r="Q55" s="88">
        <f t="shared" si="29"/>
        <v>2.3059617547806523E-2</v>
      </c>
      <c r="R55" s="88">
        <f t="shared" si="29"/>
        <v>2.1018793273986151E-2</v>
      </c>
      <c r="S55" s="88">
        <f t="shared" si="29"/>
        <v>2.1494870542256961E-2</v>
      </c>
      <c r="T55" s="88">
        <f t="shared" si="29"/>
        <v>1.5374024782010096E-2</v>
      </c>
      <c r="U55" s="88">
        <f t="shared" si="29"/>
        <v>1.0199652777777778E-2</v>
      </c>
      <c r="V55" s="88">
        <f t="shared" si="29"/>
        <v>9.7108329736728533E-3</v>
      </c>
      <c r="W55" s="88">
        <f t="shared" ref="W55:X55" si="30">W42/W35</f>
        <v>8.9435438792621579E-3</v>
      </c>
      <c r="X55" s="88">
        <f t="shared" si="30"/>
        <v>2.5522041763341068E-3</v>
      </c>
      <c r="Y55" s="88">
        <f t="shared" ref="Y55" si="31">Y42/Y35</f>
        <v>2.3293316609926534E-3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0.10260336906584992</v>
      </c>
      <c r="J56" s="65">
        <f t="shared" si="32"/>
        <v>0.10067114093959731</v>
      </c>
      <c r="K56" s="65">
        <f t="shared" si="32"/>
        <v>8.8955522238880563E-2</v>
      </c>
      <c r="L56" s="65">
        <f t="shared" si="32"/>
        <v>8.2915717539863321E-2</v>
      </c>
      <c r="M56" s="65">
        <f t="shared" si="32"/>
        <v>8.395604395604396E-2</v>
      </c>
      <c r="N56" s="65">
        <f t="shared" si="32"/>
        <v>8.0371567043618738E-2</v>
      </c>
      <c r="O56" s="65">
        <f t="shared" si="32"/>
        <v>8.0833039181080132E-2</v>
      </c>
      <c r="P56" s="65">
        <f t="shared" si="32"/>
        <v>7.7128547579298837E-2</v>
      </c>
      <c r="Q56" s="65">
        <f t="shared" si="32"/>
        <v>7.6209223847019128E-2</v>
      </c>
      <c r="R56" s="65">
        <f t="shared" si="32"/>
        <v>7.1216617210682495E-2</v>
      </c>
      <c r="S56" s="65">
        <f t="shared" si="32"/>
        <v>6.204201270151441E-2</v>
      </c>
      <c r="T56" s="65">
        <f t="shared" si="32"/>
        <v>4.9334557136301055E-2</v>
      </c>
      <c r="U56" s="65">
        <f t="shared" si="32"/>
        <v>4.1232638888888888E-2</v>
      </c>
      <c r="V56" s="65">
        <f t="shared" si="32"/>
        <v>4.0353905912818303E-2</v>
      </c>
      <c r="W56" s="65">
        <f t="shared" ref="W56:X56" si="33">W37/W35</f>
        <v>4.4717719396310786E-2</v>
      </c>
      <c r="X56" s="65">
        <f t="shared" si="33"/>
        <v>3.7587006960556842E-2</v>
      </c>
      <c r="Y56" s="65">
        <f t="shared" ref="Y56" si="34">Y37/Y35</f>
        <v>3.6731768500268769E-2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-1123</v>
      </c>
      <c r="J59" s="42">
        <f t="shared" si="35"/>
        <v>-1030</v>
      </c>
      <c r="K59" s="42">
        <f t="shared" si="35"/>
        <v>-1082</v>
      </c>
      <c r="L59" s="42">
        <f t="shared" si="35"/>
        <v>-1262</v>
      </c>
      <c r="M59" s="42">
        <f t="shared" si="35"/>
        <v>-1306</v>
      </c>
      <c r="N59" s="42">
        <f t="shared" si="35"/>
        <v>-1490</v>
      </c>
      <c r="O59" s="42">
        <f t="shared" si="35"/>
        <v>-1826</v>
      </c>
      <c r="P59" s="42">
        <f t="shared" si="35"/>
        <v>-1909</v>
      </c>
      <c r="Q59" s="42">
        <f t="shared" si="35"/>
        <v>-2388</v>
      </c>
      <c r="R59" s="42">
        <f t="shared" si="35"/>
        <v>-2735</v>
      </c>
      <c r="S59" s="42">
        <f t="shared" si="35"/>
        <v>-2705</v>
      </c>
      <c r="T59" s="42">
        <f t="shared" si="35"/>
        <v>-2802</v>
      </c>
      <c r="U59" s="42">
        <f t="shared" si="35"/>
        <v>-2944</v>
      </c>
      <c r="V59" s="42">
        <f t="shared" si="35"/>
        <v>-2915</v>
      </c>
      <c r="W59" s="42">
        <f t="shared" ref="W59:X59" si="36">W8-W35</f>
        <v>-1009</v>
      </c>
      <c r="X59" s="42">
        <f t="shared" si="36"/>
        <v>-2786</v>
      </c>
      <c r="Y59" s="42">
        <f t="shared" ref="Y59" si="37">Y8-Y35</f>
        <v>-3837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8">(J59-I59)/ABS(I59)</f>
        <v>8.2813891362422079E-2</v>
      </c>
      <c r="K61" s="87">
        <f t="shared" si="38"/>
        <v>-5.0485436893203881E-2</v>
      </c>
      <c r="L61" s="87">
        <f t="shared" si="38"/>
        <v>-0.16635859519408502</v>
      </c>
      <c r="M61" s="87">
        <f t="shared" si="38"/>
        <v>-3.486529318541997E-2</v>
      </c>
      <c r="N61" s="87">
        <f t="shared" si="38"/>
        <v>-0.14088820826952528</v>
      </c>
      <c r="O61" s="87">
        <f t="shared" si="38"/>
        <v>-0.22550335570469798</v>
      </c>
      <c r="P61" s="87">
        <f t="shared" si="38"/>
        <v>-4.5454545454545456E-2</v>
      </c>
      <c r="Q61" s="87">
        <f t="shared" si="38"/>
        <v>-0.25091671031953905</v>
      </c>
      <c r="R61" s="87">
        <f t="shared" si="38"/>
        <v>-0.14530988274706869</v>
      </c>
      <c r="S61" s="87">
        <f t="shared" si="38"/>
        <v>1.0968921389396709E-2</v>
      </c>
      <c r="T61" s="87">
        <f t="shared" si="38"/>
        <v>-3.5859519408502773E-2</v>
      </c>
      <c r="U61" s="87">
        <f t="shared" si="38"/>
        <v>-5.0678087080656672E-2</v>
      </c>
      <c r="V61" s="87">
        <f t="shared" si="38"/>
        <v>9.8505434782608699E-3</v>
      </c>
      <c r="W61" s="87">
        <f t="shared" si="38"/>
        <v>0.65385934819897085</v>
      </c>
      <c r="X61" s="87">
        <f t="shared" si="38"/>
        <v>-1.7611496531219029</v>
      </c>
      <c r="Y61" s="87">
        <f t="shared" si="38"/>
        <v>-0.37724335965541994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514" priority="19" stopIfTrue="1" operator="lessThan">
      <formula>0</formula>
    </cfRule>
  </conditionalFormatting>
  <conditionalFormatting sqref="B19:V24 W19:Y29 I25:V26 B27:V27 I28:V29 Z34:HI35 Z51:HI53 I55:Y56">
    <cfRule type="cellIs" dxfId="513" priority="21" stopIfTrue="1" operator="lessThan">
      <formula>0</formula>
    </cfRule>
  </conditionalFormatting>
  <conditionalFormatting sqref="B48:Y51 B54:Y54 A57:U57 I59:Y59">
    <cfRule type="cellIs" dxfId="512" priority="4" stopIfTrue="1" operator="lessThan">
      <formula>0</formula>
    </cfRule>
  </conditionalFormatting>
  <conditionalFormatting sqref="B61:Y61">
    <cfRule type="cellIs" dxfId="511" priority="3" stopIfTrue="1" operator="lessThan">
      <formula>0</formula>
    </cfRule>
  </conditionalFormatting>
  <conditionalFormatting sqref="C50:I50 B50:B51 I52:Y53">
    <cfRule type="cellIs" dxfId="510" priority="18" stopIfTrue="1" operator="lessThan">
      <formula>0</formula>
    </cfRule>
  </conditionalFormatting>
  <conditionalFormatting sqref="C19:Y23">
    <cfRule type="cellIs" dxfId="509" priority="2" operator="lessThan">
      <formula>0</formula>
    </cfRule>
  </conditionalFormatting>
  <conditionalFormatting sqref="J46:Y50 I50:U50">
    <cfRule type="cellIs" dxfId="508" priority="1" operator="lessThan">
      <formula>0</formula>
    </cfRule>
  </conditionalFormatting>
  <conditionalFormatting sqref="M34:P34">
    <cfRule type="cellIs" dxfId="507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3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189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3279</v>
      </c>
      <c r="J5" s="42">
        <v>3460</v>
      </c>
      <c r="K5" s="42">
        <v>3589</v>
      </c>
      <c r="L5" s="42">
        <v>3030</v>
      </c>
      <c r="M5" s="42">
        <v>3435</v>
      </c>
      <c r="N5" s="42">
        <v>4327</v>
      </c>
      <c r="O5" s="42">
        <v>4052</v>
      </c>
      <c r="P5" s="42">
        <v>4257</v>
      </c>
      <c r="Q5" s="42">
        <v>4383</v>
      </c>
      <c r="R5" s="42">
        <v>4422</v>
      </c>
      <c r="S5" s="42">
        <v>4154</v>
      </c>
      <c r="T5" s="42">
        <v>4326</v>
      </c>
      <c r="U5" s="42">
        <v>4727</v>
      </c>
      <c r="V5" s="42">
        <v>4723</v>
      </c>
      <c r="W5" s="42">
        <v>3362</v>
      </c>
      <c r="X5" s="42">
        <v>5436</v>
      </c>
      <c r="Y5" s="42">
        <v>6433</v>
      </c>
    </row>
    <row r="6" spans="1:25" x14ac:dyDescent="0.3">
      <c r="A6" s="67" t="s">
        <v>113</v>
      </c>
      <c r="B6" s="42">
        <v>1533</v>
      </c>
      <c r="C6" s="42">
        <v>1842</v>
      </c>
      <c r="D6" s="42">
        <v>1836</v>
      </c>
      <c r="E6" s="42">
        <v>1715</v>
      </c>
      <c r="F6" s="68">
        <v>1828</v>
      </c>
      <c r="G6" s="68">
        <v>1877</v>
      </c>
      <c r="H6" s="68">
        <v>1866</v>
      </c>
      <c r="I6" s="68">
        <v>2166</v>
      </c>
      <c r="J6" s="68">
        <v>2330</v>
      </c>
      <c r="K6" s="68">
        <v>2480</v>
      </c>
      <c r="L6" s="68">
        <v>2031</v>
      </c>
      <c r="M6" s="68">
        <v>2437</v>
      </c>
      <c r="N6" s="68">
        <v>3376</v>
      </c>
      <c r="O6" s="68">
        <v>3084</v>
      </c>
      <c r="P6" s="68">
        <v>3250</v>
      </c>
      <c r="Q6" s="68">
        <v>3303</v>
      </c>
      <c r="R6" s="42">
        <v>3214</v>
      </c>
      <c r="S6" s="42">
        <v>2885</v>
      </c>
      <c r="T6" s="42">
        <v>3025</v>
      </c>
      <c r="U6" s="42">
        <v>3280</v>
      </c>
      <c r="V6" s="42">
        <v>3240</v>
      </c>
      <c r="W6" s="42">
        <v>2542</v>
      </c>
      <c r="X6" s="42">
        <v>4087</v>
      </c>
      <c r="Y6" s="42">
        <v>4946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1114</v>
      </c>
      <c r="J7" s="68">
        <v>1131</v>
      </c>
      <c r="K7" s="68">
        <v>1109</v>
      </c>
      <c r="L7" s="68">
        <v>999</v>
      </c>
      <c r="M7" s="68">
        <v>998</v>
      </c>
      <c r="N7" s="68">
        <v>952</v>
      </c>
      <c r="O7" s="68">
        <v>968</v>
      </c>
      <c r="P7" s="68">
        <v>1006</v>
      </c>
      <c r="Q7" s="42">
        <v>1080</v>
      </c>
      <c r="R7" s="42">
        <v>1208</v>
      </c>
      <c r="S7" s="42">
        <v>1268</v>
      </c>
      <c r="T7" s="42">
        <v>1301</v>
      </c>
      <c r="U7" s="42">
        <v>1447</v>
      </c>
      <c r="V7" s="42">
        <v>1483</v>
      </c>
      <c r="W7" s="42">
        <v>820</v>
      </c>
      <c r="X7" s="42">
        <v>1349</v>
      </c>
      <c r="Y7" s="42">
        <v>1487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683</v>
      </c>
      <c r="J8" s="3">
        <f t="shared" si="0"/>
        <v>651</v>
      </c>
      <c r="K8" s="3">
        <f t="shared" si="0"/>
        <v>606</v>
      </c>
      <c r="L8" s="3">
        <f t="shared" si="0"/>
        <v>546</v>
      </c>
      <c r="M8" s="3">
        <f t="shared" si="0"/>
        <v>501</v>
      </c>
      <c r="N8" s="3">
        <f t="shared" si="0"/>
        <v>475</v>
      </c>
      <c r="O8" s="3">
        <f t="shared" si="0"/>
        <v>468</v>
      </c>
      <c r="P8" s="3">
        <f t="shared" si="0"/>
        <v>496</v>
      </c>
      <c r="Q8" s="3">
        <f t="shared" si="0"/>
        <v>567</v>
      </c>
      <c r="R8" s="3">
        <f t="shared" si="0"/>
        <v>676</v>
      </c>
      <c r="S8" s="3">
        <f t="shared" si="0"/>
        <v>732</v>
      </c>
      <c r="T8" s="3">
        <f t="shared" si="0"/>
        <v>689</v>
      </c>
      <c r="U8" s="3">
        <f t="shared" si="0"/>
        <v>773</v>
      </c>
      <c r="V8" s="3">
        <f t="shared" si="0"/>
        <v>802</v>
      </c>
      <c r="W8" s="3">
        <f t="shared" ref="W8:X8" si="1">W9+W17</f>
        <v>270</v>
      </c>
      <c r="X8" s="3">
        <f t="shared" si="1"/>
        <v>720</v>
      </c>
      <c r="Y8" s="3">
        <f t="shared" ref="Y8" si="2">Y9+Y17</f>
        <v>942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521</v>
      </c>
      <c r="J9" s="68">
        <v>518</v>
      </c>
      <c r="K9" s="68">
        <v>467</v>
      </c>
      <c r="L9" s="68">
        <v>422</v>
      </c>
      <c r="M9" s="68">
        <v>364</v>
      </c>
      <c r="N9" s="68">
        <v>324</v>
      </c>
      <c r="O9" s="68">
        <v>325</v>
      </c>
      <c r="P9" s="68">
        <v>356</v>
      </c>
      <c r="Q9" s="68">
        <v>409</v>
      </c>
      <c r="R9" s="42">
        <v>535</v>
      </c>
      <c r="S9" s="42">
        <v>571</v>
      </c>
      <c r="T9" s="42">
        <v>549</v>
      </c>
      <c r="U9" s="42">
        <v>603</v>
      </c>
      <c r="V9" s="42">
        <v>632</v>
      </c>
      <c r="W9" s="42">
        <v>190</v>
      </c>
      <c r="X9" s="42">
        <v>551</v>
      </c>
      <c r="Y9" s="42">
        <v>611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265</v>
      </c>
      <c r="J10" s="68">
        <v>250</v>
      </c>
      <c r="K10" s="68">
        <v>222</v>
      </c>
      <c r="L10" s="68">
        <v>195</v>
      </c>
      <c r="M10" s="68">
        <v>144</v>
      </c>
      <c r="N10" s="68">
        <v>118</v>
      </c>
      <c r="O10" s="68">
        <v>104</v>
      </c>
      <c r="P10" s="68">
        <v>108</v>
      </c>
      <c r="Q10" s="68">
        <v>119</v>
      </c>
      <c r="R10" s="42">
        <v>140</v>
      </c>
      <c r="S10" s="42">
        <v>142</v>
      </c>
      <c r="T10" s="42">
        <v>121</v>
      </c>
      <c r="U10" s="42">
        <v>130</v>
      </c>
      <c r="V10" s="42">
        <v>127</v>
      </c>
      <c r="W10" s="42">
        <v>33</v>
      </c>
      <c r="X10" s="42">
        <v>106</v>
      </c>
      <c r="Y10" s="42">
        <v>109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105</v>
      </c>
      <c r="J11" s="68">
        <v>84</v>
      </c>
      <c r="K11" s="68">
        <v>85</v>
      </c>
      <c r="L11" s="68">
        <v>70</v>
      </c>
      <c r="M11" s="68">
        <v>30</v>
      </c>
      <c r="N11" s="68">
        <v>30</v>
      </c>
      <c r="O11" s="68">
        <v>27</v>
      </c>
      <c r="P11" s="68">
        <v>30</v>
      </c>
      <c r="Q11" s="68">
        <v>32</v>
      </c>
      <c r="R11" s="42">
        <v>30</v>
      </c>
      <c r="S11" s="42">
        <v>28</v>
      </c>
      <c r="T11" s="42">
        <v>26</v>
      </c>
      <c r="U11" s="42">
        <v>24</v>
      </c>
      <c r="V11" s="42">
        <v>23</v>
      </c>
      <c r="W11" s="42">
        <v>9</v>
      </c>
      <c r="X11" s="42">
        <v>29</v>
      </c>
      <c r="Y11" s="42">
        <v>34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160</v>
      </c>
      <c r="J12" s="68">
        <v>166</v>
      </c>
      <c r="K12" s="68">
        <v>137</v>
      </c>
      <c r="L12" s="68">
        <v>125</v>
      </c>
      <c r="M12" s="68">
        <v>114</v>
      </c>
      <c r="N12" s="68">
        <v>89</v>
      </c>
      <c r="O12" s="68">
        <v>77</v>
      </c>
      <c r="P12" s="68">
        <v>78</v>
      </c>
      <c r="Q12" s="68">
        <v>87</v>
      </c>
      <c r="R12" s="42">
        <v>110</v>
      </c>
      <c r="S12" s="42">
        <v>114</v>
      </c>
      <c r="T12" s="42">
        <v>95</v>
      </c>
      <c r="U12" s="42">
        <v>106</v>
      </c>
      <c r="V12" s="42">
        <v>104</v>
      </c>
      <c r="W12" s="42">
        <v>24</v>
      </c>
      <c r="X12" s="42">
        <v>77</v>
      </c>
      <c r="Y12" s="42">
        <v>75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256</v>
      </c>
      <c r="J13" s="68">
        <v>269</v>
      </c>
      <c r="K13" s="68">
        <v>245</v>
      </c>
      <c r="L13" s="68">
        <v>227</v>
      </c>
      <c r="M13" s="68">
        <v>221</v>
      </c>
      <c r="N13" s="68">
        <v>206</v>
      </c>
      <c r="O13" s="68">
        <v>221</v>
      </c>
      <c r="P13" s="68">
        <v>249</v>
      </c>
      <c r="Q13" s="68">
        <v>290</v>
      </c>
      <c r="R13" s="42">
        <v>395</v>
      </c>
      <c r="S13" s="42">
        <v>429</v>
      </c>
      <c r="T13" s="42">
        <v>428</v>
      </c>
      <c r="U13" s="42">
        <v>473</v>
      </c>
      <c r="V13" s="42">
        <v>505</v>
      </c>
      <c r="W13" s="42">
        <v>157</v>
      </c>
      <c r="X13" s="42">
        <v>446</v>
      </c>
      <c r="Y13" s="42">
        <v>502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14</v>
      </c>
      <c r="J14" s="68">
        <v>15</v>
      </c>
      <c r="K14" s="68">
        <v>15</v>
      </c>
      <c r="L14" s="68">
        <v>14</v>
      </c>
      <c r="M14" s="68">
        <v>13</v>
      </c>
      <c r="N14" s="68">
        <v>11</v>
      </c>
      <c r="O14" s="68">
        <v>10</v>
      </c>
      <c r="P14" s="68">
        <v>9</v>
      </c>
      <c r="Q14" s="68">
        <v>9</v>
      </c>
      <c r="R14" s="42">
        <v>10</v>
      </c>
      <c r="S14" s="42">
        <v>10</v>
      </c>
      <c r="T14" s="42">
        <v>10</v>
      </c>
      <c r="U14" s="42">
        <v>10</v>
      </c>
      <c r="V14" s="42">
        <v>10</v>
      </c>
      <c r="W14" s="42">
        <v>2</v>
      </c>
      <c r="X14" s="42">
        <v>2</v>
      </c>
      <c r="Y14" s="42">
        <v>4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16</v>
      </c>
      <c r="J15" s="68">
        <v>18</v>
      </c>
      <c r="K15" s="68">
        <v>20</v>
      </c>
      <c r="L15" s="68">
        <v>21</v>
      </c>
      <c r="M15" s="68">
        <v>21</v>
      </c>
      <c r="N15" s="68">
        <v>22</v>
      </c>
      <c r="O15" s="68">
        <v>23</v>
      </c>
      <c r="P15" s="68">
        <v>24</v>
      </c>
      <c r="Q15" s="68">
        <v>27</v>
      </c>
      <c r="R15" s="42">
        <v>31</v>
      </c>
      <c r="S15" s="42">
        <v>36</v>
      </c>
      <c r="T15" s="42">
        <v>41</v>
      </c>
      <c r="U15" s="42">
        <v>43</v>
      </c>
      <c r="V15" s="42">
        <v>43</v>
      </c>
      <c r="W15" s="42">
        <v>37</v>
      </c>
      <c r="X15" s="42">
        <v>34</v>
      </c>
      <c r="Y15" s="42">
        <v>38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226</v>
      </c>
      <c r="J16" s="68">
        <v>236</v>
      </c>
      <c r="K16" s="68">
        <v>211</v>
      </c>
      <c r="L16" s="68">
        <v>192</v>
      </c>
      <c r="M16" s="68">
        <v>186</v>
      </c>
      <c r="N16" s="68">
        <v>173</v>
      </c>
      <c r="O16" s="68">
        <v>189</v>
      </c>
      <c r="P16" s="68">
        <v>216</v>
      </c>
      <c r="Q16" s="68">
        <v>254</v>
      </c>
      <c r="R16" s="42">
        <v>354</v>
      </c>
      <c r="S16" s="42">
        <v>383</v>
      </c>
      <c r="T16" s="42">
        <v>376</v>
      </c>
      <c r="U16" s="42">
        <v>420</v>
      </c>
      <c r="V16" s="42">
        <v>451</v>
      </c>
      <c r="W16" s="42">
        <v>117</v>
      </c>
      <c r="X16" s="42">
        <v>410</v>
      </c>
      <c r="Y16" s="42">
        <v>460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162</v>
      </c>
      <c r="J17" s="68">
        <v>133</v>
      </c>
      <c r="K17" s="68">
        <v>139</v>
      </c>
      <c r="L17" s="68">
        <v>124</v>
      </c>
      <c r="M17" s="68">
        <v>137</v>
      </c>
      <c r="N17" s="68">
        <v>151</v>
      </c>
      <c r="O17" s="68">
        <v>143</v>
      </c>
      <c r="P17" s="68">
        <v>140</v>
      </c>
      <c r="Q17" s="68">
        <v>158</v>
      </c>
      <c r="R17" s="42">
        <v>141</v>
      </c>
      <c r="S17" s="42">
        <v>161</v>
      </c>
      <c r="T17" s="42">
        <v>140</v>
      </c>
      <c r="U17" s="42">
        <v>170</v>
      </c>
      <c r="V17" s="42">
        <v>170</v>
      </c>
      <c r="W17" s="42">
        <v>80</v>
      </c>
      <c r="X17" s="42">
        <v>169</v>
      </c>
      <c r="Y17" s="42">
        <v>331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-4.6852122986822842E-2</v>
      </c>
      <c r="K19" s="89">
        <f t="shared" si="3"/>
        <v>-6.9124423963133674E-2</v>
      </c>
      <c r="L19" s="89">
        <f t="shared" si="3"/>
        <v>-9.9009900990098987E-2</v>
      </c>
      <c r="M19" s="89">
        <f t="shared" si="3"/>
        <v>-8.2417582417582458E-2</v>
      </c>
      <c r="N19" s="89">
        <f t="shared" si="3"/>
        <v>-5.1896207584830378E-2</v>
      </c>
      <c r="O19" s="89">
        <f t="shared" si="3"/>
        <v>-1.4736842105263159E-2</v>
      </c>
      <c r="P19" s="89">
        <f t="shared" si="3"/>
        <v>5.9829059829059839E-2</v>
      </c>
      <c r="Q19" s="89">
        <f t="shared" si="3"/>
        <v>0.14314516129032251</v>
      </c>
      <c r="R19" s="89">
        <f t="shared" si="3"/>
        <v>0.19223985890652551</v>
      </c>
      <c r="S19" s="89">
        <f t="shared" si="3"/>
        <v>8.2840236686390512E-2</v>
      </c>
      <c r="T19" s="89">
        <f t="shared" si="3"/>
        <v>-5.8743169398907114E-2</v>
      </c>
      <c r="U19" s="89">
        <f t="shared" si="3"/>
        <v>0.12191582002902757</v>
      </c>
      <c r="V19" s="89">
        <f t="shared" si="3"/>
        <v>3.7516170763260082E-2</v>
      </c>
      <c r="W19" s="89">
        <f t="shared" si="3"/>
        <v>-0.66334164588528677</v>
      </c>
      <c r="X19" s="89">
        <f t="shared" si="3"/>
        <v>1.6666666666666665</v>
      </c>
      <c r="Y19" s="89">
        <f t="shared" si="3"/>
        <v>0.30833333333333335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-5.7581573896353655E-3</v>
      </c>
      <c r="K20" s="89">
        <f t="shared" si="3"/>
        <v>-9.8455598455598481E-2</v>
      </c>
      <c r="L20" s="89">
        <f t="shared" si="3"/>
        <v>-9.6359743040685175E-2</v>
      </c>
      <c r="M20" s="89">
        <f t="shared" si="3"/>
        <v>-0.13744075829383884</v>
      </c>
      <c r="N20" s="89">
        <f t="shared" si="3"/>
        <v>-0.10989010989010994</v>
      </c>
      <c r="O20" s="89">
        <f t="shared" si="3"/>
        <v>3.0864197530864335E-3</v>
      </c>
      <c r="P20" s="89">
        <f t="shared" si="3"/>
        <v>9.5384615384615401E-2</v>
      </c>
      <c r="Q20" s="89">
        <f t="shared" si="3"/>
        <v>0.148876404494382</v>
      </c>
      <c r="R20" s="89">
        <f t="shared" si="3"/>
        <v>0.30806845965770169</v>
      </c>
      <c r="S20" s="89">
        <f t="shared" si="3"/>
        <v>6.7289719626168143E-2</v>
      </c>
      <c r="T20" s="89">
        <f t="shared" si="3"/>
        <v>-3.8528896672504365E-2</v>
      </c>
      <c r="U20" s="89">
        <f t="shared" si="3"/>
        <v>9.8360655737705027E-2</v>
      </c>
      <c r="V20" s="89">
        <f t="shared" si="3"/>
        <v>4.8092868988391269E-2</v>
      </c>
      <c r="W20" s="89">
        <f t="shared" si="3"/>
        <v>-0.69936708860759489</v>
      </c>
      <c r="X20" s="89">
        <f t="shared" si="3"/>
        <v>1.9</v>
      </c>
      <c r="Y20" s="89">
        <f t="shared" si="3"/>
        <v>0.1088929219600725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-5.6603773584905648E-2</v>
      </c>
      <c r="K21" s="89">
        <f t="shared" si="3"/>
        <v>-0.11199999999999999</v>
      </c>
      <c r="L21" s="89">
        <f t="shared" si="3"/>
        <v>-0.1216216216216216</v>
      </c>
      <c r="M21" s="89">
        <f t="shared" si="3"/>
        <v>-0.2615384615384615</v>
      </c>
      <c r="N21" s="89">
        <f t="shared" si="3"/>
        <v>-0.18055555555555558</v>
      </c>
      <c r="O21" s="89">
        <f t="shared" si="3"/>
        <v>-0.11864406779661019</v>
      </c>
      <c r="P21" s="89">
        <f t="shared" si="3"/>
        <v>3.8461538461538547E-2</v>
      </c>
      <c r="Q21" s="89">
        <f t="shared" si="3"/>
        <v>0.10185185185185186</v>
      </c>
      <c r="R21" s="89">
        <f t="shared" si="3"/>
        <v>0.17647058823529416</v>
      </c>
      <c r="S21" s="89">
        <f t="shared" si="3"/>
        <v>1.4285714285714235E-2</v>
      </c>
      <c r="T21" s="89">
        <f t="shared" si="3"/>
        <v>-0.147887323943662</v>
      </c>
      <c r="U21" s="89">
        <f t="shared" si="3"/>
        <v>7.4380165289256173E-2</v>
      </c>
      <c r="V21" s="89">
        <f t="shared" si="3"/>
        <v>-2.3076923076923106E-2</v>
      </c>
      <c r="W21" s="89">
        <f t="shared" si="3"/>
        <v>-0.74015748031496065</v>
      </c>
      <c r="X21" s="89">
        <f t="shared" si="3"/>
        <v>2.2121212121212119</v>
      </c>
      <c r="Y21" s="89">
        <f t="shared" si="3"/>
        <v>2.8301886792452935E-2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5.078125E-2</v>
      </c>
      <c r="K22" s="89">
        <f t="shared" si="4"/>
        <v>-8.9219330855018542E-2</v>
      </c>
      <c r="L22" s="89">
        <f t="shared" si="4"/>
        <v>-7.3469387755102034E-2</v>
      </c>
      <c r="M22" s="89">
        <f t="shared" si="4"/>
        <v>-2.6431718061673992E-2</v>
      </c>
      <c r="N22" s="89">
        <f t="shared" si="4"/>
        <v>-6.7873303167420795E-2</v>
      </c>
      <c r="O22" s="89">
        <f t="shared" si="4"/>
        <v>7.2815533980582492E-2</v>
      </c>
      <c r="P22" s="89">
        <f t="shared" si="4"/>
        <v>0.12669683257918551</v>
      </c>
      <c r="Q22" s="89">
        <f t="shared" si="4"/>
        <v>0.16465863453815266</v>
      </c>
      <c r="R22" s="89">
        <f t="shared" si="4"/>
        <v>0.36206896551724133</v>
      </c>
      <c r="S22" s="89">
        <f t="shared" si="4"/>
        <v>8.6075949367088622E-2</v>
      </c>
      <c r="T22" s="89">
        <f t="shared" si="4"/>
        <v>-2.3310023310023631E-3</v>
      </c>
      <c r="U22" s="89">
        <f t="shared" si="4"/>
        <v>0.10514018691588789</v>
      </c>
      <c r="V22" s="89">
        <f t="shared" si="4"/>
        <v>6.7653276955602637E-2</v>
      </c>
      <c r="W22" s="89">
        <f t="shared" si="4"/>
        <v>-0.68910891089108905</v>
      </c>
      <c r="X22" s="89">
        <f t="shared" si="4"/>
        <v>1.8407643312101909</v>
      </c>
      <c r="Y22" s="89">
        <f t="shared" si="4"/>
        <v>0.12556053811659185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-0.17901234567901236</v>
      </c>
      <c r="K23" s="89">
        <f t="shared" si="5"/>
        <v>4.5112781954887327E-2</v>
      </c>
      <c r="L23" s="89">
        <f t="shared" si="5"/>
        <v>-0.1079136690647482</v>
      </c>
      <c r="M23" s="89">
        <f t="shared" si="5"/>
        <v>0.10483870967741926</v>
      </c>
      <c r="N23" s="89">
        <f t="shared" si="5"/>
        <v>0.10218978102189791</v>
      </c>
      <c r="O23" s="89">
        <f t="shared" si="5"/>
        <v>-5.2980132450331174E-2</v>
      </c>
      <c r="P23" s="89">
        <f t="shared" si="5"/>
        <v>-2.0979020979020935E-2</v>
      </c>
      <c r="Q23" s="89">
        <f t="shared" si="5"/>
        <v>0.12857142857142856</v>
      </c>
      <c r="R23" s="89">
        <f t="shared" si="5"/>
        <v>-0.10759493670886078</v>
      </c>
      <c r="S23" s="89">
        <f t="shared" si="5"/>
        <v>0.14184397163120566</v>
      </c>
      <c r="T23" s="89">
        <f t="shared" si="5"/>
        <v>-0.13043478260869568</v>
      </c>
      <c r="U23" s="89">
        <f t="shared" si="5"/>
        <v>0.21428571428571419</v>
      </c>
      <c r="V23" s="89">
        <f t="shared" si="5"/>
        <v>0</v>
      </c>
      <c r="W23" s="89">
        <f t="shared" si="5"/>
        <v>-0.52941176470588236</v>
      </c>
      <c r="X23" s="89">
        <f t="shared" si="5"/>
        <v>1.1124999999999998</v>
      </c>
      <c r="Y23" s="89">
        <f t="shared" si="5"/>
        <v>0.95857988165680474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0.20829521195486428</v>
      </c>
      <c r="J25" s="89">
        <f t="shared" si="6"/>
        <v>0.18815028901734104</v>
      </c>
      <c r="K25" s="89">
        <f t="shared" si="6"/>
        <v>0.16884926163276678</v>
      </c>
      <c r="L25" s="89">
        <f t="shared" si="6"/>
        <v>0.18019801980198019</v>
      </c>
      <c r="M25" s="89">
        <f t="shared" si="6"/>
        <v>0.14585152838427948</v>
      </c>
      <c r="N25" s="89">
        <f t="shared" si="6"/>
        <v>0.10977582620753409</v>
      </c>
      <c r="O25" s="89">
        <f t="shared" si="6"/>
        <v>0.11549851924975321</v>
      </c>
      <c r="P25" s="89">
        <f t="shared" si="6"/>
        <v>0.11651397697909326</v>
      </c>
      <c r="Q25" s="89">
        <f t="shared" si="6"/>
        <v>0.12936344969199179</v>
      </c>
      <c r="R25" s="89">
        <f t="shared" si="6"/>
        <v>0.15287200361827227</v>
      </c>
      <c r="S25" s="89">
        <f t="shared" si="6"/>
        <v>0.17621569571497353</v>
      </c>
      <c r="T25" s="89">
        <f t="shared" si="6"/>
        <v>0.15926953305594083</v>
      </c>
      <c r="U25" s="89">
        <f t="shared" si="6"/>
        <v>0.16352866511529512</v>
      </c>
      <c r="V25" s="89">
        <f t="shared" si="6"/>
        <v>0.16980732585221259</v>
      </c>
      <c r="W25" s="89">
        <f t="shared" ref="W25:X25" si="7">W8/W5</f>
        <v>8.0309339678762637E-2</v>
      </c>
      <c r="X25" s="89">
        <f t="shared" si="7"/>
        <v>0.13245033112582782</v>
      </c>
      <c r="Y25" s="89">
        <f t="shared" ref="Y25" si="8">Y8/Y5</f>
        <v>0.14643245764029225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0.61310592459605029</v>
      </c>
      <c r="J26" s="89">
        <f t="shared" si="9"/>
        <v>0.5755968169761273</v>
      </c>
      <c r="K26" s="89">
        <f t="shared" si="9"/>
        <v>0.54643823264201985</v>
      </c>
      <c r="L26" s="89">
        <f t="shared" si="9"/>
        <v>0.54654654654654655</v>
      </c>
      <c r="M26" s="89">
        <f t="shared" si="9"/>
        <v>0.50200400801603207</v>
      </c>
      <c r="N26" s="89">
        <f t="shared" si="9"/>
        <v>0.49894957983193278</v>
      </c>
      <c r="O26" s="89">
        <f t="shared" si="9"/>
        <v>0.48347107438016529</v>
      </c>
      <c r="P26" s="89">
        <f t="shared" si="9"/>
        <v>0.49304174950298213</v>
      </c>
      <c r="Q26" s="89">
        <f t="shared" si="9"/>
        <v>0.52500000000000002</v>
      </c>
      <c r="R26" s="89">
        <f t="shared" si="9"/>
        <v>0.55960264900662249</v>
      </c>
      <c r="S26" s="89">
        <f t="shared" si="9"/>
        <v>0.57728706624605675</v>
      </c>
      <c r="T26" s="89">
        <f t="shared" si="9"/>
        <v>0.52959262106072247</v>
      </c>
      <c r="U26" s="89">
        <f t="shared" si="9"/>
        <v>0.53420870767104356</v>
      </c>
      <c r="V26" s="89">
        <f t="shared" si="9"/>
        <v>0.54079568442346593</v>
      </c>
      <c r="W26" s="89">
        <f t="shared" ref="W26:X26" si="10">W8/W7</f>
        <v>0.32926829268292684</v>
      </c>
      <c r="X26" s="89">
        <f t="shared" si="10"/>
        <v>0.53372868791697559</v>
      </c>
      <c r="Y26" s="89">
        <f t="shared" ref="Y26" si="11">Y8/Y7</f>
        <v>0.63349024882313387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2.3426061493411421E-2</v>
      </c>
      <c r="J28" s="89">
        <f t="shared" si="12"/>
        <v>2.7649769585253458E-2</v>
      </c>
      <c r="K28" s="89">
        <f t="shared" si="12"/>
        <v>3.3003300330033E-2</v>
      </c>
      <c r="L28" s="89">
        <f t="shared" si="12"/>
        <v>3.8461538461538464E-2</v>
      </c>
      <c r="M28" s="89">
        <f t="shared" si="12"/>
        <v>4.1916167664670656E-2</v>
      </c>
      <c r="N28" s="89">
        <f t="shared" si="12"/>
        <v>4.6315789473684213E-2</v>
      </c>
      <c r="O28" s="89">
        <f t="shared" si="12"/>
        <v>4.9145299145299144E-2</v>
      </c>
      <c r="P28" s="89">
        <f t="shared" si="12"/>
        <v>4.8387096774193547E-2</v>
      </c>
      <c r="Q28" s="89">
        <f t="shared" si="12"/>
        <v>4.7619047619047616E-2</v>
      </c>
      <c r="R28" s="89">
        <f t="shared" si="12"/>
        <v>4.5857988165680472E-2</v>
      </c>
      <c r="S28" s="89">
        <f t="shared" si="12"/>
        <v>4.9180327868852458E-2</v>
      </c>
      <c r="T28" s="89">
        <f t="shared" si="12"/>
        <v>5.9506531204644414E-2</v>
      </c>
      <c r="U28" s="89">
        <f t="shared" si="12"/>
        <v>5.5627425614489003E-2</v>
      </c>
      <c r="V28" s="89">
        <f t="shared" si="12"/>
        <v>5.3615960099750622E-2</v>
      </c>
      <c r="W28" s="89">
        <f t="shared" ref="W28:X28" si="13">W15/W8</f>
        <v>0.13703703703703704</v>
      </c>
      <c r="X28" s="89">
        <f t="shared" si="13"/>
        <v>4.7222222222222221E-2</v>
      </c>
      <c r="Y28" s="89">
        <f t="shared" ref="Y28" si="14">Y15/Y8</f>
        <v>4.0339702760084924E-2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0.38799414348462663</v>
      </c>
      <c r="J29" s="89">
        <f t="shared" si="15"/>
        <v>0.38402457757296465</v>
      </c>
      <c r="K29" s="89">
        <f t="shared" si="15"/>
        <v>0.36633663366336633</v>
      </c>
      <c r="L29" s="89">
        <f t="shared" si="15"/>
        <v>0.35714285714285715</v>
      </c>
      <c r="M29" s="89">
        <f t="shared" si="15"/>
        <v>0.28742514970059879</v>
      </c>
      <c r="N29" s="89">
        <f t="shared" si="15"/>
        <v>0.24842105263157896</v>
      </c>
      <c r="O29" s="89">
        <f t="shared" si="15"/>
        <v>0.22222222222222221</v>
      </c>
      <c r="P29" s="89">
        <f t="shared" si="15"/>
        <v>0.21774193548387097</v>
      </c>
      <c r="Q29" s="89">
        <f t="shared" si="15"/>
        <v>0.20987654320987653</v>
      </c>
      <c r="R29" s="89">
        <f t="shared" si="15"/>
        <v>0.20710059171597633</v>
      </c>
      <c r="S29" s="89">
        <f t="shared" si="15"/>
        <v>0.19398907103825136</v>
      </c>
      <c r="T29" s="89">
        <f t="shared" si="15"/>
        <v>0.17561683599419448</v>
      </c>
      <c r="U29" s="89">
        <f t="shared" si="15"/>
        <v>0.16817593790426907</v>
      </c>
      <c r="V29" s="89">
        <f t="shared" si="15"/>
        <v>0.15835411471321695</v>
      </c>
      <c r="W29" s="89">
        <f t="shared" ref="W29:X29" si="16">W10/W8</f>
        <v>0.12222222222222222</v>
      </c>
      <c r="X29" s="89">
        <f t="shared" si="16"/>
        <v>0.14722222222222223</v>
      </c>
      <c r="Y29" s="89">
        <f t="shared" ref="Y29" si="17">Y10/Y8</f>
        <v>0.11571125265392782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2883</v>
      </c>
      <c r="J32" s="42">
        <v>3165</v>
      </c>
      <c r="K32" s="42">
        <v>3381</v>
      </c>
      <c r="L32" s="42">
        <v>2873</v>
      </c>
      <c r="M32" s="42">
        <v>3311</v>
      </c>
      <c r="N32" s="42">
        <v>3753</v>
      </c>
      <c r="O32" s="42">
        <v>3959</v>
      </c>
      <c r="P32" s="42">
        <v>3710</v>
      </c>
      <c r="Q32" s="42">
        <v>3166</v>
      </c>
      <c r="R32" s="42">
        <v>3312</v>
      </c>
      <c r="S32" s="42">
        <v>3241</v>
      </c>
      <c r="T32" s="42">
        <v>3203</v>
      </c>
      <c r="U32" s="42">
        <v>3255</v>
      </c>
      <c r="V32" s="42">
        <v>3279</v>
      </c>
      <c r="W32" s="42">
        <v>2416</v>
      </c>
      <c r="X32" s="42">
        <v>3628</v>
      </c>
      <c r="Y32" s="42">
        <v>4260</v>
      </c>
    </row>
    <row r="33" spans="1:25" x14ac:dyDescent="0.3">
      <c r="A33" s="16" t="s">
        <v>116</v>
      </c>
      <c r="B33" s="42">
        <v>1611</v>
      </c>
      <c r="C33" s="42">
        <v>1942</v>
      </c>
      <c r="D33" s="42">
        <v>1893</v>
      </c>
      <c r="E33" s="42">
        <v>1992</v>
      </c>
      <c r="F33" s="68">
        <v>2043</v>
      </c>
      <c r="G33" s="68">
        <v>2080</v>
      </c>
      <c r="H33" s="68">
        <v>2016</v>
      </c>
      <c r="I33" s="68">
        <v>1894</v>
      </c>
      <c r="J33" s="68">
        <v>2079</v>
      </c>
      <c r="K33" s="68">
        <v>2274</v>
      </c>
      <c r="L33" s="68">
        <v>1840</v>
      </c>
      <c r="M33" s="68">
        <v>2241</v>
      </c>
      <c r="N33" s="68">
        <v>2532</v>
      </c>
      <c r="O33" s="68">
        <v>2620</v>
      </c>
      <c r="P33" s="68">
        <v>2458</v>
      </c>
      <c r="Q33" s="68">
        <v>2430</v>
      </c>
      <c r="R33" s="42">
        <v>2551</v>
      </c>
      <c r="S33" s="42">
        <v>2514</v>
      </c>
      <c r="T33" s="42">
        <v>2482</v>
      </c>
      <c r="U33" s="42">
        <v>2546</v>
      </c>
      <c r="V33" s="42">
        <v>2506</v>
      </c>
      <c r="W33" s="42">
        <v>1936</v>
      </c>
      <c r="X33" s="42">
        <v>2546</v>
      </c>
      <c r="Y33" s="42">
        <v>2943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989</v>
      </c>
      <c r="J34" s="68">
        <v>1086</v>
      </c>
      <c r="K34" s="68">
        <v>1107</v>
      </c>
      <c r="L34" s="68">
        <v>1033</v>
      </c>
      <c r="M34" s="68">
        <v>1070</v>
      </c>
      <c r="N34" s="68">
        <v>1221</v>
      </c>
      <c r="O34" s="68">
        <v>1338</v>
      </c>
      <c r="P34" s="68">
        <v>1252</v>
      </c>
      <c r="Q34" s="42">
        <v>736</v>
      </c>
      <c r="R34" s="42">
        <v>761</v>
      </c>
      <c r="S34" s="42">
        <v>726</v>
      </c>
      <c r="T34" s="42">
        <v>722</v>
      </c>
      <c r="U34" s="42">
        <v>709</v>
      </c>
      <c r="V34" s="42">
        <v>772</v>
      </c>
      <c r="W34" s="42">
        <v>481</v>
      </c>
      <c r="X34" s="42">
        <v>1082</v>
      </c>
      <c r="Y34" s="42">
        <v>1318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815</v>
      </c>
      <c r="J35" s="3">
        <f t="shared" si="18"/>
        <v>876</v>
      </c>
      <c r="K35" s="3">
        <f t="shared" si="18"/>
        <v>905</v>
      </c>
      <c r="L35" s="3">
        <f t="shared" si="18"/>
        <v>827</v>
      </c>
      <c r="M35" s="3">
        <f t="shared" si="18"/>
        <v>880</v>
      </c>
      <c r="N35" s="3">
        <f t="shared" si="18"/>
        <v>1007</v>
      </c>
      <c r="O35" s="3">
        <f t="shared" si="18"/>
        <v>1102</v>
      </c>
      <c r="P35" s="3">
        <f t="shared" si="18"/>
        <v>956</v>
      </c>
      <c r="Q35" s="3">
        <f t="shared" si="18"/>
        <v>513</v>
      </c>
      <c r="R35" s="3">
        <f t="shared" si="18"/>
        <v>441</v>
      </c>
      <c r="S35" s="3">
        <f t="shared" si="18"/>
        <v>394</v>
      </c>
      <c r="T35" s="3">
        <f t="shared" si="18"/>
        <v>425</v>
      </c>
      <c r="U35" s="3">
        <f t="shared" si="18"/>
        <v>425</v>
      </c>
      <c r="V35" s="3">
        <f t="shared" si="18"/>
        <v>470</v>
      </c>
      <c r="W35" s="3">
        <f t="shared" ref="W35:X35" si="19">W36+W44</f>
        <v>184</v>
      </c>
      <c r="X35" s="3">
        <f t="shared" si="19"/>
        <v>663</v>
      </c>
      <c r="Y35" s="3">
        <f t="shared" ref="Y35" si="20">Y36+Y44</f>
        <v>945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387</v>
      </c>
      <c r="J36" s="68">
        <v>399</v>
      </c>
      <c r="K36" s="68">
        <v>357</v>
      </c>
      <c r="L36" s="68">
        <v>315</v>
      </c>
      <c r="M36" s="68">
        <v>299</v>
      </c>
      <c r="N36" s="68">
        <v>340</v>
      </c>
      <c r="O36" s="68">
        <v>378</v>
      </c>
      <c r="P36" s="68">
        <v>419</v>
      </c>
      <c r="Q36" s="68">
        <v>403</v>
      </c>
      <c r="R36" s="42">
        <v>407</v>
      </c>
      <c r="S36" s="42">
        <v>341</v>
      </c>
      <c r="T36" s="42">
        <v>354</v>
      </c>
      <c r="U36" s="42">
        <v>365</v>
      </c>
      <c r="V36" s="42">
        <v>414</v>
      </c>
      <c r="W36" s="42">
        <v>163</v>
      </c>
      <c r="X36" s="42">
        <v>608</v>
      </c>
      <c r="Y36" s="42">
        <v>808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69</v>
      </c>
      <c r="J37" s="68">
        <v>64</v>
      </c>
      <c r="K37" s="68">
        <v>54</v>
      </c>
      <c r="L37" s="68">
        <v>45</v>
      </c>
      <c r="M37" s="68">
        <v>43</v>
      </c>
      <c r="N37" s="68">
        <v>52</v>
      </c>
      <c r="O37" s="68">
        <v>56</v>
      </c>
      <c r="P37" s="68">
        <v>63</v>
      </c>
      <c r="Q37" s="68">
        <v>59</v>
      </c>
      <c r="R37" s="42">
        <v>58</v>
      </c>
      <c r="S37" s="42">
        <v>47</v>
      </c>
      <c r="T37" s="42">
        <v>40</v>
      </c>
      <c r="U37" s="42">
        <v>35</v>
      </c>
      <c r="V37" s="42">
        <v>32</v>
      </c>
      <c r="W37" s="42">
        <v>10</v>
      </c>
      <c r="X37" s="42">
        <v>29</v>
      </c>
      <c r="Y37" s="42">
        <v>26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69</v>
      </c>
      <c r="J39" s="68">
        <v>64</v>
      </c>
      <c r="K39" s="68">
        <v>54</v>
      </c>
      <c r="L39" s="68">
        <v>45</v>
      </c>
      <c r="M39" s="68">
        <v>43</v>
      </c>
      <c r="N39" s="68">
        <v>52</v>
      </c>
      <c r="O39" s="68">
        <v>56</v>
      </c>
      <c r="P39" s="68">
        <v>63</v>
      </c>
      <c r="Q39" s="68">
        <v>59</v>
      </c>
      <c r="R39" s="42">
        <v>58</v>
      </c>
      <c r="S39" s="42">
        <v>47</v>
      </c>
      <c r="T39" s="42">
        <v>40</v>
      </c>
      <c r="U39" s="42">
        <v>35</v>
      </c>
      <c r="V39" s="42">
        <v>32</v>
      </c>
      <c r="W39" s="42">
        <v>10</v>
      </c>
      <c r="X39" s="42">
        <v>29</v>
      </c>
      <c r="Y39" s="42">
        <v>26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318</v>
      </c>
      <c r="J40" s="68">
        <v>335</v>
      </c>
      <c r="K40" s="68">
        <v>304</v>
      </c>
      <c r="L40" s="68">
        <v>270</v>
      </c>
      <c r="M40" s="68">
        <v>256</v>
      </c>
      <c r="N40" s="68">
        <v>288</v>
      </c>
      <c r="O40" s="68">
        <v>323</v>
      </c>
      <c r="P40" s="68">
        <v>356</v>
      </c>
      <c r="Q40" s="68">
        <v>344</v>
      </c>
      <c r="R40" s="42">
        <v>349</v>
      </c>
      <c r="S40" s="42">
        <v>295</v>
      </c>
      <c r="T40" s="42">
        <v>314</v>
      </c>
      <c r="U40" s="42">
        <v>330</v>
      </c>
      <c r="V40" s="42">
        <v>383</v>
      </c>
      <c r="W40" s="42">
        <v>153</v>
      </c>
      <c r="X40" s="42">
        <v>579</v>
      </c>
      <c r="Y40" s="42">
        <v>782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3</v>
      </c>
      <c r="K41" s="68">
        <v>3</v>
      </c>
      <c r="L41" s="68">
        <v>3</v>
      </c>
      <c r="M41" s="68">
        <v>3</v>
      </c>
      <c r="N41" s="68">
        <v>3</v>
      </c>
      <c r="O41" s="68">
        <v>4</v>
      </c>
      <c r="P41" s="68">
        <v>5</v>
      </c>
      <c r="Q41" s="68">
        <v>5</v>
      </c>
      <c r="R41" s="42">
        <v>5</v>
      </c>
      <c r="S41" s="42">
        <v>6</v>
      </c>
      <c r="T41" s="42">
        <v>6</v>
      </c>
      <c r="U41" s="42">
        <v>5</v>
      </c>
      <c r="V41" s="42">
        <v>5</v>
      </c>
      <c r="W41" s="42">
        <v>2</v>
      </c>
      <c r="X41" s="42">
        <v>2</v>
      </c>
      <c r="Y41" s="42">
        <v>4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4</v>
      </c>
      <c r="J42" s="68">
        <v>5</v>
      </c>
      <c r="K42" s="68">
        <v>7</v>
      </c>
      <c r="L42" s="68">
        <v>7</v>
      </c>
      <c r="M42" s="68">
        <v>7</v>
      </c>
      <c r="N42" s="68">
        <v>7</v>
      </c>
      <c r="O42" s="68">
        <v>7</v>
      </c>
      <c r="P42" s="68">
        <v>7</v>
      </c>
      <c r="Q42" s="68">
        <v>7</v>
      </c>
      <c r="R42" s="42">
        <v>6</v>
      </c>
      <c r="S42" s="42">
        <v>4</v>
      </c>
      <c r="T42" s="42">
        <v>4</v>
      </c>
      <c r="U42" s="42">
        <v>4</v>
      </c>
      <c r="V42" s="42">
        <v>6</v>
      </c>
      <c r="W42" s="42">
        <v>3</v>
      </c>
      <c r="X42" s="42">
        <v>3</v>
      </c>
      <c r="Y42" s="42">
        <v>5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312</v>
      </c>
      <c r="J43" s="68">
        <v>327</v>
      </c>
      <c r="K43" s="68">
        <v>294</v>
      </c>
      <c r="L43" s="68">
        <v>260</v>
      </c>
      <c r="M43" s="68">
        <v>245</v>
      </c>
      <c r="N43" s="68">
        <v>277</v>
      </c>
      <c r="O43" s="68">
        <v>311</v>
      </c>
      <c r="P43" s="68">
        <v>345</v>
      </c>
      <c r="Q43" s="68">
        <v>333</v>
      </c>
      <c r="R43" s="42">
        <v>338</v>
      </c>
      <c r="S43" s="42">
        <v>285</v>
      </c>
      <c r="T43" s="42">
        <v>305</v>
      </c>
      <c r="U43" s="42">
        <v>321</v>
      </c>
      <c r="V43" s="42">
        <v>371</v>
      </c>
      <c r="W43" s="42">
        <v>148</v>
      </c>
      <c r="X43" s="42">
        <v>574</v>
      </c>
      <c r="Y43" s="42">
        <v>772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428</v>
      </c>
      <c r="J44" s="68">
        <v>477</v>
      </c>
      <c r="K44" s="68">
        <v>548</v>
      </c>
      <c r="L44" s="68">
        <v>512</v>
      </c>
      <c r="M44" s="68">
        <v>581</v>
      </c>
      <c r="N44" s="68">
        <v>667</v>
      </c>
      <c r="O44" s="68">
        <v>724</v>
      </c>
      <c r="P44" s="68">
        <v>537</v>
      </c>
      <c r="Q44" s="68">
        <v>110</v>
      </c>
      <c r="R44" s="42">
        <v>34</v>
      </c>
      <c r="S44" s="42">
        <v>53</v>
      </c>
      <c r="T44" s="42">
        <v>71</v>
      </c>
      <c r="U44" s="42">
        <v>60</v>
      </c>
      <c r="V44" s="42">
        <v>56</v>
      </c>
      <c r="W44" s="42">
        <v>21</v>
      </c>
      <c r="X44" s="42">
        <v>55</v>
      </c>
      <c r="Y44" s="42">
        <v>137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7.4846625766871178E-2</v>
      </c>
      <c r="K46" s="65">
        <f t="shared" si="21"/>
        <v>3.3105022831050324E-2</v>
      </c>
      <c r="L46" s="65">
        <f t="shared" si="21"/>
        <v>-8.6187845303867361E-2</v>
      </c>
      <c r="M46" s="65">
        <f t="shared" si="21"/>
        <v>6.4087061668681944E-2</v>
      </c>
      <c r="N46" s="65">
        <f t="shared" si="21"/>
        <v>0.14431818181818179</v>
      </c>
      <c r="O46" s="65">
        <f t="shared" si="21"/>
        <v>9.4339622641509413E-2</v>
      </c>
      <c r="P46" s="65">
        <f t="shared" si="21"/>
        <v>-0.13248638838475502</v>
      </c>
      <c r="Q46" s="65">
        <f t="shared" si="21"/>
        <v>-0.46338912133891208</v>
      </c>
      <c r="R46" s="65">
        <f t="shared" si="21"/>
        <v>-0.14035087719298245</v>
      </c>
      <c r="S46" s="65">
        <f t="shared" si="21"/>
        <v>-0.10657596371882083</v>
      </c>
      <c r="T46" s="65">
        <f t="shared" si="21"/>
        <v>7.8680203045685237E-2</v>
      </c>
      <c r="U46" s="65">
        <f t="shared" si="21"/>
        <v>0</v>
      </c>
      <c r="V46" s="65">
        <f t="shared" si="21"/>
        <v>0.10588235294117654</v>
      </c>
      <c r="W46" s="65">
        <f t="shared" si="21"/>
        <v>-0.60851063829787233</v>
      </c>
      <c r="X46" s="65">
        <f t="shared" si="21"/>
        <v>2.6032608695652173</v>
      </c>
      <c r="Y46" s="65">
        <f t="shared" si="21"/>
        <v>0.42533936651583715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3.1007751937984551E-2</v>
      </c>
      <c r="K47" s="65">
        <f t="shared" si="21"/>
        <v>-0.10526315789473684</v>
      </c>
      <c r="L47" s="65">
        <f t="shared" si="21"/>
        <v>-0.11764705882352944</v>
      </c>
      <c r="M47" s="65">
        <f t="shared" si="21"/>
        <v>-5.0793650793650835E-2</v>
      </c>
      <c r="N47" s="65">
        <f t="shared" si="21"/>
        <v>0.1371237458193979</v>
      </c>
      <c r="O47" s="65">
        <f t="shared" si="21"/>
        <v>0.11176470588235299</v>
      </c>
      <c r="P47" s="65">
        <f t="shared" si="21"/>
        <v>0.10846560846560838</v>
      </c>
      <c r="Q47" s="65">
        <f t="shared" si="21"/>
        <v>-3.8186157517899777E-2</v>
      </c>
      <c r="R47" s="65">
        <f t="shared" si="21"/>
        <v>9.9255583126551805E-3</v>
      </c>
      <c r="S47" s="65">
        <f t="shared" si="21"/>
        <v>-0.16216216216216217</v>
      </c>
      <c r="T47" s="65">
        <f t="shared" si="21"/>
        <v>3.8123167155425186E-2</v>
      </c>
      <c r="U47" s="65">
        <f t="shared" si="21"/>
        <v>3.1073446327683607E-2</v>
      </c>
      <c r="V47" s="65">
        <f t="shared" si="21"/>
        <v>0.13424657534246576</v>
      </c>
      <c r="W47" s="65">
        <f t="shared" si="21"/>
        <v>-0.606280193236715</v>
      </c>
      <c r="X47" s="65">
        <f t="shared" si="21"/>
        <v>2.7300613496932513</v>
      </c>
      <c r="Y47" s="65">
        <f t="shared" si="21"/>
        <v>0.32894736842105265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-7.2463768115942018E-2</v>
      </c>
      <c r="K48" s="65">
        <f t="shared" si="21"/>
        <v>-0.15625</v>
      </c>
      <c r="L48" s="65">
        <f t="shared" si="21"/>
        <v>-0.16666666666666663</v>
      </c>
      <c r="M48" s="65">
        <f t="shared" si="21"/>
        <v>-4.4444444444444398E-2</v>
      </c>
      <c r="N48" s="65">
        <f t="shared" si="21"/>
        <v>0.20930232558139528</v>
      </c>
      <c r="O48" s="65">
        <f t="shared" si="21"/>
        <v>7.6923076923076872E-2</v>
      </c>
      <c r="P48" s="65">
        <f t="shared" si="21"/>
        <v>0.125</v>
      </c>
      <c r="Q48" s="65">
        <f t="shared" si="21"/>
        <v>-6.3492063492063489E-2</v>
      </c>
      <c r="R48" s="65">
        <f t="shared" si="21"/>
        <v>-1.6949152542372836E-2</v>
      </c>
      <c r="S48" s="65">
        <f t="shared" si="21"/>
        <v>-0.18965517241379315</v>
      </c>
      <c r="T48" s="65">
        <f t="shared" si="21"/>
        <v>-0.14893617021276595</v>
      </c>
      <c r="U48" s="65">
        <f t="shared" si="21"/>
        <v>-0.125</v>
      </c>
      <c r="V48" s="65">
        <f t="shared" si="21"/>
        <v>-8.5714285714285743E-2</v>
      </c>
      <c r="W48" s="65">
        <f t="shared" si="21"/>
        <v>-0.6875</v>
      </c>
      <c r="X48" s="65">
        <f t="shared" si="21"/>
        <v>1.9</v>
      </c>
      <c r="Y48" s="65">
        <f t="shared" si="21"/>
        <v>-0.10344827586206895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5.3459119496855445E-2</v>
      </c>
      <c r="K49" s="65">
        <f t="shared" si="22"/>
        <v>-9.2537313432835777E-2</v>
      </c>
      <c r="L49" s="65">
        <f t="shared" si="22"/>
        <v>-0.11184210526315785</v>
      </c>
      <c r="M49" s="65">
        <f t="shared" si="22"/>
        <v>-5.1851851851851816E-2</v>
      </c>
      <c r="N49" s="65">
        <f t="shared" si="22"/>
        <v>0.125</v>
      </c>
      <c r="O49" s="65">
        <f t="shared" si="22"/>
        <v>0.12152777777777768</v>
      </c>
      <c r="P49" s="65">
        <f t="shared" si="22"/>
        <v>0.10216718266253877</v>
      </c>
      <c r="Q49" s="65">
        <f t="shared" si="22"/>
        <v>-3.3707865168539297E-2</v>
      </c>
      <c r="R49" s="65">
        <f t="shared" si="22"/>
        <v>1.4534883720930258E-2</v>
      </c>
      <c r="S49" s="65">
        <f t="shared" si="22"/>
        <v>-0.1547277936962751</v>
      </c>
      <c r="T49" s="65">
        <f t="shared" si="22"/>
        <v>6.4406779661017044E-2</v>
      </c>
      <c r="U49" s="65">
        <f t="shared" si="22"/>
        <v>5.0955414012738842E-2</v>
      </c>
      <c r="V49" s="65">
        <f t="shared" si="22"/>
        <v>0.16060606060606064</v>
      </c>
      <c r="W49" s="65">
        <f t="shared" si="22"/>
        <v>-0.60052219321148825</v>
      </c>
      <c r="X49" s="65">
        <f t="shared" si="22"/>
        <v>2.784313725490196</v>
      </c>
      <c r="Y49" s="65">
        <f t="shared" si="22"/>
        <v>0.35060449050086362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0.11448598130841114</v>
      </c>
      <c r="K50" s="88">
        <f t="shared" si="23"/>
        <v>0.14884696016771493</v>
      </c>
      <c r="L50" s="88">
        <f t="shared" si="23"/>
        <v>-6.5693430656934337E-2</v>
      </c>
      <c r="M50" s="88">
        <f t="shared" si="23"/>
        <v>0.134765625</v>
      </c>
      <c r="N50" s="88">
        <f t="shared" si="23"/>
        <v>0.1480206540447504</v>
      </c>
      <c r="O50" s="88">
        <f t="shared" si="23"/>
        <v>8.5457271364317799E-2</v>
      </c>
      <c r="P50" s="88">
        <f t="shared" si="23"/>
        <v>-0.25828729281767959</v>
      </c>
      <c r="Q50" s="88">
        <f t="shared" si="23"/>
        <v>-0.7951582867783985</v>
      </c>
      <c r="R50" s="88">
        <f t="shared" si="23"/>
        <v>-0.69090909090909092</v>
      </c>
      <c r="S50" s="88">
        <f t="shared" si="23"/>
        <v>0.55882352941176472</v>
      </c>
      <c r="T50" s="88">
        <f t="shared" si="23"/>
        <v>0.33962264150943389</v>
      </c>
      <c r="U50" s="88">
        <f t="shared" si="23"/>
        <v>-0.15492957746478875</v>
      </c>
      <c r="V50" s="88">
        <f t="shared" si="23"/>
        <v>-6.6666666666666652E-2</v>
      </c>
      <c r="W50" s="88">
        <f t="shared" si="23"/>
        <v>-0.625</v>
      </c>
      <c r="X50" s="88">
        <f t="shared" si="23"/>
        <v>1.6190476190476191</v>
      </c>
      <c r="Y50" s="88">
        <f t="shared" si="23"/>
        <v>1.4909090909090907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0.28269164065209851</v>
      </c>
      <c r="J52" s="65">
        <f t="shared" si="24"/>
        <v>0.27677725118483415</v>
      </c>
      <c r="K52" s="65">
        <f t="shared" si="24"/>
        <v>0.26767228630582668</v>
      </c>
      <c r="L52" s="65">
        <f t="shared" si="24"/>
        <v>0.28785241907413855</v>
      </c>
      <c r="M52" s="65">
        <f t="shared" si="24"/>
        <v>0.26578073089700999</v>
      </c>
      <c r="N52" s="65">
        <f t="shared" si="24"/>
        <v>0.26831867839062085</v>
      </c>
      <c r="O52" s="65">
        <f t="shared" si="24"/>
        <v>0.27835311947461477</v>
      </c>
      <c r="P52" s="65">
        <f t="shared" si="24"/>
        <v>0.25768194070080863</v>
      </c>
      <c r="Q52" s="65">
        <f t="shared" si="24"/>
        <v>0.16203411244472521</v>
      </c>
      <c r="R52" s="65">
        <f t="shared" si="24"/>
        <v>0.13315217391304349</v>
      </c>
      <c r="S52" s="65">
        <f t="shared" si="24"/>
        <v>0.12156741746374576</v>
      </c>
      <c r="T52" s="65">
        <f t="shared" si="24"/>
        <v>0.1326881049016547</v>
      </c>
      <c r="U52" s="65">
        <f t="shared" si="24"/>
        <v>0.13056835637480799</v>
      </c>
      <c r="V52" s="65">
        <f t="shared" si="24"/>
        <v>0.14333638304361085</v>
      </c>
      <c r="W52" s="65">
        <f t="shared" ref="W52:X52" si="25">W35/W32</f>
        <v>7.6158940397350994E-2</v>
      </c>
      <c r="X52" s="65">
        <f t="shared" si="25"/>
        <v>0.18274531422271223</v>
      </c>
      <c r="Y52" s="65">
        <f t="shared" ref="Y52" si="26">Y35/Y32</f>
        <v>0.22183098591549297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0.82406471183013141</v>
      </c>
      <c r="J53" s="88">
        <f t="shared" si="27"/>
        <v>0.8066298342541437</v>
      </c>
      <c r="K53" s="88">
        <f t="shared" si="27"/>
        <v>0.81752484191508579</v>
      </c>
      <c r="L53" s="88">
        <f t="shared" si="27"/>
        <v>0.80058083252662149</v>
      </c>
      <c r="M53" s="88">
        <f t="shared" si="27"/>
        <v>0.82242990654205606</v>
      </c>
      <c r="N53" s="88">
        <f t="shared" si="27"/>
        <v>0.82473382473382473</v>
      </c>
      <c r="O53" s="88">
        <f t="shared" si="27"/>
        <v>0.82361733931240655</v>
      </c>
      <c r="P53" s="88">
        <f t="shared" si="27"/>
        <v>0.76357827476038342</v>
      </c>
      <c r="Q53" s="88">
        <f t="shared" si="27"/>
        <v>0.69701086956521741</v>
      </c>
      <c r="R53" s="88">
        <f t="shared" si="27"/>
        <v>0.57950065703022335</v>
      </c>
      <c r="S53" s="88">
        <f t="shared" si="27"/>
        <v>0.54269972451790638</v>
      </c>
      <c r="T53" s="88">
        <f t="shared" si="27"/>
        <v>0.58864265927977844</v>
      </c>
      <c r="U53" s="88">
        <f t="shared" si="27"/>
        <v>0.59943582510578275</v>
      </c>
      <c r="V53" s="88">
        <f t="shared" si="27"/>
        <v>0.60880829015544047</v>
      </c>
      <c r="W53" s="88">
        <f t="shared" ref="W53:X53" si="28">W35/W34</f>
        <v>0.38253638253638256</v>
      </c>
      <c r="X53" s="88">
        <f t="shared" si="28"/>
        <v>0.61275415896487984</v>
      </c>
      <c r="Y53" s="88">
        <f t="shared" ref="Y53" si="29">Y35/Y34</f>
        <v>0.71699544764795142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4.9079754601226997E-3</v>
      </c>
      <c r="J55" s="88">
        <f t="shared" si="30"/>
        <v>5.7077625570776253E-3</v>
      </c>
      <c r="K55" s="88">
        <f t="shared" si="30"/>
        <v>7.7348066298342545E-3</v>
      </c>
      <c r="L55" s="88">
        <f t="shared" si="30"/>
        <v>8.4643288996372433E-3</v>
      </c>
      <c r="M55" s="88">
        <f t="shared" si="30"/>
        <v>7.9545454545454537E-3</v>
      </c>
      <c r="N55" s="88">
        <f t="shared" si="30"/>
        <v>6.9513406156901684E-3</v>
      </c>
      <c r="O55" s="88">
        <f t="shared" si="30"/>
        <v>6.3520871143375682E-3</v>
      </c>
      <c r="P55" s="88">
        <f t="shared" si="30"/>
        <v>7.3221757322175732E-3</v>
      </c>
      <c r="Q55" s="88">
        <f t="shared" si="30"/>
        <v>1.364522417153996E-2</v>
      </c>
      <c r="R55" s="88">
        <f t="shared" si="30"/>
        <v>1.3605442176870748E-2</v>
      </c>
      <c r="S55" s="88">
        <f t="shared" si="30"/>
        <v>1.015228426395939E-2</v>
      </c>
      <c r="T55" s="88">
        <f t="shared" si="30"/>
        <v>9.4117647058823521E-3</v>
      </c>
      <c r="U55" s="88">
        <f t="shared" si="30"/>
        <v>9.4117647058823521E-3</v>
      </c>
      <c r="V55" s="88">
        <f t="shared" si="30"/>
        <v>1.276595744680851E-2</v>
      </c>
      <c r="W55" s="88">
        <f t="shared" ref="W55:X55" si="31">W42/W35</f>
        <v>1.6304347826086956E-2</v>
      </c>
      <c r="X55" s="88">
        <f t="shared" si="31"/>
        <v>4.5248868778280547E-3</v>
      </c>
      <c r="Y55" s="88">
        <f t="shared" ref="Y55" si="32">Y42/Y35</f>
        <v>5.2910052910052907E-3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8.4662576687116561E-2</v>
      </c>
      <c r="J56" s="65">
        <f t="shared" si="33"/>
        <v>7.3059360730593603E-2</v>
      </c>
      <c r="K56" s="65">
        <f t="shared" si="33"/>
        <v>5.9668508287292817E-2</v>
      </c>
      <c r="L56" s="65">
        <f t="shared" si="33"/>
        <v>5.4413542926239421E-2</v>
      </c>
      <c r="M56" s="65">
        <f t="shared" si="33"/>
        <v>4.8863636363636366E-2</v>
      </c>
      <c r="N56" s="65">
        <f t="shared" si="33"/>
        <v>5.1638530287984111E-2</v>
      </c>
      <c r="O56" s="65">
        <f t="shared" si="33"/>
        <v>5.0816696914700546E-2</v>
      </c>
      <c r="P56" s="65">
        <f t="shared" si="33"/>
        <v>6.5899581589958164E-2</v>
      </c>
      <c r="Q56" s="65">
        <f t="shared" si="33"/>
        <v>0.11500974658869395</v>
      </c>
      <c r="R56" s="65">
        <f t="shared" si="33"/>
        <v>0.13151927437641722</v>
      </c>
      <c r="S56" s="65">
        <f t="shared" si="33"/>
        <v>0.11928934010152284</v>
      </c>
      <c r="T56" s="65">
        <f t="shared" si="33"/>
        <v>9.4117647058823528E-2</v>
      </c>
      <c r="U56" s="65">
        <f t="shared" si="33"/>
        <v>8.2352941176470587E-2</v>
      </c>
      <c r="V56" s="65">
        <f t="shared" si="33"/>
        <v>6.8085106382978725E-2</v>
      </c>
      <c r="W56" s="65">
        <f t="shared" ref="W56:X56" si="34">W37/W35</f>
        <v>5.434782608695652E-2</v>
      </c>
      <c r="X56" s="65">
        <f t="shared" si="34"/>
        <v>4.3740573152337855E-2</v>
      </c>
      <c r="Y56" s="65">
        <f t="shared" ref="Y56" si="35">Y37/Y35</f>
        <v>2.7513227513227514E-2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-132</v>
      </c>
      <c r="J59" s="42">
        <f t="shared" si="36"/>
        <v>-225</v>
      </c>
      <c r="K59" s="42">
        <f t="shared" si="36"/>
        <v>-299</v>
      </c>
      <c r="L59" s="42">
        <f t="shared" si="36"/>
        <v>-281</v>
      </c>
      <c r="M59" s="42">
        <f t="shared" si="36"/>
        <v>-379</v>
      </c>
      <c r="N59" s="42">
        <f t="shared" si="36"/>
        <v>-532</v>
      </c>
      <c r="O59" s="42">
        <f t="shared" si="36"/>
        <v>-634</v>
      </c>
      <c r="P59" s="42">
        <f t="shared" si="36"/>
        <v>-460</v>
      </c>
      <c r="Q59" s="42">
        <f t="shared" si="36"/>
        <v>54</v>
      </c>
      <c r="R59" s="42">
        <f t="shared" si="36"/>
        <v>235</v>
      </c>
      <c r="S59" s="42">
        <f t="shared" si="36"/>
        <v>338</v>
      </c>
      <c r="T59" s="42">
        <f t="shared" si="36"/>
        <v>264</v>
      </c>
      <c r="U59" s="42">
        <f t="shared" si="36"/>
        <v>348</v>
      </c>
      <c r="V59" s="42">
        <f t="shared" si="36"/>
        <v>332</v>
      </c>
      <c r="W59" s="42">
        <f t="shared" ref="W59:X59" si="37">W8-W35</f>
        <v>86</v>
      </c>
      <c r="X59" s="42">
        <f t="shared" si="37"/>
        <v>57</v>
      </c>
      <c r="Y59" s="42">
        <f t="shared" ref="Y59" si="38">Y8-Y35</f>
        <v>-3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-0.70454545454545459</v>
      </c>
      <c r="K61" s="87">
        <f t="shared" si="39"/>
        <v>-0.3288888888888889</v>
      </c>
      <c r="L61" s="87">
        <f t="shared" si="39"/>
        <v>6.0200668896321072E-2</v>
      </c>
      <c r="M61" s="87">
        <f t="shared" si="39"/>
        <v>-0.3487544483985765</v>
      </c>
      <c r="N61" s="87">
        <f t="shared" si="39"/>
        <v>-0.40369393139841686</v>
      </c>
      <c r="O61" s="87">
        <f t="shared" si="39"/>
        <v>-0.19172932330827067</v>
      </c>
      <c r="P61" s="87">
        <f t="shared" si="39"/>
        <v>0.27444794952681389</v>
      </c>
      <c r="Q61" s="87">
        <f t="shared" si="39"/>
        <v>1.1173913043478261</v>
      </c>
      <c r="R61" s="87">
        <f t="shared" si="39"/>
        <v>3.3518518518518516</v>
      </c>
      <c r="S61" s="87">
        <f t="shared" si="39"/>
        <v>0.43829787234042555</v>
      </c>
      <c r="T61" s="87">
        <f t="shared" si="39"/>
        <v>-0.21893491124260356</v>
      </c>
      <c r="U61" s="87">
        <f t="shared" si="39"/>
        <v>0.31818181818181818</v>
      </c>
      <c r="V61" s="87">
        <f t="shared" si="39"/>
        <v>-4.5977011494252873E-2</v>
      </c>
      <c r="W61" s="87">
        <f t="shared" si="39"/>
        <v>-0.74096385542168675</v>
      </c>
      <c r="X61" s="87">
        <f t="shared" si="39"/>
        <v>-0.33720930232558138</v>
      </c>
      <c r="Y61" s="87">
        <f t="shared" si="39"/>
        <v>-1.0526315789473684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506" priority="19" stopIfTrue="1" operator="lessThan">
      <formula>0</formula>
    </cfRule>
  </conditionalFormatting>
  <conditionalFormatting sqref="B19:V24 W19:Y29 I25:V26 B27:V27 I28:V29 Z34:HI35 Z51:HI53 I55:Y56">
    <cfRule type="cellIs" dxfId="505" priority="21" stopIfTrue="1" operator="lessThan">
      <formula>0</formula>
    </cfRule>
  </conditionalFormatting>
  <conditionalFormatting sqref="B48:Y51 B54:Y54 A57:U57 I59:Y59">
    <cfRule type="cellIs" dxfId="504" priority="4" stopIfTrue="1" operator="lessThan">
      <formula>0</formula>
    </cfRule>
  </conditionalFormatting>
  <conditionalFormatting sqref="C50:I50 B50:B51 I52:Y53">
    <cfRule type="cellIs" dxfId="503" priority="18" stopIfTrue="1" operator="lessThan">
      <formula>0</formula>
    </cfRule>
  </conditionalFormatting>
  <conditionalFormatting sqref="C19:Y23">
    <cfRule type="cellIs" dxfId="502" priority="2" operator="lessThan">
      <formula>0</formula>
    </cfRule>
  </conditionalFormatting>
  <conditionalFormatting sqref="J46:Y50">
    <cfRule type="cellIs" dxfId="501" priority="1" operator="lessThan">
      <formula>0</formula>
    </cfRule>
  </conditionalFormatting>
  <conditionalFormatting sqref="J61:Y61">
    <cfRule type="cellIs" dxfId="500" priority="3" stopIfTrue="1" operator="lessThan">
      <formula>0</formula>
    </cfRule>
  </conditionalFormatting>
  <conditionalFormatting sqref="M34:P34">
    <cfRule type="cellIs" dxfId="499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53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ht="14.4" customHeight="1" x14ac:dyDescent="0.3">
      <c r="A1" s="35" t="s">
        <v>221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293</v>
      </c>
      <c r="J5" s="42">
        <v>381</v>
      </c>
      <c r="K5" s="42">
        <v>320</v>
      </c>
      <c r="L5" s="42">
        <v>282</v>
      </c>
      <c r="M5" s="42">
        <v>269</v>
      </c>
      <c r="N5" s="42">
        <v>412</v>
      </c>
      <c r="O5" s="42">
        <v>346</v>
      </c>
      <c r="P5" s="42">
        <v>406</v>
      </c>
      <c r="Q5" s="42">
        <v>443</v>
      </c>
      <c r="R5" s="42">
        <v>421</v>
      </c>
      <c r="S5" s="42">
        <v>397</v>
      </c>
      <c r="T5" s="42">
        <v>435</v>
      </c>
      <c r="U5" s="42">
        <v>530</v>
      </c>
      <c r="V5" s="42">
        <v>575</v>
      </c>
      <c r="W5" s="42">
        <v>454</v>
      </c>
      <c r="X5" s="42">
        <v>559</v>
      </c>
      <c r="Y5" s="42">
        <v>560</v>
      </c>
    </row>
    <row r="6" spans="1:25" x14ac:dyDescent="0.3">
      <c r="A6" s="67" t="s">
        <v>113</v>
      </c>
      <c r="B6" s="42">
        <v>163</v>
      </c>
      <c r="C6" s="42">
        <v>83</v>
      </c>
      <c r="D6" s="42">
        <v>59</v>
      </c>
      <c r="E6" s="42">
        <v>87</v>
      </c>
      <c r="F6" s="68">
        <v>125</v>
      </c>
      <c r="G6" s="68">
        <v>146</v>
      </c>
      <c r="H6" s="68">
        <v>153</v>
      </c>
      <c r="I6" s="68">
        <v>225</v>
      </c>
      <c r="J6" s="68">
        <v>248</v>
      </c>
      <c r="K6" s="68">
        <v>229</v>
      </c>
      <c r="L6" s="68">
        <v>193</v>
      </c>
      <c r="M6" s="68">
        <v>188</v>
      </c>
      <c r="N6" s="68">
        <v>310</v>
      </c>
      <c r="O6" s="68">
        <v>236</v>
      </c>
      <c r="P6" s="68">
        <v>293</v>
      </c>
      <c r="Q6" s="68">
        <v>307</v>
      </c>
      <c r="R6" s="42">
        <v>288</v>
      </c>
      <c r="S6" s="42">
        <v>255</v>
      </c>
      <c r="T6" s="42">
        <v>274</v>
      </c>
      <c r="U6" s="42">
        <v>344</v>
      </c>
      <c r="V6" s="42">
        <v>410</v>
      </c>
      <c r="W6" s="42">
        <v>336</v>
      </c>
      <c r="X6" s="42">
        <v>450</v>
      </c>
      <c r="Y6" s="42">
        <v>405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68</v>
      </c>
      <c r="J7" s="68">
        <v>133</v>
      </c>
      <c r="K7" s="68">
        <v>91</v>
      </c>
      <c r="L7" s="68">
        <v>89</v>
      </c>
      <c r="M7" s="68">
        <v>81</v>
      </c>
      <c r="N7" s="68">
        <v>103</v>
      </c>
      <c r="O7" s="68">
        <v>110</v>
      </c>
      <c r="P7" s="68">
        <v>113</v>
      </c>
      <c r="Q7" s="42">
        <v>137</v>
      </c>
      <c r="R7" s="42">
        <v>133</v>
      </c>
      <c r="S7" s="42">
        <v>141</v>
      </c>
      <c r="T7" s="42">
        <v>161</v>
      </c>
      <c r="U7" s="42">
        <v>186</v>
      </c>
      <c r="V7" s="42">
        <v>166</v>
      </c>
      <c r="W7" s="42">
        <v>118</v>
      </c>
      <c r="X7" s="42">
        <v>110</v>
      </c>
      <c r="Y7" s="42">
        <v>156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26</v>
      </c>
      <c r="J8" s="3">
        <f t="shared" si="0"/>
        <v>37</v>
      </c>
      <c r="K8" s="3">
        <f t="shared" si="0"/>
        <v>43</v>
      </c>
      <c r="L8" s="3">
        <f t="shared" si="0"/>
        <v>53</v>
      </c>
      <c r="M8" s="3">
        <f t="shared" si="0"/>
        <v>41</v>
      </c>
      <c r="N8" s="3">
        <f t="shared" si="0"/>
        <v>49</v>
      </c>
      <c r="O8" s="3">
        <f t="shared" si="0"/>
        <v>55</v>
      </c>
      <c r="P8" s="3">
        <f t="shared" si="0"/>
        <v>65</v>
      </c>
      <c r="Q8" s="3">
        <f t="shared" si="0"/>
        <v>66</v>
      </c>
      <c r="R8" s="3">
        <f t="shared" si="0"/>
        <v>75</v>
      </c>
      <c r="S8" s="3">
        <f t="shared" si="0"/>
        <v>80</v>
      </c>
      <c r="T8" s="3">
        <f t="shared" si="0"/>
        <v>79</v>
      </c>
      <c r="U8" s="3">
        <f t="shared" si="0"/>
        <v>80</v>
      </c>
      <c r="V8" s="3">
        <f t="shared" si="0"/>
        <v>83</v>
      </c>
      <c r="W8" s="3">
        <f t="shared" ref="W8:X8" si="1">W9+W17</f>
        <v>24</v>
      </c>
      <c r="X8" s="3">
        <f t="shared" si="1"/>
        <v>18</v>
      </c>
      <c r="Y8" s="3">
        <f t="shared" ref="Y8" si="2">Y9+Y17</f>
        <v>60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25</v>
      </c>
      <c r="J9" s="68">
        <v>34</v>
      </c>
      <c r="K9" s="68">
        <v>38</v>
      </c>
      <c r="L9" s="68">
        <v>50</v>
      </c>
      <c r="M9" s="68">
        <v>37</v>
      </c>
      <c r="N9" s="68">
        <v>42</v>
      </c>
      <c r="O9" s="68">
        <v>48</v>
      </c>
      <c r="P9" s="68">
        <v>55</v>
      </c>
      <c r="Q9" s="68">
        <v>57</v>
      </c>
      <c r="R9" s="42">
        <v>66</v>
      </c>
      <c r="S9" s="42">
        <v>71</v>
      </c>
      <c r="T9" s="42">
        <v>69</v>
      </c>
      <c r="U9" s="42">
        <v>68</v>
      </c>
      <c r="V9" s="42">
        <v>73</v>
      </c>
      <c r="W9" s="42">
        <v>20</v>
      </c>
      <c r="X9" s="42">
        <v>15</v>
      </c>
      <c r="Y9" s="42">
        <v>51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9</v>
      </c>
      <c r="J10" s="68">
        <v>12</v>
      </c>
      <c r="K10" s="68">
        <v>13</v>
      </c>
      <c r="L10" s="68">
        <v>16</v>
      </c>
      <c r="M10" s="68">
        <v>11</v>
      </c>
      <c r="N10" s="68">
        <v>11</v>
      </c>
      <c r="O10" s="68">
        <v>12</v>
      </c>
      <c r="P10" s="68">
        <v>12</v>
      </c>
      <c r="Q10" s="68">
        <v>12</v>
      </c>
      <c r="R10" s="42">
        <v>14</v>
      </c>
      <c r="S10" s="42">
        <v>14</v>
      </c>
      <c r="T10" s="42">
        <v>14</v>
      </c>
      <c r="U10" s="42">
        <v>15</v>
      </c>
      <c r="V10" s="42">
        <v>17</v>
      </c>
      <c r="W10" s="42">
        <v>4</v>
      </c>
      <c r="X10" s="42">
        <v>2</v>
      </c>
      <c r="Y10" s="42">
        <v>11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</v>
      </c>
      <c r="J12" s="68">
        <v>11</v>
      </c>
      <c r="K12" s="68">
        <v>13</v>
      </c>
      <c r="L12" s="68">
        <v>16</v>
      </c>
      <c r="M12" s="68">
        <v>10</v>
      </c>
      <c r="N12" s="68">
        <v>11</v>
      </c>
      <c r="O12" s="68">
        <v>12</v>
      </c>
      <c r="P12" s="68">
        <v>12</v>
      </c>
      <c r="Q12" s="68">
        <v>12</v>
      </c>
      <c r="R12" s="42">
        <v>13</v>
      </c>
      <c r="S12" s="42">
        <v>14</v>
      </c>
      <c r="T12" s="42">
        <v>13</v>
      </c>
      <c r="U12" s="42">
        <v>15</v>
      </c>
      <c r="V12" s="42">
        <v>16</v>
      </c>
      <c r="W12" s="42">
        <v>3</v>
      </c>
      <c r="X12" s="42">
        <v>2</v>
      </c>
      <c r="Y12" s="42">
        <v>11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17</v>
      </c>
      <c r="J13" s="68">
        <v>22</v>
      </c>
      <c r="K13" s="68">
        <v>25</v>
      </c>
      <c r="L13" s="68">
        <v>34</v>
      </c>
      <c r="M13" s="68">
        <v>27</v>
      </c>
      <c r="N13" s="68">
        <v>30</v>
      </c>
      <c r="O13" s="68">
        <v>36</v>
      </c>
      <c r="P13" s="68">
        <v>43</v>
      </c>
      <c r="Q13" s="68">
        <v>45</v>
      </c>
      <c r="R13" s="42">
        <v>53</v>
      </c>
      <c r="S13" s="42">
        <v>57</v>
      </c>
      <c r="T13" s="42">
        <v>55</v>
      </c>
      <c r="U13" s="42">
        <v>53</v>
      </c>
      <c r="V13" s="42">
        <v>56</v>
      </c>
      <c r="W13" s="42">
        <v>16</v>
      </c>
      <c r="X13" s="42">
        <v>12</v>
      </c>
      <c r="Y13" s="42">
        <v>40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6</v>
      </c>
      <c r="J15" s="68">
        <v>6</v>
      </c>
      <c r="K15" s="68">
        <v>6</v>
      </c>
      <c r="L15" s="68">
        <v>6</v>
      </c>
      <c r="M15" s="68">
        <v>6</v>
      </c>
      <c r="N15" s="68">
        <v>6</v>
      </c>
      <c r="O15" s="68">
        <v>7</v>
      </c>
      <c r="P15" s="68">
        <v>6</v>
      </c>
      <c r="Q15" s="68">
        <v>7</v>
      </c>
      <c r="R15" s="42">
        <v>7</v>
      </c>
      <c r="S15" s="42">
        <v>7</v>
      </c>
      <c r="T15" s="42">
        <v>7</v>
      </c>
      <c r="U15" s="42">
        <v>7</v>
      </c>
      <c r="V15" s="42">
        <v>7</v>
      </c>
      <c r="W15" s="42">
        <v>6</v>
      </c>
      <c r="X15" s="42">
        <v>6</v>
      </c>
      <c r="Y15" s="42">
        <v>7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11</v>
      </c>
      <c r="J16" s="68">
        <v>16</v>
      </c>
      <c r="K16" s="68">
        <v>19</v>
      </c>
      <c r="L16" s="68">
        <v>28</v>
      </c>
      <c r="M16" s="68">
        <v>21</v>
      </c>
      <c r="N16" s="68">
        <v>24</v>
      </c>
      <c r="O16" s="68">
        <v>29</v>
      </c>
      <c r="P16" s="68">
        <v>37</v>
      </c>
      <c r="Q16" s="68">
        <v>39</v>
      </c>
      <c r="R16" s="42">
        <v>46</v>
      </c>
      <c r="S16" s="42">
        <v>51</v>
      </c>
      <c r="T16" s="42">
        <v>48</v>
      </c>
      <c r="U16" s="42">
        <v>46</v>
      </c>
      <c r="V16" s="42">
        <v>49</v>
      </c>
      <c r="W16" s="42">
        <v>10</v>
      </c>
      <c r="X16" s="42">
        <v>6</v>
      </c>
      <c r="Y16" s="42">
        <v>32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</v>
      </c>
      <c r="J17" s="68">
        <v>3</v>
      </c>
      <c r="K17" s="68">
        <v>5</v>
      </c>
      <c r="L17" s="68">
        <v>3</v>
      </c>
      <c r="M17" s="68">
        <v>4</v>
      </c>
      <c r="N17" s="68">
        <v>7</v>
      </c>
      <c r="O17" s="68">
        <v>7</v>
      </c>
      <c r="P17" s="68">
        <v>10</v>
      </c>
      <c r="Q17" s="68">
        <v>9</v>
      </c>
      <c r="R17" s="42">
        <v>9</v>
      </c>
      <c r="S17" s="42">
        <v>9</v>
      </c>
      <c r="T17" s="42">
        <v>10</v>
      </c>
      <c r="U17" s="42">
        <v>12</v>
      </c>
      <c r="V17" s="42">
        <v>10</v>
      </c>
      <c r="W17" s="42">
        <v>4</v>
      </c>
      <c r="X17" s="42">
        <v>3</v>
      </c>
      <c r="Y17" s="42">
        <v>9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0.42307692307692313</v>
      </c>
      <c r="K19" s="89">
        <f t="shared" si="3"/>
        <v>0.16216216216216206</v>
      </c>
      <c r="L19" s="89">
        <f t="shared" si="3"/>
        <v>0.23255813953488369</v>
      </c>
      <c r="M19" s="89">
        <f t="shared" si="3"/>
        <v>-0.22641509433962259</v>
      </c>
      <c r="N19" s="89">
        <f t="shared" si="3"/>
        <v>0.19512195121951215</v>
      </c>
      <c r="O19" s="89">
        <f t="shared" si="3"/>
        <v>0.12244897959183665</v>
      </c>
      <c r="P19" s="89">
        <f t="shared" si="3"/>
        <v>0.18181818181818188</v>
      </c>
      <c r="Q19" s="89">
        <f t="shared" si="3"/>
        <v>1.538461538461533E-2</v>
      </c>
      <c r="R19" s="89">
        <f t="shared" si="3"/>
        <v>0.13636363636363646</v>
      </c>
      <c r="S19" s="89">
        <f t="shared" si="3"/>
        <v>6.6666666666666652E-2</v>
      </c>
      <c r="T19" s="89">
        <f t="shared" si="3"/>
        <v>-1.2499999999999956E-2</v>
      </c>
      <c r="U19" s="89">
        <f t="shared" si="3"/>
        <v>1.2658227848101333E-2</v>
      </c>
      <c r="V19" s="89">
        <f t="shared" si="3"/>
        <v>3.7500000000000089E-2</v>
      </c>
      <c r="W19" s="89">
        <f t="shared" si="3"/>
        <v>-0.71084337349397586</v>
      </c>
      <c r="X19" s="89">
        <f t="shared" si="3"/>
        <v>-0.25</v>
      </c>
      <c r="Y19" s="89">
        <f t="shared" si="3"/>
        <v>2.3333333333333335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0.3600000000000001</v>
      </c>
      <c r="K20" s="89">
        <f t="shared" si="3"/>
        <v>0.11764705882352944</v>
      </c>
      <c r="L20" s="89">
        <f t="shared" si="3"/>
        <v>0.31578947368421062</v>
      </c>
      <c r="M20" s="89">
        <f t="shared" si="3"/>
        <v>-0.26</v>
      </c>
      <c r="N20" s="89">
        <f t="shared" si="3"/>
        <v>0.13513513513513509</v>
      </c>
      <c r="O20" s="89">
        <f t="shared" si="3"/>
        <v>0.14285714285714279</v>
      </c>
      <c r="P20" s="89">
        <f t="shared" si="3"/>
        <v>0.14583333333333326</v>
      </c>
      <c r="Q20" s="89">
        <f t="shared" si="3"/>
        <v>3.6363636363636376E-2</v>
      </c>
      <c r="R20" s="89">
        <f t="shared" si="3"/>
        <v>0.15789473684210531</v>
      </c>
      <c r="S20" s="89">
        <f t="shared" si="3"/>
        <v>7.575757575757569E-2</v>
      </c>
      <c r="T20" s="89">
        <f t="shared" si="3"/>
        <v>-2.8169014084507005E-2</v>
      </c>
      <c r="U20" s="89">
        <f t="shared" si="3"/>
        <v>-1.4492753623188359E-2</v>
      </c>
      <c r="V20" s="89">
        <f t="shared" si="3"/>
        <v>7.3529411764705843E-2</v>
      </c>
      <c r="W20" s="89">
        <f t="shared" si="3"/>
        <v>-0.72602739726027399</v>
      </c>
      <c r="X20" s="89">
        <f t="shared" si="3"/>
        <v>-0.25</v>
      </c>
      <c r="Y20" s="89">
        <f t="shared" si="3"/>
        <v>2.4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0.33333333333333326</v>
      </c>
      <c r="K21" s="89">
        <f t="shared" si="3"/>
        <v>8.3333333333333259E-2</v>
      </c>
      <c r="L21" s="89">
        <f t="shared" si="3"/>
        <v>0.23076923076923084</v>
      </c>
      <c r="M21" s="89">
        <f t="shared" si="3"/>
        <v>-0.3125</v>
      </c>
      <c r="N21" s="89">
        <f t="shared" si="3"/>
        <v>0</v>
      </c>
      <c r="O21" s="89">
        <f t="shared" si="3"/>
        <v>9.0909090909090828E-2</v>
      </c>
      <c r="P21" s="89">
        <f t="shared" si="3"/>
        <v>0</v>
      </c>
      <c r="Q21" s="89">
        <f t="shared" si="3"/>
        <v>0</v>
      </c>
      <c r="R21" s="89">
        <f t="shared" si="3"/>
        <v>0.16666666666666674</v>
      </c>
      <c r="S21" s="89">
        <f t="shared" si="3"/>
        <v>0</v>
      </c>
      <c r="T21" s="89">
        <f t="shared" si="3"/>
        <v>0</v>
      </c>
      <c r="U21" s="89">
        <f t="shared" si="3"/>
        <v>7.1428571428571397E-2</v>
      </c>
      <c r="V21" s="89">
        <f t="shared" si="3"/>
        <v>0.1333333333333333</v>
      </c>
      <c r="W21" s="89">
        <f t="shared" si="3"/>
        <v>-0.76470588235294112</v>
      </c>
      <c r="X21" s="89">
        <f t="shared" si="3"/>
        <v>-0.5</v>
      </c>
      <c r="Y21" s="89">
        <f t="shared" si="3"/>
        <v>4.5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0.29411764705882359</v>
      </c>
      <c r="K22" s="89">
        <f t="shared" si="4"/>
        <v>0.13636363636363646</v>
      </c>
      <c r="L22" s="89">
        <f t="shared" si="4"/>
        <v>0.3600000000000001</v>
      </c>
      <c r="M22" s="89">
        <f t="shared" si="4"/>
        <v>-0.20588235294117652</v>
      </c>
      <c r="N22" s="89">
        <f t="shared" si="4"/>
        <v>0.11111111111111116</v>
      </c>
      <c r="O22" s="89">
        <f t="shared" si="4"/>
        <v>0.19999999999999996</v>
      </c>
      <c r="P22" s="89">
        <f t="shared" si="4"/>
        <v>0.19444444444444442</v>
      </c>
      <c r="Q22" s="89">
        <f t="shared" si="4"/>
        <v>4.6511627906976827E-2</v>
      </c>
      <c r="R22" s="89">
        <f t="shared" si="4"/>
        <v>0.17777777777777781</v>
      </c>
      <c r="S22" s="89">
        <f t="shared" si="4"/>
        <v>7.547169811320753E-2</v>
      </c>
      <c r="T22" s="89">
        <f t="shared" si="4"/>
        <v>-3.5087719298245612E-2</v>
      </c>
      <c r="U22" s="89">
        <f t="shared" si="4"/>
        <v>-3.6363636363636376E-2</v>
      </c>
      <c r="V22" s="89">
        <f t="shared" si="4"/>
        <v>5.6603773584905648E-2</v>
      </c>
      <c r="W22" s="89">
        <f t="shared" si="4"/>
        <v>-0.7142857142857143</v>
      </c>
      <c r="X22" s="89">
        <f t="shared" si="4"/>
        <v>-0.25</v>
      </c>
      <c r="Y22" s="89">
        <f t="shared" si="4"/>
        <v>2.3333333333333335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2</v>
      </c>
      <c r="K23" s="89">
        <f t="shared" si="5"/>
        <v>0.66666666666666674</v>
      </c>
      <c r="L23" s="89">
        <f t="shared" si="5"/>
        <v>-0.4</v>
      </c>
      <c r="M23" s="89">
        <f t="shared" si="5"/>
        <v>0.33333333333333326</v>
      </c>
      <c r="N23" s="89">
        <f t="shared" si="5"/>
        <v>0.75</v>
      </c>
      <c r="O23" s="89">
        <f t="shared" si="5"/>
        <v>0</v>
      </c>
      <c r="P23" s="89">
        <f t="shared" si="5"/>
        <v>0.4285714285714286</v>
      </c>
      <c r="Q23" s="89">
        <f t="shared" si="5"/>
        <v>-9.9999999999999978E-2</v>
      </c>
      <c r="R23" s="89">
        <f t="shared" si="5"/>
        <v>0</v>
      </c>
      <c r="S23" s="89">
        <f t="shared" si="5"/>
        <v>0</v>
      </c>
      <c r="T23" s="89">
        <f t="shared" si="5"/>
        <v>0.11111111111111116</v>
      </c>
      <c r="U23" s="89">
        <f t="shared" si="5"/>
        <v>0.19999999999999996</v>
      </c>
      <c r="V23" s="89">
        <f t="shared" si="5"/>
        <v>-0.16666666666666663</v>
      </c>
      <c r="W23" s="89">
        <f t="shared" si="5"/>
        <v>-0.6</v>
      </c>
      <c r="X23" s="89">
        <f t="shared" si="5"/>
        <v>-0.25</v>
      </c>
      <c r="Y23" s="89">
        <f t="shared" si="5"/>
        <v>2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8.8737201365187715E-2</v>
      </c>
      <c r="J25" s="89">
        <f t="shared" si="6"/>
        <v>9.711286089238845E-2</v>
      </c>
      <c r="K25" s="89">
        <f t="shared" si="6"/>
        <v>0.13437499999999999</v>
      </c>
      <c r="L25" s="89">
        <f t="shared" si="6"/>
        <v>0.18794326241134751</v>
      </c>
      <c r="M25" s="89">
        <f t="shared" si="6"/>
        <v>0.15241635687732341</v>
      </c>
      <c r="N25" s="89">
        <f t="shared" si="6"/>
        <v>0.11893203883495146</v>
      </c>
      <c r="O25" s="89">
        <f t="shared" si="6"/>
        <v>0.15895953757225434</v>
      </c>
      <c r="P25" s="89">
        <f t="shared" si="6"/>
        <v>0.16009852216748768</v>
      </c>
      <c r="Q25" s="89">
        <f t="shared" si="6"/>
        <v>0.1489841986455982</v>
      </c>
      <c r="R25" s="89">
        <f t="shared" si="6"/>
        <v>0.17814726840855108</v>
      </c>
      <c r="S25" s="89">
        <f t="shared" si="6"/>
        <v>0.20151133501259447</v>
      </c>
      <c r="T25" s="89">
        <f t="shared" si="6"/>
        <v>0.18160919540229886</v>
      </c>
      <c r="U25" s="89">
        <f t="shared" si="6"/>
        <v>0.15094339622641509</v>
      </c>
      <c r="V25" s="89">
        <f t="shared" si="6"/>
        <v>0.14434782608695651</v>
      </c>
      <c r="W25" s="89">
        <f t="shared" ref="W25:X25" si="7">W8/W5</f>
        <v>5.2863436123348019E-2</v>
      </c>
      <c r="X25" s="89">
        <f t="shared" si="7"/>
        <v>3.2200357781753133E-2</v>
      </c>
      <c r="Y25" s="89">
        <f t="shared" ref="Y25" si="8">Y8/Y5</f>
        <v>0.10714285714285714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0.38235294117647056</v>
      </c>
      <c r="J26" s="89">
        <f t="shared" si="9"/>
        <v>0.2781954887218045</v>
      </c>
      <c r="K26" s="89">
        <f t="shared" si="9"/>
        <v>0.47252747252747251</v>
      </c>
      <c r="L26" s="89">
        <f t="shared" si="9"/>
        <v>0.5955056179775281</v>
      </c>
      <c r="M26" s="89">
        <f t="shared" si="9"/>
        <v>0.50617283950617287</v>
      </c>
      <c r="N26" s="89">
        <f t="shared" si="9"/>
        <v>0.47572815533980584</v>
      </c>
      <c r="O26" s="89">
        <f t="shared" si="9"/>
        <v>0.5</v>
      </c>
      <c r="P26" s="89">
        <f t="shared" si="9"/>
        <v>0.5752212389380531</v>
      </c>
      <c r="Q26" s="89">
        <f t="shared" si="9"/>
        <v>0.48175182481751827</v>
      </c>
      <c r="R26" s="89">
        <f t="shared" si="9"/>
        <v>0.56390977443609025</v>
      </c>
      <c r="S26" s="89">
        <f t="shared" si="9"/>
        <v>0.56737588652482274</v>
      </c>
      <c r="T26" s="89">
        <f t="shared" si="9"/>
        <v>0.49068322981366458</v>
      </c>
      <c r="U26" s="89">
        <f t="shared" si="9"/>
        <v>0.43010752688172044</v>
      </c>
      <c r="V26" s="89">
        <f t="shared" si="9"/>
        <v>0.5</v>
      </c>
      <c r="W26" s="89">
        <f t="shared" ref="W26:X26" si="10">W8/W7</f>
        <v>0.20338983050847459</v>
      </c>
      <c r="X26" s="89">
        <f t="shared" si="10"/>
        <v>0.16363636363636364</v>
      </c>
      <c r="Y26" s="89">
        <f t="shared" ref="Y26" si="11">Y8/Y7</f>
        <v>0.38461538461538464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0.23076923076923078</v>
      </c>
      <c r="J28" s="89">
        <f t="shared" si="12"/>
        <v>0.16216216216216217</v>
      </c>
      <c r="K28" s="89">
        <f t="shared" si="12"/>
        <v>0.13953488372093023</v>
      </c>
      <c r="L28" s="89">
        <f t="shared" si="12"/>
        <v>0.11320754716981132</v>
      </c>
      <c r="M28" s="89">
        <f t="shared" si="12"/>
        <v>0.14634146341463414</v>
      </c>
      <c r="N28" s="89">
        <f t="shared" si="12"/>
        <v>0.12244897959183673</v>
      </c>
      <c r="O28" s="89">
        <f t="shared" si="12"/>
        <v>0.12727272727272726</v>
      </c>
      <c r="P28" s="89">
        <f t="shared" si="12"/>
        <v>9.2307692307692313E-2</v>
      </c>
      <c r="Q28" s="89">
        <f t="shared" si="12"/>
        <v>0.10606060606060606</v>
      </c>
      <c r="R28" s="89">
        <f t="shared" si="12"/>
        <v>9.3333333333333338E-2</v>
      </c>
      <c r="S28" s="89">
        <f t="shared" si="12"/>
        <v>8.7499999999999994E-2</v>
      </c>
      <c r="T28" s="89">
        <f t="shared" si="12"/>
        <v>8.8607594936708861E-2</v>
      </c>
      <c r="U28" s="89">
        <f t="shared" si="12"/>
        <v>8.7499999999999994E-2</v>
      </c>
      <c r="V28" s="89">
        <f t="shared" si="12"/>
        <v>8.4337349397590355E-2</v>
      </c>
      <c r="W28" s="89">
        <f t="shared" ref="W28:X28" si="13">W15/W8</f>
        <v>0.25</v>
      </c>
      <c r="X28" s="89">
        <f t="shared" si="13"/>
        <v>0.33333333333333331</v>
      </c>
      <c r="Y28" s="89">
        <f t="shared" ref="Y28" si="14">Y15/Y8</f>
        <v>0.11666666666666667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0.34615384615384615</v>
      </c>
      <c r="J29" s="89">
        <f t="shared" si="15"/>
        <v>0.32432432432432434</v>
      </c>
      <c r="K29" s="89">
        <f t="shared" si="15"/>
        <v>0.30232558139534882</v>
      </c>
      <c r="L29" s="89">
        <f t="shared" si="15"/>
        <v>0.30188679245283018</v>
      </c>
      <c r="M29" s="89">
        <f t="shared" si="15"/>
        <v>0.26829268292682928</v>
      </c>
      <c r="N29" s="89">
        <f t="shared" si="15"/>
        <v>0.22448979591836735</v>
      </c>
      <c r="O29" s="89">
        <f t="shared" si="15"/>
        <v>0.21818181818181817</v>
      </c>
      <c r="P29" s="89">
        <f t="shared" si="15"/>
        <v>0.18461538461538463</v>
      </c>
      <c r="Q29" s="89">
        <f t="shared" si="15"/>
        <v>0.18181818181818182</v>
      </c>
      <c r="R29" s="89">
        <f t="shared" si="15"/>
        <v>0.18666666666666668</v>
      </c>
      <c r="S29" s="89">
        <f t="shared" si="15"/>
        <v>0.17499999999999999</v>
      </c>
      <c r="T29" s="89">
        <f t="shared" si="15"/>
        <v>0.17721518987341772</v>
      </c>
      <c r="U29" s="89">
        <f t="shared" si="15"/>
        <v>0.1875</v>
      </c>
      <c r="V29" s="89">
        <f t="shared" si="15"/>
        <v>0.20481927710843373</v>
      </c>
      <c r="W29" s="89">
        <f t="shared" ref="W29:X29" si="16">W10/W8</f>
        <v>0.16666666666666666</v>
      </c>
      <c r="X29" s="89">
        <f t="shared" si="16"/>
        <v>0.1111111111111111</v>
      </c>
      <c r="Y29" s="89">
        <f t="shared" ref="Y29" si="17">Y10/Y8</f>
        <v>0.18333333333333332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589</v>
      </c>
      <c r="J32" s="42">
        <v>360</v>
      </c>
      <c r="K32" s="42">
        <v>487</v>
      </c>
      <c r="L32" s="42">
        <v>245</v>
      </c>
      <c r="M32" s="42">
        <v>790</v>
      </c>
      <c r="N32" s="42">
        <v>1029</v>
      </c>
      <c r="O32" s="42">
        <v>620</v>
      </c>
      <c r="P32" s="42">
        <v>535</v>
      </c>
      <c r="Q32" s="42">
        <v>680</v>
      </c>
      <c r="R32" s="42">
        <v>600</v>
      </c>
      <c r="S32" s="42">
        <v>1103</v>
      </c>
      <c r="T32" s="42">
        <v>702</v>
      </c>
      <c r="U32" s="42">
        <v>1068</v>
      </c>
      <c r="V32" s="42">
        <v>1107</v>
      </c>
      <c r="W32" s="42">
        <v>1148</v>
      </c>
      <c r="X32" s="42">
        <v>2005</v>
      </c>
      <c r="Y32" s="42">
        <v>1522</v>
      </c>
    </row>
    <row r="33" spans="1:25" x14ac:dyDescent="0.3">
      <c r="A33" s="16" t="s">
        <v>116</v>
      </c>
      <c r="B33" s="42">
        <v>243</v>
      </c>
      <c r="C33" s="42">
        <v>580</v>
      </c>
      <c r="D33" s="42">
        <v>242</v>
      </c>
      <c r="E33" s="42">
        <v>164</v>
      </c>
      <c r="F33" s="68">
        <v>182</v>
      </c>
      <c r="G33" s="68">
        <v>395</v>
      </c>
      <c r="H33" s="68">
        <v>514</v>
      </c>
      <c r="I33" s="68">
        <v>531</v>
      </c>
      <c r="J33" s="68">
        <v>301</v>
      </c>
      <c r="K33" s="68">
        <v>399</v>
      </c>
      <c r="L33" s="68">
        <v>169</v>
      </c>
      <c r="M33" s="68">
        <v>704</v>
      </c>
      <c r="N33" s="68">
        <v>970</v>
      </c>
      <c r="O33" s="68">
        <v>514</v>
      </c>
      <c r="P33" s="68">
        <v>430</v>
      </c>
      <c r="Q33" s="68">
        <v>573</v>
      </c>
      <c r="R33" s="42">
        <v>513</v>
      </c>
      <c r="S33" s="42">
        <v>1008</v>
      </c>
      <c r="T33" s="42">
        <v>610</v>
      </c>
      <c r="U33" s="42">
        <v>959</v>
      </c>
      <c r="V33" s="42">
        <v>1003</v>
      </c>
      <c r="W33" s="42">
        <v>1083</v>
      </c>
      <c r="X33" s="42">
        <v>1917</v>
      </c>
      <c r="Y33" s="42">
        <v>1377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58</v>
      </c>
      <c r="J34" s="68">
        <v>59</v>
      </c>
      <c r="K34" s="68">
        <v>88</v>
      </c>
      <c r="L34" s="68">
        <v>77</v>
      </c>
      <c r="M34" s="68">
        <v>86</v>
      </c>
      <c r="N34" s="68">
        <v>59</v>
      </c>
      <c r="O34" s="68">
        <v>106</v>
      </c>
      <c r="P34" s="68">
        <v>105</v>
      </c>
      <c r="Q34" s="42">
        <v>107</v>
      </c>
      <c r="R34" s="42">
        <v>87</v>
      </c>
      <c r="S34" s="42">
        <v>95</v>
      </c>
      <c r="T34" s="42">
        <v>93</v>
      </c>
      <c r="U34" s="42">
        <v>109</v>
      </c>
      <c r="V34" s="42">
        <v>104</v>
      </c>
      <c r="W34" s="42">
        <v>65</v>
      </c>
      <c r="X34" s="42">
        <v>89</v>
      </c>
      <c r="Y34" s="42">
        <v>145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R35" si="18">I36+I44</f>
        <v>25</v>
      </c>
      <c r="J35" s="3">
        <f t="shared" si="18"/>
        <v>28</v>
      </c>
      <c r="K35" s="3">
        <f t="shared" si="18"/>
        <v>68</v>
      </c>
      <c r="L35" s="3">
        <f t="shared" si="18"/>
        <v>58</v>
      </c>
      <c r="M35" s="3">
        <f t="shared" si="18"/>
        <v>61</v>
      </c>
      <c r="N35" s="3">
        <f t="shared" si="18"/>
        <v>32</v>
      </c>
      <c r="O35" s="3">
        <f t="shared" si="18"/>
        <v>25</v>
      </c>
      <c r="P35" s="3">
        <f t="shared" si="18"/>
        <v>24</v>
      </c>
      <c r="Q35" s="3">
        <f t="shared" si="18"/>
        <v>27</v>
      </c>
      <c r="R35" s="3">
        <f t="shared" si="18"/>
        <v>28</v>
      </c>
      <c r="S35" s="3">
        <f>S36</f>
        <v>36</v>
      </c>
      <c r="T35" s="3">
        <f t="shared" ref="T35:Y35" si="19">T36</f>
        <v>30</v>
      </c>
      <c r="U35" s="3">
        <f t="shared" si="19"/>
        <v>38</v>
      </c>
      <c r="V35" s="3">
        <f t="shared" si="19"/>
        <v>51</v>
      </c>
      <c r="W35" s="3">
        <f t="shared" si="19"/>
        <v>10</v>
      </c>
      <c r="X35" s="3">
        <f t="shared" si="19"/>
        <v>24</v>
      </c>
      <c r="Y35" s="3">
        <f t="shared" si="19"/>
        <v>69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23</v>
      </c>
      <c r="J36" s="68">
        <v>26</v>
      </c>
      <c r="K36" s="68">
        <v>65</v>
      </c>
      <c r="L36" s="68">
        <v>56</v>
      </c>
      <c r="M36" s="68">
        <v>58</v>
      </c>
      <c r="N36" s="68">
        <v>29</v>
      </c>
      <c r="O36" s="68">
        <v>23</v>
      </c>
      <c r="P36" s="68">
        <v>22</v>
      </c>
      <c r="Q36" s="68">
        <v>26</v>
      </c>
      <c r="R36" s="42">
        <v>27</v>
      </c>
      <c r="S36" s="42">
        <v>36</v>
      </c>
      <c r="T36" s="42">
        <v>30</v>
      </c>
      <c r="U36" s="42">
        <v>38</v>
      </c>
      <c r="V36" s="42">
        <v>51</v>
      </c>
      <c r="W36" s="42">
        <v>10</v>
      </c>
      <c r="X36" s="42">
        <v>24</v>
      </c>
      <c r="Y36" s="42">
        <v>69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8</v>
      </c>
      <c r="J37" s="68">
        <v>8</v>
      </c>
      <c r="K37" s="68">
        <v>21</v>
      </c>
      <c r="L37" s="68">
        <v>15</v>
      </c>
      <c r="M37" s="68">
        <v>15</v>
      </c>
      <c r="N37" s="68">
        <v>7</v>
      </c>
      <c r="O37" s="68">
        <v>5</v>
      </c>
      <c r="P37" s="68">
        <v>5</v>
      </c>
      <c r="Q37" s="68">
        <v>5</v>
      </c>
      <c r="R37" s="42">
        <v>6</v>
      </c>
      <c r="S37" s="42">
        <v>7</v>
      </c>
      <c r="T37" s="42">
        <v>5</v>
      </c>
      <c r="U37" s="42">
        <v>6</v>
      </c>
      <c r="V37" s="42">
        <v>8</v>
      </c>
      <c r="W37" s="42">
        <v>1</v>
      </c>
      <c r="X37" s="42">
        <v>3</v>
      </c>
      <c r="Y37" s="42">
        <v>9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8</v>
      </c>
      <c r="J39" s="68">
        <v>8</v>
      </c>
      <c r="K39" s="68">
        <v>21</v>
      </c>
      <c r="L39" s="68">
        <v>15</v>
      </c>
      <c r="M39" s="68">
        <v>15</v>
      </c>
      <c r="N39" s="68">
        <v>7</v>
      </c>
      <c r="O39" s="68">
        <v>5</v>
      </c>
      <c r="P39" s="68">
        <v>5</v>
      </c>
      <c r="Q39" s="68">
        <v>5</v>
      </c>
      <c r="R39" s="42">
        <v>6</v>
      </c>
      <c r="S39" s="42">
        <v>7</v>
      </c>
      <c r="T39" s="42">
        <v>5</v>
      </c>
      <c r="U39" s="42">
        <v>6</v>
      </c>
      <c r="V39" s="42">
        <v>8</v>
      </c>
      <c r="W39" s="42">
        <v>1</v>
      </c>
      <c r="X39" s="42">
        <v>3</v>
      </c>
      <c r="Y39" s="42">
        <v>9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15</v>
      </c>
      <c r="J40" s="68">
        <v>18</v>
      </c>
      <c r="K40" s="68">
        <v>45</v>
      </c>
      <c r="L40" s="68">
        <v>41</v>
      </c>
      <c r="M40" s="68">
        <v>42</v>
      </c>
      <c r="N40" s="68">
        <v>22</v>
      </c>
      <c r="O40" s="68">
        <v>17</v>
      </c>
      <c r="P40" s="68">
        <v>17</v>
      </c>
      <c r="Q40" s="68">
        <v>21</v>
      </c>
      <c r="R40" s="42">
        <v>21</v>
      </c>
      <c r="S40" s="42">
        <v>29</v>
      </c>
      <c r="T40" s="42">
        <v>25</v>
      </c>
      <c r="U40" s="42">
        <v>32</v>
      </c>
      <c r="V40" s="42">
        <v>43</v>
      </c>
      <c r="W40" s="42">
        <v>8</v>
      </c>
      <c r="X40" s="42">
        <v>21</v>
      </c>
      <c r="Y40" s="42">
        <v>60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</v>
      </c>
      <c r="J42" s="68">
        <v>1</v>
      </c>
      <c r="K42" s="68">
        <v>1</v>
      </c>
      <c r="L42" s="68">
        <v>1</v>
      </c>
      <c r="M42" s="68">
        <v>1</v>
      </c>
      <c r="N42" s="68">
        <v>2</v>
      </c>
      <c r="O42" s="68">
        <v>2</v>
      </c>
      <c r="P42" s="68">
        <v>3</v>
      </c>
      <c r="Q42" s="68">
        <v>3</v>
      </c>
      <c r="R42" s="42">
        <v>4</v>
      </c>
      <c r="S42" s="42">
        <v>5</v>
      </c>
      <c r="T42" s="42">
        <v>5</v>
      </c>
      <c r="U42" s="42">
        <v>6</v>
      </c>
      <c r="V42" s="42">
        <v>6</v>
      </c>
      <c r="W42" s="42">
        <v>4</v>
      </c>
      <c r="X42" s="42">
        <v>4</v>
      </c>
      <c r="Y42" s="42">
        <v>6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15</v>
      </c>
      <c r="J43" s="68">
        <v>16</v>
      </c>
      <c r="K43" s="68">
        <v>43</v>
      </c>
      <c r="L43" s="68">
        <v>40</v>
      </c>
      <c r="M43" s="68">
        <v>41</v>
      </c>
      <c r="N43" s="68">
        <v>20</v>
      </c>
      <c r="O43" s="68">
        <v>15</v>
      </c>
      <c r="P43" s="68">
        <v>14</v>
      </c>
      <c r="Q43" s="68">
        <v>18</v>
      </c>
      <c r="R43" s="42">
        <v>17</v>
      </c>
      <c r="S43" s="42">
        <v>24</v>
      </c>
      <c r="T43" s="42">
        <v>19</v>
      </c>
      <c r="U43" s="42">
        <v>26</v>
      </c>
      <c r="V43" s="42">
        <v>36</v>
      </c>
      <c r="W43" s="42">
        <v>4</v>
      </c>
      <c r="X43" s="42">
        <v>17</v>
      </c>
      <c r="Y43" s="42">
        <v>54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2</v>
      </c>
      <c r="J44" s="68">
        <v>2</v>
      </c>
      <c r="K44" s="68">
        <v>3</v>
      </c>
      <c r="L44" s="68">
        <v>2</v>
      </c>
      <c r="M44" s="68">
        <v>3</v>
      </c>
      <c r="N44" s="68">
        <v>3</v>
      </c>
      <c r="O44" s="68">
        <v>2</v>
      </c>
      <c r="P44" s="68">
        <v>2</v>
      </c>
      <c r="Q44" s="68">
        <v>1</v>
      </c>
      <c r="R44" s="42">
        <v>1</v>
      </c>
      <c r="S44" s="42" t="s">
        <v>18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 t="s">
        <v>18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0">J35/I35-1</f>
        <v>0.12000000000000011</v>
      </c>
      <c r="K46" s="65">
        <f t="shared" si="20"/>
        <v>1.4285714285714284</v>
      </c>
      <c r="L46" s="65">
        <f t="shared" si="20"/>
        <v>-0.1470588235294118</v>
      </c>
      <c r="M46" s="65">
        <f t="shared" si="20"/>
        <v>5.1724137931034475E-2</v>
      </c>
      <c r="N46" s="65">
        <f t="shared" si="20"/>
        <v>-0.47540983606557374</v>
      </c>
      <c r="O46" s="65">
        <f t="shared" si="20"/>
        <v>-0.21875</v>
      </c>
      <c r="P46" s="65">
        <f t="shared" si="20"/>
        <v>-4.0000000000000036E-2</v>
      </c>
      <c r="Q46" s="65">
        <f t="shared" si="20"/>
        <v>0.125</v>
      </c>
      <c r="R46" s="65">
        <f t="shared" si="20"/>
        <v>3.7037037037036979E-2</v>
      </c>
      <c r="S46" s="65">
        <f t="shared" si="20"/>
        <v>0.28571428571428581</v>
      </c>
      <c r="T46" s="65">
        <f t="shared" si="20"/>
        <v>-0.16666666666666663</v>
      </c>
      <c r="U46" s="65">
        <f t="shared" si="20"/>
        <v>0.26666666666666661</v>
      </c>
      <c r="V46" s="65">
        <f t="shared" si="20"/>
        <v>0.34210526315789469</v>
      </c>
      <c r="W46" s="65">
        <f t="shared" si="20"/>
        <v>-0.80392156862745101</v>
      </c>
      <c r="X46" s="65">
        <f t="shared" si="20"/>
        <v>1.4</v>
      </c>
      <c r="Y46" s="65">
        <f t="shared" si="20"/>
        <v>1.875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0"/>
        <v>0.13043478260869557</v>
      </c>
      <c r="K47" s="65">
        <f t="shared" si="20"/>
        <v>1.5</v>
      </c>
      <c r="L47" s="65">
        <f t="shared" si="20"/>
        <v>-0.13846153846153841</v>
      </c>
      <c r="M47" s="65">
        <f t="shared" si="20"/>
        <v>3.5714285714285809E-2</v>
      </c>
      <c r="N47" s="65">
        <f t="shared" si="20"/>
        <v>-0.5</v>
      </c>
      <c r="O47" s="65">
        <f t="shared" si="20"/>
        <v>-0.2068965517241379</v>
      </c>
      <c r="P47" s="65">
        <f t="shared" si="20"/>
        <v>-4.3478260869565188E-2</v>
      </c>
      <c r="Q47" s="65">
        <f t="shared" si="20"/>
        <v>0.18181818181818188</v>
      </c>
      <c r="R47" s="65">
        <f t="shared" si="20"/>
        <v>3.8461538461538547E-2</v>
      </c>
      <c r="S47" s="65">
        <f t="shared" si="20"/>
        <v>0.33333333333333326</v>
      </c>
      <c r="T47" s="65">
        <f t="shared" si="20"/>
        <v>-0.16666666666666663</v>
      </c>
      <c r="U47" s="65">
        <f t="shared" si="20"/>
        <v>0.26666666666666661</v>
      </c>
      <c r="V47" s="65">
        <f t="shared" si="20"/>
        <v>0.34210526315789469</v>
      </c>
      <c r="W47" s="65">
        <f t="shared" si="20"/>
        <v>-0.80392156862745101</v>
      </c>
      <c r="X47" s="65">
        <f t="shared" si="20"/>
        <v>1.4</v>
      </c>
      <c r="Y47" s="65">
        <f t="shared" si="20"/>
        <v>1.875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0"/>
        <v>0</v>
      </c>
      <c r="K48" s="65">
        <f t="shared" si="20"/>
        <v>1.625</v>
      </c>
      <c r="L48" s="65">
        <f t="shared" si="20"/>
        <v>-0.2857142857142857</v>
      </c>
      <c r="M48" s="65">
        <f t="shared" si="20"/>
        <v>0</v>
      </c>
      <c r="N48" s="65">
        <f t="shared" si="20"/>
        <v>-0.53333333333333333</v>
      </c>
      <c r="O48" s="65">
        <f t="shared" si="20"/>
        <v>-0.2857142857142857</v>
      </c>
      <c r="P48" s="65">
        <f t="shared" si="20"/>
        <v>0</v>
      </c>
      <c r="Q48" s="65">
        <f t="shared" si="20"/>
        <v>0</v>
      </c>
      <c r="R48" s="65">
        <f t="shared" si="20"/>
        <v>0.19999999999999996</v>
      </c>
      <c r="S48" s="65">
        <f t="shared" si="20"/>
        <v>0.16666666666666674</v>
      </c>
      <c r="T48" s="65">
        <f t="shared" si="20"/>
        <v>-0.2857142857142857</v>
      </c>
      <c r="U48" s="65">
        <f t="shared" si="20"/>
        <v>0.19999999999999996</v>
      </c>
      <c r="V48" s="65">
        <f t="shared" si="20"/>
        <v>0.33333333333333326</v>
      </c>
      <c r="W48" s="65">
        <f t="shared" si="20"/>
        <v>-0.875</v>
      </c>
      <c r="X48" s="65">
        <f t="shared" si="20"/>
        <v>2</v>
      </c>
      <c r="Y48" s="65">
        <f t="shared" si="20"/>
        <v>2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1">J40/I40-1</f>
        <v>0.19999999999999996</v>
      </c>
      <c r="K49" s="65">
        <f t="shared" si="21"/>
        <v>1.5</v>
      </c>
      <c r="L49" s="65">
        <f t="shared" si="21"/>
        <v>-8.8888888888888906E-2</v>
      </c>
      <c r="M49" s="65">
        <f t="shared" si="21"/>
        <v>2.4390243902439046E-2</v>
      </c>
      <c r="N49" s="65">
        <f t="shared" si="21"/>
        <v>-0.47619047619047616</v>
      </c>
      <c r="O49" s="65">
        <f t="shared" si="21"/>
        <v>-0.22727272727272729</v>
      </c>
      <c r="P49" s="65">
        <f t="shared" si="21"/>
        <v>0</v>
      </c>
      <c r="Q49" s="65">
        <f t="shared" si="21"/>
        <v>0.23529411764705888</v>
      </c>
      <c r="R49" s="65">
        <f t="shared" si="21"/>
        <v>0</v>
      </c>
      <c r="S49" s="65">
        <f t="shared" si="21"/>
        <v>0.38095238095238093</v>
      </c>
      <c r="T49" s="65">
        <f t="shared" si="21"/>
        <v>-0.13793103448275867</v>
      </c>
      <c r="U49" s="65">
        <f t="shared" si="21"/>
        <v>0.28000000000000003</v>
      </c>
      <c r="V49" s="65">
        <f t="shared" si="21"/>
        <v>0.34375</v>
      </c>
      <c r="W49" s="65">
        <f t="shared" si="21"/>
        <v>-0.81395348837209303</v>
      </c>
      <c r="X49" s="65">
        <f t="shared" si="21"/>
        <v>1.625</v>
      </c>
      <c r="Y49" s="65">
        <f t="shared" si="21"/>
        <v>1.8571428571428572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R50" si="22">J44/I44-1</f>
        <v>0</v>
      </c>
      <c r="K50" s="88">
        <f t="shared" si="22"/>
        <v>0.5</v>
      </c>
      <c r="L50" s="88">
        <f t="shared" si="22"/>
        <v>-0.33333333333333337</v>
      </c>
      <c r="M50" s="88">
        <f t="shared" si="22"/>
        <v>0.5</v>
      </c>
      <c r="N50" s="88">
        <f t="shared" si="22"/>
        <v>0</v>
      </c>
      <c r="O50" s="88">
        <f t="shared" si="22"/>
        <v>-0.33333333333333337</v>
      </c>
      <c r="P50" s="88">
        <f t="shared" si="22"/>
        <v>0</v>
      </c>
      <c r="Q50" s="88">
        <f t="shared" si="22"/>
        <v>-0.5</v>
      </c>
      <c r="R50" s="88">
        <f t="shared" si="22"/>
        <v>0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4.2444821731748725E-2</v>
      </c>
      <c r="J52" s="65">
        <f t="shared" si="23"/>
        <v>7.7777777777777779E-2</v>
      </c>
      <c r="K52" s="65">
        <f t="shared" si="23"/>
        <v>0.13963039014373715</v>
      </c>
      <c r="L52" s="65">
        <f t="shared" si="23"/>
        <v>0.23673469387755103</v>
      </c>
      <c r="M52" s="65">
        <f t="shared" si="23"/>
        <v>7.7215189873417717E-2</v>
      </c>
      <c r="N52" s="65">
        <f t="shared" si="23"/>
        <v>3.1098153547133137E-2</v>
      </c>
      <c r="O52" s="65">
        <f t="shared" si="23"/>
        <v>4.0322580645161289E-2</v>
      </c>
      <c r="P52" s="65">
        <f t="shared" si="23"/>
        <v>4.4859813084112146E-2</v>
      </c>
      <c r="Q52" s="65">
        <f t="shared" si="23"/>
        <v>3.9705882352941174E-2</v>
      </c>
      <c r="R52" s="65">
        <f t="shared" si="23"/>
        <v>4.6666666666666669E-2</v>
      </c>
      <c r="S52" s="65">
        <f t="shared" si="23"/>
        <v>3.2638259292837715E-2</v>
      </c>
      <c r="T52" s="65">
        <f t="shared" si="23"/>
        <v>4.2735042735042736E-2</v>
      </c>
      <c r="U52" s="65">
        <f t="shared" si="23"/>
        <v>3.5580524344569285E-2</v>
      </c>
      <c r="V52" s="65">
        <f t="shared" si="23"/>
        <v>4.6070460704607047E-2</v>
      </c>
      <c r="W52" s="65">
        <f t="shared" ref="W52:X52" si="24">W35/W32</f>
        <v>8.7108013937282226E-3</v>
      </c>
      <c r="X52" s="65">
        <f t="shared" si="24"/>
        <v>1.1970074812967581E-2</v>
      </c>
      <c r="Y52" s="65">
        <f t="shared" ref="Y52" si="25">Y35/Y32</f>
        <v>4.5335085413929041E-2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0.43103448275862066</v>
      </c>
      <c r="J53" s="88">
        <f t="shared" si="26"/>
        <v>0.47457627118644069</v>
      </c>
      <c r="K53" s="88">
        <f t="shared" si="26"/>
        <v>0.77272727272727271</v>
      </c>
      <c r="L53" s="88">
        <f t="shared" si="26"/>
        <v>0.75324675324675328</v>
      </c>
      <c r="M53" s="88">
        <f t="shared" si="26"/>
        <v>0.70930232558139539</v>
      </c>
      <c r="N53" s="88">
        <f t="shared" si="26"/>
        <v>0.5423728813559322</v>
      </c>
      <c r="O53" s="88">
        <f t="shared" si="26"/>
        <v>0.23584905660377359</v>
      </c>
      <c r="P53" s="88">
        <f t="shared" si="26"/>
        <v>0.22857142857142856</v>
      </c>
      <c r="Q53" s="88">
        <f t="shared" si="26"/>
        <v>0.25233644859813081</v>
      </c>
      <c r="R53" s="88">
        <f t="shared" si="26"/>
        <v>0.32183908045977011</v>
      </c>
      <c r="S53" s="88">
        <f t="shared" si="26"/>
        <v>0.37894736842105264</v>
      </c>
      <c r="T53" s="88">
        <f t="shared" si="26"/>
        <v>0.32258064516129031</v>
      </c>
      <c r="U53" s="88">
        <f t="shared" si="26"/>
        <v>0.34862385321100919</v>
      </c>
      <c r="V53" s="88">
        <f t="shared" si="26"/>
        <v>0.49038461538461536</v>
      </c>
      <c r="W53" s="88">
        <f t="shared" ref="W53:X53" si="27">W35/W34</f>
        <v>0.15384615384615385</v>
      </c>
      <c r="X53" s="88">
        <f t="shared" si="27"/>
        <v>0.2696629213483146</v>
      </c>
      <c r="Y53" s="88">
        <f t="shared" ref="Y53" si="28">Y35/Y34</f>
        <v>0.47586206896551725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9">I42/I35</f>
        <v>0.04</v>
      </c>
      <c r="J55" s="88">
        <f t="shared" si="29"/>
        <v>3.5714285714285712E-2</v>
      </c>
      <c r="K55" s="88">
        <f t="shared" si="29"/>
        <v>1.4705882352941176E-2</v>
      </c>
      <c r="L55" s="88">
        <f t="shared" si="29"/>
        <v>1.7241379310344827E-2</v>
      </c>
      <c r="M55" s="88">
        <f t="shared" si="29"/>
        <v>1.6393442622950821E-2</v>
      </c>
      <c r="N55" s="88">
        <f t="shared" si="29"/>
        <v>6.25E-2</v>
      </c>
      <c r="O55" s="88">
        <f t="shared" si="29"/>
        <v>0.08</v>
      </c>
      <c r="P55" s="88">
        <f t="shared" si="29"/>
        <v>0.125</v>
      </c>
      <c r="Q55" s="88">
        <f t="shared" si="29"/>
        <v>0.1111111111111111</v>
      </c>
      <c r="R55" s="88">
        <f t="shared" si="29"/>
        <v>0.14285714285714285</v>
      </c>
      <c r="S55" s="88">
        <f t="shared" si="29"/>
        <v>0.1388888888888889</v>
      </c>
      <c r="T55" s="88">
        <f t="shared" si="29"/>
        <v>0.16666666666666666</v>
      </c>
      <c r="U55" s="88">
        <f t="shared" si="29"/>
        <v>0.15789473684210525</v>
      </c>
      <c r="V55" s="88">
        <f t="shared" si="29"/>
        <v>0.11764705882352941</v>
      </c>
      <c r="W55" s="88">
        <f t="shared" ref="W55:X55" si="30">W42/W35</f>
        <v>0.4</v>
      </c>
      <c r="X55" s="88">
        <f t="shared" si="30"/>
        <v>0.16666666666666666</v>
      </c>
      <c r="Y55" s="88">
        <f t="shared" ref="Y55" si="31">Y42/Y35</f>
        <v>8.6956521739130432E-2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0.32</v>
      </c>
      <c r="J56" s="65">
        <f t="shared" si="32"/>
        <v>0.2857142857142857</v>
      </c>
      <c r="K56" s="65">
        <f t="shared" si="32"/>
        <v>0.30882352941176472</v>
      </c>
      <c r="L56" s="65">
        <f t="shared" si="32"/>
        <v>0.25862068965517243</v>
      </c>
      <c r="M56" s="65">
        <f t="shared" si="32"/>
        <v>0.24590163934426229</v>
      </c>
      <c r="N56" s="65">
        <f t="shared" si="32"/>
        <v>0.21875</v>
      </c>
      <c r="O56" s="65">
        <f t="shared" si="32"/>
        <v>0.2</v>
      </c>
      <c r="P56" s="65">
        <f t="shared" si="32"/>
        <v>0.20833333333333334</v>
      </c>
      <c r="Q56" s="65">
        <f t="shared" si="32"/>
        <v>0.18518518518518517</v>
      </c>
      <c r="R56" s="65">
        <f t="shared" si="32"/>
        <v>0.21428571428571427</v>
      </c>
      <c r="S56" s="65">
        <f t="shared" si="32"/>
        <v>0.19444444444444445</v>
      </c>
      <c r="T56" s="65">
        <f t="shared" si="32"/>
        <v>0.16666666666666666</v>
      </c>
      <c r="U56" s="65">
        <f t="shared" si="32"/>
        <v>0.15789473684210525</v>
      </c>
      <c r="V56" s="65">
        <f t="shared" si="32"/>
        <v>0.15686274509803921</v>
      </c>
      <c r="W56" s="65">
        <f t="shared" ref="W56:X56" si="33">W37/W35</f>
        <v>0.1</v>
      </c>
      <c r="X56" s="65">
        <f t="shared" si="33"/>
        <v>0.125</v>
      </c>
      <c r="Y56" s="65">
        <f t="shared" ref="Y56" si="34">Y37/Y35</f>
        <v>0.13043478260869565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1</v>
      </c>
      <c r="J59" s="42">
        <f t="shared" si="35"/>
        <v>9</v>
      </c>
      <c r="K59" s="42">
        <f t="shared" si="35"/>
        <v>-25</v>
      </c>
      <c r="L59" s="42">
        <f t="shared" si="35"/>
        <v>-5</v>
      </c>
      <c r="M59" s="42">
        <f t="shared" si="35"/>
        <v>-20</v>
      </c>
      <c r="N59" s="42">
        <f t="shared" si="35"/>
        <v>17</v>
      </c>
      <c r="O59" s="42">
        <f t="shared" si="35"/>
        <v>30</v>
      </c>
      <c r="P59" s="42">
        <f t="shared" si="35"/>
        <v>41</v>
      </c>
      <c r="Q59" s="42">
        <f t="shared" si="35"/>
        <v>39</v>
      </c>
      <c r="R59" s="42">
        <f t="shared" si="35"/>
        <v>47</v>
      </c>
      <c r="S59" s="42">
        <f t="shared" si="35"/>
        <v>44</v>
      </c>
      <c r="T59" s="42">
        <f t="shared" si="35"/>
        <v>49</v>
      </c>
      <c r="U59" s="42">
        <f t="shared" si="35"/>
        <v>42</v>
      </c>
      <c r="V59" s="42">
        <f t="shared" si="35"/>
        <v>32</v>
      </c>
      <c r="W59" s="42">
        <f t="shared" ref="W59:X59" si="36">W8-W35</f>
        <v>14</v>
      </c>
      <c r="X59" s="42">
        <f t="shared" si="36"/>
        <v>-6</v>
      </c>
      <c r="Y59" s="42">
        <f t="shared" ref="Y59" si="37">Y8-Y35</f>
        <v>-9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8">(J59-I59)/ABS(I59)</f>
        <v>8</v>
      </c>
      <c r="K61" s="87">
        <f t="shared" si="38"/>
        <v>-3.7777777777777777</v>
      </c>
      <c r="L61" s="87">
        <f t="shared" si="38"/>
        <v>0.8</v>
      </c>
      <c r="M61" s="87">
        <f t="shared" si="38"/>
        <v>-3</v>
      </c>
      <c r="N61" s="87">
        <f t="shared" si="38"/>
        <v>1.85</v>
      </c>
      <c r="O61" s="87">
        <f t="shared" si="38"/>
        <v>0.76470588235294112</v>
      </c>
      <c r="P61" s="87">
        <f t="shared" si="38"/>
        <v>0.36666666666666664</v>
      </c>
      <c r="Q61" s="87">
        <f t="shared" si="38"/>
        <v>-4.878048780487805E-2</v>
      </c>
      <c r="R61" s="87">
        <f t="shared" si="38"/>
        <v>0.20512820512820512</v>
      </c>
      <c r="S61" s="87">
        <f t="shared" si="38"/>
        <v>-6.3829787234042548E-2</v>
      </c>
      <c r="T61" s="87">
        <f t="shared" si="38"/>
        <v>0.11363636363636363</v>
      </c>
      <c r="U61" s="87">
        <f t="shared" si="38"/>
        <v>-0.14285714285714285</v>
      </c>
      <c r="V61" s="87">
        <f t="shared" si="38"/>
        <v>-0.23809523809523808</v>
      </c>
      <c r="W61" s="87">
        <f t="shared" si="38"/>
        <v>-0.5625</v>
      </c>
      <c r="X61" s="87">
        <f t="shared" si="38"/>
        <v>-1.4285714285714286</v>
      </c>
      <c r="Y61" s="87">
        <f t="shared" si="38"/>
        <v>-0.5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498" priority="19" stopIfTrue="1" operator="lessThan">
      <formula>0</formula>
    </cfRule>
  </conditionalFormatting>
  <conditionalFormatting sqref="B19:V24 W19:Y29 I25:V26 B27:V27 I28:V29 Z34:HI35 Z51:HI53 I55:Y56">
    <cfRule type="cellIs" dxfId="497" priority="21" stopIfTrue="1" operator="lessThan">
      <formula>0</formula>
    </cfRule>
  </conditionalFormatting>
  <conditionalFormatting sqref="B48:Y51 B54:Y54 A57:U57 I59:Y59">
    <cfRule type="cellIs" dxfId="496" priority="4" stopIfTrue="1" operator="lessThan">
      <formula>0</formula>
    </cfRule>
  </conditionalFormatting>
  <conditionalFormatting sqref="C50:I50 B50:B51 I52:Y53">
    <cfRule type="cellIs" dxfId="495" priority="18" stopIfTrue="1" operator="lessThan">
      <formula>0</formula>
    </cfRule>
  </conditionalFormatting>
  <conditionalFormatting sqref="C19:Y23">
    <cfRule type="cellIs" dxfId="494" priority="2" operator="lessThan">
      <formula>0</formula>
    </cfRule>
  </conditionalFormatting>
  <conditionalFormatting sqref="J46:Y50">
    <cfRule type="cellIs" dxfId="493" priority="1" operator="lessThan">
      <formula>0</formula>
    </cfRule>
  </conditionalFormatting>
  <conditionalFormatting sqref="J61:Y61">
    <cfRule type="cellIs" dxfId="492" priority="3" stopIfTrue="1" operator="lessThan">
      <formula>0</formula>
    </cfRule>
  </conditionalFormatting>
  <conditionalFormatting sqref="M34:P34">
    <cfRule type="cellIs" dxfId="491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J89"/>
  <sheetViews>
    <sheetView workbookViewId="0">
      <selection activeCell="E15" sqref="E15"/>
    </sheetView>
  </sheetViews>
  <sheetFormatPr defaultColWidth="9.109375" defaultRowHeight="14.4" x14ac:dyDescent="0.3"/>
  <cols>
    <col min="1" max="1" width="24.44140625" customWidth="1"/>
    <col min="2" max="3" width="15.6640625" style="28" customWidth="1"/>
    <col min="5" max="5" width="24.88671875" bestFit="1" customWidth="1"/>
    <col min="6" max="7" width="15.6640625" customWidth="1"/>
    <col min="10" max="10" width="14.33203125" bestFit="1" customWidth="1"/>
    <col min="11" max="11" width="15.33203125" bestFit="1" customWidth="1"/>
    <col min="12" max="12" width="11.5546875" bestFit="1" customWidth="1"/>
    <col min="24" max="24" width="9" customWidth="1"/>
  </cols>
  <sheetData>
    <row r="1" spans="1:10" x14ac:dyDescent="0.3">
      <c r="A1" s="86"/>
    </row>
    <row r="2" spans="1:10" ht="15" thickBot="1" x14ac:dyDescent="0.35">
      <c r="B2" s="95" t="s">
        <v>105</v>
      </c>
      <c r="C2" s="95" t="s">
        <v>104</v>
      </c>
      <c r="F2" s="95" t="s">
        <v>105</v>
      </c>
      <c r="G2" s="95" t="s">
        <v>104</v>
      </c>
    </row>
    <row r="3" spans="1:10" ht="15" thickTop="1" x14ac:dyDescent="0.3">
      <c r="A3" s="41" t="s">
        <v>41</v>
      </c>
      <c r="B3" s="30">
        <f>MAX(Argentina!B8:Y8)</f>
        <v>4031</v>
      </c>
      <c r="C3" s="28">
        <f ca="1">OFFSET(Argentina!$A$4,0,MATCH(B3,Argentina!$B$8:$BB$8,0))</f>
        <v>2017</v>
      </c>
      <c r="E3" s="41" t="s">
        <v>40</v>
      </c>
      <c r="F3" s="30">
        <f>MAX(Africa!B8:Y8)</f>
        <v>5084</v>
      </c>
      <c r="G3" s="28">
        <f ca="1">OFFSET(Africa!$A$4,0,MATCH(F3,Africa!$B$8:$BB$8,0))</f>
        <v>2019</v>
      </c>
    </row>
    <row r="4" spans="1:10" x14ac:dyDescent="0.3">
      <c r="A4" s="41" t="s">
        <v>43</v>
      </c>
      <c r="B4" s="30">
        <f>MAX(Australia!B8:Y8)</f>
        <v>9337</v>
      </c>
      <c r="C4" s="28">
        <f ca="1">OFFSET(Australia!$A$4,0,MATCH(B4,Australia!$B$8:$BB$8,0))</f>
        <v>2015</v>
      </c>
      <c r="E4" s="41" t="s">
        <v>42</v>
      </c>
      <c r="F4" s="30">
        <f>MAX('Asia-Pacific'!B8:Y8)</f>
        <v>94036</v>
      </c>
      <c r="G4" s="28">
        <f ca="1">OFFSET('Asia-Pacific'!$A$4,0,MATCH(F4,'Asia-Pacific'!$B$8:$BB$8,0))</f>
        <v>2018</v>
      </c>
      <c r="J4" s="32"/>
    </row>
    <row r="5" spans="1:10" x14ac:dyDescent="0.3">
      <c r="A5" s="32" t="s">
        <v>124</v>
      </c>
      <c r="B5" s="30">
        <f>MAX(Austria!B8:Y8)</f>
        <v>814</v>
      </c>
      <c r="C5" s="28">
        <f ca="1">OFFSET(Austria!$A$4,0,MATCH(B5,Austria!$B$8:$BB$8,0))</f>
        <v>2015</v>
      </c>
      <c r="E5" s="41" t="s">
        <v>47</v>
      </c>
      <c r="F5" s="30">
        <f>MAX(EU!B8:Y8)</f>
        <v>50385</v>
      </c>
      <c r="G5" s="28">
        <f ca="1">OFFSET(EU!$A$4,0,MATCH(F5,EU!$B$8:$BB$8,0))</f>
        <v>2015</v>
      </c>
    </row>
    <row r="6" spans="1:10" x14ac:dyDescent="0.3">
      <c r="A6" s="32" t="s">
        <v>170</v>
      </c>
      <c r="B6" s="30">
        <f>MAX(Bahrain!B8:Y8)</f>
        <v>93</v>
      </c>
      <c r="C6" s="28">
        <f ca="1">OFFSET(Bahrain!$A$4,0,MATCH(B6,Bahrain!$B$8:$BB$8,0))</f>
        <v>2016</v>
      </c>
      <c r="E6" s="41" t="s">
        <v>48</v>
      </c>
      <c r="F6" s="30">
        <f>MAX(Europe!B8:Y8)</f>
        <v>58618</v>
      </c>
      <c r="G6" s="28">
        <f ca="1">OFFSET(Europe!$A$4,0,MATCH(F6,Europe!$B$8:$BB$8,0))</f>
        <v>2015</v>
      </c>
      <c r="J6" s="32"/>
    </row>
    <row r="7" spans="1:10" x14ac:dyDescent="0.3">
      <c r="A7" s="32" t="s">
        <v>121</v>
      </c>
      <c r="B7" s="30">
        <f>MAX(Belgium!B8:Y8)</f>
        <v>1200</v>
      </c>
      <c r="C7" s="28">
        <f ca="1">OFFSET(Belgium!$A$4,0,MATCH(B7,Belgium!$B$8:$BB$8,0))</f>
        <v>2015</v>
      </c>
      <c r="E7" s="41" t="s">
        <v>53</v>
      </c>
      <c r="F7" s="30">
        <f>MAX('Latin America'!B8:Y8)</f>
        <v>55528</v>
      </c>
      <c r="G7" s="28">
        <f ca="1">OFFSET('Latin America'!$A$4,0,MATCH(F7,'Latin America'!$B$8:$BB$8,0))</f>
        <v>2018</v>
      </c>
      <c r="J7" s="32"/>
    </row>
    <row r="8" spans="1:10" x14ac:dyDescent="0.3">
      <c r="A8" s="31" t="s">
        <v>76</v>
      </c>
      <c r="B8" s="30">
        <f>MAX(Bermuda!B8:Y8)</f>
        <v>304</v>
      </c>
      <c r="C8" s="28">
        <f ca="1">OFFSET(Bermuda!$A$4,0,MATCH(B8,Bermuda!$B$8:$BB$8,0))</f>
        <v>2019</v>
      </c>
      <c r="E8" s="41" t="s">
        <v>55</v>
      </c>
      <c r="F8" s="30">
        <f>MAX('Middle East'!B8:Y8)</f>
        <v>8228</v>
      </c>
      <c r="G8" s="28">
        <f ca="1">OFFSET('Middle East'!$A$4,0,MATCH(F8,'Middle East'!$B$8:$BB$8,0))</f>
        <v>2015</v>
      </c>
      <c r="J8" s="31"/>
    </row>
    <row r="9" spans="1:10" x14ac:dyDescent="0.3">
      <c r="A9" s="41" t="s">
        <v>44</v>
      </c>
      <c r="B9" s="30">
        <f>MAX(Brazil!B8:Y8)</f>
        <v>13318</v>
      </c>
      <c r="C9" s="28">
        <f ca="1">OFFSET(Brazil!$A$4,0,MATCH(B9,Brazil!$B$8:$BB$8,0))</f>
        <v>2014</v>
      </c>
      <c r="E9" s="41" t="s">
        <v>58</v>
      </c>
      <c r="F9" s="30">
        <f>MAX('SC America'!B8:Y8)</f>
        <v>48792</v>
      </c>
      <c r="G9" s="28">
        <f ca="1">OFFSET('SC America'!$A$4,0,MATCH(F9,'SC America'!$B$8:$BB$8,0))</f>
        <v>2018</v>
      </c>
      <c r="J9" s="31"/>
    </row>
    <row r="10" spans="1:10" x14ac:dyDescent="0.3">
      <c r="A10" s="31" t="s">
        <v>149</v>
      </c>
      <c r="B10" s="30">
        <f>MAX(Brunei!B8:Y8)</f>
        <v>10</v>
      </c>
      <c r="C10" s="28">
        <f ca="1">OFFSET(Brunei!$A$4,0,MATCH(B10,Brunei!$B$8:$BB$8,0))</f>
        <v>2013</v>
      </c>
      <c r="J10" s="31"/>
    </row>
    <row r="11" spans="1:10" x14ac:dyDescent="0.3">
      <c r="A11" s="31" t="s">
        <v>171</v>
      </c>
      <c r="B11" s="30">
        <f>MAX(Bulgaria!B8:Y8)</f>
        <v>171</v>
      </c>
      <c r="C11" s="28">
        <f ca="1">OFFSET(Bulgaria!$A$4,0,MATCH(B11,Bulgaria!$B$8:$BB$8,0))</f>
        <v>2008</v>
      </c>
      <c r="J11" s="31"/>
    </row>
    <row r="12" spans="1:10" x14ac:dyDescent="0.3">
      <c r="A12" s="41" t="s">
        <v>45</v>
      </c>
      <c r="B12" s="30">
        <f>MAX(Canada!B8:Y8)</f>
        <v>27938</v>
      </c>
      <c r="C12" s="28">
        <f ca="1">OFFSET(Canada!$A$4,0,MATCH(B12,Canada!$B$8:$BB$8,0))</f>
        <v>2013</v>
      </c>
      <c r="E12" s="31" t="s">
        <v>118</v>
      </c>
      <c r="F12" s="30">
        <f>MAX(Overseas!B8:Y8)</f>
        <v>201669</v>
      </c>
      <c r="G12" s="28">
        <f ca="1">OFFSET(Overseas!$A$4,0,MATCH(F12,Overseas!$B$8:$BB$8,0))</f>
        <v>2018</v>
      </c>
      <c r="J12" s="31"/>
    </row>
    <row r="13" spans="1:10" x14ac:dyDescent="0.3">
      <c r="A13" s="103" t="s">
        <v>75</v>
      </c>
      <c r="B13" s="100">
        <f>MAX(Chile!B8:Y8)</f>
        <v>1604</v>
      </c>
      <c r="C13" s="101">
        <f ca="1">OFFSET(Chile!$A$4,0,MATCH(B13,Chile!$B$8:$BB$8,0))</f>
        <v>2022</v>
      </c>
      <c r="E13" s="31" t="s">
        <v>47</v>
      </c>
      <c r="F13" s="30">
        <f>MAX(EU!B8:Y8)</f>
        <v>50385</v>
      </c>
      <c r="G13" s="28">
        <f ca="1">OFFSET(EU!$A$4,0,MATCH(F13,EU!$B$8:$BB$8,0))</f>
        <v>2015</v>
      </c>
      <c r="J13" s="31"/>
    </row>
    <row r="14" spans="1:10" x14ac:dyDescent="0.3">
      <c r="A14" s="41" t="s">
        <v>46</v>
      </c>
      <c r="B14" s="30">
        <f>MAX(China!B8:Y8)</f>
        <v>34126</v>
      </c>
      <c r="C14" s="28">
        <f ca="1">OFFSET(China!$A$4,0,MATCH(B14,China!$B$8:$BB$8,0))</f>
        <v>2018</v>
      </c>
      <c r="J14" s="31"/>
    </row>
    <row r="15" spans="1:10" x14ac:dyDescent="0.3">
      <c r="A15" s="31" t="s">
        <v>164</v>
      </c>
      <c r="B15" s="30">
        <f>MAX(Colombia!B8:Y8)</f>
        <v>3466</v>
      </c>
      <c r="C15" s="28">
        <f ca="1">OFFSET(Colombia!$A$4,0,MATCH(B15,Colombia!$B$8:$BB$8,0))</f>
        <v>2014</v>
      </c>
      <c r="E15" s="92"/>
      <c r="F15" s="96" t="s">
        <v>200</v>
      </c>
      <c r="J15" s="31"/>
    </row>
    <row r="16" spans="1:10" x14ac:dyDescent="0.3">
      <c r="A16" s="31" t="s">
        <v>172</v>
      </c>
      <c r="B16" s="30">
        <f>MAX('Costa Rica'!B8:Y8)</f>
        <v>1169</v>
      </c>
      <c r="C16" s="28">
        <f ca="1">OFFSET('Costa Rica'!$A$4,0,MATCH(B16,'Costa Rica'!$B$8:$BB$8,0))</f>
        <v>2019</v>
      </c>
      <c r="J16" s="31"/>
    </row>
    <row r="17" spans="1:10" x14ac:dyDescent="0.3">
      <c r="A17" s="31" t="s">
        <v>173</v>
      </c>
      <c r="B17" s="30">
        <f>MAX(Croatia!B8:Y8)</f>
        <v>128</v>
      </c>
      <c r="C17" s="28">
        <f ca="1">OFFSET(Croatia!$A$4,0,MATCH(B17,Croatia!$B$8:$BB$8,0))</f>
        <v>2019</v>
      </c>
      <c r="J17" s="31"/>
    </row>
    <row r="18" spans="1:10" x14ac:dyDescent="0.3">
      <c r="A18" s="31" t="s">
        <v>174</v>
      </c>
      <c r="B18" s="30">
        <f>MAX(Cyprus!B8:Y8)</f>
        <v>60</v>
      </c>
      <c r="C18" s="28">
        <f ca="1">OFFSET(Cyprus!$A$4,0,MATCH(B18,Cyprus!$B$8:$BB$8,0))</f>
        <v>2019</v>
      </c>
      <c r="E18" s="97"/>
      <c r="J18" s="31"/>
    </row>
    <row r="19" spans="1:10" x14ac:dyDescent="0.3">
      <c r="A19" s="31" t="s">
        <v>127</v>
      </c>
      <c r="B19" s="30">
        <f>MAX('Czech Republic'!B8:Y8)</f>
        <v>506</v>
      </c>
      <c r="C19" s="28">
        <f ca="1">OFFSET('Czech Republic'!$A$4,0,MATCH(B19,'Czech Republic'!$B$8:$BB$8,0))</f>
        <v>2019</v>
      </c>
      <c r="J19" s="31"/>
    </row>
    <row r="20" spans="1:10" x14ac:dyDescent="0.3">
      <c r="A20" s="31" t="s">
        <v>128</v>
      </c>
      <c r="B20" s="30">
        <f>MAX(Denmark!B8:Y8)</f>
        <v>1384</v>
      </c>
      <c r="C20" s="28">
        <f ca="1">OFFSET(Denmark!$A$4,0,MATCH(B20,Denmark!$B$8:$BB$8,0))</f>
        <v>2015</v>
      </c>
      <c r="J20" s="31"/>
    </row>
    <row r="21" spans="1:10" x14ac:dyDescent="0.3">
      <c r="A21" s="103" t="s">
        <v>175</v>
      </c>
      <c r="B21" s="100">
        <f>MAX('Dominican Republic'!B8:Y8)</f>
        <v>1744</v>
      </c>
      <c r="C21" s="101">
        <f ca="1">OFFSET('Dominican Republic'!$A$4,0,MATCH(B21,'Dominican Republic'!$B$8:$BB$8,0))</f>
        <v>2022</v>
      </c>
      <c r="J21" s="31"/>
    </row>
    <row r="22" spans="1:10" x14ac:dyDescent="0.3">
      <c r="A22" s="103" t="s">
        <v>176</v>
      </c>
      <c r="B22" s="100">
        <f>MAX('El Salvador'!B8:Y8)</f>
        <v>942</v>
      </c>
      <c r="C22" s="101">
        <f ca="1">OFFSET('El Salvador'!$A$4,0,MATCH(B22,'El Salvador'!$B$8:$BB$8,0))</f>
        <v>2022</v>
      </c>
      <c r="J22" s="31"/>
    </row>
    <row r="23" spans="1:10" x14ac:dyDescent="0.3">
      <c r="A23" s="31" t="s">
        <v>130</v>
      </c>
      <c r="B23" s="30">
        <f>MAX(Estonia!B8:Y8)</f>
        <v>83</v>
      </c>
      <c r="C23" s="28">
        <f ca="1">OFFSET(Estonia!$A$4,0,MATCH(B23,Estonia!$B$8:$BB$8,0))</f>
        <v>2019</v>
      </c>
      <c r="J23" s="31"/>
    </row>
    <row r="24" spans="1:10" x14ac:dyDescent="0.3">
      <c r="A24" s="31" t="s">
        <v>131</v>
      </c>
      <c r="B24" s="30">
        <f>MAX(Finland!B8:Y8)</f>
        <v>551</v>
      </c>
      <c r="C24" s="28">
        <f ca="1">OFFSET(Finland!$A$4,0,MATCH(B24,Finland!$B$8:$BB$8,0))</f>
        <v>2015</v>
      </c>
      <c r="J24" s="31"/>
    </row>
    <row r="25" spans="1:10" x14ac:dyDescent="0.3">
      <c r="A25" s="43" t="s">
        <v>27</v>
      </c>
      <c r="B25" s="98">
        <f>MAX(France!B8:Y8)</f>
        <v>5975</v>
      </c>
      <c r="C25" s="44">
        <f ca="1">OFFSET(France!$A$4,0,MATCH(B25,France!$B$8:$BB$8,0))</f>
        <v>2019</v>
      </c>
      <c r="J25" s="31"/>
    </row>
    <row r="26" spans="1:10" x14ac:dyDescent="0.3">
      <c r="A26" s="43" t="s">
        <v>28</v>
      </c>
      <c r="B26" s="98">
        <f>MAX(Germany!B8:Y8)</f>
        <v>8322</v>
      </c>
      <c r="C26" s="44">
        <f ca="1">OFFSET(Germany!$A$4,0,MATCH(B26,Germany!$B$8:$BB$8,0))</f>
        <v>2015</v>
      </c>
      <c r="J26" s="31"/>
    </row>
    <row r="27" spans="1:10" x14ac:dyDescent="0.3">
      <c r="A27" s="31" t="s">
        <v>132</v>
      </c>
      <c r="B27" s="30">
        <f>MAX(Greece!B8:Y8)</f>
        <v>435</v>
      </c>
      <c r="C27" s="28">
        <f ca="1">OFFSET(Greece!$A$4,0,MATCH(B27,Greece!$B$8:$BB$8,0))</f>
        <v>2019</v>
      </c>
      <c r="J27" s="31"/>
    </row>
    <row r="28" spans="1:10" x14ac:dyDescent="0.3">
      <c r="A28" s="31" t="s">
        <v>177</v>
      </c>
      <c r="B28" s="30">
        <f>MAX(Guatemala!B8:Y8)</f>
        <v>1090</v>
      </c>
      <c r="C28" s="28">
        <f ca="1">OFFSET(Guatemala!$A$4,0,MATCH(B28,Guatemala!$B$8:$BB$8,0))</f>
        <v>2018</v>
      </c>
      <c r="J28" s="31"/>
    </row>
    <row r="29" spans="1:10" x14ac:dyDescent="0.3">
      <c r="A29" s="103" t="s">
        <v>178</v>
      </c>
      <c r="B29" s="100">
        <f>MAX(Honduras!B8:Y8)</f>
        <v>901</v>
      </c>
      <c r="C29" s="101">
        <f ca="1">OFFSET(Honduras!$A$4,0,MATCH(B29,Honduras!$B$8:$BB$8,0))</f>
        <v>2022</v>
      </c>
      <c r="J29" s="31"/>
    </row>
    <row r="30" spans="1:10" x14ac:dyDescent="0.3">
      <c r="A30" s="41" t="s">
        <v>49</v>
      </c>
      <c r="B30" s="30">
        <f>MAX('Hong Kong'!B8:Y8)</f>
        <v>1639</v>
      </c>
      <c r="C30" s="28">
        <f ca="1">OFFSET('Hong Kong'!$A$4,0,MATCH(B30,'Hong Kong'!$B$8:$BB$8,0))</f>
        <v>2018</v>
      </c>
      <c r="J30" s="31"/>
    </row>
    <row r="31" spans="1:10" x14ac:dyDescent="0.3">
      <c r="A31" s="31" t="s">
        <v>134</v>
      </c>
      <c r="B31" s="30">
        <f>MAX(Hungary!B8:Y8)</f>
        <v>399</v>
      </c>
      <c r="C31" s="28">
        <f ca="1">OFFSET(Hungary!$A$4,0,MATCH(B31,Hungary!$B$8:$BB$8,0))</f>
        <v>2019</v>
      </c>
      <c r="J31" s="31"/>
    </row>
    <row r="32" spans="1:10" x14ac:dyDescent="0.3">
      <c r="A32" s="41" t="s">
        <v>50</v>
      </c>
      <c r="B32" s="30">
        <f>MAX(India!B8:Y8)</f>
        <v>14190</v>
      </c>
      <c r="C32" s="28">
        <f ca="1">OFFSET(India!$A$4,0,MATCH(B32,India!$B$8:$BB$8,0))</f>
        <v>2019</v>
      </c>
      <c r="J32" s="31"/>
    </row>
    <row r="33" spans="1:10" x14ac:dyDescent="0.3">
      <c r="A33" s="31" t="s">
        <v>83</v>
      </c>
      <c r="B33" s="30">
        <f>MAX(Indonesia!B8:Y8)</f>
        <v>1055</v>
      </c>
      <c r="C33" s="28">
        <f ca="1">OFFSET(Indonesia!$A$4,0,MATCH(B33,Indonesia!$B$8:$BB$8,0))</f>
        <v>2019</v>
      </c>
      <c r="J33" s="31"/>
    </row>
    <row r="34" spans="1:10" x14ac:dyDescent="0.3">
      <c r="A34" s="31" t="s">
        <v>71</v>
      </c>
      <c r="B34" s="30">
        <f>MAX(Ireland!B8:Y8)</f>
        <v>1981</v>
      </c>
      <c r="C34" s="28">
        <f ca="1">OFFSET(Ireland!$A$4,0,MATCH(B34,Ireland!$B$8:$BB$8,0))</f>
        <v>2018</v>
      </c>
      <c r="J34" s="31"/>
    </row>
    <row r="35" spans="1:10" x14ac:dyDescent="0.3">
      <c r="A35" s="31" t="s">
        <v>77</v>
      </c>
      <c r="B35" s="30">
        <f>MAX(Israel!B8:Y8)</f>
        <v>2010</v>
      </c>
      <c r="C35" s="28">
        <f ca="1">OFFSET(Israel!$A$4,0,MATCH(B35,Israel!$B$8:$BB$8,0))</f>
        <v>2019</v>
      </c>
      <c r="J35" s="31"/>
    </row>
    <row r="36" spans="1:10" x14ac:dyDescent="0.3">
      <c r="A36" s="41" t="s">
        <v>51</v>
      </c>
      <c r="B36" s="30">
        <f>MAX(Italy!B8:Y8)</f>
        <v>3877</v>
      </c>
      <c r="C36" s="28">
        <f ca="1">OFFSET(Italy!$A$4,0,MATCH(B36,Italy!$B$8:$BB$8,0))</f>
        <v>2019</v>
      </c>
      <c r="J36" s="31"/>
    </row>
    <row r="37" spans="1:10" x14ac:dyDescent="0.3">
      <c r="A37" s="41" t="s">
        <v>52</v>
      </c>
      <c r="B37" s="30">
        <f>MAX(Japan!B8:Y8)</f>
        <v>18625</v>
      </c>
      <c r="C37" s="28">
        <f ca="1">OFFSET(Japan!$A$4,0,MATCH(B37,Japan!$B$8:$BB$8,0))</f>
        <v>2000</v>
      </c>
      <c r="J37" s="31"/>
    </row>
    <row r="38" spans="1:10" x14ac:dyDescent="0.3">
      <c r="A38" s="31" t="s">
        <v>161</v>
      </c>
      <c r="B38" s="30">
        <f>MAX(Jordan!B8:Y8)</f>
        <v>297</v>
      </c>
      <c r="C38" s="28">
        <f ca="1">OFFSET(Jordan!$A$4,0,MATCH(B38,Jordan!$B$8:$BB$8,0))</f>
        <v>2018</v>
      </c>
      <c r="J38" s="31"/>
    </row>
    <row r="39" spans="1:10" x14ac:dyDescent="0.3">
      <c r="A39" s="31" t="s">
        <v>137</v>
      </c>
      <c r="B39" s="30">
        <f>MAX(Latvia!B8:Y8)</f>
        <v>85</v>
      </c>
      <c r="C39" s="28">
        <f ca="1">OFFSET(Latvia!$A$4,0,MATCH(B39,Latvia!$B$8:$BB$8,0))</f>
        <v>2017</v>
      </c>
      <c r="J39" s="31"/>
    </row>
    <row r="40" spans="1:10" x14ac:dyDescent="0.3">
      <c r="A40" s="31" t="s">
        <v>138</v>
      </c>
      <c r="B40" s="30">
        <f>MAX(Lithuania!B8:Y8)</f>
        <v>136</v>
      </c>
      <c r="C40" s="28">
        <f ca="1">OFFSET(Lithuania!$A$4,0,MATCH(B40,Lithuania!$B$8:$BB$8,0))</f>
        <v>2019</v>
      </c>
      <c r="J40" s="31"/>
    </row>
    <row r="41" spans="1:10" x14ac:dyDescent="0.3">
      <c r="A41" s="31" t="s">
        <v>141</v>
      </c>
      <c r="B41" s="30">
        <f>MAX(Luxembourg!B8:Y8)</f>
        <v>93</v>
      </c>
      <c r="C41" s="28">
        <f ca="1">OFFSET(Luxembourg!$A$4,0,MATCH(B41,Luxembourg!$B$8:$BB$8,0))</f>
        <v>2015</v>
      </c>
      <c r="J41" s="31"/>
    </row>
    <row r="42" spans="1:10" x14ac:dyDescent="0.3">
      <c r="A42" s="31" t="s">
        <v>84</v>
      </c>
      <c r="B42" s="30">
        <f>MAX(Malaysia!B8:Y8)</f>
        <v>778</v>
      </c>
      <c r="C42" s="28">
        <f ca="1">OFFSET(Malaysia!$A$4,0,MATCH(B42,Malaysia!$B$8:$BB$8,0))</f>
        <v>2018</v>
      </c>
      <c r="J42" s="31"/>
    </row>
    <row r="43" spans="1:10" x14ac:dyDescent="0.3">
      <c r="A43" s="31" t="s">
        <v>142</v>
      </c>
      <c r="B43" s="30">
        <f>MAX(Malta!B8:Y8)</f>
        <v>27</v>
      </c>
      <c r="C43" s="28">
        <f ca="1">OFFSET(Malta!$A$4,0,MATCH(B43,Malta!$B$8:$BB$8,0))</f>
        <v>2018</v>
      </c>
      <c r="J43" s="31"/>
    </row>
    <row r="44" spans="1:10" x14ac:dyDescent="0.3">
      <c r="A44" s="41" t="s">
        <v>54</v>
      </c>
      <c r="B44" s="30">
        <f>MAX(Mexico!B8:Y8)</f>
        <v>18269</v>
      </c>
      <c r="C44" s="28">
        <f ca="1">OFFSET(Mexico!$A$4,0,MATCH(B44,Mexico!$B$8:$BB$8,0))</f>
        <v>2018</v>
      </c>
      <c r="J44" s="31"/>
    </row>
    <row r="45" spans="1:10" x14ac:dyDescent="0.3">
      <c r="A45" s="31" t="s">
        <v>156</v>
      </c>
      <c r="B45" s="30">
        <f>MAX(Morocco!B8:Y8)</f>
        <v>222</v>
      </c>
      <c r="C45" s="28">
        <f ca="1">OFFSET(Morocco!$A$4,0,MATCH(B45,Morocco!$B$8:$BB$8,0))</f>
        <v>2019</v>
      </c>
      <c r="J45" s="31"/>
    </row>
    <row r="46" spans="1:10" x14ac:dyDescent="0.3">
      <c r="A46" s="41" t="s">
        <v>56</v>
      </c>
      <c r="B46" s="30">
        <f>MAX(Netherlands!B8:Y8)</f>
        <v>2627</v>
      </c>
      <c r="C46" s="28">
        <f ca="1">OFFSET(Netherlands!$A$4,0,MATCH(B46,Netherlands!$B$8:$BB$8,0))</f>
        <v>2019</v>
      </c>
      <c r="J46" s="31"/>
    </row>
    <row r="47" spans="1:10" x14ac:dyDescent="0.3">
      <c r="A47" s="31" t="s">
        <v>85</v>
      </c>
      <c r="B47" s="30">
        <f>MAX('New Zealand'!B8:Y8)</f>
        <v>1560</v>
      </c>
      <c r="C47" s="28">
        <f ca="1">OFFSET('New Zealand'!$A$4,0,MATCH(B47,'New Zealand'!$B$8:$BB$8,0))</f>
        <v>2018</v>
      </c>
      <c r="J47" s="31"/>
    </row>
    <row r="48" spans="1:10" x14ac:dyDescent="0.3">
      <c r="A48" s="31" t="s">
        <v>179</v>
      </c>
      <c r="B48" s="30">
        <f>MAX(Nicaragua!B8:Y8)</f>
        <v>285</v>
      </c>
      <c r="C48" s="28">
        <f ca="1">OFFSET(Nicaragua!$A$4,0,MATCH(B48,Nicaragua!$B$8:$BB$8,0))</f>
        <v>2015</v>
      </c>
      <c r="J48" s="31"/>
    </row>
    <row r="49" spans="1:10" x14ac:dyDescent="0.3">
      <c r="A49" s="31" t="s">
        <v>155</v>
      </c>
      <c r="B49" s="30">
        <f>MAX(Nigeria!B8:Y8)</f>
        <v>1439</v>
      </c>
      <c r="C49" s="28">
        <f ca="1">OFFSET(Nigeria!$A$4,0,MATCH(B49,Nigeria!$B$8:$BB$8,0))</f>
        <v>2015</v>
      </c>
      <c r="J49" s="31"/>
    </row>
    <row r="50" spans="1:10" x14ac:dyDescent="0.3">
      <c r="A50" s="31" t="s">
        <v>72</v>
      </c>
      <c r="B50" s="30">
        <f>MAX(Norway!B8:Y8)</f>
        <v>1574</v>
      </c>
      <c r="C50" s="28">
        <f ca="1">OFFSET(Norway!$A$4,0,MATCH(B50,Norway!$B$8:$BB$8,0))</f>
        <v>2014</v>
      </c>
      <c r="J50" s="31"/>
    </row>
    <row r="51" spans="1:10" x14ac:dyDescent="0.3">
      <c r="A51" s="31" t="s">
        <v>180</v>
      </c>
      <c r="B51" s="30">
        <f>MAX(Oman!B8:Y8)</f>
        <v>154</v>
      </c>
      <c r="C51" s="28">
        <f ca="1">OFFSET(Oman!$A$4,0,MATCH(B51,Oman!$B$8:$BB$8,0))</f>
        <v>2018</v>
      </c>
      <c r="J51" s="31"/>
    </row>
    <row r="52" spans="1:10" x14ac:dyDescent="0.3">
      <c r="A52" s="31" t="s">
        <v>181</v>
      </c>
      <c r="B52" s="30">
        <f>MAX(Panama!B8:Y8)</f>
        <v>791</v>
      </c>
      <c r="C52" s="28">
        <f ca="1">OFFSET(Panama!$A$4,0,MATCH(B52,Panama!$B$8:$BB$8,0))</f>
        <v>2015</v>
      </c>
      <c r="J52" s="31"/>
    </row>
    <row r="53" spans="1:10" x14ac:dyDescent="0.3">
      <c r="A53" s="31" t="s">
        <v>151</v>
      </c>
      <c r="B53" s="30">
        <f>MAX(Peru!B8:Y8)</f>
        <v>1348</v>
      </c>
      <c r="C53" s="28">
        <f ca="1">OFFSET(Peru!$A$4,0,MATCH(B53,Peru!$B$8:$BB$8,0))</f>
        <v>2021</v>
      </c>
      <c r="J53" s="31"/>
    </row>
    <row r="54" spans="1:10" x14ac:dyDescent="0.3">
      <c r="A54" s="31" t="s">
        <v>86</v>
      </c>
      <c r="B54" s="30">
        <f>MAX(Philippines!B8:Y8)</f>
        <v>1472</v>
      </c>
      <c r="C54" s="28">
        <f ca="1">OFFSET(Philippines!$A$4,0,MATCH(B54,Philippines!$B$8:$BB$8,0))</f>
        <v>2019</v>
      </c>
      <c r="J54" s="31"/>
    </row>
    <row r="55" spans="1:10" x14ac:dyDescent="0.3">
      <c r="A55" s="103" t="s">
        <v>153</v>
      </c>
      <c r="B55" s="100">
        <f>MAX(Poland!B8:Y8)</f>
        <v>920</v>
      </c>
      <c r="C55" s="101">
        <f ca="1">OFFSET(Poland!$A$4,0,MATCH(B55,Poland!$B$8:$BB$8,0))</f>
        <v>2022</v>
      </c>
      <c r="J55" s="31"/>
    </row>
    <row r="56" spans="1:10" x14ac:dyDescent="0.3">
      <c r="A56" s="31" t="s">
        <v>143</v>
      </c>
      <c r="B56" s="30">
        <f>MAX(Portugal!B8:Y8)</f>
        <v>627</v>
      </c>
      <c r="C56" s="28">
        <f ca="1">OFFSET(Portugal!$A$4,0,MATCH(B56,Portugal!$B$8:$BB$8,0))</f>
        <v>2019</v>
      </c>
      <c r="J56" s="31"/>
    </row>
    <row r="57" spans="1:10" x14ac:dyDescent="0.3">
      <c r="A57" s="31" t="s">
        <v>154</v>
      </c>
      <c r="B57" s="30">
        <f>MAX(Romania!B8:Y8)</f>
        <v>374</v>
      </c>
      <c r="C57" s="28">
        <f ca="1">OFFSET(Romania!$A$4,0,MATCH(B57,Romania!$B$8:$BB$8,0))</f>
        <v>2019</v>
      </c>
      <c r="J57" s="31"/>
    </row>
    <row r="58" spans="1:10" x14ac:dyDescent="0.3">
      <c r="A58" s="31" t="s">
        <v>123</v>
      </c>
      <c r="B58" s="30">
        <f>MAX(Russia!B8:Y8)</f>
        <v>1714</v>
      </c>
      <c r="C58" s="28">
        <f ca="1">OFFSET(Russia!$A$4,0,MATCH(B58,Russia!$B$8:$BB$8,0))</f>
        <v>2014</v>
      </c>
      <c r="J58" s="31"/>
    </row>
    <row r="59" spans="1:10" x14ac:dyDescent="0.3">
      <c r="A59" s="31" t="s">
        <v>78</v>
      </c>
      <c r="B59" s="30">
        <f>MAX('Saudi Arabia'!B8:Y8)</f>
        <v>3204</v>
      </c>
      <c r="C59" s="28">
        <f ca="1">OFFSET('Saudi Arabia'!$A$4,0,MATCH(B59,'Saudi Arabia'!$B$8:$BB$8,0))</f>
        <v>2015</v>
      </c>
      <c r="J59" s="31"/>
    </row>
    <row r="60" spans="1:10" x14ac:dyDescent="0.3">
      <c r="A60" s="41" t="s">
        <v>57</v>
      </c>
      <c r="B60" s="30">
        <f>MAX(Singapore!B8:Y8)</f>
        <v>1303</v>
      </c>
      <c r="C60" s="28">
        <f ca="1">OFFSET(Singapore!$A$4,0,MATCH(B60,Singapore!$B$8:$BB$8,0))</f>
        <v>2019</v>
      </c>
      <c r="J60" s="31"/>
    </row>
    <row r="61" spans="1:10" x14ac:dyDescent="0.3">
      <c r="A61" s="31" t="s">
        <v>145</v>
      </c>
      <c r="B61" s="30">
        <f>MAX(Slovakia!B8:Y8)</f>
        <v>165</v>
      </c>
      <c r="C61" s="28">
        <f ca="1">OFFSET(Slovakia!$A$4,0,MATCH(B61,Slovakia!$B$8:$BB$8,0))</f>
        <v>2019</v>
      </c>
      <c r="J61" s="31"/>
    </row>
    <row r="62" spans="1:10" x14ac:dyDescent="0.3">
      <c r="A62" s="31" t="s">
        <v>147</v>
      </c>
      <c r="B62" s="30">
        <f>MAX(Slovenia!B8:Y8)</f>
        <v>87</v>
      </c>
      <c r="C62" s="28">
        <f ca="1">OFFSET(Slovenia!$A$4,0,MATCH(B62,Slovenia!$B$8:$BB$8,0))</f>
        <v>2018</v>
      </c>
      <c r="J62" s="31"/>
    </row>
    <row r="63" spans="1:10" x14ac:dyDescent="0.3">
      <c r="A63" s="41" t="s">
        <v>59</v>
      </c>
      <c r="B63" s="30">
        <f>MAX('South Africa'!B8:Y8)</f>
        <v>811</v>
      </c>
      <c r="C63" s="28">
        <f ca="1">OFFSET('South Africa'!$A$4,0,MATCH(B63,'South Africa'!$B$8:$BB$8,0))</f>
        <v>2019</v>
      </c>
      <c r="J63" s="31"/>
    </row>
    <row r="64" spans="1:10" x14ac:dyDescent="0.3">
      <c r="A64" s="41" t="s">
        <v>60</v>
      </c>
      <c r="B64" s="30">
        <f>MAX('South Korea'!B8:Y8)</f>
        <v>9928</v>
      </c>
      <c r="C64" s="28">
        <f ca="1">OFFSET('South Korea'!$A$4,0,MATCH(B64,'South Korea'!$B$8:$BB$8,0))</f>
        <v>2017</v>
      </c>
      <c r="J64" s="31"/>
    </row>
    <row r="65" spans="1:10" x14ac:dyDescent="0.3">
      <c r="A65" s="31" t="s">
        <v>73</v>
      </c>
      <c r="B65" s="30">
        <f>MAX(Spain!B8:Y8)</f>
        <v>3291</v>
      </c>
      <c r="C65" s="28">
        <f ca="1">OFFSET(Spain!$A$4,0,MATCH(B65,Spain!$B$8:$BB$8,0))</f>
        <v>2019</v>
      </c>
      <c r="J65" s="31"/>
    </row>
    <row r="66" spans="1:10" x14ac:dyDescent="0.3">
      <c r="A66" s="31" t="s">
        <v>92</v>
      </c>
      <c r="B66" s="30">
        <f>MAX(Sweden!B8:Y8)</f>
        <v>2189</v>
      </c>
      <c r="C66" s="28">
        <f ca="1">OFFSET(Sweden!$A$4,0,MATCH(B66,Sweden!$B$8:$BB$8,0))</f>
        <v>2015</v>
      </c>
      <c r="J66" s="31"/>
    </row>
    <row r="67" spans="1:10" x14ac:dyDescent="0.3">
      <c r="A67" s="31" t="s">
        <v>74</v>
      </c>
      <c r="B67" s="30">
        <f>MAX(Switzerland!B8:Y8)</f>
        <v>2448</v>
      </c>
      <c r="C67" s="28">
        <f ca="1">OFFSET(Switzerland!$A$4,0,MATCH(B67,Switzerland!$B$8:$BB$8,0))</f>
        <v>2015</v>
      </c>
      <c r="J67" s="31"/>
    </row>
    <row r="68" spans="1:10" x14ac:dyDescent="0.3">
      <c r="A68" s="41" t="s">
        <v>61</v>
      </c>
      <c r="B68" s="30">
        <f>MAX(Taiwan!B8:Y8)</f>
        <v>3016</v>
      </c>
      <c r="C68" s="28">
        <f ca="1">OFFSET(Taiwan!$A$4,0,MATCH(B68,Taiwan!$B$8:$BB$8,0))</f>
        <v>2019</v>
      </c>
      <c r="J68" s="31"/>
    </row>
    <row r="69" spans="1:10" x14ac:dyDescent="0.3">
      <c r="A69" s="31" t="s">
        <v>87</v>
      </c>
      <c r="B69" s="30">
        <f>MAX(Thailand!B8:Y8)</f>
        <v>933</v>
      </c>
      <c r="C69" s="28">
        <f ca="1">OFFSET(Thailand!$A$4,0,MATCH(B69,Thailand!$B$8:$BB$8,0))</f>
        <v>2018</v>
      </c>
      <c r="J69" s="31"/>
    </row>
    <row r="70" spans="1:10" x14ac:dyDescent="0.3">
      <c r="A70" s="31" t="s">
        <v>162</v>
      </c>
      <c r="B70" s="30">
        <f>MAX(Turkey!B8:Y8)</f>
        <v>1209</v>
      </c>
      <c r="C70" s="28">
        <f ca="1">OFFSET(Turkey!$A$4,0,MATCH(B70,Turkey!$B$8:$BB$8,0))</f>
        <v>2015</v>
      </c>
      <c r="J70" s="31"/>
    </row>
    <row r="71" spans="1:10" x14ac:dyDescent="0.3">
      <c r="A71" s="41" t="s">
        <v>26</v>
      </c>
      <c r="B71" s="30">
        <f>MAX(UK!B8:Y8)</f>
        <v>16130</v>
      </c>
      <c r="C71" s="28">
        <f ca="1">OFFSET(UK!$A$4,0,MATCH(B71,UK!$B$8:$BB$8,0))</f>
        <v>2015</v>
      </c>
      <c r="J71" s="31"/>
    </row>
    <row r="72" spans="1:10" x14ac:dyDescent="0.3">
      <c r="A72" s="41" t="s">
        <v>62</v>
      </c>
      <c r="B72" s="30">
        <f>MAX(Venezuela!B8:Y8)</f>
        <v>4332</v>
      </c>
      <c r="C72" s="28">
        <f ca="1">OFFSET(Venezuela!$A$4,0,MATCH(B72,Venezuela!$B$8:$BB$8,0))</f>
        <v>2013</v>
      </c>
      <c r="J72" s="31"/>
    </row>
    <row r="73" spans="1:10" x14ac:dyDescent="0.3">
      <c r="A73" s="31" t="s">
        <v>182</v>
      </c>
      <c r="B73" s="30">
        <f>MAX(Vietnam!B8:Y8)</f>
        <v>1642</v>
      </c>
      <c r="C73" s="28">
        <f ca="1">OFFSET(Vietnam!$A$4,0,MATCH(B73,Vietnam!$B$8:$BB$8,0))</f>
        <v>2019</v>
      </c>
      <c r="J73" s="31"/>
    </row>
    <row r="74" spans="1:10" x14ac:dyDescent="0.3">
      <c r="A74" s="41"/>
      <c r="B74" s="30"/>
    </row>
    <row r="75" spans="1:10" x14ac:dyDescent="0.3">
      <c r="B75"/>
      <c r="C75"/>
    </row>
    <row r="76" spans="1:10" x14ac:dyDescent="0.3">
      <c r="B76"/>
      <c r="C76"/>
    </row>
    <row r="77" spans="1:10" x14ac:dyDescent="0.3">
      <c r="B77"/>
      <c r="C77"/>
    </row>
    <row r="78" spans="1:10" x14ac:dyDescent="0.3">
      <c r="B78"/>
      <c r="C78"/>
    </row>
    <row r="79" spans="1:10" x14ac:dyDescent="0.3">
      <c r="B79"/>
      <c r="C79"/>
    </row>
    <row r="80" spans="1:10" x14ac:dyDescent="0.3">
      <c r="B80"/>
      <c r="C80"/>
    </row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</sheetData>
  <hyperlinks>
    <hyperlink ref="A3" location="Argentina!A1" display="Argentina" xr:uid="{00000000-0004-0000-0300-000000000000}"/>
    <hyperlink ref="A4" location="Australia!A1" display="Australia" xr:uid="{00000000-0004-0000-0300-000001000000}"/>
    <hyperlink ref="A9" location="Brazil!A1" display="Brazil" xr:uid="{00000000-0004-0000-0300-000002000000}"/>
    <hyperlink ref="A12" location="Canada!A1" display="Canada" xr:uid="{00000000-0004-0000-0300-000003000000}"/>
    <hyperlink ref="A14" location="China!A1" display="China" xr:uid="{00000000-0004-0000-0300-000004000000}"/>
    <hyperlink ref="A25" location="France!A1" display="France" xr:uid="{00000000-0004-0000-0300-000005000000}"/>
    <hyperlink ref="A26" location="Germany!A1" display="Germany" xr:uid="{00000000-0004-0000-0300-000006000000}"/>
    <hyperlink ref="A30" location="'Hong Kong'!A1" display="Hong Kong" xr:uid="{00000000-0004-0000-0300-000007000000}"/>
    <hyperlink ref="A32" location="India!A1" display="India" xr:uid="{00000000-0004-0000-0300-000008000000}"/>
    <hyperlink ref="A36" location="Italy!A1" display="Italy" xr:uid="{00000000-0004-0000-0300-000009000000}"/>
    <hyperlink ref="A37" location="Japan!A1" display="Japan" xr:uid="{00000000-0004-0000-0300-00000A000000}"/>
    <hyperlink ref="A44" location="Mexico!A1" display="Mexico" xr:uid="{00000000-0004-0000-0300-00000B000000}"/>
    <hyperlink ref="A46" location="Netherlands!A1" display="Netherlands" xr:uid="{00000000-0004-0000-0300-00000C000000}"/>
    <hyperlink ref="A60" location="Singapore!A1" display="Singapore" xr:uid="{00000000-0004-0000-0300-00000D000000}"/>
    <hyperlink ref="A63" location="'South Africa'!A1" display="South Africa" xr:uid="{00000000-0004-0000-0300-00000E000000}"/>
    <hyperlink ref="A64" location="'South Korea'!A1" display="South Korea" xr:uid="{00000000-0004-0000-0300-00000F000000}"/>
    <hyperlink ref="A68" location="Taiwan!A1" display="Taiwan" xr:uid="{00000000-0004-0000-0300-000010000000}"/>
    <hyperlink ref="A71" location="UK!A1" display="United Kingdom" xr:uid="{00000000-0004-0000-0300-000011000000}"/>
    <hyperlink ref="A72" location="Venezuela!A1" display="Venezuela" xr:uid="{00000000-0004-0000-0300-000012000000}"/>
    <hyperlink ref="A8" location="Bermuda!A1" display="Bermuda" xr:uid="{00000000-0004-0000-0300-000013000000}"/>
    <hyperlink ref="A7" location="Belgium!A1" display="Belgium" xr:uid="{00000000-0004-0000-0300-000014000000}"/>
    <hyperlink ref="A5" location="Austria!A1" display="Austria" xr:uid="{00000000-0004-0000-0300-000015000000}"/>
    <hyperlink ref="A6" location="Bahrain!A1" display="Bahrain" xr:uid="{00000000-0004-0000-0300-000016000000}"/>
    <hyperlink ref="A10" location="Brunei!A1" display="Brunei " xr:uid="{00000000-0004-0000-0300-000017000000}"/>
    <hyperlink ref="A11" location="Bulgaria!A1" display="Bulgaria" xr:uid="{00000000-0004-0000-0300-000018000000}"/>
    <hyperlink ref="A13" location="Chile!A1" display="Chile" xr:uid="{00000000-0004-0000-0300-000019000000}"/>
    <hyperlink ref="A19" location="'Czech Republic'!A1" display="Czech Republic " xr:uid="{00000000-0004-0000-0300-00001A000000}"/>
    <hyperlink ref="A20" location="Denmark!A1" display="Denmark" xr:uid="{00000000-0004-0000-0300-00001B000000}"/>
    <hyperlink ref="A23" location="Estonia!A1" display="Estonia " xr:uid="{00000000-0004-0000-0300-00001C000000}"/>
    <hyperlink ref="A24" location="Finland!A1" display="Finland" xr:uid="{00000000-0004-0000-0300-00001D000000}"/>
    <hyperlink ref="A15" location="Colombia!A1" display="Colombia " xr:uid="{00000000-0004-0000-0300-00001E000000}"/>
    <hyperlink ref="A16" location="'Costa Rica'!A1" display="Costa Rica" xr:uid="{00000000-0004-0000-0300-00001F000000}"/>
    <hyperlink ref="A17" location="Croatia!A1" display="Croatia" xr:uid="{00000000-0004-0000-0300-000020000000}"/>
    <hyperlink ref="A18" location="Cyprus!A1" display="Cyprus" xr:uid="{00000000-0004-0000-0300-000021000000}"/>
    <hyperlink ref="A21" location="'Dominican Republic'!A1" display="Dominican Republic" xr:uid="{00000000-0004-0000-0300-000022000000}"/>
    <hyperlink ref="A22" location="'El Salvador'!A1" display="El Salvador" xr:uid="{00000000-0004-0000-0300-000023000000}"/>
    <hyperlink ref="A27" location="Greece!A1" display="Greece" xr:uid="{00000000-0004-0000-0300-000024000000}"/>
    <hyperlink ref="A28" location="Guatemala!A1" display="Guatemala" xr:uid="{00000000-0004-0000-0300-000025000000}"/>
    <hyperlink ref="A29" location="Honduras!A1" display="Honduras" xr:uid="{00000000-0004-0000-0300-000026000000}"/>
    <hyperlink ref="A31" location="Hungary!A1" display="Hungary" xr:uid="{00000000-0004-0000-0300-000027000000}"/>
    <hyperlink ref="A35" location="Israel!A1" display="Israel" xr:uid="{00000000-0004-0000-0300-000028000000}"/>
    <hyperlink ref="A33" location="Indonesia!A1" display="Indonesia" xr:uid="{00000000-0004-0000-0300-000029000000}"/>
    <hyperlink ref="A34" location="Ireland!A1" display="Ireland" xr:uid="{00000000-0004-0000-0300-00002A000000}"/>
    <hyperlink ref="A42" location="Malaysia!A1" display="Malaysia" xr:uid="{00000000-0004-0000-0300-00002B000000}"/>
    <hyperlink ref="A39" location="Latvia!A1" display="Latvia" xr:uid="{00000000-0004-0000-0300-00002C000000}"/>
    <hyperlink ref="A40" location="Lithuania!A1" display="Lithuania" xr:uid="{00000000-0004-0000-0300-00002D000000}"/>
    <hyperlink ref="A41" location="Luxembourg!A1" display="Luxembourg" xr:uid="{00000000-0004-0000-0300-00002E000000}"/>
    <hyperlink ref="A43" location="Malta!A1" display="Malta" xr:uid="{00000000-0004-0000-0300-00002F000000}"/>
    <hyperlink ref="A38" location="Jordan!A1" display="Jordan " xr:uid="{00000000-0004-0000-0300-000030000000}"/>
    <hyperlink ref="A45" location="Morocco!A1" display="Morocco" xr:uid="{00000000-0004-0000-0300-000031000000}"/>
    <hyperlink ref="A47" location="'New Zealand'!A1" display="New Zealand" xr:uid="{00000000-0004-0000-0300-000032000000}"/>
    <hyperlink ref="A54" location="Philippines!A1" display="Philippines" xr:uid="{00000000-0004-0000-0300-000033000000}"/>
    <hyperlink ref="A50" location="Norway!A1" display="Norway" xr:uid="{00000000-0004-0000-0300-000034000000}"/>
    <hyperlink ref="A58" location="Russia!A1" display="Russia" xr:uid="{00000000-0004-0000-0300-000035000000}"/>
    <hyperlink ref="A56" location="Portugal!A1" display="Portugal " xr:uid="{00000000-0004-0000-0300-000036000000}"/>
    <hyperlink ref="A53" location="Peru!A1" display="Peru" xr:uid="{00000000-0004-0000-0300-000037000000}"/>
    <hyperlink ref="A55" location="Poland!A1" display="Poland" xr:uid="{00000000-0004-0000-0300-000038000000}"/>
    <hyperlink ref="A57" location="Romania!A1" display="Romania" xr:uid="{00000000-0004-0000-0300-000039000000}"/>
    <hyperlink ref="A49" location="Nigeria!A1" display="Nigeria" xr:uid="{00000000-0004-0000-0300-00003A000000}"/>
    <hyperlink ref="A48" location="Nicaragua!A1" display="Nicaragua" xr:uid="{00000000-0004-0000-0300-00003B000000}"/>
    <hyperlink ref="A51" location="Oman!A1" display="Oman" xr:uid="{00000000-0004-0000-0300-00003C000000}"/>
    <hyperlink ref="A52" location="Panama!A1" display="Panama" xr:uid="{00000000-0004-0000-0300-00003D000000}"/>
    <hyperlink ref="A59" location="'Saudi Arabia'!A1" display="Saudi Arabia" xr:uid="{00000000-0004-0000-0300-00003E000000}"/>
    <hyperlink ref="A61" location="Slovakia!A1" display="Slovakia" xr:uid="{00000000-0004-0000-0300-00003F000000}"/>
    <hyperlink ref="A62" location="Slovenia!A1" display="Slovenia " xr:uid="{00000000-0004-0000-0300-000040000000}"/>
    <hyperlink ref="A65" location="Spain!A1" display="Spain" xr:uid="{00000000-0004-0000-0300-000041000000}"/>
    <hyperlink ref="A67" location="Switzerland!A1" display="Switzerland" xr:uid="{00000000-0004-0000-0300-000042000000}"/>
    <hyperlink ref="A66" location="Sweden!A1" display="Sweden" xr:uid="{00000000-0004-0000-0300-000043000000}"/>
    <hyperlink ref="A69" location="Thailand!A1" display="Thailand" xr:uid="{00000000-0004-0000-0300-000044000000}"/>
    <hyperlink ref="A70" location="Turkey!A1" display="Turkey" xr:uid="{00000000-0004-0000-0300-000045000000}"/>
    <hyperlink ref="A73" location="Vietnam!A1" display="Vietnam" xr:uid="{00000000-0004-0000-0300-000046000000}"/>
    <hyperlink ref="E3" location="Africa!A1" display="Africa" xr:uid="{00000000-0004-0000-0300-000047000000}"/>
    <hyperlink ref="E4" location="'Asia-Pacific'!A1" display="Asia and Pacific" xr:uid="{00000000-0004-0000-0300-000048000000}"/>
    <hyperlink ref="E5" location="EU!A1" display="European Union" xr:uid="{00000000-0004-0000-0300-000049000000}"/>
    <hyperlink ref="E6" location="Europe!A1" display="Europe" xr:uid="{00000000-0004-0000-0300-00004A000000}"/>
    <hyperlink ref="E7" location="'Latin America'!A1" display="Latin America" xr:uid="{00000000-0004-0000-0300-00004B000000}"/>
    <hyperlink ref="E8" location="'Middle East'!A1" display="Middle East" xr:uid="{00000000-0004-0000-0300-00004C000000}"/>
    <hyperlink ref="E9" location="'SC America'!A1" display="South and Central America" xr:uid="{00000000-0004-0000-0300-00004D000000}"/>
    <hyperlink ref="E12" location="Overseas!A1" display="Overseas" xr:uid="{00000000-0004-0000-0300-00004E000000}"/>
    <hyperlink ref="E13" location="EU!A1" display="European Union" xr:uid="{00000000-0004-0000-0300-00004F000000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4"/>
  <dimension ref="A1:Y63"/>
  <sheetViews>
    <sheetView workbookViewId="0">
      <pane xSplit="1" ySplit="2" topLeftCell="N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3" width="9.109375" style="16"/>
    <col min="24" max="24" width="10.6640625" style="16" bestFit="1" customWidth="1"/>
    <col min="25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14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241603</v>
      </c>
      <c r="C5" s="42">
        <v>260504</v>
      </c>
      <c r="D5" s="42">
        <v>248177</v>
      </c>
      <c r="E5" s="42">
        <v>239406</v>
      </c>
      <c r="F5" s="42">
        <v>253951</v>
      </c>
      <c r="G5" s="42">
        <v>292365</v>
      </c>
      <c r="H5" s="42">
        <v>318913</v>
      </c>
      <c r="I5" s="42">
        <v>360777</v>
      </c>
      <c r="J5" s="42">
        <v>426746</v>
      </c>
      <c r="K5" s="42">
        <v>471617</v>
      </c>
      <c r="L5" s="42">
        <v>404356</v>
      </c>
      <c r="M5" s="42">
        <v>427636</v>
      </c>
      <c r="N5" s="42">
        <v>475671</v>
      </c>
      <c r="O5" s="42">
        <v>474217</v>
      </c>
      <c r="P5" s="42">
        <v>475770</v>
      </c>
      <c r="Q5" s="42">
        <v>507569</v>
      </c>
      <c r="R5" s="42">
        <v>509336</v>
      </c>
      <c r="S5" s="42">
        <v>516169</v>
      </c>
      <c r="T5" s="42">
        <v>545792</v>
      </c>
      <c r="U5" s="42">
        <v>589780</v>
      </c>
      <c r="V5" s="42">
        <v>623691</v>
      </c>
      <c r="W5" s="42">
        <v>415607</v>
      </c>
      <c r="X5" s="42">
        <v>475879</v>
      </c>
      <c r="Y5" s="42">
        <v>594751</v>
      </c>
    </row>
    <row r="6" spans="1:25" x14ac:dyDescent="0.3">
      <c r="A6" s="67" t="s">
        <v>113</v>
      </c>
      <c r="B6" s="42">
        <v>152077</v>
      </c>
      <c r="C6" s="42">
        <v>165833</v>
      </c>
      <c r="D6" s="42">
        <v>159156</v>
      </c>
      <c r="E6" s="42">
        <v>144567</v>
      </c>
      <c r="F6" s="68">
        <v>153190</v>
      </c>
      <c r="G6" s="68">
        <v>171733</v>
      </c>
      <c r="H6" s="68">
        <v>188164</v>
      </c>
      <c r="I6" s="68">
        <v>215643</v>
      </c>
      <c r="J6" s="68">
        <v>248868</v>
      </c>
      <c r="K6" s="68">
        <v>277137</v>
      </c>
      <c r="L6" s="68">
        <v>225282</v>
      </c>
      <c r="M6" s="68">
        <v>242646</v>
      </c>
      <c r="N6" s="68">
        <v>273412</v>
      </c>
      <c r="O6" s="68">
        <v>269452</v>
      </c>
      <c r="P6" s="68">
        <v>265495</v>
      </c>
      <c r="Q6" s="68">
        <v>279347</v>
      </c>
      <c r="R6" s="42">
        <v>273695</v>
      </c>
      <c r="S6" s="42">
        <v>271057</v>
      </c>
      <c r="T6" s="42">
        <v>284928</v>
      </c>
      <c r="U6" s="42">
        <v>320490</v>
      </c>
      <c r="V6" s="42">
        <v>338920</v>
      </c>
      <c r="W6" s="42">
        <v>233157</v>
      </c>
      <c r="X6" s="42">
        <v>273236</v>
      </c>
      <c r="Y6" s="42">
        <v>353553</v>
      </c>
    </row>
    <row r="7" spans="1:25" x14ac:dyDescent="0.3">
      <c r="A7" s="67" t="s">
        <v>114</v>
      </c>
      <c r="B7" s="42">
        <v>89526</v>
      </c>
      <c r="C7" s="42">
        <v>94671</v>
      </c>
      <c r="D7" s="42">
        <v>89021</v>
      </c>
      <c r="E7" s="42">
        <v>94840</v>
      </c>
      <c r="F7" s="68">
        <v>100761</v>
      </c>
      <c r="G7" s="68">
        <v>120631</v>
      </c>
      <c r="H7" s="68">
        <v>130749</v>
      </c>
      <c r="I7" s="68">
        <v>145134</v>
      </c>
      <c r="J7" s="68">
        <v>177878</v>
      </c>
      <c r="K7" s="68">
        <v>194480</v>
      </c>
      <c r="L7" s="68">
        <v>179074</v>
      </c>
      <c r="M7" s="68">
        <v>184990</v>
      </c>
      <c r="N7" s="68">
        <v>202259</v>
      </c>
      <c r="O7" s="68">
        <v>204764</v>
      </c>
      <c r="P7" s="68">
        <v>210275</v>
      </c>
      <c r="Q7" s="42">
        <v>228222</v>
      </c>
      <c r="R7" s="42">
        <v>235640</v>
      </c>
      <c r="S7" s="42">
        <v>245113</v>
      </c>
      <c r="T7" s="42">
        <v>260864</v>
      </c>
      <c r="U7" s="42">
        <v>269290</v>
      </c>
      <c r="V7" s="42">
        <v>284772</v>
      </c>
      <c r="W7" s="42">
        <v>182450</v>
      </c>
      <c r="X7" s="42">
        <v>202642</v>
      </c>
      <c r="Y7" s="42">
        <v>241198</v>
      </c>
    </row>
    <row r="8" spans="1:25" x14ac:dyDescent="0.3">
      <c r="A8" s="69" t="s">
        <v>1</v>
      </c>
      <c r="B8" s="3">
        <f>B9+B17</f>
        <v>29474</v>
      </c>
      <c r="C8" s="3">
        <f t="shared" ref="C8:V8" si="0">C9+C17</f>
        <v>30766</v>
      </c>
      <c r="D8" s="3">
        <f t="shared" si="0"/>
        <v>25456</v>
      </c>
      <c r="E8" s="3">
        <f t="shared" si="0"/>
        <v>23697</v>
      </c>
      <c r="F8" s="3">
        <f t="shared" si="0"/>
        <v>23863</v>
      </c>
      <c r="G8" s="3">
        <f t="shared" si="0"/>
        <v>28336</v>
      </c>
      <c r="H8" s="3">
        <f t="shared" si="0"/>
        <v>30539</v>
      </c>
      <c r="I8" s="3">
        <f t="shared" si="0"/>
        <v>30659</v>
      </c>
      <c r="J8" s="3">
        <f t="shared" si="0"/>
        <v>35817</v>
      </c>
      <c r="K8" s="3">
        <f t="shared" si="0"/>
        <v>42023</v>
      </c>
      <c r="L8" s="3">
        <f t="shared" si="0"/>
        <v>37030</v>
      </c>
      <c r="M8" s="3">
        <f t="shared" si="0"/>
        <v>39336</v>
      </c>
      <c r="N8" s="3">
        <f t="shared" si="0"/>
        <v>41936</v>
      </c>
      <c r="O8" s="3">
        <f t="shared" si="0"/>
        <v>41900</v>
      </c>
      <c r="P8" s="3">
        <f t="shared" si="0"/>
        <v>44306</v>
      </c>
      <c r="Q8" s="3">
        <f t="shared" si="0"/>
        <v>47221</v>
      </c>
      <c r="R8" s="3">
        <f t="shared" si="0"/>
        <v>50385</v>
      </c>
      <c r="S8" s="3">
        <f t="shared" si="0"/>
        <v>47334</v>
      </c>
      <c r="T8" s="3">
        <f t="shared" si="0"/>
        <v>47409</v>
      </c>
      <c r="U8" s="3">
        <f t="shared" si="0"/>
        <v>50002</v>
      </c>
      <c r="V8" s="3">
        <f t="shared" si="0"/>
        <v>50031</v>
      </c>
      <c r="W8" s="3">
        <f t="shared" ref="W8:X8" si="1">W9+W17</f>
        <v>7143</v>
      </c>
      <c r="X8" s="3">
        <f t="shared" si="1"/>
        <v>6433</v>
      </c>
      <c r="Y8" s="3">
        <f t="shared" ref="Y8" si="2">Y9+Y17</f>
        <v>27288</v>
      </c>
    </row>
    <row r="9" spans="1:25" x14ac:dyDescent="0.3">
      <c r="A9" s="70" t="s">
        <v>107</v>
      </c>
      <c r="B9" s="42">
        <v>24489</v>
      </c>
      <c r="C9" s="42">
        <v>25427</v>
      </c>
      <c r="D9" s="42">
        <v>20700</v>
      </c>
      <c r="E9" s="42">
        <v>19003</v>
      </c>
      <c r="F9" s="68">
        <v>18872</v>
      </c>
      <c r="G9" s="68">
        <v>22252</v>
      </c>
      <c r="H9" s="68">
        <v>24303</v>
      </c>
      <c r="I9" s="68">
        <v>24313</v>
      </c>
      <c r="J9" s="68">
        <v>28471</v>
      </c>
      <c r="K9" s="68">
        <v>32857</v>
      </c>
      <c r="L9" s="68">
        <v>30034</v>
      </c>
      <c r="M9" s="68">
        <v>31639</v>
      </c>
      <c r="N9" s="68">
        <v>33204</v>
      </c>
      <c r="O9" s="68">
        <v>32522</v>
      </c>
      <c r="P9" s="68">
        <v>34316</v>
      </c>
      <c r="Q9" s="68">
        <v>36286</v>
      </c>
      <c r="R9" s="42">
        <v>40298</v>
      </c>
      <c r="S9" s="42">
        <v>38040</v>
      </c>
      <c r="T9" s="42">
        <v>37734</v>
      </c>
      <c r="U9" s="42">
        <v>38845</v>
      </c>
      <c r="V9" s="42">
        <v>39173</v>
      </c>
      <c r="W9" s="42">
        <v>5465</v>
      </c>
      <c r="X9" s="42">
        <v>4956</v>
      </c>
      <c r="Y9" s="42">
        <v>20920</v>
      </c>
    </row>
    <row r="10" spans="1:25" x14ac:dyDescent="0.3">
      <c r="A10" s="71" t="s">
        <v>201</v>
      </c>
      <c r="B10" s="42">
        <v>8497</v>
      </c>
      <c r="C10" s="42">
        <v>8666</v>
      </c>
      <c r="D10" s="42">
        <v>6826</v>
      </c>
      <c r="E10" s="42">
        <v>6182</v>
      </c>
      <c r="F10" s="68">
        <v>6071</v>
      </c>
      <c r="G10" s="68">
        <v>7017</v>
      </c>
      <c r="H10" s="68">
        <v>7488</v>
      </c>
      <c r="I10" s="68">
        <v>6933</v>
      </c>
      <c r="J10" s="68">
        <v>7770</v>
      </c>
      <c r="K10" s="68">
        <v>8636</v>
      </c>
      <c r="L10" s="68">
        <v>7423</v>
      </c>
      <c r="M10" s="68">
        <v>7361</v>
      </c>
      <c r="N10" s="68">
        <v>7546</v>
      </c>
      <c r="O10" s="68">
        <v>7046</v>
      </c>
      <c r="P10" s="68">
        <v>6949</v>
      </c>
      <c r="Q10" s="68">
        <v>6893</v>
      </c>
      <c r="R10" s="42">
        <v>7289</v>
      </c>
      <c r="S10" s="42">
        <v>6564</v>
      </c>
      <c r="T10" s="42">
        <v>6338</v>
      </c>
      <c r="U10" s="42">
        <v>6561</v>
      </c>
      <c r="V10" s="42">
        <v>6631</v>
      </c>
      <c r="W10" s="42">
        <v>860</v>
      </c>
      <c r="X10" s="42">
        <v>843</v>
      </c>
      <c r="Y10" s="42">
        <v>4110</v>
      </c>
    </row>
    <row r="11" spans="1:25" x14ac:dyDescent="0.3">
      <c r="A11" s="72" t="s">
        <v>202</v>
      </c>
      <c r="B11" s="42">
        <v>323</v>
      </c>
      <c r="C11" s="42">
        <v>359</v>
      </c>
      <c r="D11" s="42">
        <v>375</v>
      </c>
      <c r="E11" s="42">
        <v>342</v>
      </c>
      <c r="F11" s="68">
        <v>272</v>
      </c>
      <c r="G11" s="68">
        <v>399</v>
      </c>
      <c r="H11" s="68">
        <v>443</v>
      </c>
      <c r="I11" s="68">
        <v>487</v>
      </c>
      <c r="J11" s="68">
        <v>523</v>
      </c>
      <c r="K11" s="68">
        <v>572</v>
      </c>
      <c r="L11" s="68">
        <v>439</v>
      </c>
      <c r="M11" s="68">
        <v>368</v>
      </c>
      <c r="N11" s="68">
        <v>493</v>
      </c>
      <c r="O11" s="68">
        <v>471</v>
      </c>
      <c r="P11" s="68">
        <v>526</v>
      </c>
      <c r="Q11" s="68">
        <v>645</v>
      </c>
      <c r="R11" s="42">
        <v>658</v>
      </c>
      <c r="S11" s="42">
        <v>663</v>
      </c>
      <c r="T11" s="42">
        <v>615</v>
      </c>
      <c r="U11" s="42">
        <v>617</v>
      </c>
      <c r="V11" s="42">
        <v>737</v>
      </c>
      <c r="W11" s="42">
        <v>112</v>
      </c>
      <c r="X11" s="42">
        <v>151</v>
      </c>
      <c r="Y11" s="42">
        <v>309</v>
      </c>
    </row>
    <row r="12" spans="1:25" x14ac:dyDescent="0.3">
      <c r="A12" s="72" t="s">
        <v>203</v>
      </c>
      <c r="B12" s="42">
        <v>8175</v>
      </c>
      <c r="C12" s="42">
        <v>8308</v>
      </c>
      <c r="D12" s="42">
        <v>6450</v>
      </c>
      <c r="E12" s="42">
        <v>5841</v>
      </c>
      <c r="F12" s="68">
        <v>5800</v>
      </c>
      <c r="G12" s="68">
        <v>6617</v>
      </c>
      <c r="H12" s="68">
        <v>7046</v>
      </c>
      <c r="I12" s="68">
        <v>6446</v>
      </c>
      <c r="J12" s="68">
        <v>7247</v>
      </c>
      <c r="K12" s="68">
        <v>8064</v>
      </c>
      <c r="L12" s="68">
        <v>6984</v>
      </c>
      <c r="M12" s="68">
        <v>6993</v>
      </c>
      <c r="N12" s="68">
        <v>7054</v>
      </c>
      <c r="O12" s="68">
        <v>6575</v>
      </c>
      <c r="P12" s="68">
        <v>6423</v>
      </c>
      <c r="Q12" s="68">
        <v>6248</v>
      </c>
      <c r="R12" s="42">
        <v>6631</v>
      </c>
      <c r="S12" s="42">
        <v>5901</v>
      </c>
      <c r="T12" s="42">
        <v>5723</v>
      </c>
      <c r="U12" s="42">
        <v>5944</v>
      </c>
      <c r="V12" s="42">
        <v>5894</v>
      </c>
      <c r="W12" s="42">
        <v>748</v>
      </c>
      <c r="X12" s="42">
        <v>691</v>
      </c>
      <c r="Y12" s="42">
        <v>3801</v>
      </c>
    </row>
    <row r="13" spans="1:25" x14ac:dyDescent="0.3">
      <c r="A13" s="71" t="s">
        <v>204</v>
      </c>
      <c r="B13" s="42">
        <v>15992</v>
      </c>
      <c r="C13" s="42">
        <v>16761</v>
      </c>
      <c r="D13" s="42">
        <v>13874</v>
      </c>
      <c r="E13" s="42">
        <v>12821</v>
      </c>
      <c r="F13" s="68">
        <v>12800</v>
      </c>
      <c r="G13" s="68">
        <v>15235</v>
      </c>
      <c r="H13" s="68">
        <v>16814</v>
      </c>
      <c r="I13" s="68">
        <v>17380</v>
      </c>
      <c r="J13" s="68">
        <v>20700</v>
      </c>
      <c r="K13" s="68">
        <v>24221</v>
      </c>
      <c r="L13" s="68">
        <v>22611</v>
      </c>
      <c r="M13" s="68">
        <v>24277</v>
      </c>
      <c r="N13" s="68">
        <v>25658</v>
      </c>
      <c r="O13" s="68">
        <v>25476</v>
      </c>
      <c r="P13" s="68">
        <v>27367</v>
      </c>
      <c r="Q13" s="68">
        <v>29392</v>
      </c>
      <c r="R13" s="42">
        <v>33009</v>
      </c>
      <c r="S13" s="42">
        <v>31476</v>
      </c>
      <c r="T13" s="42">
        <v>31396</v>
      </c>
      <c r="U13" s="42">
        <v>32284</v>
      </c>
      <c r="V13" s="42">
        <v>32542</v>
      </c>
      <c r="W13" s="42">
        <v>4605</v>
      </c>
      <c r="X13" s="42">
        <v>4114</v>
      </c>
      <c r="Y13" s="42">
        <v>16811</v>
      </c>
    </row>
    <row r="14" spans="1:25" x14ac:dyDescent="0.3">
      <c r="A14" s="72" t="s">
        <v>205</v>
      </c>
      <c r="B14" s="42">
        <v>164</v>
      </c>
      <c r="C14" s="42">
        <v>158</v>
      </c>
      <c r="D14" s="42">
        <v>150</v>
      </c>
      <c r="E14" s="42">
        <v>146</v>
      </c>
      <c r="F14" s="68">
        <v>142</v>
      </c>
      <c r="G14" s="68">
        <v>138</v>
      </c>
      <c r="H14" s="68">
        <v>132</v>
      </c>
      <c r="I14" s="68">
        <v>128</v>
      </c>
      <c r="J14" s="68">
        <v>138</v>
      </c>
      <c r="K14" s="68">
        <v>140</v>
      </c>
      <c r="L14" s="68">
        <v>135</v>
      </c>
      <c r="M14" s="68">
        <v>131</v>
      </c>
      <c r="N14" s="68">
        <v>119</v>
      </c>
      <c r="O14" s="68">
        <v>117</v>
      </c>
      <c r="P14" s="68">
        <v>126</v>
      </c>
      <c r="Q14" s="68">
        <v>151</v>
      </c>
      <c r="R14" s="42">
        <v>163</v>
      </c>
      <c r="S14" s="42">
        <v>151</v>
      </c>
      <c r="T14" s="42">
        <v>144</v>
      </c>
      <c r="U14" s="42">
        <v>139</v>
      </c>
      <c r="V14" s="42">
        <v>132</v>
      </c>
      <c r="W14" s="42">
        <v>18</v>
      </c>
      <c r="X14" s="42">
        <v>11</v>
      </c>
      <c r="Y14" s="42">
        <v>28</v>
      </c>
    </row>
    <row r="15" spans="1:25" x14ac:dyDescent="0.3">
      <c r="A15" s="72" t="s">
        <v>206</v>
      </c>
      <c r="B15" s="42">
        <v>900</v>
      </c>
      <c r="C15" s="42">
        <v>957</v>
      </c>
      <c r="D15" s="42">
        <v>990</v>
      </c>
      <c r="E15" s="42">
        <v>993</v>
      </c>
      <c r="F15" s="68">
        <v>995</v>
      </c>
      <c r="G15" s="68">
        <v>1165</v>
      </c>
      <c r="H15" s="68">
        <v>1230</v>
      </c>
      <c r="I15" s="68">
        <v>1270</v>
      </c>
      <c r="J15" s="68">
        <v>1479</v>
      </c>
      <c r="K15" s="68">
        <v>1556</v>
      </c>
      <c r="L15" s="68">
        <v>1648</v>
      </c>
      <c r="M15" s="68">
        <v>1703</v>
      </c>
      <c r="N15" s="68">
        <v>1794</v>
      </c>
      <c r="O15" s="68">
        <v>1906</v>
      </c>
      <c r="P15" s="68">
        <v>2053</v>
      </c>
      <c r="Q15" s="68">
        <v>2233</v>
      </c>
      <c r="R15" s="42">
        <v>2395</v>
      </c>
      <c r="S15" s="42">
        <v>2525</v>
      </c>
      <c r="T15" s="42">
        <v>2641</v>
      </c>
      <c r="U15" s="42">
        <v>2735</v>
      </c>
      <c r="V15" s="42">
        <v>2763</v>
      </c>
      <c r="W15" s="42">
        <v>1828</v>
      </c>
      <c r="X15" s="42">
        <v>1740</v>
      </c>
      <c r="Y15" s="42">
        <v>2049</v>
      </c>
    </row>
    <row r="16" spans="1:25" x14ac:dyDescent="0.3">
      <c r="A16" s="72" t="s">
        <v>207</v>
      </c>
      <c r="B16" s="42">
        <v>14928</v>
      </c>
      <c r="C16" s="42">
        <v>15646</v>
      </c>
      <c r="D16" s="42">
        <v>12733</v>
      </c>
      <c r="E16" s="42">
        <v>11681</v>
      </c>
      <c r="F16" s="68">
        <v>11664</v>
      </c>
      <c r="G16" s="68">
        <v>13932</v>
      </c>
      <c r="H16" s="68">
        <v>15452</v>
      </c>
      <c r="I16" s="68">
        <v>15983</v>
      </c>
      <c r="J16" s="68">
        <v>19083</v>
      </c>
      <c r="K16" s="68">
        <v>22526</v>
      </c>
      <c r="L16" s="68">
        <v>20828</v>
      </c>
      <c r="M16" s="68">
        <v>22444</v>
      </c>
      <c r="N16" s="68">
        <v>23745</v>
      </c>
      <c r="O16" s="68">
        <v>23453</v>
      </c>
      <c r="P16" s="68">
        <v>25187</v>
      </c>
      <c r="Q16" s="68">
        <v>27009</v>
      </c>
      <c r="R16" s="42">
        <v>30451</v>
      </c>
      <c r="S16" s="42">
        <v>28800</v>
      </c>
      <c r="T16" s="42">
        <v>28611</v>
      </c>
      <c r="U16" s="42">
        <v>29410</v>
      </c>
      <c r="V16" s="42">
        <v>29647</v>
      </c>
      <c r="W16" s="42">
        <v>2759</v>
      </c>
      <c r="X16" s="42">
        <v>2364</v>
      </c>
      <c r="Y16" s="42">
        <v>14734</v>
      </c>
    </row>
    <row r="17" spans="1:25" x14ac:dyDescent="0.3">
      <c r="A17" s="70" t="s">
        <v>108</v>
      </c>
      <c r="B17" s="42">
        <v>4985</v>
      </c>
      <c r="C17" s="42">
        <v>5339</v>
      </c>
      <c r="D17" s="42">
        <v>4756</v>
      </c>
      <c r="E17" s="42">
        <v>4694</v>
      </c>
      <c r="F17" s="68">
        <v>4991</v>
      </c>
      <c r="G17" s="68">
        <v>6084</v>
      </c>
      <c r="H17" s="68">
        <v>6236</v>
      </c>
      <c r="I17" s="68">
        <v>6346</v>
      </c>
      <c r="J17" s="68">
        <v>7346</v>
      </c>
      <c r="K17" s="68">
        <v>9166</v>
      </c>
      <c r="L17" s="68">
        <v>6996</v>
      </c>
      <c r="M17" s="68">
        <v>7697</v>
      </c>
      <c r="N17" s="68">
        <v>8732</v>
      </c>
      <c r="O17" s="68">
        <v>9378</v>
      </c>
      <c r="P17" s="68">
        <v>9990</v>
      </c>
      <c r="Q17" s="68">
        <v>10935</v>
      </c>
      <c r="R17" s="42">
        <v>10087</v>
      </c>
      <c r="S17" s="42">
        <v>9294</v>
      </c>
      <c r="T17" s="42">
        <v>9675</v>
      </c>
      <c r="U17" s="42">
        <v>11157</v>
      </c>
      <c r="V17" s="42">
        <v>10858</v>
      </c>
      <c r="W17" s="42">
        <v>1678</v>
      </c>
      <c r="X17" s="42">
        <v>1477</v>
      </c>
      <c r="Y17" s="42">
        <v>6368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4.3835244622379088E-2</v>
      </c>
      <c r="D19" s="89">
        <f t="shared" si="3"/>
        <v>-0.17259312227783918</v>
      </c>
      <c r="E19" s="89">
        <f t="shared" si="3"/>
        <v>-6.9099622878692646E-2</v>
      </c>
      <c r="F19" s="89">
        <f t="shared" si="3"/>
        <v>7.0051061315778984E-3</v>
      </c>
      <c r="G19" s="89">
        <f t="shared" si="3"/>
        <v>0.18744499853329422</v>
      </c>
      <c r="H19" s="89">
        <f t="shared" si="3"/>
        <v>7.7745623941276154E-2</v>
      </c>
      <c r="I19" s="89">
        <f t="shared" si="3"/>
        <v>3.9294017485838051E-3</v>
      </c>
      <c r="J19" s="89">
        <f t="shared" si="3"/>
        <v>0.16823771160181344</v>
      </c>
      <c r="K19" s="89">
        <f t="shared" si="3"/>
        <v>0.17326967641064295</v>
      </c>
      <c r="L19" s="89">
        <f t="shared" si="3"/>
        <v>-0.1188158865383242</v>
      </c>
      <c r="M19" s="89">
        <f t="shared" si="3"/>
        <v>6.2273832028085341E-2</v>
      </c>
      <c r="N19" s="89">
        <f t="shared" si="3"/>
        <v>6.6097213748220529E-2</v>
      </c>
      <c r="O19" s="89">
        <f t="shared" si="3"/>
        <v>-8.5845097291115113E-4</v>
      </c>
      <c r="P19" s="89">
        <f t="shared" si="3"/>
        <v>5.7422434367541797E-2</v>
      </c>
      <c r="Q19" s="89">
        <f t="shared" si="3"/>
        <v>6.5792443461382133E-2</v>
      </c>
      <c r="R19" s="89">
        <f t="shared" si="3"/>
        <v>6.7004087164608928E-2</v>
      </c>
      <c r="S19" s="89">
        <f t="shared" si="3"/>
        <v>-6.0553736231021116E-2</v>
      </c>
      <c r="T19" s="89">
        <f t="shared" si="3"/>
        <v>1.58448472556727E-3</v>
      </c>
      <c r="U19" s="89">
        <f t="shared" si="3"/>
        <v>5.4694256364825167E-2</v>
      </c>
      <c r="V19" s="89">
        <f t="shared" si="3"/>
        <v>5.7997680092802817E-4</v>
      </c>
      <c r="W19" s="89">
        <f t="shared" si="3"/>
        <v>-0.85722851831864244</v>
      </c>
      <c r="X19" s="89">
        <f t="shared" si="3"/>
        <v>-9.9398012039759176E-2</v>
      </c>
      <c r="Y19" s="89">
        <f t="shared" si="3"/>
        <v>3.2418778175034975</v>
      </c>
    </row>
    <row r="20" spans="1:25" x14ac:dyDescent="0.3">
      <c r="A20" s="73" t="s">
        <v>4</v>
      </c>
      <c r="B20" s="65" t="s">
        <v>3</v>
      </c>
      <c r="C20" s="89">
        <f t="shared" si="3"/>
        <v>3.8302911511290727E-2</v>
      </c>
      <c r="D20" s="89">
        <f t="shared" si="3"/>
        <v>-0.18590474692256265</v>
      </c>
      <c r="E20" s="89">
        <f t="shared" si="3"/>
        <v>-8.1980676328502367E-2</v>
      </c>
      <c r="F20" s="89">
        <f t="shared" si="3"/>
        <v>-6.8936483713097907E-3</v>
      </c>
      <c r="G20" s="89">
        <f t="shared" si="3"/>
        <v>0.17910131411615082</v>
      </c>
      <c r="H20" s="89">
        <f t="shared" si="3"/>
        <v>9.217149020312787E-2</v>
      </c>
      <c r="I20" s="89">
        <f t="shared" si="3"/>
        <v>4.1147183475298554E-4</v>
      </c>
      <c r="J20" s="89">
        <f t="shared" si="3"/>
        <v>0.17101961913379671</v>
      </c>
      <c r="K20" s="89">
        <f t="shared" si="3"/>
        <v>0.15405149099083282</v>
      </c>
      <c r="L20" s="89">
        <f t="shared" si="3"/>
        <v>-8.5917764859847257E-2</v>
      </c>
      <c r="M20" s="89">
        <f t="shared" si="3"/>
        <v>5.3439435306652516E-2</v>
      </c>
      <c r="N20" s="89">
        <f t="shared" si="3"/>
        <v>4.9464268782199117E-2</v>
      </c>
      <c r="O20" s="89">
        <f t="shared" si="3"/>
        <v>-2.053969401276956E-2</v>
      </c>
      <c r="P20" s="89">
        <f t="shared" si="3"/>
        <v>5.516265912305518E-2</v>
      </c>
      <c r="Q20" s="89">
        <f t="shared" si="3"/>
        <v>5.7407623266114927E-2</v>
      </c>
      <c r="R20" s="89">
        <f t="shared" si="3"/>
        <v>0.11056605853497214</v>
      </c>
      <c r="S20" s="89">
        <f t="shared" si="3"/>
        <v>-5.6032557447019737E-2</v>
      </c>
      <c r="T20" s="89">
        <f t="shared" si="3"/>
        <v>-8.0441640378549062E-3</v>
      </c>
      <c r="U20" s="89">
        <f t="shared" si="3"/>
        <v>2.9442942704192454E-2</v>
      </c>
      <c r="V20" s="89">
        <f t="shared" si="3"/>
        <v>8.4438151628265512E-3</v>
      </c>
      <c r="W20" s="89">
        <f t="shared" si="3"/>
        <v>-0.8604906440660659</v>
      </c>
      <c r="X20" s="89">
        <f t="shared" si="3"/>
        <v>-9.313815187557184E-2</v>
      </c>
      <c r="Y20" s="89">
        <f t="shared" si="3"/>
        <v>3.2211460855528653</v>
      </c>
    </row>
    <row r="21" spans="1:25" x14ac:dyDescent="0.3">
      <c r="A21" s="74" t="s">
        <v>208</v>
      </c>
      <c r="B21" s="65" t="s">
        <v>3</v>
      </c>
      <c r="C21" s="89">
        <f>C10/B10-1</f>
        <v>1.9889372719783527E-2</v>
      </c>
      <c r="D21" s="89">
        <f t="shared" si="3"/>
        <v>-0.21232402492499425</v>
      </c>
      <c r="E21" s="89">
        <f t="shared" si="3"/>
        <v>-9.4345150893641927E-2</v>
      </c>
      <c r="F21" s="89">
        <f t="shared" si="3"/>
        <v>-1.7955354254286626E-2</v>
      </c>
      <c r="G21" s="89">
        <f t="shared" si="3"/>
        <v>0.15582276395980887</v>
      </c>
      <c r="H21" s="89">
        <f t="shared" si="3"/>
        <v>6.7122702009405621E-2</v>
      </c>
      <c r="I21" s="89">
        <f t="shared" si="3"/>
        <v>-7.4118589743589758E-2</v>
      </c>
      <c r="J21" s="89">
        <f t="shared" si="3"/>
        <v>0.1207269580268282</v>
      </c>
      <c r="K21" s="89">
        <f t="shared" si="3"/>
        <v>0.11145431145431139</v>
      </c>
      <c r="L21" s="89">
        <f t="shared" si="3"/>
        <v>-0.14045854562297355</v>
      </c>
      <c r="M21" s="89">
        <f t="shared" si="3"/>
        <v>-8.3524181597737224E-3</v>
      </c>
      <c r="N21" s="89">
        <f t="shared" si="3"/>
        <v>2.5132454829506878E-2</v>
      </c>
      <c r="O21" s="89">
        <f t="shared" si="3"/>
        <v>-6.626027034190296E-2</v>
      </c>
      <c r="P21" s="89">
        <f t="shared" si="3"/>
        <v>-1.3766676128299737E-2</v>
      </c>
      <c r="Q21" s="89">
        <f t="shared" si="3"/>
        <v>-8.0587134839544827E-3</v>
      </c>
      <c r="R21" s="89">
        <f t="shared" si="3"/>
        <v>5.7449586537066555E-2</v>
      </c>
      <c r="S21" s="89">
        <f t="shared" si="3"/>
        <v>-9.9464947180683216E-2</v>
      </c>
      <c r="T21" s="89">
        <f t="shared" si="3"/>
        <v>-3.4430225472273035E-2</v>
      </c>
      <c r="U21" s="89">
        <f t="shared" si="3"/>
        <v>3.5184600820448164E-2</v>
      </c>
      <c r="V21" s="89">
        <f t="shared" si="3"/>
        <v>1.066910531931109E-2</v>
      </c>
      <c r="W21" s="89">
        <f t="shared" si="3"/>
        <v>-0.87030613783743027</v>
      </c>
      <c r="X21" s="89">
        <f t="shared" si="3"/>
        <v>-1.9767441860465085E-2</v>
      </c>
      <c r="Y21" s="89">
        <f t="shared" si="3"/>
        <v>3.8754448398576509</v>
      </c>
    </row>
    <row r="22" spans="1:25" x14ac:dyDescent="0.3">
      <c r="A22" s="74" t="s">
        <v>209</v>
      </c>
      <c r="B22" s="65" t="s">
        <v>3</v>
      </c>
      <c r="C22" s="89">
        <f>C13/B13-1</f>
        <v>4.8086543271635751E-2</v>
      </c>
      <c r="D22" s="89">
        <f t="shared" ref="D22:Y22" si="4">D13/C13-1</f>
        <v>-0.17224509277489408</v>
      </c>
      <c r="E22" s="89">
        <f t="shared" si="4"/>
        <v>-7.5897361972034005E-2</v>
      </c>
      <c r="F22" s="89">
        <f t="shared" si="4"/>
        <v>-1.6379377583651822E-3</v>
      </c>
      <c r="G22" s="89">
        <f t="shared" si="4"/>
        <v>0.19023437499999996</v>
      </c>
      <c r="H22" s="89">
        <f t="shared" si="4"/>
        <v>0.10364292746964221</v>
      </c>
      <c r="I22" s="89">
        <f t="shared" si="4"/>
        <v>3.3662424170334271E-2</v>
      </c>
      <c r="J22" s="89">
        <f t="shared" si="4"/>
        <v>0.19102416570771008</v>
      </c>
      <c r="K22" s="89">
        <f t="shared" si="4"/>
        <v>0.17009661835748791</v>
      </c>
      <c r="L22" s="89">
        <f t="shared" si="4"/>
        <v>-6.6471243961851334E-2</v>
      </c>
      <c r="M22" s="89">
        <f t="shared" si="4"/>
        <v>7.3680951749148571E-2</v>
      </c>
      <c r="N22" s="89">
        <f t="shared" si="4"/>
        <v>5.688511760102144E-2</v>
      </c>
      <c r="O22" s="89">
        <f t="shared" si="4"/>
        <v>-7.0933042325980189E-3</v>
      </c>
      <c r="P22" s="89">
        <f t="shared" si="4"/>
        <v>7.4226723190453869E-2</v>
      </c>
      <c r="Q22" s="89">
        <f t="shared" si="4"/>
        <v>7.3994226623305348E-2</v>
      </c>
      <c r="R22" s="89">
        <f t="shared" si="4"/>
        <v>0.12306069678824172</v>
      </c>
      <c r="S22" s="89">
        <f t="shared" si="4"/>
        <v>-4.6441879487412518E-2</v>
      </c>
      <c r="T22" s="89">
        <f t="shared" si="4"/>
        <v>-2.5416190113102255E-3</v>
      </c>
      <c r="U22" s="89">
        <f t="shared" si="4"/>
        <v>2.8283857816282287E-2</v>
      </c>
      <c r="V22" s="89">
        <f t="shared" si="4"/>
        <v>7.9915747738819043E-3</v>
      </c>
      <c r="W22" s="89">
        <f t="shared" si="4"/>
        <v>-0.85849056603773588</v>
      </c>
      <c r="X22" s="89">
        <f t="shared" si="4"/>
        <v>-0.10662323561346365</v>
      </c>
      <c r="Y22" s="89">
        <f t="shared" si="4"/>
        <v>3.0862907146329608</v>
      </c>
    </row>
    <row r="23" spans="1:25" x14ac:dyDescent="0.3">
      <c r="A23" s="73" t="s">
        <v>109</v>
      </c>
      <c r="B23" s="65" t="s">
        <v>3</v>
      </c>
      <c r="C23" s="89">
        <f>C17/B17-1</f>
        <v>7.1013039117352017E-2</v>
      </c>
      <c r="D23" s="89">
        <f t="shared" ref="D23:Y23" si="5">D17/C17-1</f>
        <v>-0.10919647874133731</v>
      </c>
      <c r="E23" s="89">
        <f t="shared" si="5"/>
        <v>-1.3036164844407061E-2</v>
      </c>
      <c r="F23" s="89">
        <f t="shared" si="5"/>
        <v>6.3272262462718443E-2</v>
      </c>
      <c r="G23" s="89">
        <f t="shared" si="5"/>
        <v>0.21899418954117422</v>
      </c>
      <c r="H23" s="89">
        <f t="shared" si="5"/>
        <v>2.4983563445101886E-2</v>
      </c>
      <c r="I23" s="89">
        <f t="shared" si="5"/>
        <v>1.7639512508017985E-2</v>
      </c>
      <c r="J23" s="89">
        <f t="shared" si="5"/>
        <v>0.1575795776867317</v>
      </c>
      <c r="K23" s="89">
        <f t="shared" si="5"/>
        <v>0.24775387966240126</v>
      </c>
      <c r="L23" s="89">
        <f t="shared" si="5"/>
        <v>-0.23674449050840063</v>
      </c>
      <c r="M23" s="89">
        <f t="shared" si="5"/>
        <v>0.1002001143510578</v>
      </c>
      <c r="N23" s="89">
        <f t="shared" si="5"/>
        <v>0.13446797453553327</v>
      </c>
      <c r="O23" s="89">
        <f t="shared" si="5"/>
        <v>7.3980760421438418E-2</v>
      </c>
      <c r="P23" s="89">
        <f t="shared" si="5"/>
        <v>6.5259117082533624E-2</v>
      </c>
      <c r="Q23" s="89">
        <f t="shared" si="5"/>
        <v>9.4594594594594517E-2</v>
      </c>
      <c r="R23" s="89">
        <f t="shared" si="5"/>
        <v>-7.7549154092363959E-2</v>
      </c>
      <c r="S23" s="89">
        <f t="shared" si="5"/>
        <v>-7.8616040448101554E-2</v>
      </c>
      <c r="T23" s="89">
        <f t="shared" si="5"/>
        <v>4.0994189799870906E-2</v>
      </c>
      <c r="U23" s="89">
        <f t="shared" si="5"/>
        <v>0.15317829457364351</v>
      </c>
      <c r="V23" s="89">
        <f t="shared" si="5"/>
        <v>-2.679931881330111E-2</v>
      </c>
      <c r="W23" s="89">
        <f t="shared" si="5"/>
        <v>-0.84545956898139618</v>
      </c>
      <c r="X23" s="89">
        <f t="shared" si="5"/>
        <v>-0.11978545887961856</v>
      </c>
      <c r="Y23" s="89">
        <f t="shared" si="5"/>
        <v>3.3114421123899795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0.1219935182924053</v>
      </c>
      <c r="C25" s="89">
        <f t="shared" si="6"/>
        <v>0.11810183336916132</v>
      </c>
      <c r="D25" s="89">
        <f t="shared" si="6"/>
        <v>0.10257195469362591</v>
      </c>
      <c r="E25" s="89">
        <f t="shared" si="6"/>
        <v>9.8982481642064107E-2</v>
      </c>
      <c r="F25" s="89">
        <f t="shared" si="6"/>
        <v>9.3966946379419658E-2</v>
      </c>
      <c r="G25" s="89">
        <f t="shared" si="6"/>
        <v>9.6919945957963508E-2</v>
      </c>
      <c r="H25" s="89">
        <f t="shared" si="6"/>
        <v>9.5759658590273841E-2</v>
      </c>
      <c r="I25" s="89">
        <f t="shared" si="6"/>
        <v>8.49804727019738E-2</v>
      </c>
      <c r="J25" s="89">
        <f t="shared" si="6"/>
        <v>8.3930487924901459E-2</v>
      </c>
      <c r="K25" s="89">
        <f t="shared" si="6"/>
        <v>8.9104082337998838E-2</v>
      </c>
      <c r="L25" s="89">
        <f t="shared" si="6"/>
        <v>9.1577718643967201E-2</v>
      </c>
      <c r="M25" s="89">
        <f t="shared" si="6"/>
        <v>9.1984772095894646E-2</v>
      </c>
      <c r="N25" s="89">
        <f t="shared" si="6"/>
        <v>8.8161775681090501E-2</v>
      </c>
      <c r="O25" s="89">
        <f t="shared" si="6"/>
        <v>8.8356174493955303E-2</v>
      </c>
      <c r="P25" s="89">
        <f t="shared" si="6"/>
        <v>9.3124829224204966E-2</v>
      </c>
      <c r="Q25" s="89">
        <f t="shared" si="6"/>
        <v>9.3033656507785153E-2</v>
      </c>
      <c r="R25" s="89">
        <f t="shared" si="6"/>
        <v>9.8922911398369645E-2</v>
      </c>
      <c r="S25" s="89">
        <f t="shared" si="6"/>
        <v>9.1702523785814338E-2</v>
      </c>
      <c r="T25" s="89">
        <f t="shared" si="6"/>
        <v>8.6862760905253286E-2</v>
      </c>
      <c r="U25" s="89">
        <f t="shared" si="6"/>
        <v>8.4780765709247516E-2</v>
      </c>
      <c r="V25" s="89">
        <f t="shared" si="6"/>
        <v>8.0217607757687701E-2</v>
      </c>
      <c r="W25" s="89">
        <f t="shared" ref="W25:X25" si="7">W8/W5</f>
        <v>1.7186909748873335E-2</v>
      </c>
      <c r="X25" s="89">
        <f t="shared" si="7"/>
        <v>1.3518142216824024E-2</v>
      </c>
      <c r="Y25" s="89">
        <f t="shared" ref="Y25" si="8">Y8/Y5</f>
        <v>4.5881385655509616E-2</v>
      </c>
    </row>
    <row r="26" spans="1:25" x14ac:dyDescent="0.3">
      <c r="A26" s="75" t="s">
        <v>211</v>
      </c>
      <c r="B26" s="89">
        <f t="shared" ref="B26:V26" si="9">B8/B7</f>
        <v>0.32922279561244777</v>
      </c>
      <c r="C26" s="89">
        <f t="shared" si="9"/>
        <v>0.32497808198920469</v>
      </c>
      <c r="D26" s="89">
        <f t="shared" si="9"/>
        <v>0.28595499938216823</v>
      </c>
      <c r="E26" s="89">
        <f t="shared" si="9"/>
        <v>0.24986292703500632</v>
      </c>
      <c r="F26" s="89">
        <f t="shared" si="9"/>
        <v>0.2368277408918133</v>
      </c>
      <c r="G26" s="89">
        <f t="shared" si="9"/>
        <v>0.23489816050600593</v>
      </c>
      <c r="H26" s="89">
        <f t="shared" si="9"/>
        <v>0.23356966401272666</v>
      </c>
      <c r="I26" s="89">
        <f t="shared" si="9"/>
        <v>0.21124615872228422</v>
      </c>
      <c r="J26" s="89">
        <f t="shared" si="9"/>
        <v>0.20135710992927738</v>
      </c>
      <c r="K26" s="89">
        <f t="shared" si="9"/>
        <v>0.21607877416700946</v>
      </c>
      <c r="L26" s="89">
        <f t="shared" si="9"/>
        <v>0.20678602142131186</v>
      </c>
      <c r="M26" s="89">
        <f t="shared" si="9"/>
        <v>0.2126385210011352</v>
      </c>
      <c r="N26" s="89">
        <f t="shared" si="9"/>
        <v>0.20733811598000584</v>
      </c>
      <c r="O26" s="89">
        <f t="shared" si="9"/>
        <v>0.20462581313121447</v>
      </c>
      <c r="P26" s="89">
        <f t="shared" si="9"/>
        <v>0.21070502912852218</v>
      </c>
      <c r="Q26" s="89">
        <f t="shared" si="9"/>
        <v>0.20690818588917809</v>
      </c>
      <c r="R26" s="89">
        <f t="shared" si="9"/>
        <v>0.21382193176031233</v>
      </c>
      <c r="S26" s="89">
        <f t="shared" si="9"/>
        <v>0.19311093250867967</v>
      </c>
      <c r="T26" s="89">
        <f t="shared" si="9"/>
        <v>0.18173837708537782</v>
      </c>
      <c r="U26" s="89">
        <f t="shared" si="9"/>
        <v>0.18568086449552526</v>
      </c>
      <c r="V26" s="89">
        <f t="shared" si="9"/>
        <v>0.17568791875605747</v>
      </c>
      <c r="W26" s="89">
        <f t="shared" ref="W26:X26" si="10">W8/W7</f>
        <v>3.9150452178679088E-2</v>
      </c>
      <c r="X26" s="89">
        <f t="shared" si="10"/>
        <v>3.1745640094353586E-2</v>
      </c>
      <c r="Y26" s="89">
        <f t="shared" ref="Y26" si="11">Y8/Y7</f>
        <v>0.11313526646157929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3.0535387120852277E-2</v>
      </c>
      <c r="C28" s="89">
        <f t="shared" ref="C28:V28" si="12">C15/C8</f>
        <v>3.1105766105441073E-2</v>
      </c>
      <c r="D28" s="89">
        <f t="shared" si="12"/>
        <v>3.8890634820867381E-2</v>
      </c>
      <c r="E28" s="89">
        <f t="shared" si="12"/>
        <v>4.1904038485884289E-2</v>
      </c>
      <c r="F28" s="89">
        <f t="shared" si="12"/>
        <v>4.1696349997904704E-2</v>
      </c>
      <c r="G28" s="89">
        <f t="shared" si="12"/>
        <v>4.1113777526821008E-2</v>
      </c>
      <c r="H28" s="89">
        <f t="shared" si="12"/>
        <v>4.0276367922983725E-2</v>
      </c>
      <c r="I28" s="89">
        <f t="shared" si="12"/>
        <v>4.1423399328092893E-2</v>
      </c>
      <c r="J28" s="89">
        <f t="shared" si="12"/>
        <v>4.1293240639919591E-2</v>
      </c>
      <c r="K28" s="89">
        <f t="shared" si="12"/>
        <v>3.702734216976418E-2</v>
      </c>
      <c r="L28" s="89">
        <f t="shared" si="12"/>
        <v>4.4504455846610856E-2</v>
      </c>
      <c r="M28" s="89">
        <f t="shared" si="12"/>
        <v>4.3293675005084402E-2</v>
      </c>
      <c r="N28" s="89">
        <f t="shared" si="12"/>
        <v>4.2779473483403281E-2</v>
      </c>
      <c r="O28" s="89">
        <f t="shared" si="12"/>
        <v>4.5489260143198089E-2</v>
      </c>
      <c r="P28" s="89">
        <f t="shared" si="12"/>
        <v>4.6336839254277076E-2</v>
      </c>
      <c r="Q28" s="89">
        <f t="shared" si="12"/>
        <v>4.7288282755553676E-2</v>
      </c>
      <c r="R28" s="89">
        <f t="shared" si="12"/>
        <v>4.7533988290165724E-2</v>
      </c>
      <c r="S28" s="89">
        <f t="shared" si="12"/>
        <v>5.3344319094097266E-2</v>
      </c>
      <c r="T28" s="89">
        <f t="shared" si="12"/>
        <v>5.5706722352295977E-2</v>
      </c>
      <c r="U28" s="89">
        <f t="shared" si="12"/>
        <v>5.4697812087516499E-2</v>
      </c>
      <c r="V28" s="89">
        <f t="shared" si="12"/>
        <v>5.5225760028782156E-2</v>
      </c>
      <c r="W28" s="89">
        <f t="shared" ref="W28:X28" si="13">W15/W8</f>
        <v>0.25591488170236593</v>
      </c>
      <c r="X28" s="89">
        <f t="shared" si="13"/>
        <v>0.27048033576869268</v>
      </c>
      <c r="Y28" s="89">
        <f t="shared" ref="Y28" si="14">Y15/Y8</f>
        <v>7.5087950747581358E-2</v>
      </c>
    </row>
    <row r="29" spans="1:25" x14ac:dyDescent="0.3">
      <c r="A29" s="75" t="s">
        <v>213</v>
      </c>
      <c r="B29" s="89">
        <f>B10/B8</f>
        <v>0.28828798262875754</v>
      </c>
      <c r="C29" s="89">
        <f t="shared" ref="C29:V29" si="15">C10/C8</f>
        <v>0.28167457583046218</v>
      </c>
      <c r="D29" s="89">
        <f t="shared" si="15"/>
        <v>0.26814896291640478</v>
      </c>
      <c r="E29" s="89">
        <f t="shared" si="15"/>
        <v>0.26087690424948307</v>
      </c>
      <c r="F29" s="89">
        <f t="shared" si="15"/>
        <v>0.25441059380631104</v>
      </c>
      <c r="G29" s="89">
        <f t="shared" si="15"/>
        <v>0.24763551665725578</v>
      </c>
      <c r="H29" s="89">
        <f t="shared" si="15"/>
        <v>0.24519466911162777</v>
      </c>
      <c r="I29" s="89">
        <f t="shared" si="15"/>
        <v>0.22613262011154964</v>
      </c>
      <c r="J29" s="89">
        <f t="shared" si="15"/>
        <v>0.21693609179998324</v>
      </c>
      <c r="K29" s="89">
        <f t="shared" si="15"/>
        <v>0.20550650834067058</v>
      </c>
      <c r="L29" s="89">
        <f t="shared" si="15"/>
        <v>0.20045908722657305</v>
      </c>
      <c r="M29" s="89">
        <f t="shared" si="15"/>
        <v>0.18713138092332723</v>
      </c>
      <c r="N29" s="89">
        <f t="shared" si="15"/>
        <v>0.17994086226631056</v>
      </c>
      <c r="O29" s="89">
        <f t="shared" si="15"/>
        <v>0.16816229116945108</v>
      </c>
      <c r="P29" s="89">
        <f t="shared" si="15"/>
        <v>0.15684105990159347</v>
      </c>
      <c r="Q29" s="89">
        <f t="shared" si="15"/>
        <v>0.14597318989432667</v>
      </c>
      <c r="R29" s="89">
        <f t="shared" si="15"/>
        <v>0.14466607125136449</v>
      </c>
      <c r="S29" s="89">
        <f t="shared" si="15"/>
        <v>0.13867410318164533</v>
      </c>
      <c r="T29" s="89">
        <f t="shared" si="15"/>
        <v>0.13368769642894809</v>
      </c>
      <c r="U29" s="89">
        <f t="shared" si="15"/>
        <v>0.1312147514099436</v>
      </c>
      <c r="V29" s="89">
        <f t="shared" si="15"/>
        <v>0.13253782654754054</v>
      </c>
      <c r="W29" s="89">
        <f t="shared" ref="W29:X29" si="16">W10/W8</f>
        <v>0.12039759204815903</v>
      </c>
      <c r="X29" s="89">
        <f t="shared" si="16"/>
        <v>0.13104305922586662</v>
      </c>
      <c r="Y29" s="89">
        <f t="shared" ref="Y29" si="17">Y10/Y8</f>
        <v>0.15061565523306947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270990</v>
      </c>
      <c r="C32" s="42">
        <v>306423</v>
      </c>
      <c r="D32" s="42">
        <v>305896</v>
      </c>
      <c r="E32" s="42">
        <v>314491</v>
      </c>
      <c r="F32" s="42">
        <v>341341</v>
      </c>
      <c r="G32" s="42">
        <v>387477</v>
      </c>
      <c r="H32" s="42">
        <v>426347</v>
      </c>
      <c r="I32" s="42">
        <v>464126</v>
      </c>
      <c r="J32" s="42">
        <v>506756</v>
      </c>
      <c r="K32" s="42">
        <v>530817</v>
      </c>
      <c r="L32" s="42">
        <v>430508</v>
      </c>
      <c r="M32" s="42">
        <v>474511</v>
      </c>
      <c r="N32" s="42">
        <v>535782</v>
      </c>
      <c r="O32" s="42">
        <v>549054</v>
      </c>
      <c r="P32" s="42">
        <v>553971</v>
      </c>
      <c r="Q32" s="42">
        <v>599261</v>
      </c>
      <c r="R32" s="42">
        <v>608170</v>
      </c>
      <c r="S32" s="42">
        <v>598024</v>
      </c>
      <c r="T32" s="42">
        <v>631511</v>
      </c>
      <c r="U32" s="42">
        <v>687496</v>
      </c>
      <c r="V32" s="42">
        <v>727440</v>
      </c>
      <c r="W32" s="42">
        <v>525707</v>
      </c>
      <c r="X32" s="42">
        <v>624101</v>
      </c>
      <c r="Y32" s="42">
        <v>727690</v>
      </c>
    </row>
    <row r="33" spans="1:25" x14ac:dyDescent="0.3">
      <c r="A33" s="16" t="s">
        <v>116</v>
      </c>
      <c r="B33" s="42">
        <v>196873</v>
      </c>
      <c r="C33" s="42">
        <v>222100</v>
      </c>
      <c r="D33" s="42">
        <v>222023</v>
      </c>
      <c r="E33" s="42">
        <v>227680</v>
      </c>
      <c r="F33" s="68">
        <v>247919</v>
      </c>
      <c r="G33" s="68">
        <v>281548</v>
      </c>
      <c r="H33" s="68">
        <v>312965</v>
      </c>
      <c r="I33" s="68">
        <v>334134</v>
      </c>
      <c r="J33" s="68">
        <v>360471</v>
      </c>
      <c r="K33" s="68">
        <v>374204</v>
      </c>
      <c r="L33" s="68">
        <v>285491</v>
      </c>
      <c r="M33" s="68">
        <v>324260</v>
      </c>
      <c r="N33" s="68">
        <v>375346</v>
      </c>
      <c r="O33" s="68">
        <v>387405</v>
      </c>
      <c r="P33" s="68">
        <v>392520</v>
      </c>
      <c r="Q33" s="68">
        <v>425516</v>
      </c>
      <c r="R33" s="42">
        <v>431046</v>
      </c>
      <c r="S33" s="42">
        <v>419041</v>
      </c>
      <c r="T33" s="42">
        <v>437323</v>
      </c>
      <c r="U33" s="42">
        <v>489842</v>
      </c>
      <c r="V33" s="42">
        <v>517708</v>
      </c>
      <c r="W33" s="42">
        <v>417078</v>
      </c>
      <c r="X33" s="42">
        <v>492642</v>
      </c>
      <c r="Y33" s="42">
        <v>557645</v>
      </c>
    </row>
    <row r="34" spans="1:25" x14ac:dyDescent="0.3">
      <c r="A34" s="16" t="s">
        <v>117</v>
      </c>
      <c r="B34" s="42">
        <v>74117</v>
      </c>
      <c r="C34" s="42">
        <v>84323</v>
      </c>
      <c r="D34" s="42">
        <v>83873</v>
      </c>
      <c r="E34" s="42">
        <v>86811</v>
      </c>
      <c r="F34" s="68">
        <v>93422</v>
      </c>
      <c r="G34" s="68">
        <v>105928</v>
      </c>
      <c r="H34" s="68">
        <v>113381</v>
      </c>
      <c r="I34" s="68">
        <v>129992</v>
      </c>
      <c r="J34" s="68">
        <v>146285</v>
      </c>
      <c r="K34" s="68">
        <v>156613</v>
      </c>
      <c r="L34" s="68">
        <v>145017</v>
      </c>
      <c r="M34" s="68">
        <v>150251</v>
      </c>
      <c r="N34" s="68">
        <v>160436</v>
      </c>
      <c r="O34" s="68">
        <v>161649</v>
      </c>
      <c r="P34" s="68">
        <v>161451</v>
      </c>
      <c r="Q34" s="42">
        <v>173746</v>
      </c>
      <c r="R34" s="42">
        <v>177124</v>
      </c>
      <c r="S34" s="42">
        <v>178984</v>
      </c>
      <c r="T34" s="42">
        <v>194188</v>
      </c>
      <c r="U34" s="42">
        <v>197654</v>
      </c>
      <c r="V34" s="42">
        <v>209732</v>
      </c>
      <c r="W34" s="42">
        <v>108629</v>
      </c>
      <c r="X34" s="42">
        <v>131458</v>
      </c>
      <c r="Y34" s="42">
        <v>170045</v>
      </c>
    </row>
    <row r="35" spans="1:25" x14ac:dyDescent="0.3">
      <c r="A35" s="76" t="s">
        <v>2</v>
      </c>
      <c r="B35" s="3">
        <f>B36+B44</f>
        <v>28734</v>
      </c>
      <c r="C35" s="3">
        <f t="shared" ref="C35:V35" si="18">C36+C44</f>
        <v>33355</v>
      </c>
      <c r="D35" s="3">
        <f t="shared" si="18"/>
        <v>31650</v>
      </c>
      <c r="E35" s="3">
        <f t="shared" si="18"/>
        <v>28785</v>
      </c>
      <c r="F35" s="3">
        <f t="shared" si="18"/>
        <v>29585</v>
      </c>
      <c r="G35" s="3">
        <f t="shared" si="18"/>
        <v>34486</v>
      </c>
      <c r="H35" s="3">
        <f t="shared" si="18"/>
        <v>35883</v>
      </c>
      <c r="I35" s="3">
        <f t="shared" si="18"/>
        <v>38073</v>
      </c>
      <c r="J35" s="3">
        <f t="shared" si="18"/>
        <v>40687</v>
      </c>
      <c r="K35" s="3">
        <f t="shared" si="18"/>
        <v>40907</v>
      </c>
      <c r="L35" s="3">
        <f t="shared" si="18"/>
        <v>38594</v>
      </c>
      <c r="M35" s="3">
        <f t="shared" si="18"/>
        <v>40377</v>
      </c>
      <c r="N35" s="3">
        <f t="shared" si="18"/>
        <v>42869</v>
      </c>
      <c r="O35" s="3">
        <f t="shared" si="18"/>
        <v>45267</v>
      </c>
      <c r="P35" s="3">
        <f t="shared" si="18"/>
        <v>42958</v>
      </c>
      <c r="Q35" s="3">
        <f t="shared" si="18"/>
        <v>46231</v>
      </c>
      <c r="R35" s="3">
        <f t="shared" si="18"/>
        <v>46729</v>
      </c>
      <c r="S35" s="3">
        <f t="shared" si="18"/>
        <v>45480</v>
      </c>
      <c r="T35" s="3">
        <f t="shared" si="18"/>
        <v>54112</v>
      </c>
      <c r="U35" s="3">
        <f t="shared" si="18"/>
        <v>57679</v>
      </c>
      <c r="V35" s="3">
        <f t="shared" si="18"/>
        <v>61398</v>
      </c>
      <c r="W35" s="3">
        <f t="shared" ref="W35:X35" si="19">W36+W44</f>
        <v>7147</v>
      </c>
      <c r="X35" s="3">
        <f t="shared" si="19"/>
        <v>13005</v>
      </c>
      <c r="Y35" s="3">
        <f t="shared" ref="Y35" si="20">Y36+Y44</f>
        <v>38891</v>
      </c>
    </row>
    <row r="36" spans="1:25" x14ac:dyDescent="0.3">
      <c r="A36" s="77" t="s">
        <v>107</v>
      </c>
      <c r="B36" s="42">
        <v>20388</v>
      </c>
      <c r="C36" s="42">
        <v>23361</v>
      </c>
      <c r="D36" s="42">
        <v>21486</v>
      </c>
      <c r="E36" s="42">
        <v>19831</v>
      </c>
      <c r="F36" s="68">
        <v>20516</v>
      </c>
      <c r="G36" s="68">
        <v>24164</v>
      </c>
      <c r="H36" s="68">
        <v>25009</v>
      </c>
      <c r="I36" s="68">
        <v>26160</v>
      </c>
      <c r="J36" s="68">
        <v>27118</v>
      </c>
      <c r="K36" s="68">
        <v>25956</v>
      </c>
      <c r="L36" s="68">
        <v>24935</v>
      </c>
      <c r="M36" s="68">
        <v>24782</v>
      </c>
      <c r="N36" s="68">
        <v>25636</v>
      </c>
      <c r="O36" s="68">
        <v>26427</v>
      </c>
      <c r="P36" s="68">
        <v>26565</v>
      </c>
      <c r="Q36" s="68">
        <v>27941</v>
      </c>
      <c r="R36" s="42">
        <v>29708</v>
      </c>
      <c r="S36" s="42">
        <v>31315</v>
      </c>
      <c r="T36" s="42">
        <v>35180</v>
      </c>
      <c r="U36" s="42">
        <v>38963</v>
      </c>
      <c r="V36" s="42">
        <v>41547</v>
      </c>
      <c r="W36" s="42">
        <v>4720</v>
      </c>
      <c r="X36" s="42">
        <v>9053</v>
      </c>
      <c r="Y36" s="42">
        <v>25791</v>
      </c>
    </row>
    <row r="37" spans="1:25" x14ac:dyDescent="0.3">
      <c r="A37" s="78" t="s">
        <v>201</v>
      </c>
      <c r="B37" s="42">
        <v>6402</v>
      </c>
      <c r="C37" s="42">
        <v>7209</v>
      </c>
      <c r="D37" s="42">
        <v>6503</v>
      </c>
      <c r="E37" s="42">
        <v>5885</v>
      </c>
      <c r="F37" s="68">
        <v>6047</v>
      </c>
      <c r="G37" s="68">
        <v>6866</v>
      </c>
      <c r="H37" s="68">
        <v>6945</v>
      </c>
      <c r="I37" s="68">
        <v>6960</v>
      </c>
      <c r="J37" s="68">
        <v>6965</v>
      </c>
      <c r="K37" s="68">
        <v>6471</v>
      </c>
      <c r="L37" s="68">
        <v>5675</v>
      </c>
      <c r="M37" s="68">
        <v>5252</v>
      </c>
      <c r="N37" s="68">
        <v>5222</v>
      </c>
      <c r="O37" s="68">
        <v>5316</v>
      </c>
      <c r="P37" s="68">
        <v>5243</v>
      </c>
      <c r="Q37" s="68">
        <v>5233</v>
      </c>
      <c r="R37" s="42">
        <v>5513</v>
      </c>
      <c r="S37" s="42">
        <v>5526</v>
      </c>
      <c r="T37" s="42">
        <v>6000</v>
      </c>
      <c r="U37" s="42">
        <v>6268</v>
      </c>
      <c r="V37" s="42">
        <v>6180</v>
      </c>
      <c r="W37" s="42">
        <v>805</v>
      </c>
      <c r="X37" s="42">
        <v>1335</v>
      </c>
      <c r="Y37" s="42">
        <v>3270</v>
      </c>
    </row>
    <row r="38" spans="1:25" x14ac:dyDescent="0.3">
      <c r="A38" s="79" t="s">
        <v>202</v>
      </c>
      <c r="B38" s="42">
        <v>79</v>
      </c>
      <c r="C38" s="42">
        <v>85</v>
      </c>
      <c r="D38" s="42">
        <v>101</v>
      </c>
      <c r="E38" s="42">
        <v>85</v>
      </c>
      <c r="F38" s="68">
        <v>133</v>
      </c>
      <c r="G38" s="68">
        <v>171</v>
      </c>
      <c r="H38" s="68">
        <v>178</v>
      </c>
      <c r="I38" s="68">
        <v>203</v>
      </c>
      <c r="J38" s="68">
        <v>216</v>
      </c>
      <c r="K38" s="68">
        <v>224</v>
      </c>
      <c r="L38" s="68">
        <v>218</v>
      </c>
      <c r="M38" s="68">
        <v>220</v>
      </c>
      <c r="N38" s="68">
        <v>227</v>
      </c>
      <c r="O38" s="68">
        <v>231</v>
      </c>
      <c r="P38" s="68">
        <v>238</v>
      </c>
      <c r="Q38" s="68">
        <v>246</v>
      </c>
      <c r="R38" s="42">
        <v>255</v>
      </c>
      <c r="S38" s="42">
        <v>261</v>
      </c>
      <c r="T38" s="42">
        <v>274</v>
      </c>
      <c r="U38" s="42">
        <v>279</v>
      </c>
      <c r="V38" s="42">
        <v>289</v>
      </c>
      <c r="W38" s="42">
        <v>189</v>
      </c>
      <c r="X38" s="42">
        <v>204</v>
      </c>
      <c r="Y38" s="42">
        <v>218</v>
      </c>
    </row>
    <row r="39" spans="1:25" x14ac:dyDescent="0.3">
      <c r="A39" s="79" t="s">
        <v>203</v>
      </c>
      <c r="B39" s="42">
        <v>6322</v>
      </c>
      <c r="C39" s="42">
        <v>7123</v>
      </c>
      <c r="D39" s="42">
        <v>6402</v>
      </c>
      <c r="E39" s="42">
        <v>5800</v>
      </c>
      <c r="F39" s="68">
        <v>5914</v>
      </c>
      <c r="G39" s="68">
        <v>6695</v>
      </c>
      <c r="H39" s="68">
        <v>6767</v>
      </c>
      <c r="I39" s="68">
        <v>6757</v>
      </c>
      <c r="J39" s="68">
        <v>6750</v>
      </c>
      <c r="K39" s="68">
        <v>6247</v>
      </c>
      <c r="L39" s="68">
        <v>5456</v>
      </c>
      <c r="M39" s="68">
        <v>5032</v>
      </c>
      <c r="N39" s="68">
        <v>4996</v>
      </c>
      <c r="O39" s="68">
        <v>5085</v>
      </c>
      <c r="P39" s="68">
        <v>5005</v>
      </c>
      <c r="Q39" s="68">
        <v>4987</v>
      </c>
      <c r="R39" s="42">
        <v>5258</v>
      </c>
      <c r="S39" s="42">
        <v>5264</v>
      </c>
      <c r="T39" s="42">
        <v>5726</v>
      </c>
      <c r="U39" s="42">
        <v>5989</v>
      </c>
      <c r="V39" s="42">
        <v>5891</v>
      </c>
      <c r="W39" s="42">
        <v>616</v>
      </c>
      <c r="X39" s="42">
        <v>1132</v>
      </c>
      <c r="Y39" s="42">
        <v>3052</v>
      </c>
    </row>
    <row r="40" spans="1:25" x14ac:dyDescent="0.3">
      <c r="A40" s="78" t="s">
        <v>204</v>
      </c>
      <c r="B40" s="42">
        <v>13986</v>
      </c>
      <c r="C40" s="42">
        <v>16152</v>
      </c>
      <c r="D40" s="42">
        <v>14984</v>
      </c>
      <c r="E40" s="42">
        <v>13945</v>
      </c>
      <c r="F40" s="68">
        <v>14468</v>
      </c>
      <c r="G40" s="68">
        <v>17299</v>
      </c>
      <c r="H40" s="68">
        <v>18064</v>
      </c>
      <c r="I40" s="68">
        <v>19200</v>
      </c>
      <c r="J40" s="68">
        <v>20153</v>
      </c>
      <c r="K40" s="68">
        <v>19485</v>
      </c>
      <c r="L40" s="68">
        <v>19260</v>
      </c>
      <c r="M40" s="68">
        <v>19530</v>
      </c>
      <c r="N40" s="68">
        <v>20414</v>
      </c>
      <c r="O40" s="68">
        <v>21111</v>
      </c>
      <c r="P40" s="68">
        <v>21322</v>
      </c>
      <c r="Q40" s="68">
        <v>22708</v>
      </c>
      <c r="R40" s="42">
        <v>24196</v>
      </c>
      <c r="S40" s="42">
        <v>25789</v>
      </c>
      <c r="T40" s="42">
        <v>29180</v>
      </c>
      <c r="U40" s="42">
        <v>32696</v>
      </c>
      <c r="V40" s="42">
        <v>35367</v>
      </c>
      <c r="W40" s="42">
        <v>3915</v>
      </c>
      <c r="X40" s="42">
        <v>7718</v>
      </c>
      <c r="Y40" s="42">
        <v>22521</v>
      </c>
    </row>
    <row r="41" spans="1:25" x14ac:dyDescent="0.3">
      <c r="A41" s="79" t="s">
        <v>205</v>
      </c>
      <c r="B41" s="42">
        <v>29</v>
      </c>
      <c r="C41" s="42">
        <v>29</v>
      </c>
      <c r="D41" s="42">
        <v>30</v>
      </c>
      <c r="E41" s="42">
        <v>30</v>
      </c>
      <c r="F41" s="68">
        <v>30</v>
      </c>
      <c r="G41" s="68">
        <v>33</v>
      </c>
      <c r="H41" s="68">
        <v>34</v>
      </c>
      <c r="I41" s="68">
        <v>38</v>
      </c>
      <c r="J41" s="68">
        <v>40</v>
      </c>
      <c r="K41" s="68">
        <v>42</v>
      </c>
      <c r="L41" s="68">
        <v>48</v>
      </c>
      <c r="M41" s="68">
        <v>50</v>
      </c>
      <c r="N41" s="68">
        <v>51</v>
      </c>
      <c r="O41" s="68">
        <v>57</v>
      </c>
      <c r="P41" s="68">
        <v>60</v>
      </c>
      <c r="Q41" s="68">
        <v>64</v>
      </c>
      <c r="R41" s="42">
        <v>69</v>
      </c>
      <c r="S41" s="42">
        <v>72</v>
      </c>
      <c r="T41" s="42">
        <v>79</v>
      </c>
      <c r="U41" s="42">
        <v>82</v>
      </c>
      <c r="V41" s="42">
        <v>85</v>
      </c>
      <c r="W41" s="42">
        <v>26</v>
      </c>
      <c r="X41" s="42">
        <v>33</v>
      </c>
      <c r="Y41" s="42">
        <v>67</v>
      </c>
    </row>
    <row r="42" spans="1:25" x14ac:dyDescent="0.3">
      <c r="A42" s="79" t="s">
        <v>206</v>
      </c>
      <c r="B42" s="42">
        <v>1188</v>
      </c>
      <c r="C42" s="42">
        <v>1263</v>
      </c>
      <c r="D42" s="42">
        <v>1306</v>
      </c>
      <c r="E42" s="42">
        <v>1416</v>
      </c>
      <c r="F42" s="68">
        <v>1569</v>
      </c>
      <c r="G42" s="68">
        <v>1784</v>
      </c>
      <c r="H42" s="68">
        <v>2007</v>
      </c>
      <c r="I42" s="68">
        <v>2241</v>
      </c>
      <c r="J42" s="68">
        <v>2501</v>
      </c>
      <c r="K42" s="68">
        <v>2681</v>
      </c>
      <c r="L42" s="68">
        <v>2844</v>
      </c>
      <c r="M42" s="68">
        <v>3023</v>
      </c>
      <c r="N42" s="68">
        <v>3269</v>
      </c>
      <c r="O42" s="68">
        <v>3478</v>
      </c>
      <c r="P42" s="68">
        <v>3724</v>
      </c>
      <c r="Q42" s="68">
        <v>4048</v>
      </c>
      <c r="R42" s="42">
        <v>4350</v>
      </c>
      <c r="S42" s="42">
        <v>4593</v>
      </c>
      <c r="T42" s="42">
        <v>4830</v>
      </c>
      <c r="U42" s="42">
        <v>5280</v>
      </c>
      <c r="V42" s="42">
        <v>5456</v>
      </c>
      <c r="W42" s="42">
        <v>1081</v>
      </c>
      <c r="X42" s="42">
        <v>833</v>
      </c>
      <c r="Y42" s="42">
        <v>1154</v>
      </c>
    </row>
    <row r="43" spans="1:25" x14ac:dyDescent="0.3">
      <c r="A43" s="79" t="s">
        <v>207</v>
      </c>
      <c r="B43" s="42">
        <v>12770</v>
      </c>
      <c r="C43" s="42">
        <v>14860</v>
      </c>
      <c r="D43" s="42">
        <v>13648</v>
      </c>
      <c r="E43" s="42">
        <v>12499</v>
      </c>
      <c r="F43" s="68">
        <v>12869</v>
      </c>
      <c r="G43" s="68">
        <v>15483</v>
      </c>
      <c r="H43" s="68">
        <v>16022</v>
      </c>
      <c r="I43" s="68">
        <v>16921</v>
      </c>
      <c r="J43" s="68">
        <v>17612</v>
      </c>
      <c r="K43" s="68">
        <v>16762</v>
      </c>
      <c r="L43" s="68">
        <v>16368</v>
      </c>
      <c r="M43" s="68">
        <v>16457</v>
      </c>
      <c r="N43" s="68">
        <v>17094</v>
      </c>
      <c r="O43" s="68">
        <v>17576</v>
      </c>
      <c r="P43" s="68">
        <v>17538</v>
      </c>
      <c r="Q43" s="68">
        <v>18597</v>
      </c>
      <c r="R43" s="42">
        <v>19777</v>
      </c>
      <c r="S43" s="42">
        <v>21124</v>
      </c>
      <c r="T43" s="42">
        <v>24270</v>
      </c>
      <c r="U43" s="42">
        <v>27334</v>
      </c>
      <c r="V43" s="42">
        <v>29826</v>
      </c>
      <c r="W43" s="42">
        <v>2808</v>
      </c>
      <c r="X43" s="42">
        <v>6851</v>
      </c>
      <c r="Y43" s="42">
        <v>21301</v>
      </c>
    </row>
    <row r="44" spans="1:25" x14ac:dyDescent="0.3">
      <c r="A44" s="77" t="s">
        <v>108</v>
      </c>
      <c r="B44" s="42">
        <v>8346</v>
      </c>
      <c r="C44" s="42">
        <v>9994</v>
      </c>
      <c r="D44" s="42">
        <v>10164</v>
      </c>
      <c r="E44" s="42">
        <v>8954</v>
      </c>
      <c r="F44" s="68">
        <v>9069</v>
      </c>
      <c r="G44" s="68">
        <v>10322</v>
      </c>
      <c r="H44" s="68">
        <v>10874</v>
      </c>
      <c r="I44" s="68">
        <v>11913</v>
      </c>
      <c r="J44" s="68">
        <v>13569</v>
      </c>
      <c r="K44" s="68">
        <v>14951</v>
      </c>
      <c r="L44" s="68">
        <v>13659</v>
      </c>
      <c r="M44" s="68">
        <v>15595</v>
      </c>
      <c r="N44" s="68">
        <v>17233</v>
      </c>
      <c r="O44" s="68">
        <v>18840</v>
      </c>
      <c r="P44" s="68">
        <v>16393</v>
      </c>
      <c r="Q44" s="68">
        <v>18290</v>
      </c>
      <c r="R44" s="42">
        <v>17021</v>
      </c>
      <c r="S44" s="42">
        <v>14165</v>
      </c>
      <c r="T44" s="42">
        <v>18932</v>
      </c>
      <c r="U44" s="42">
        <v>18716</v>
      </c>
      <c r="V44" s="42">
        <v>19851</v>
      </c>
      <c r="W44" s="42">
        <v>2427</v>
      </c>
      <c r="X44" s="42">
        <v>3952</v>
      </c>
      <c r="Y44" s="42">
        <v>13100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0.16081993457228361</v>
      </c>
      <c r="D46" s="65">
        <f t="shared" si="21"/>
        <v>-5.1116774096837014E-2</v>
      </c>
      <c r="E46" s="65">
        <f t="shared" si="21"/>
        <v>-9.0521327014218E-2</v>
      </c>
      <c r="F46" s="65">
        <f t="shared" si="21"/>
        <v>2.779225290950138E-2</v>
      </c>
      <c r="G46" s="65">
        <f t="shared" si="21"/>
        <v>0.16565827277336487</v>
      </c>
      <c r="H46" s="65">
        <f t="shared" si="21"/>
        <v>4.0509192135939287E-2</v>
      </c>
      <c r="I46" s="65">
        <f t="shared" si="21"/>
        <v>6.1031686313853362E-2</v>
      </c>
      <c r="J46" s="65">
        <f t="shared" si="21"/>
        <v>6.8657578861660573E-2</v>
      </c>
      <c r="K46" s="65">
        <f t="shared" si="21"/>
        <v>5.4071324993241188E-3</v>
      </c>
      <c r="L46" s="65">
        <f t="shared" si="21"/>
        <v>-5.6542889969931842E-2</v>
      </c>
      <c r="M46" s="65">
        <f t="shared" si="21"/>
        <v>4.6198891019329391E-2</v>
      </c>
      <c r="N46" s="65">
        <f t="shared" si="21"/>
        <v>6.1718304975604932E-2</v>
      </c>
      <c r="O46" s="65">
        <f t="shared" si="21"/>
        <v>5.5937857192843277E-2</v>
      </c>
      <c r="P46" s="65">
        <f t="shared" si="21"/>
        <v>-5.1008460909713449E-2</v>
      </c>
      <c r="Q46" s="65">
        <f t="shared" si="21"/>
        <v>7.6190697890963222E-2</v>
      </c>
      <c r="R46" s="65">
        <f t="shared" si="21"/>
        <v>1.0771992818671361E-2</v>
      </c>
      <c r="S46" s="65">
        <f t="shared" si="21"/>
        <v>-2.6728583962849606E-2</v>
      </c>
      <c r="T46" s="65">
        <f t="shared" si="21"/>
        <v>0.18979771328056283</v>
      </c>
      <c r="U46" s="65">
        <f t="shared" si="21"/>
        <v>6.5918835008870413E-2</v>
      </c>
      <c r="V46" s="65">
        <f t="shared" si="21"/>
        <v>6.4477539485774615E-2</v>
      </c>
      <c r="W46" s="65">
        <f t="shared" si="21"/>
        <v>-0.88359555685852964</v>
      </c>
      <c r="X46" s="65">
        <f t="shared" si="21"/>
        <v>0.81964460612844547</v>
      </c>
      <c r="Y46" s="65">
        <f t="shared" si="21"/>
        <v>1.9904652056901191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0.14582107121836385</v>
      </c>
      <c r="D47" s="65">
        <f t="shared" si="21"/>
        <v>-8.026197508668298E-2</v>
      </c>
      <c r="E47" s="65">
        <f t="shared" si="21"/>
        <v>-7.7026901238015477E-2</v>
      </c>
      <c r="F47" s="65">
        <f t="shared" si="21"/>
        <v>3.4541878876506393E-2</v>
      </c>
      <c r="G47" s="65">
        <f t="shared" si="21"/>
        <v>0.17781243907194377</v>
      </c>
      <c r="H47" s="65">
        <f t="shared" si="21"/>
        <v>3.4969375931137137E-2</v>
      </c>
      <c r="I47" s="65">
        <f t="shared" si="21"/>
        <v>4.6023431564636841E-2</v>
      </c>
      <c r="J47" s="65">
        <f t="shared" si="21"/>
        <v>3.6620795107033643E-2</v>
      </c>
      <c r="K47" s="65">
        <f t="shared" si="21"/>
        <v>-4.2849767681982454E-2</v>
      </c>
      <c r="L47" s="65">
        <f t="shared" si="21"/>
        <v>-3.9335799044536879E-2</v>
      </c>
      <c r="M47" s="65">
        <f t="shared" si="21"/>
        <v>-6.1359534790454973E-3</v>
      </c>
      <c r="N47" s="65">
        <f t="shared" si="21"/>
        <v>3.4460495520942658E-2</v>
      </c>
      <c r="O47" s="65">
        <f t="shared" si="21"/>
        <v>3.0855047589327445E-2</v>
      </c>
      <c r="P47" s="65">
        <f t="shared" si="21"/>
        <v>5.2219321148825326E-3</v>
      </c>
      <c r="Q47" s="65">
        <f t="shared" si="21"/>
        <v>5.179747788443434E-2</v>
      </c>
      <c r="R47" s="65">
        <f t="shared" si="21"/>
        <v>6.324039941304882E-2</v>
      </c>
      <c r="S47" s="65">
        <f t="shared" si="21"/>
        <v>5.4093173555944452E-2</v>
      </c>
      <c r="T47" s="65">
        <f t="shared" si="21"/>
        <v>0.12342327957847687</v>
      </c>
      <c r="U47" s="65">
        <f t="shared" si="21"/>
        <v>0.10753268902785673</v>
      </c>
      <c r="V47" s="65">
        <f t="shared" si="21"/>
        <v>6.6319328593794191E-2</v>
      </c>
      <c r="W47" s="65">
        <f t="shared" si="21"/>
        <v>-0.88639372277180062</v>
      </c>
      <c r="X47" s="65">
        <f t="shared" si="21"/>
        <v>0.91800847457627111</v>
      </c>
      <c r="Y47" s="65">
        <f t="shared" si="21"/>
        <v>1.8488898707610737</v>
      </c>
    </row>
    <row r="48" spans="1:25" x14ac:dyDescent="0.3">
      <c r="A48" s="74" t="s">
        <v>214</v>
      </c>
      <c r="B48" s="65" t="s">
        <v>3</v>
      </c>
      <c r="C48" s="65">
        <f>C37/B37-1</f>
        <v>0.12605435801312082</v>
      </c>
      <c r="D48" s="65">
        <f>D37/C37-1</f>
        <v>-9.7933139131641034E-2</v>
      </c>
      <c r="E48" s="65">
        <f>E37/D37-1</f>
        <v>-9.5033061663847507E-2</v>
      </c>
      <c r="F48" s="65">
        <f>F37/E37-1</f>
        <v>2.7527612574341553E-2</v>
      </c>
      <c r="G48" s="65">
        <f t="shared" si="21"/>
        <v>0.13543906069125189</v>
      </c>
      <c r="H48" s="65">
        <f t="shared" si="21"/>
        <v>1.1505971453539265E-2</v>
      </c>
      <c r="I48" s="65">
        <f t="shared" si="21"/>
        <v>2.1598272138227959E-3</v>
      </c>
      <c r="J48" s="65">
        <f t="shared" si="21"/>
        <v>7.1839080459779048E-4</v>
      </c>
      <c r="K48" s="65">
        <f t="shared" si="21"/>
        <v>-7.0926058865757313E-2</v>
      </c>
      <c r="L48" s="65">
        <f t="shared" si="21"/>
        <v>-0.12301035388657089</v>
      </c>
      <c r="M48" s="65">
        <f t="shared" si="21"/>
        <v>-7.4537444933920671E-2</v>
      </c>
      <c r="N48" s="65">
        <f t="shared" si="21"/>
        <v>-5.712109672505683E-3</v>
      </c>
      <c r="O48" s="65">
        <f t="shared" si="21"/>
        <v>1.8000765990042078E-2</v>
      </c>
      <c r="P48" s="65">
        <f t="shared" si="21"/>
        <v>-1.3732129420616968E-2</v>
      </c>
      <c r="Q48" s="65">
        <f t="shared" si="21"/>
        <v>-1.9073049780660156E-3</v>
      </c>
      <c r="R48" s="65">
        <f t="shared" si="21"/>
        <v>5.3506592776610074E-2</v>
      </c>
      <c r="S48" s="65">
        <f t="shared" si="21"/>
        <v>2.3580627607473481E-3</v>
      </c>
      <c r="T48" s="65">
        <f t="shared" si="21"/>
        <v>8.5776330076004381E-2</v>
      </c>
      <c r="U48" s="65">
        <f t="shared" si="21"/>
        <v>4.4666666666666632E-2</v>
      </c>
      <c r="V48" s="65">
        <f t="shared" si="21"/>
        <v>-1.4039566049776631E-2</v>
      </c>
      <c r="W48" s="65">
        <f t="shared" si="21"/>
        <v>-0.86974110032362462</v>
      </c>
      <c r="X48" s="65">
        <f t="shared" si="21"/>
        <v>0.65838509316770177</v>
      </c>
      <c r="Y48" s="65">
        <f t="shared" si="21"/>
        <v>1.4494382022471912</v>
      </c>
    </row>
    <row r="49" spans="1:25" x14ac:dyDescent="0.3">
      <c r="A49" s="74" t="s">
        <v>215</v>
      </c>
      <c r="B49" s="65" t="s">
        <v>3</v>
      </c>
      <c r="C49" s="65">
        <f>C40/B40-1</f>
        <v>0.15486915486915498</v>
      </c>
      <c r="D49" s="65">
        <f>D40/C40-1</f>
        <v>-7.2313026250619084E-2</v>
      </c>
      <c r="E49" s="65">
        <f>E40/D40-1</f>
        <v>-6.9340630005339077E-2</v>
      </c>
      <c r="F49" s="65">
        <f>F40/E40-1</f>
        <v>3.7504481893151587E-2</v>
      </c>
      <c r="G49" s="65">
        <f t="shared" ref="G49:Y49" si="22">G40/F40-1</f>
        <v>0.19567320984241077</v>
      </c>
      <c r="H49" s="65">
        <f t="shared" si="22"/>
        <v>4.4222209376264532E-2</v>
      </c>
      <c r="I49" s="65">
        <f t="shared" si="22"/>
        <v>6.2887511071744839E-2</v>
      </c>
      <c r="J49" s="65">
        <f t="shared" si="22"/>
        <v>4.9635416666666599E-2</v>
      </c>
      <c r="K49" s="65">
        <f t="shared" si="22"/>
        <v>-3.3146429811938716E-2</v>
      </c>
      <c r="L49" s="65">
        <f t="shared" si="22"/>
        <v>-1.1547344110854452E-2</v>
      </c>
      <c r="M49" s="65">
        <f t="shared" si="22"/>
        <v>1.4018691588784993E-2</v>
      </c>
      <c r="N49" s="65">
        <f t="shared" si="22"/>
        <v>4.5263696876600035E-2</v>
      </c>
      <c r="O49" s="65">
        <f t="shared" si="22"/>
        <v>3.4143235034780117E-2</v>
      </c>
      <c r="P49" s="65">
        <f t="shared" si="22"/>
        <v>9.9947894462601994E-3</v>
      </c>
      <c r="Q49" s="65">
        <f t="shared" si="22"/>
        <v>6.5003282994090528E-2</v>
      </c>
      <c r="R49" s="65">
        <f t="shared" si="22"/>
        <v>6.5527567377135831E-2</v>
      </c>
      <c r="S49" s="65">
        <f t="shared" si="22"/>
        <v>6.5837328484046997E-2</v>
      </c>
      <c r="T49" s="65">
        <f t="shared" si="22"/>
        <v>0.13149017022761633</v>
      </c>
      <c r="U49" s="65">
        <f t="shared" si="22"/>
        <v>0.12049348869088417</v>
      </c>
      <c r="V49" s="65">
        <f t="shared" si="22"/>
        <v>8.1691950085637455E-2</v>
      </c>
      <c r="W49" s="65">
        <f t="shared" si="22"/>
        <v>-0.88930358809059296</v>
      </c>
      <c r="X49" s="65">
        <f t="shared" si="22"/>
        <v>0.97139208173690927</v>
      </c>
      <c r="Y49" s="65">
        <f t="shared" si="22"/>
        <v>1.9179839336615703</v>
      </c>
    </row>
    <row r="50" spans="1:25" x14ac:dyDescent="0.3">
      <c r="A50" s="73" t="s">
        <v>110</v>
      </c>
      <c r="B50" s="65" t="s">
        <v>3</v>
      </c>
      <c r="C50" s="88">
        <f>C44/B44-1</f>
        <v>0.19745986101126278</v>
      </c>
      <c r="D50" s="88">
        <f>D44/C44-1</f>
        <v>1.7010206123674099E-2</v>
      </c>
      <c r="E50" s="88">
        <f>E44/D44-1</f>
        <v>-0.11904761904761907</v>
      </c>
      <c r="F50" s="88">
        <f>F44/E44-1</f>
        <v>1.2843421934330967E-2</v>
      </c>
      <c r="G50" s="88">
        <f t="shared" ref="G50:Y50" si="23">G44/F44-1</f>
        <v>0.13816297276436207</v>
      </c>
      <c r="H50" s="88">
        <f t="shared" si="23"/>
        <v>5.3478008137957778E-2</v>
      </c>
      <c r="I50" s="88">
        <f t="shared" si="23"/>
        <v>9.5549016001471365E-2</v>
      </c>
      <c r="J50" s="88">
        <f t="shared" si="23"/>
        <v>0.1390078065978344</v>
      </c>
      <c r="K50" s="88">
        <f t="shared" si="23"/>
        <v>0.10184980470189409</v>
      </c>
      <c r="L50" s="88">
        <f t="shared" si="23"/>
        <v>-8.6415624372951694E-2</v>
      </c>
      <c r="M50" s="88">
        <f t="shared" si="23"/>
        <v>0.14173804817336544</v>
      </c>
      <c r="N50" s="88">
        <f t="shared" si="23"/>
        <v>0.10503366463610142</v>
      </c>
      <c r="O50" s="88">
        <f t="shared" si="23"/>
        <v>9.3251320141588767E-2</v>
      </c>
      <c r="P50" s="88">
        <f t="shared" si="23"/>
        <v>-0.12988322717622081</v>
      </c>
      <c r="Q50" s="88">
        <f t="shared" si="23"/>
        <v>0.11572012444335988</v>
      </c>
      <c r="R50" s="88">
        <f t="shared" si="23"/>
        <v>-6.9382176052487643E-2</v>
      </c>
      <c r="S50" s="88">
        <f t="shared" si="23"/>
        <v>-0.16779272663180778</v>
      </c>
      <c r="T50" s="88">
        <f t="shared" si="23"/>
        <v>0.33653370984821751</v>
      </c>
      <c r="U50" s="88">
        <f t="shared" si="23"/>
        <v>-1.140925417282912E-2</v>
      </c>
      <c r="V50" s="88">
        <f t="shared" si="23"/>
        <v>6.0643299850395405E-2</v>
      </c>
      <c r="W50" s="88">
        <f t="shared" si="23"/>
        <v>-0.87773915671754565</v>
      </c>
      <c r="X50" s="88">
        <f t="shared" si="23"/>
        <v>0.62834775442933655</v>
      </c>
      <c r="Y50" s="88">
        <f t="shared" si="23"/>
        <v>2.3147773279352228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0.1060334329680062</v>
      </c>
      <c r="C52" s="65">
        <f t="shared" si="24"/>
        <v>0.10885279499254298</v>
      </c>
      <c r="D52" s="65">
        <f t="shared" si="24"/>
        <v>0.10346653764678192</v>
      </c>
      <c r="E52" s="65">
        <f t="shared" si="24"/>
        <v>9.1528851382074533E-2</v>
      </c>
      <c r="F52" s="65">
        <f t="shared" si="24"/>
        <v>8.6672857933854999E-2</v>
      </c>
      <c r="G52" s="65">
        <f t="shared" si="24"/>
        <v>8.900141169669426E-2</v>
      </c>
      <c r="H52" s="65">
        <f t="shared" si="24"/>
        <v>8.4163838375783104E-2</v>
      </c>
      <c r="I52" s="65">
        <f t="shared" si="24"/>
        <v>8.2031603486984142E-2</v>
      </c>
      <c r="J52" s="65">
        <f t="shared" si="24"/>
        <v>8.0289133231772294E-2</v>
      </c>
      <c r="K52" s="65">
        <f t="shared" si="24"/>
        <v>7.7064223640162244E-2</v>
      </c>
      <c r="L52" s="65">
        <f t="shared" si="24"/>
        <v>8.9647579139063613E-2</v>
      </c>
      <c r="M52" s="65">
        <f t="shared" si="24"/>
        <v>8.5091810305767415E-2</v>
      </c>
      <c r="N52" s="65">
        <f t="shared" si="24"/>
        <v>8.0012019814028834E-2</v>
      </c>
      <c r="O52" s="65">
        <f t="shared" si="24"/>
        <v>8.2445442524778978E-2</v>
      </c>
      <c r="P52" s="65">
        <f t="shared" si="24"/>
        <v>7.7545575490413757E-2</v>
      </c>
      <c r="Q52" s="65">
        <f t="shared" si="24"/>
        <v>7.7146685667847562E-2</v>
      </c>
      <c r="R52" s="65">
        <f t="shared" si="24"/>
        <v>7.6835424305704003E-2</v>
      </c>
      <c r="S52" s="65">
        <f t="shared" si="24"/>
        <v>7.6050459513330573E-2</v>
      </c>
      <c r="T52" s="65">
        <f t="shared" si="24"/>
        <v>8.5686551778195466E-2</v>
      </c>
      <c r="U52" s="65">
        <f t="shared" si="24"/>
        <v>8.3897215401980516E-2</v>
      </c>
      <c r="V52" s="65">
        <f t="shared" si="24"/>
        <v>8.4402837347410095E-2</v>
      </c>
      <c r="W52" s="65">
        <f t="shared" ref="W52:X52" si="25">W35/W32</f>
        <v>1.3595025365840669E-2</v>
      </c>
      <c r="X52" s="65">
        <f t="shared" si="25"/>
        <v>2.0837973340853484E-2</v>
      </c>
      <c r="Y52" s="65">
        <f t="shared" ref="Y52" si="26">Y35/Y32</f>
        <v>5.3444461240363339E-2</v>
      </c>
    </row>
    <row r="53" spans="1:25" x14ac:dyDescent="0.3">
      <c r="A53" s="75" t="s">
        <v>217</v>
      </c>
      <c r="B53" s="88">
        <f t="shared" ref="B53:V53" si="27">B35/B34</f>
        <v>0.38768433692675097</v>
      </c>
      <c r="C53" s="88">
        <f t="shared" si="27"/>
        <v>0.39556230210025733</v>
      </c>
      <c r="D53" s="88">
        <f t="shared" si="27"/>
        <v>0.37735624098339154</v>
      </c>
      <c r="E53" s="88">
        <f t="shared" si="27"/>
        <v>0.33158240315167431</v>
      </c>
      <c r="F53" s="88">
        <f t="shared" si="27"/>
        <v>0.31668129562629788</v>
      </c>
      <c r="G53" s="88">
        <f t="shared" si="27"/>
        <v>0.32556075825088737</v>
      </c>
      <c r="H53" s="88">
        <f t="shared" si="27"/>
        <v>0.31648159744578014</v>
      </c>
      <c r="I53" s="88">
        <f t="shared" si="27"/>
        <v>0.29288725460028309</v>
      </c>
      <c r="J53" s="88">
        <f t="shared" si="27"/>
        <v>0.27813514714427318</v>
      </c>
      <c r="K53" s="88">
        <f t="shared" si="27"/>
        <v>0.26119798484161594</v>
      </c>
      <c r="L53" s="88">
        <f t="shared" si="27"/>
        <v>0.26613431528717324</v>
      </c>
      <c r="M53" s="88">
        <f t="shared" si="27"/>
        <v>0.26873032459018575</v>
      </c>
      <c r="N53" s="88">
        <f t="shared" si="27"/>
        <v>0.26720312149392905</v>
      </c>
      <c r="O53" s="88">
        <f t="shared" si="27"/>
        <v>0.28003266336321286</v>
      </c>
      <c r="P53" s="88">
        <f t="shared" si="27"/>
        <v>0.26607453654669216</v>
      </c>
      <c r="Q53" s="88">
        <f t="shared" si="27"/>
        <v>0.26608382351248372</v>
      </c>
      <c r="R53" s="88">
        <f t="shared" si="27"/>
        <v>0.26382082608793839</v>
      </c>
      <c r="S53" s="88">
        <f t="shared" si="27"/>
        <v>0.25410092522236627</v>
      </c>
      <c r="T53" s="88">
        <f t="shared" si="27"/>
        <v>0.2786577955383443</v>
      </c>
      <c r="U53" s="88">
        <f t="shared" si="27"/>
        <v>0.29181802543839236</v>
      </c>
      <c r="V53" s="88">
        <f t="shared" si="27"/>
        <v>0.29274502698682126</v>
      </c>
      <c r="W53" s="88">
        <f t="shared" ref="W53:X53" si="28">W35/W34</f>
        <v>6.5792744110688681E-2</v>
      </c>
      <c r="X53" s="88">
        <f t="shared" si="28"/>
        <v>9.8928935477490904E-2</v>
      </c>
      <c r="Y53" s="88">
        <f t="shared" ref="Y53" si="29">Y35/Y34</f>
        <v>0.22871004734040989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4.1344748381708082E-2</v>
      </c>
      <c r="C55" s="88">
        <f t="shared" ref="C55:V55" si="30">C42/C35</f>
        <v>3.7865387498126221E-2</v>
      </c>
      <c r="D55" s="88">
        <f t="shared" si="30"/>
        <v>4.126382306477093E-2</v>
      </c>
      <c r="E55" s="88">
        <f t="shared" si="30"/>
        <v>4.9192287649817611E-2</v>
      </c>
      <c r="F55" s="88">
        <f t="shared" si="30"/>
        <v>5.303363190806152E-2</v>
      </c>
      <c r="G55" s="88">
        <f t="shared" si="30"/>
        <v>5.1731137273096327E-2</v>
      </c>
      <c r="H55" s="88">
        <f t="shared" si="30"/>
        <v>5.5931778279408075E-2</v>
      </c>
      <c r="I55" s="88">
        <f t="shared" si="30"/>
        <v>5.8860609881018044E-2</v>
      </c>
      <c r="J55" s="88">
        <f t="shared" si="30"/>
        <v>6.1469265367316339E-2</v>
      </c>
      <c r="K55" s="88">
        <f t="shared" si="30"/>
        <v>6.5538905321827559E-2</v>
      </c>
      <c r="L55" s="88">
        <f t="shared" si="30"/>
        <v>7.369021091361351E-2</v>
      </c>
      <c r="M55" s="88">
        <f t="shared" si="30"/>
        <v>7.4869356316714958E-2</v>
      </c>
      <c r="N55" s="88">
        <f t="shared" si="30"/>
        <v>7.6255569292495745E-2</v>
      </c>
      <c r="O55" s="88">
        <f t="shared" si="30"/>
        <v>7.6833013011686213E-2</v>
      </c>
      <c r="P55" s="88">
        <f t="shared" si="30"/>
        <v>8.6689324456445838E-2</v>
      </c>
      <c r="Q55" s="88">
        <f t="shared" si="30"/>
        <v>8.7560295040124594E-2</v>
      </c>
      <c r="R55" s="88">
        <f t="shared" si="30"/>
        <v>9.3089944146033513E-2</v>
      </c>
      <c r="S55" s="88">
        <f t="shared" si="30"/>
        <v>0.10098944591029024</v>
      </c>
      <c r="T55" s="88">
        <f t="shared" si="30"/>
        <v>8.9259314015375513E-2</v>
      </c>
      <c r="U55" s="88">
        <f t="shared" si="30"/>
        <v>9.1541115483971633E-2</v>
      </c>
      <c r="V55" s="88">
        <f t="shared" si="30"/>
        <v>8.8862829408124039E-2</v>
      </c>
      <c r="W55" s="88">
        <f t="shared" ref="W55:X55" si="31">W42/W35</f>
        <v>0.15125227368126487</v>
      </c>
      <c r="X55" s="88">
        <f t="shared" si="31"/>
        <v>6.4052287581699341E-2</v>
      </c>
      <c r="Y55" s="88">
        <f t="shared" ref="Y55" si="32">Y42/Y35</f>
        <v>2.9672674911933351E-2</v>
      </c>
    </row>
    <row r="56" spans="1:25" x14ac:dyDescent="0.3">
      <c r="A56" s="75" t="s">
        <v>219</v>
      </c>
      <c r="B56" s="65">
        <f>B37/B35</f>
        <v>0.22280225516809354</v>
      </c>
      <c r="C56" s="65">
        <f t="shared" ref="C56:V56" si="33">C37/C35</f>
        <v>0.21612951581472042</v>
      </c>
      <c r="D56" s="65">
        <f t="shared" si="33"/>
        <v>0.20546603475513428</v>
      </c>
      <c r="E56" s="65">
        <f t="shared" si="33"/>
        <v>0.20444676046552024</v>
      </c>
      <c r="F56" s="65">
        <f t="shared" si="33"/>
        <v>0.20439411864120333</v>
      </c>
      <c r="G56" s="65">
        <f t="shared" si="33"/>
        <v>0.19909528504320595</v>
      </c>
      <c r="H56" s="65">
        <f t="shared" si="33"/>
        <v>0.19354569015968565</v>
      </c>
      <c r="I56" s="65">
        <f t="shared" si="33"/>
        <v>0.18280671341895832</v>
      </c>
      <c r="J56" s="65">
        <f t="shared" si="33"/>
        <v>0.1711848993536019</v>
      </c>
      <c r="K56" s="65">
        <f t="shared" si="33"/>
        <v>0.15818808516879751</v>
      </c>
      <c r="L56" s="65">
        <f t="shared" si="33"/>
        <v>0.14704358190392289</v>
      </c>
      <c r="M56" s="65">
        <f t="shared" si="33"/>
        <v>0.13007405205934072</v>
      </c>
      <c r="N56" s="65">
        <f t="shared" si="33"/>
        <v>0.1218129650796613</v>
      </c>
      <c r="O56" s="65">
        <f t="shared" si="33"/>
        <v>0.11743654317714891</v>
      </c>
      <c r="P56" s="65">
        <f t="shared" si="33"/>
        <v>0.12204944364262768</v>
      </c>
      <c r="Q56" s="65">
        <f t="shared" si="33"/>
        <v>0.11319244662672233</v>
      </c>
      <c r="R56" s="65">
        <f t="shared" si="33"/>
        <v>0.11797812921312248</v>
      </c>
      <c r="S56" s="65">
        <f t="shared" si="33"/>
        <v>0.12150395778364116</v>
      </c>
      <c r="T56" s="65">
        <f t="shared" si="33"/>
        <v>0.11088113542282672</v>
      </c>
      <c r="U56" s="65">
        <f t="shared" si="33"/>
        <v>0.10867039997226027</v>
      </c>
      <c r="V56" s="65">
        <f t="shared" si="33"/>
        <v>0.10065474445421675</v>
      </c>
      <c r="W56" s="65">
        <f t="shared" ref="W56:X56" si="34">W37/W35</f>
        <v>0.11263467189030363</v>
      </c>
      <c r="X56" s="65">
        <f t="shared" si="34"/>
        <v>0.10265282583621683</v>
      </c>
      <c r="Y56" s="65">
        <f t="shared" ref="Y56" si="35">Y37/Y35</f>
        <v>8.4081149880435066E-2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740</v>
      </c>
      <c r="C59" s="42">
        <f t="shared" si="36"/>
        <v>-2589</v>
      </c>
      <c r="D59" s="42">
        <f t="shared" si="36"/>
        <v>-6194</v>
      </c>
      <c r="E59" s="42">
        <f t="shared" si="36"/>
        <v>-5088</v>
      </c>
      <c r="F59" s="42">
        <f t="shared" si="36"/>
        <v>-5722</v>
      </c>
      <c r="G59" s="42">
        <f t="shared" si="36"/>
        <v>-6150</v>
      </c>
      <c r="H59" s="42">
        <f t="shared" si="36"/>
        <v>-5344</v>
      </c>
      <c r="I59" s="42">
        <f t="shared" si="36"/>
        <v>-7414</v>
      </c>
      <c r="J59" s="42">
        <f t="shared" si="36"/>
        <v>-4870</v>
      </c>
      <c r="K59" s="42">
        <f t="shared" si="36"/>
        <v>1116</v>
      </c>
      <c r="L59" s="42">
        <f t="shared" si="36"/>
        <v>-1564</v>
      </c>
      <c r="M59" s="42">
        <f t="shared" si="36"/>
        <v>-1041</v>
      </c>
      <c r="N59" s="42">
        <f t="shared" si="36"/>
        <v>-933</v>
      </c>
      <c r="O59" s="42">
        <f t="shared" si="36"/>
        <v>-3367</v>
      </c>
      <c r="P59" s="42">
        <f t="shared" si="36"/>
        <v>1348</v>
      </c>
      <c r="Q59" s="42">
        <f t="shared" si="36"/>
        <v>990</v>
      </c>
      <c r="R59" s="42">
        <f t="shared" si="36"/>
        <v>3656</v>
      </c>
      <c r="S59" s="42">
        <f t="shared" si="36"/>
        <v>1854</v>
      </c>
      <c r="T59" s="42">
        <f t="shared" si="36"/>
        <v>-6703</v>
      </c>
      <c r="U59" s="42">
        <f t="shared" si="36"/>
        <v>-7677</v>
      </c>
      <c r="V59" s="42">
        <f t="shared" si="36"/>
        <v>-11367</v>
      </c>
      <c r="W59" s="42">
        <f t="shared" ref="W59:X59" si="37">W8-W35</f>
        <v>-4</v>
      </c>
      <c r="X59" s="42">
        <f t="shared" si="37"/>
        <v>-6572</v>
      </c>
      <c r="Y59" s="42">
        <f t="shared" ref="Y59" si="38">Y8-Y35</f>
        <v>-11603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-4.4986486486486488</v>
      </c>
      <c r="D61" s="87">
        <f t="shared" si="39"/>
        <v>-1.3924295094631132</v>
      </c>
      <c r="E61" s="87">
        <f t="shared" si="39"/>
        <v>0.17855989667420083</v>
      </c>
      <c r="F61" s="87">
        <f t="shared" si="39"/>
        <v>-0.12460691823899371</v>
      </c>
      <c r="G61" s="87">
        <f t="shared" si="39"/>
        <v>-7.4799021321216352E-2</v>
      </c>
      <c r="H61" s="87">
        <f t="shared" si="39"/>
        <v>0.13105691056910568</v>
      </c>
      <c r="I61" s="87">
        <f t="shared" si="39"/>
        <v>-0.38735029940119758</v>
      </c>
      <c r="J61" s="87">
        <f t="shared" si="39"/>
        <v>0.34313461019692476</v>
      </c>
      <c r="K61" s="87">
        <f t="shared" si="39"/>
        <v>1.2291581108829568</v>
      </c>
      <c r="L61" s="87">
        <f t="shared" si="39"/>
        <v>-2.4014336917562722</v>
      </c>
      <c r="M61" s="87">
        <f t="shared" si="39"/>
        <v>0.3343989769820972</v>
      </c>
      <c r="N61" s="87">
        <f t="shared" si="39"/>
        <v>0.1037463976945245</v>
      </c>
      <c r="O61" s="87">
        <f t="shared" si="39"/>
        <v>-2.6087888531618435</v>
      </c>
      <c r="P61" s="87">
        <f t="shared" si="39"/>
        <v>1.4003564003564004</v>
      </c>
      <c r="Q61" s="87">
        <f t="shared" si="39"/>
        <v>-0.26557863501483681</v>
      </c>
      <c r="R61" s="87">
        <f t="shared" si="39"/>
        <v>2.6929292929292927</v>
      </c>
      <c r="S61" s="87">
        <f t="shared" si="39"/>
        <v>-0.49288840262582057</v>
      </c>
      <c r="T61" s="87">
        <f t="shared" si="39"/>
        <v>-4.6154261057173676</v>
      </c>
      <c r="U61" s="87">
        <f t="shared" si="39"/>
        <v>-0.14530807101297927</v>
      </c>
      <c r="V61" s="87">
        <f t="shared" si="39"/>
        <v>-0.4806565064478312</v>
      </c>
      <c r="W61" s="87">
        <f t="shared" si="39"/>
        <v>0.99964810416116834</v>
      </c>
      <c r="X61" s="87">
        <f t="shared" si="39"/>
        <v>-1642</v>
      </c>
      <c r="Y61" s="87">
        <f t="shared" si="39"/>
        <v>-0.76552038953134505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490" priority="19" stopIfTrue="1" operator="lessThan">
      <formula>0</formula>
    </cfRule>
  </conditionalFormatting>
  <conditionalFormatting sqref="B50:B52 C52:Y52">
    <cfRule type="cellIs" dxfId="489" priority="18" stopIfTrue="1" operator="lessThan">
      <formula>0</formula>
    </cfRule>
  </conditionalFormatting>
  <conditionalFormatting sqref="B19:Y29 Z34:HI35 Z51:HI53">
    <cfRule type="cellIs" dxfId="488" priority="21" stopIfTrue="1" operator="lessThan">
      <formula>0</formula>
    </cfRule>
  </conditionalFormatting>
  <conditionalFormatting sqref="B48:Y56 A57:U57 B59:Y59">
    <cfRule type="cellIs" dxfId="487" priority="4" stopIfTrue="1" operator="lessThan">
      <formula>0</formula>
    </cfRule>
  </conditionalFormatting>
  <conditionalFormatting sqref="B61:Y61">
    <cfRule type="cellIs" dxfId="486" priority="3" stopIfTrue="1" operator="lessThan">
      <formula>0</formula>
    </cfRule>
  </conditionalFormatting>
  <conditionalFormatting sqref="C19:Y23">
    <cfRule type="cellIs" dxfId="485" priority="2" operator="lessThan">
      <formula>0</formula>
    </cfRule>
  </conditionalFormatting>
  <conditionalFormatting sqref="C46:Y50">
    <cfRule type="cellIs" dxfId="484" priority="1" operator="lessThan">
      <formula>0</formula>
    </cfRule>
  </conditionalFormatting>
  <conditionalFormatting sqref="M34:P34">
    <cfRule type="cellIs" dxfId="483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5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4" width="9.109375" style="16"/>
    <col min="25" max="25" width="9.88671875" style="16" bestFit="1" customWidth="1"/>
    <col min="26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12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276049</v>
      </c>
      <c r="C5" s="42">
        <v>298654</v>
      </c>
      <c r="D5" s="42">
        <v>287656</v>
      </c>
      <c r="E5" s="42">
        <v>276044</v>
      </c>
      <c r="F5" s="42">
        <v>293236</v>
      </c>
      <c r="G5" s="42">
        <v>335942</v>
      </c>
      <c r="H5" s="42">
        <v>366823</v>
      </c>
      <c r="I5" s="42">
        <v>418560</v>
      </c>
      <c r="J5" s="42">
        <v>496945</v>
      </c>
      <c r="K5" s="42">
        <v>561310</v>
      </c>
      <c r="L5" s="42">
        <v>476484</v>
      </c>
      <c r="M5" s="42">
        <v>510936</v>
      </c>
      <c r="N5" s="42">
        <v>577578</v>
      </c>
      <c r="O5" s="42">
        <v>583883</v>
      </c>
      <c r="P5" s="42">
        <v>588642</v>
      </c>
      <c r="Q5" s="42">
        <v>615269</v>
      </c>
      <c r="R5" s="42">
        <v>608049</v>
      </c>
      <c r="S5" s="42">
        <v>615973</v>
      </c>
      <c r="T5" s="42">
        <v>655212</v>
      </c>
      <c r="U5" s="42">
        <v>705063</v>
      </c>
      <c r="V5" s="42">
        <v>735529</v>
      </c>
      <c r="W5" s="42">
        <v>633089</v>
      </c>
      <c r="X5" s="42">
        <v>723624</v>
      </c>
      <c r="Y5" s="42">
        <v>905721</v>
      </c>
    </row>
    <row r="6" spans="1:25" x14ac:dyDescent="0.3">
      <c r="A6" s="67" t="s">
        <v>113</v>
      </c>
      <c r="B6" s="42">
        <v>172504</v>
      </c>
      <c r="C6" s="42">
        <v>188868</v>
      </c>
      <c r="D6" s="42">
        <v>182962</v>
      </c>
      <c r="E6" s="42">
        <v>165156</v>
      </c>
      <c r="F6" s="68">
        <v>175033</v>
      </c>
      <c r="G6" s="68">
        <v>194296</v>
      </c>
      <c r="H6" s="68">
        <v>213452</v>
      </c>
      <c r="I6" s="68">
        <v>247642</v>
      </c>
      <c r="J6" s="68">
        <v>288808</v>
      </c>
      <c r="K6" s="68">
        <v>331800</v>
      </c>
      <c r="L6" s="68">
        <v>263794</v>
      </c>
      <c r="M6" s="68">
        <v>289652</v>
      </c>
      <c r="N6" s="68">
        <v>334950</v>
      </c>
      <c r="O6" s="68">
        <v>334456</v>
      </c>
      <c r="P6" s="68">
        <v>330992</v>
      </c>
      <c r="Q6" s="68">
        <v>337303</v>
      </c>
      <c r="R6" s="42">
        <v>321839</v>
      </c>
      <c r="S6" s="42">
        <v>319511</v>
      </c>
      <c r="T6" s="42">
        <v>335622</v>
      </c>
      <c r="U6" s="42">
        <v>373485</v>
      </c>
      <c r="V6" s="42">
        <v>385061</v>
      </c>
      <c r="W6" s="42">
        <v>332816</v>
      </c>
      <c r="X6" s="42">
        <v>388736</v>
      </c>
      <c r="Y6" s="42">
        <v>503856</v>
      </c>
    </row>
    <row r="7" spans="1:25" x14ac:dyDescent="0.3">
      <c r="A7" s="67" t="s">
        <v>114</v>
      </c>
      <c r="B7" s="42">
        <v>103545</v>
      </c>
      <c r="C7" s="42">
        <v>109786</v>
      </c>
      <c r="D7" s="42">
        <v>104695</v>
      </c>
      <c r="E7" s="42">
        <v>110889</v>
      </c>
      <c r="F7" s="68">
        <v>118203</v>
      </c>
      <c r="G7" s="68">
        <v>141646</v>
      </c>
      <c r="H7" s="68">
        <v>153371</v>
      </c>
      <c r="I7" s="68">
        <v>170918</v>
      </c>
      <c r="J7" s="68">
        <v>208136</v>
      </c>
      <c r="K7" s="68">
        <v>229511</v>
      </c>
      <c r="L7" s="68">
        <v>212690</v>
      </c>
      <c r="M7" s="68">
        <v>221283</v>
      </c>
      <c r="N7" s="68">
        <v>242628</v>
      </c>
      <c r="O7" s="68">
        <v>249427</v>
      </c>
      <c r="P7" s="68">
        <v>257650</v>
      </c>
      <c r="Q7" s="42">
        <v>277966</v>
      </c>
      <c r="R7" s="42">
        <v>286210</v>
      </c>
      <c r="S7" s="42">
        <v>296462</v>
      </c>
      <c r="T7" s="42">
        <v>319589</v>
      </c>
      <c r="U7" s="42">
        <v>331578</v>
      </c>
      <c r="V7" s="42">
        <v>350468</v>
      </c>
      <c r="W7" s="42">
        <v>300272</v>
      </c>
      <c r="X7" s="42">
        <v>334887</v>
      </c>
      <c r="Y7" s="42">
        <v>401865</v>
      </c>
    </row>
    <row r="8" spans="1:25" x14ac:dyDescent="0.3">
      <c r="A8" s="69" t="s">
        <v>1</v>
      </c>
      <c r="B8" s="3">
        <f>B9+B17</f>
        <v>34140</v>
      </c>
      <c r="C8" s="3">
        <f t="shared" ref="C8:V8" si="0">C9+C17</f>
        <v>35675</v>
      </c>
      <c r="D8" s="3">
        <f t="shared" si="0"/>
        <v>29766</v>
      </c>
      <c r="E8" s="3">
        <f t="shared" si="0"/>
        <v>27692</v>
      </c>
      <c r="F8" s="3">
        <f t="shared" si="0"/>
        <v>27648</v>
      </c>
      <c r="G8" s="3">
        <f t="shared" si="0"/>
        <v>31801</v>
      </c>
      <c r="H8" s="3">
        <f t="shared" si="0"/>
        <v>34216</v>
      </c>
      <c r="I8" s="3">
        <f t="shared" si="0"/>
        <v>34595</v>
      </c>
      <c r="J8" s="3">
        <f t="shared" si="0"/>
        <v>39835</v>
      </c>
      <c r="K8" s="3">
        <f t="shared" si="0"/>
        <v>46946</v>
      </c>
      <c r="L8" s="3">
        <f t="shared" si="0"/>
        <v>41782</v>
      </c>
      <c r="M8" s="3">
        <f t="shared" si="0"/>
        <v>44850</v>
      </c>
      <c r="N8" s="3">
        <f t="shared" si="0"/>
        <v>48511</v>
      </c>
      <c r="O8" s="3">
        <f t="shared" si="0"/>
        <v>49036</v>
      </c>
      <c r="P8" s="3">
        <f t="shared" si="0"/>
        <v>52183</v>
      </c>
      <c r="Q8" s="3">
        <f t="shared" si="0"/>
        <v>55469</v>
      </c>
      <c r="R8" s="3">
        <f t="shared" si="0"/>
        <v>58618</v>
      </c>
      <c r="S8" s="3">
        <f t="shared" si="0"/>
        <v>55136</v>
      </c>
      <c r="T8" s="3">
        <f t="shared" si="0"/>
        <v>55145</v>
      </c>
      <c r="U8" s="3">
        <f t="shared" si="0"/>
        <v>57818</v>
      </c>
      <c r="V8" s="3">
        <f t="shared" si="0"/>
        <v>57816</v>
      </c>
      <c r="W8" s="3">
        <f t="shared" ref="W8:X8" si="1">W9+W17</f>
        <v>12491</v>
      </c>
      <c r="X8" s="3">
        <f t="shared" si="1"/>
        <v>11155</v>
      </c>
      <c r="Y8" s="3">
        <f t="shared" ref="Y8" si="2">Y9+Y17</f>
        <v>44555</v>
      </c>
    </row>
    <row r="9" spans="1:25" x14ac:dyDescent="0.3">
      <c r="A9" s="70" t="s">
        <v>107</v>
      </c>
      <c r="B9" s="42">
        <v>28540</v>
      </c>
      <c r="C9" s="42">
        <v>29714</v>
      </c>
      <c r="D9" s="42">
        <v>24457</v>
      </c>
      <c r="E9" s="42">
        <v>22485</v>
      </c>
      <c r="F9" s="68">
        <v>22168</v>
      </c>
      <c r="G9" s="68">
        <v>25220</v>
      </c>
      <c r="H9" s="68">
        <v>27392</v>
      </c>
      <c r="I9" s="68">
        <v>27594</v>
      </c>
      <c r="J9" s="68">
        <v>31752</v>
      </c>
      <c r="K9" s="68">
        <v>36717</v>
      </c>
      <c r="L9" s="68">
        <v>33914</v>
      </c>
      <c r="M9" s="68">
        <v>36156</v>
      </c>
      <c r="N9" s="68">
        <v>38559</v>
      </c>
      <c r="O9" s="68">
        <v>38339</v>
      </c>
      <c r="P9" s="68">
        <v>40913</v>
      </c>
      <c r="Q9" s="68">
        <v>43161</v>
      </c>
      <c r="R9" s="42">
        <v>47375</v>
      </c>
      <c r="S9" s="42">
        <v>44785</v>
      </c>
      <c r="T9" s="42">
        <v>44427</v>
      </c>
      <c r="U9" s="42">
        <v>45457</v>
      </c>
      <c r="V9" s="42">
        <v>45854</v>
      </c>
      <c r="W9" s="42">
        <v>9750</v>
      </c>
      <c r="X9" s="42">
        <v>8896</v>
      </c>
      <c r="Y9" s="42">
        <v>34652</v>
      </c>
    </row>
    <row r="10" spans="1:25" x14ac:dyDescent="0.3">
      <c r="A10" s="71" t="s">
        <v>201</v>
      </c>
      <c r="B10" s="42">
        <v>9963</v>
      </c>
      <c r="C10" s="42">
        <v>10212</v>
      </c>
      <c r="D10" s="42">
        <v>8103</v>
      </c>
      <c r="E10" s="42">
        <v>7334</v>
      </c>
      <c r="F10" s="68">
        <v>7104</v>
      </c>
      <c r="G10" s="68">
        <v>7995</v>
      </c>
      <c r="H10" s="68">
        <v>8506</v>
      </c>
      <c r="I10" s="68">
        <v>7993</v>
      </c>
      <c r="J10" s="68">
        <v>8794</v>
      </c>
      <c r="K10" s="68">
        <v>9779</v>
      </c>
      <c r="L10" s="68">
        <v>8465</v>
      </c>
      <c r="M10" s="68">
        <v>8489</v>
      </c>
      <c r="N10" s="68">
        <v>8771</v>
      </c>
      <c r="O10" s="68">
        <v>8268</v>
      </c>
      <c r="P10" s="68">
        <v>8173</v>
      </c>
      <c r="Q10" s="68">
        <v>8061</v>
      </c>
      <c r="R10" s="42">
        <v>8468</v>
      </c>
      <c r="S10" s="42">
        <v>7693</v>
      </c>
      <c r="T10" s="42">
        <v>7420</v>
      </c>
      <c r="U10" s="42">
        <v>7673</v>
      </c>
      <c r="V10" s="42">
        <v>7829</v>
      </c>
      <c r="W10" s="42">
        <v>1521</v>
      </c>
      <c r="X10" s="42">
        <v>1630</v>
      </c>
      <c r="Y10" s="42">
        <v>6728</v>
      </c>
    </row>
    <row r="11" spans="1:25" x14ac:dyDescent="0.3">
      <c r="A11" s="72" t="s">
        <v>202</v>
      </c>
      <c r="B11" s="42">
        <v>413</v>
      </c>
      <c r="C11" s="42">
        <v>457</v>
      </c>
      <c r="D11" s="42">
        <v>485</v>
      </c>
      <c r="E11" s="42">
        <v>450</v>
      </c>
      <c r="F11" s="68">
        <v>327</v>
      </c>
      <c r="G11" s="68">
        <v>500</v>
      </c>
      <c r="H11" s="68">
        <v>553</v>
      </c>
      <c r="I11" s="68">
        <v>603</v>
      </c>
      <c r="J11" s="68">
        <v>588</v>
      </c>
      <c r="K11" s="68">
        <v>635</v>
      </c>
      <c r="L11" s="68">
        <v>494</v>
      </c>
      <c r="M11" s="68">
        <v>414</v>
      </c>
      <c r="N11" s="68">
        <v>546</v>
      </c>
      <c r="O11" s="68">
        <v>529</v>
      </c>
      <c r="P11" s="68">
        <v>595</v>
      </c>
      <c r="Q11" s="68">
        <v>706</v>
      </c>
      <c r="R11" s="42">
        <v>723</v>
      </c>
      <c r="S11" s="42">
        <v>743</v>
      </c>
      <c r="T11" s="42">
        <v>686</v>
      </c>
      <c r="U11" s="42">
        <v>697</v>
      </c>
      <c r="V11" s="42">
        <v>857</v>
      </c>
      <c r="W11" s="42">
        <v>309</v>
      </c>
      <c r="X11" s="42">
        <v>436</v>
      </c>
      <c r="Y11" s="42">
        <v>713</v>
      </c>
    </row>
    <row r="12" spans="1:25" x14ac:dyDescent="0.3">
      <c r="A12" s="72" t="s">
        <v>203</v>
      </c>
      <c r="B12" s="42">
        <v>9550</v>
      </c>
      <c r="C12" s="42">
        <v>9754</v>
      </c>
      <c r="D12" s="42">
        <v>7619</v>
      </c>
      <c r="E12" s="42">
        <v>6884</v>
      </c>
      <c r="F12" s="68">
        <v>6777</v>
      </c>
      <c r="G12" s="68">
        <v>7495</v>
      </c>
      <c r="H12" s="68">
        <v>7953</v>
      </c>
      <c r="I12" s="68">
        <v>7390</v>
      </c>
      <c r="J12" s="68">
        <v>8206</v>
      </c>
      <c r="K12" s="68">
        <v>9143</v>
      </c>
      <c r="L12" s="68">
        <v>7971</v>
      </c>
      <c r="M12" s="68">
        <v>8076</v>
      </c>
      <c r="N12" s="68">
        <v>8226</v>
      </c>
      <c r="O12" s="68">
        <v>7740</v>
      </c>
      <c r="P12" s="68">
        <v>7578</v>
      </c>
      <c r="Q12" s="68">
        <v>7354</v>
      </c>
      <c r="R12" s="42">
        <v>7745</v>
      </c>
      <c r="S12" s="42">
        <v>6950</v>
      </c>
      <c r="T12" s="42">
        <v>6734</v>
      </c>
      <c r="U12" s="42">
        <v>6976</v>
      </c>
      <c r="V12" s="42">
        <v>6972</v>
      </c>
      <c r="W12" s="42">
        <v>1212</v>
      </c>
      <c r="X12" s="42">
        <v>1194</v>
      </c>
      <c r="Y12" s="42">
        <v>6016</v>
      </c>
    </row>
    <row r="13" spans="1:25" x14ac:dyDescent="0.3">
      <c r="A13" s="71" t="s">
        <v>204</v>
      </c>
      <c r="B13" s="42">
        <v>18577</v>
      </c>
      <c r="C13" s="42">
        <v>19502</v>
      </c>
      <c r="D13" s="42">
        <v>16354</v>
      </c>
      <c r="E13" s="42">
        <v>15151</v>
      </c>
      <c r="F13" s="68">
        <v>15063</v>
      </c>
      <c r="G13" s="68">
        <v>17226</v>
      </c>
      <c r="H13" s="68">
        <v>18886</v>
      </c>
      <c r="I13" s="68">
        <v>19600</v>
      </c>
      <c r="J13" s="68">
        <v>22958</v>
      </c>
      <c r="K13" s="68">
        <v>26939</v>
      </c>
      <c r="L13" s="68">
        <v>25449</v>
      </c>
      <c r="M13" s="68">
        <v>27667</v>
      </c>
      <c r="N13" s="68">
        <v>29787</v>
      </c>
      <c r="O13" s="68">
        <v>30071</v>
      </c>
      <c r="P13" s="68">
        <v>32740</v>
      </c>
      <c r="Q13" s="68">
        <v>35101</v>
      </c>
      <c r="R13" s="42">
        <v>38907</v>
      </c>
      <c r="S13" s="42">
        <v>37092</v>
      </c>
      <c r="T13" s="42">
        <v>37007</v>
      </c>
      <c r="U13" s="42">
        <v>37785</v>
      </c>
      <c r="V13" s="42">
        <v>38025</v>
      </c>
      <c r="W13" s="42">
        <v>8229</v>
      </c>
      <c r="X13" s="42">
        <v>7266</v>
      </c>
      <c r="Y13" s="42">
        <v>27924</v>
      </c>
    </row>
    <row r="14" spans="1:25" x14ac:dyDescent="0.3">
      <c r="A14" s="72" t="s">
        <v>205</v>
      </c>
      <c r="B14" s="42">
        <v>186</v>
      </c>
      <c r="C14" s="42">
        <v>179</v>
      </c>
      <c r="D14" s="42">
        <v>171</v>
      </c>
      <c r="E14" s="42">
        <v>167</v>
      </c>
      <c r="F14" s="68">
        <v>161</v>
      </c>
      <c r="G14" s="68">
        <v>155</v>
      </c>
      <c r="H14" s="68">
        <v>148</v>
      </c>
      <c r="I14" s="68">
        <v>144</v>
      </c>
      <c r="J14" s="68">
        <v>155</v>
      </c>
      <c r="K14" s="68">
        <v>156</v>
      </c>
      <c r="L14" s="68">
        <v>152</v>
      </c>
      <c r="M14" s="68">
        <v>148</v>
      </c>
      <c r="N14" s="68">
        <v>134</v>
      </c>
      <c r="O14" s="68">
        <v>132</v>
      </c>
      <c r="P14" s="68">
        <v>143</v>
      </c>
      <c r="Q14" s="68">
        <v>171</v>
      </c>
      <c r="R14" s="42">
        <v>185</v>
      </c>
      <c r="S14" s="42">
        <v>175</v>
      </c>
      <c r="T14" s="42">
        <v>170</v>
      </c>
      <c r="U14" s="42">
        <v>164</v>
      </c>
      <c r="V14" s="42">
        <v>157</v>
      </c>
      <c r="W14" s="42">
        <v>36</v>
      </c>
      <c r="X14" s="42">
        <v>20</v>
      </c>
      <c r="Y14" s="42">
        <v>50</v>
      </c>
    </row>
    <row r="15" spans="1:25" x14ac:dyDescent="0.3">
      <c r="A15" s="72" t="s">
        <v>206</v>
      </c>
      <c r="B15" s="42">
        <v>1656</v>
      </c>
      <c r="C15" s="42">
        <v>1793</v>
      </c>
      <c r="D15" s="42">
        <v>1918</v>
      </c>
      <c r="E15" s="42">
        <v>1957</v>
      </c>
      <c r="F15" s="68">
        <v>1960</v>
      </c>
      <c r="G15" s="68">
        <v>1999</v>
      </c>
      <c r="H15" s="68">
        <v>2029</v>
      </c>
      <c r="I15" s="68">
        <v>2085</v>
      </c>
      <c r="J15" s="68">
        <v>2180</v>
      </c>
      <c r="K15" s="68">
        <v>2309</v>
      </c>
      <c r="L15" s="68">
        <v>2452</v>
      </c>
      <c r="M15" s="68">
        <v>2539</v>
      </c>
      <c r="N15" s="68">
        <v>2689</v>
      </c>
      <c r="O15" s="68">
        <v>2863</v>
      </c>
      <c r="P15" s="68">
        <v>3060</v>
      </c>
      <c r="Q15" s="68">
        <v>3302</v>
      </c>
      <c r="R15" s="42">
        <v>3530</v>
      </c>
      <c r="S15" s="42">
        <v>3717</v>
      </c>
      <c r="T15" s="42">
        <v>3934</v>
      </c>
      <c r="U15" s="42">
        <v>4081</v>
      </c>
      <c r="V15" s="42">
        <v>4122</v>
      </c>
      <c r="W15" s="42">
        <v>3338</v>
      </c>
      <c r="X15" s="42">
        <v>3122</v>
      </c>
      <c r="Y15" s="42">
        <v>3643</v>
      </c>
    </row>
    <row r="16" spans="1:25" x14ac:dyDescent="0.3">
      <c r="A16" s="72" t="s">
        <v>207</v>
      </c>
      <c r="B16" s="42">
        <v>16735</v>
      </c>
      <c r="C16" s="42">
        <v>17530</v>
      </c>
      <c r="D16" s="42">
        <v>14265</v>
      </c>
      <c r="E16" s="42">
        <v>13027</v>
      </c>
      <c r="F16" s="68">
        <v>12942</v>
      </c>
      <c r="G16" s="68">
        <v>15072</v>
      </c>
      <c r="H16" s="68">
        <v>16709</v>
      </c>
      <c r="I16" s="68">
        <v>17372</v>
      </c>
      <c r="J16" s="68">
        <v>20623</v>
      </c>
      <c r="K16" s="68">
        <v>24473</v>
      </c>
      <c r="L16" s="68">
        <v>22845</v>
      </c>
      <c r="M16" s="68">
        <v>24980</v>
      </c>
      <c r="N16" s="68">
        <v>26964</v>
      </c>
      <c r="O16" s="68">
        <v>27076</v>
      </c>
      <c r="P16" s="68">
        <v>29538</v>
      </c>
      <c r="Q16" s="68">
        <v>31628</v>
      </c>
      <c r="R16" s="42">
        <v>35192</v>
      </c>
      <c r="S16" s="42">
        <v>33200</v>
      </c>
      <c r="T16" s="42">
        <v>32903</v>
      </c>
      <c r="U16" s="42">
        <v>33540</v>
      </c>
      <c r="V16" s="42">
        <v>33746</v>
      </c>
      <c r="W16" s="42">
        <v>4854</v>
      </c>
      <c r="X16" s="42">
        <v>4124</v>
      </c>
      <c r="Y16" s="42">
        <v>24230</v>
      </c>
    </row>
    <row r="17" spans="1:25" x14ac:dyDescent="0.3">
      <c r="A17" s="70" t="s">
        <v>108</v>
      </c>
      <c r="B17" s="42">
        <v>5600</v>
      </c>
      <c r="C17" s="42">
        <v>5961</v>
      </c>
      <c r="D17" s="42">
        <v>5309</v>
      </c>
      <c r="E17" s="42">
        <v>5207</v>
      </c>
      <c r="F17" s="68">
        <v>5480</v>
      </c>
      <c r="G17" s="68">
        <v>6581</v>
      </c>
      <c r="H17" s="68">
        <v>6824</v>
      </c>
      <c r="I17" s="68">
        <v>7001</v>
      </c>
      <c r="J17" s="68">
        <v>8083</v>
      </c>
      <c r="K17" s="68">
        <v>10229</v>
      </c>
      <c r="L17" s="68">
        <v>7868</v>
      </c>
      <c r="M17" s="68">
        <v>8694</v>
      </c>
      <c r="N17" s="68">
        <v>9952</v>
      </c>
      <c r="O17" s="68">
        <v>10697</v>
      </c>
      <c r="P17" s="68">
        <v>11270</v>
      </c>
      <c r="Q17" s="68">
        <v>12308</v>
      </c>
      <c r="R17" s="42">
        <v>11243</v>
      </c>
      <c r="S17" s="42">
        <v>10351</v>
      </c>
      <c r="T17" s="42">
        <v>10718</v>
      </c>
      <c r="U17" s="42">
        <v>12361</v>
      </c>
      <c r="V17" s="42">
        <v>11962</v>
      </c>
      <c r="W17" s="42">
        <v>2741</v>
      </c>
      <c r="X17" s="42">
        <v>2259</v>
      </c>
      <c r="Y17" s="42">
        <v>9903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4.4961921499707014E-2</v>
      </c>
      <c r="D19" s="89">
        <f t="shared" si="3"/>
        <v>-0.16563419761737908</v>
      </c>
      <c r="E19" s="89">
        <f t="shared" si="3"/>
        <v>-6.9676812470604088E-2</v>
      </c>
      <c r="F19" s="89">
        <f t="shared" si="3"/>
        <v>-1.5889065434060434E-3</v>
      </c>
      <c r="G19" s="89">
        <f t="shared" si="3"/>
        <v>0.15020978009259256</v>
      </c>
      <c r="H19" s="89">
        <f t="shared" si="3"/>
        <v>7.5941008144398081E-2</v>
      </c>
      <c r="I19" s="89">
        <f t="shared" si="3"/>
        <v>1.1076689268178619E-2</v>
      </c>
      <c r="J19" s="89">
        <f t="shared" si="3"/>
        <v>0.15146697499638684</v>
      </c>
      <c r="K19" s="89">
        <f t="shared" si="3"/>
        <v>0.17851135935734908</v>
      </c>
      <c r="L19" s="89">
        <f t="shared" si="3"/>
        <v>-0.10999872193584115</v>
      </c>
      <c r="M19" s="89">
        <f t="shared" si="3"/>
        <v>7.3428749222153034E-2</v>
      </c>
      <c r="N19" s="89">
        <f t="shared" si="3"/>
        <v>8.162764771460429E-2</v>
      </c>
      <c r="O19" s="89">
        <f t="shared" si="3"/>
        <v>1.0822287728556423E-2</v>
      </c>
      <c r="P19" s="89">
        <f t="shared" si="3"/>
        <v>6.4177339097805763E-2</v>
      </c>
      <c r="Q19" s="89">
        <f t="shared" si="3"/>
        <v>6.2970699269877084E-2</v>
      </c>
      <c r="R19" s="89">
        <f t="shared" si="3"/>
        <v>5.6770448358542502E-2</v>
      </c>
      <c r="S19" s="89">
        <f t="shared" si="3"/>
        <v>-5.9401549012248811E-2</v>
      </c>
      <c r="T19" s="89">
        <f t="shared" si="3"/>
        <v>1.6323273360407953E-4</v>
      </c>
      <c r="U19" s="89">
        <f t="shared" si="3"/>
        <v>4.8472209629159435E-2</v>
      </c>
      <c r="V19" s="89">
        <f t="shared" si="3"/>
        <v>-3.4591303746278612E-5</v>
      </c>
      <c r="W19" s="89">
        <f t="shared" si="3"/>
        <v>-0.78395253908952545</v>
      </c>
      <c r="X19" s="89">
        <f t="shared" si="3"/>
        <v>-0.10695700904651351</v>
      </c>
      <c r="Y19" s="89">
        <f t="shared" si="3"/>
        <v>2.9941730165844911</v>
      </c>
    </row>
    <row r="20" spans="1:25" x14ac:dyDescent="0.3">
      <c r="A20" s="73" t="s">
        <v>4</v>
      </c>
      <c r="B20" s="65" t="s">
        <v>3</v>
      </c>
      <c r="C20" s="89">
        <f t="shared" si="3"/>
        <v>4.1135248773650934E-2</v>
      </c>
      <c r="D20" s="89">
        <f t="shared" si="3"/>
        <v>-0.1769199703843306</v>
      </c>
      <c r="E20" s="89">
        <f t="shared" si="3"/>
        <v>-8.0631312098785601E-2</v>
      </c>
      <c r="F20" s="89">
        <f t="shared" si="3"/>
        <v>-1.4098287747387195E-2</v>
      </c>
      <c r="G20" s="89">
        <f t="shared" si="3"/>
        <v>0.13767592926741257</v>
      </c>
      <c r="H20" s="89">
        <f t="shared" si="3"/>
        <v>8.6122125297382945E-2</v>
      </c>
      <c r="I20" s="89">
        <f t="shared" si="3"/>
        <v>7.3744158878503718E-3</v>
      </c>
      <c r="J20" s="89">
        <f t="shared" si="3"/>
        <v>0.15068493150684925</v>
      </c>
      <c r="K20" s="89">
        <f t="shared" si="3"/>
        <v>0.15636810279667412</v>
      </c>
      <c r="L20" s="89">
        <f t="shared" si="3"/>
        <v>-7.6340659639948849E-2</v>
      </c>
      <c r="M20" s="89">
        <f t="shared" si="3"/>
        <v>6.610839181458994E-2</v>
      </c>
      <c r="N20" s="89">
        <f t="shared" si="3"/>
        <v>6.6461998008629175E-2</v>
      </c>
      <c r="O20" s="89">
        <f t="shared" si="3"/>
        <v>-5.7055421561762465E-3</v>
      </c>
      <c r="P20" s="89">
        <f t="shared" si="3"/>
        <v>6.7137901353713003E-2</v>
      </c>
      <c r="Q20" s="89">
        <f t="shared" si="3"/>
        <v>5.494586072886376E-2</v>
      </c>
      <c r="R20" s="89">
        <f t="shared" si="3"/>
        <v>9.7634438497717912E-2</v>
      </c>
      <c r="S20" s="89">
        <f t="shared" si="3"/>
        <v>-5.4670184696569923E-2</v>
      </c>
      <c r="T20" s="89">
        <f t="shared" si="3"/>
        <v>-7.9937479066651829E-3</v>
      </c>
      <c r="U20" s="89">
        <f t="shared" si="3"/>
        <v>2.3184099759155474E-2</v>
      </c>
      <c r="V20" s="89">
        <f t="shared" si="3"/>
        <v>8.7335283894669491E-3</v>
      </c>
      <c r="W20" s="89">
        <f t="shared" si="3"/>
        <v>-0.78736860470187986</v>
      </c>
      <c r="X20" s="89">
        <f t="shared" si="3"/>
        <v>-8.7589743589743585E-2</v>
      </c>
      <c r="Y20" s="89">
        <f t="shared" si="3"/>
        <v>2.8952338129496402</v>
      </c>
    </row>
    <row r="21" spans="1:25" x14ac:dyDescent="0.3">
      <c r="A21" s="74" t="s">
        <v>208</v>
      </c>
      <c r="B21" s="65" t="s">
        <v>3</v>
      </c>
      <c r="C21" s="89">
        <f>C10/B10-1</f>
        <v>2.4992472146943667E-2</v>
      </c>
      <c r="D21" s="89">
        <f t="shared" si="3"/>
        <v>-0.20652173913043481</v>
      </c>
      <c r="E21" s="89">
        <f t="shared" si="3"/>
        <v>-9.4903122300382559E-2</v>
      </c>
      <c r="F21" s="89">
        <f t="shared" si="3"/>
        <v>-3.1360785383147016E-2</v>
      </c>
      <c r="G21" s="89">
        <f t="shared" si="3"/>
        <v>0.12542229729729737</v>
      </c>
      <c r="H21" s="89">
        <f t="shared" si="3"/>
        <v>6.3914946841776121E-2</v>
      </c>
      <c r="I21" s="89">
        <f t="shared" si="3"/>
        <v>-6.0310369151187371E-2</v>
      </c>
      <c r="J21" s="89">
        <f t="shared" si="3"/>
        <v>0.10021268610033784</v>
      </c>
      <c r="K21" s="89">
        <f t="shared" si="3"/>
        <v>0.11200818740050034</v>
      </c>
      <c r="L21" s="89">
        <f t="shared" si="3"/>
        <v>-0.1343695674404336</v>
      </c>
      <c r="M21" s="89">
        <f t="shared" si="3"/>
        <v>2.835203780271689E-3</v>
      </c>
      <c r="N21" s="89">
        <f t="shared" si="3"/>
        <v>3.3219460478266072E-2</v>
      </c>
      <c r="O21" s="89">
        <f t="shared" si="3"/>
        <v>-5.7348078896363064E-2</v>
      </c>
      <c r="P21" s="89">
        <f t="shared" si="3"/>
        <v>-1.1490082244799193E-2</v>
      </c>
      <c r="Q21" s="89">
        <f t="shared" si="3"/>
        <v>-1.3703658387373086E-2</v>
      </c>
      <c r="R21" s="89">
        <f t="shared" si="3"/>
        <v>5.0490013645949627E-2</v>
      </c>
      <c r="S21" s="89">
        <f t="shared" si="3"/>
        <v>-9.1521020311761903E-2</v>
      </c>
      <c r="T21" s="89">
        <f t="shared" si="3"/>
        <v>-3.5486806187443154E-2</v>
      </c>
      <c r="U21" s="89">
        <f t="shared" si="3"/>
        <v>3.4097035040431267E-2</v>
      </c>
      <c r="V21" s="89">
        <f t="shared" si="3"/>
        <v>2.0331030887527746E-2</v>
      </c>
      <c r="W21" s="89">
        <f t="shared" si="3"/>
        <v>-0.80572231447183551</v>
      </c>
      <c r="X21" s="89">
        <f t="shared" si="3"/>
        <v>7.1663379355687118E-2</v>
      </c>
      <c r="Y21" s="89">
        <f t="shared" si="3"/>
        <v>3.1276073619631903</v>
      </c>
    </row>
    <row r="22" spans="1:25" x14ac:dyDescent="0.3">
      <c r="A22" s="74" t="s">
        <v>209</v>
      </c>
      <c r="B22" s="65" t="s">
        <v>3</v>
      </c>
      <c r="C22" s="89">
        <f>C13/B13-1</f>
        <v>4.9792754481347901E-2</v>
      </c>
      <c r="D22" s="89">
        <f t="shared" ref="D22:Y22" si="4">D13/C13-1</f>
        <v>-0.16141934160598914</v>
      </c>
      <c r="E22" s="89">
        <f t="shared" si="4"/>
        <v>-7.3559985324691213E-2</v>
      </c>
      <c r="F22" s="89">
        <f t="shared" si="4"/>
        <v>-5.8081974787143054E-3</v>
      </c>
      <c r="G22" s="89">
        <f t="shared" si="4"/>
        <v>0.14359689304919332</v>
      </c>
      <c r="H22" s="89">
        <f t="shared" si="4"/>
        <v>9.6365958434923904E-2</v>
      </c>
      <c r="I22" s="89">
        <f t="shared" si="4"/>
        <v>3.7805782060785775E-2</v>
      </c>
      <c r="J22" s="89">
        <f t="shared" si="4"/>
        <v>0.1713265306122449</v>
      </c>
      <c r="K22" s="89">
        <f t="shared" si="4"/>
        <v>0.17340360658593945</v>
      </c>
      <c r="L22" s="89">
        <f t="shared" si="4"/>
        <v>-5.5310145142729916E-2</v>
      </c>
      <c r="M22" s="89">
        <f t="shared" si="4"/>
        <v>8.7154701559982728E-2</v>
      </c>
      <c r="N22" s="89">
        <f t="shared" si="4"/>
        <v>7.6625582824303429E-2</v>
      </c>
      <c r="O22" s="89">
        <f t="shared" si="4"/>
        <v>9.5343606271192094E-3</v>
      </c>
      <c r="P22" s="89">
        <f t="shared" si="4"/>
        <v>8.8756609357853122E-2</v>
      </c>
      <c r="Q22" s="89">
        <f t="shared" si="4"/>
        <v>7.2113622480146633E-2</v>
      </c>
      <c r="R22" s="89">
        <f t="shared" si="4"/>
        <v>0.10842995926041987</v>
      </c>
      <c r="S22" s="89">
        <f t="shared" si="4"/>
        <v>-4.6649703138252785E-2</v>
      </c>
      <c r="T22" s="89">
        <f t="shared" si="4"/>
        <v>-2.2915992666882046E-3</v>
      </c>
      <c r="U22" s="89">
        <f t="shared" si="4"/>
        <v>2.1023049693301266E-2</v>
      </c>
      <c r="V22" s="89">
        <f t="shared" si="4"/>
        <v>6.3517268757442569E-3</v>
      </c>
      <c r="W22" s="89">
        <f t="shared" si="4"/>
        <v>-0.78358974358974365</v>
      </c>
      <c r="X22" s="89">
        <f t="shared" si="4"/>
        <v>-0.11702515493984689</v>
      </c>
      <c r="Y22" s="89">
        <f t="shared" si="4"/>
        <v>2.8431048720066063</v>
      </c>
    </row>
    <row r="23" spans="1:25" x14ac:dyDescent="0.3">
      <c r="A23" s="73" t="s">
        <v>109</v>
      </c>
      <c r="B23" s="65" t="s">
        <v>3</v>
      </c>
      <c r="C23" s="89">
        <f>C17/B17-1</f>
        <v>6.4464285714285641E-2</v>
      </c>
      <c r="D23" s="89">
        <f t="shared" ref="D23:Y23" si="5">D17/C17-1</f>
        <v>-0.1093776212044959</v>
      </c>
      <c r="E23" s="89">
        <f t="shared" si="5"/>
        <v>-1.9212657750988904E-2</v>
      </c>
      <c r="F23" s="89">
        <f t="shared" si="5"/>
        <v>5.2429421932014497E-2</v>
      </c>
      <c r="G23" s="89">
        <f t="shared" si="5"/>
        <v>0.20091240875912408</v>
      </c>
      <c r="H23" s="89">
        <f t="shared" si="5"/>
        <v>3.6924479562376433E-2</v>
      </c>
      <c r="I23" s="89">
        <f t="shared" si="5"/>
        <v>2.5937866354044603E-2</v>
      </c>
      <c r="J23" s="89">
        <f t="shared" si="5"/>
        <v>0.15454935009284387</v>
      </c>
      <c r="K23" s="89">
        <f t="shared" si="5"/>
        <v>0.26549548434987003</v>
      </c>
      <c r="L23" s="89">
        <f t="shared" si="5"/>
        <v>-0.23081435135399353</v>
      </c>
      <c r="M23" s="89">
        <f t="shared" si="5"/>
        <v>0.104982206405694</v>
      </c>
      <c r="N23" s="89">
        <f t="shared" si="5"/>
        <v>0.14469749252357955</v>
      </c>
      <c r="O23" s="89">
        <f t="shared" si="5"/>
        <v>7.4859324758842494E-2</v>
      </c>
      <c r="P23" s="89">
        <f t="shared" si="5"/>
        <v>5.3566420491726552E-2</v>
      </c>
      <c r="Q23" s="89">
        <f t="shared" si="5"/>
        <v>9.2102928127772765E-2</v>
      </c>
      <c r="R23" s="89">
        <f t="shared" si="5"/>
        <v>-8.6529086772830666E-2</v>
      </c>
      <c r="S23" s="89">
        <f t="shared" si="5"/>
        <v>-7.9338254914168793E-2</v>
      </c>
      <c r="T23" s="89">
        <f t="shared" si="5"/>
        <v>3.5455511544778329E-2</v>
      </c>
      <c r="U23" s="89">
        <f t="shared" si="5"/>
        <v>0.15329352491136405</v>
      </c>
      <c r="V23" s="89">
        <f t="shared" si="5"/>
        <v>-3.2278941833185026E-2</v>
      </c>
      <c r="W23" s="89">
        <f t="shared" si="5"/>
        <v>-0.77085771610098641</v>
      </c>
      <c r="X23" s="89">
        <f t="shared" si="5"/>
        <v>-0.17584823057278365</v>
      </c>
      <c r="Y23" s="89">
        <f t="shared" si="5"/>
        <v>3.383798140770252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0.12367369561201091</v>
      </c>
      <c r="C25" s="89">
        <f t="shared" si="6"/>
        <v>0.1194526107134008</v>
      </c>
      <c r="D25" s="89">
        <f t="shared" si="6"/>
        <v>0.10347776510832384</v>
      </c>
      <c r="E25" s="89">
        <f t="shared" si="6"/>
        <v>0.10031734071379925</v>
      </c>
      <c r="F25" s="89">
        <f t="shared" si="6"/>
        <v>9.4285831207627985E-2</v>
      </c>
      <c r="G25" s="89">
        <f t="shared" si="6"/>
        <v>9.4662173827625012E-2</v>
      </c>
      <c r="H25" s="89">
        <f t="shared" si="6"/>
        <v>9.327659388860568E-2</v>
      </c>
      <c r="I25" s="89">
        <f t="shared" si="6"/>
        <v>8.2652427370030576E-2</v>
      </c>
      <c r="J25" s="89">
        <f t="shared" si="6"/>
        <v>8.0159776232782295E-2</v>
      </c>
      <c r="K25" s="89">
        <f t="shared" si="6"/>
        <v>8.3636493203399193E-2</v>
      </c>
      <c r="L25" s="89">
        <f t="shared" si="6"/>
        <v>8.7688149024941028E-2</v>
      </c>
      <c r="M25" s="89">
        <f t="shared" si="6"/>
        <v>8.7780074216731646E-2</v>
      </c>
      <c r="N25" s="89">
        <f t="shared" si="6"/>
        <v>8.3990387445505202E-2</v>
      </c>
      <c r="O25" s="89">
        <f t="shared" si="6"/>
        <v>8.3982578701554941E-2</v>
      </c>
      <c r="P25" s="89">
        <f t="shared" si="6"/>
        <v>8.864980752307855E-2</v>
      </c>
      <c r="Q25" s="89">
        <f t="shared" si="6"/>
        <v>9.0154062694528733E-2</v>
      </c>
      <c r="R25" s="89">
        <f t="shared" si="6"/>
        <v>9.6403414856368483E-2</v>
      </c>
      <c r="S25" s="89">
        <f t="shared" si="6"/>
        <v>8.9510416852686722E-2</v>
      </c>
      <c r="T25" s="89">
        <f t="shared" si="6"/>
        <v>8.416359895728405E-2</v>
      </c>
      <c r="U25" s="89">
        <f t="shared" si="6"/>
        <v>8.2004019498966754E-2</v>
      </c>
      <c r="V25" s="89">
        <f t="shared" si="6"/>
        <v>7.8604650530434556E-2</v>
      </c>
      <c r="W25" s="89">
        <f t="shared" ref="W25:X25" si="7">W8/W5</f>
        <v>1.97302432991254E-2</v>
      </c>
      <c r="X25" s="89">
        <f t="shared" si="7"/>
        <v>1.5415464384818636E-2</v>
      </c>
      <c r="Y25" s="89">
        <f t="shared" ref="Y25" si="8">Y8/Y5</f>
        <v>4.9192852986736535E-2</v>
      </c>
    </row>
    <row r="26" spans="1:25" x14ac:dyDescent="0.3">
      <c r="A26" s="75" t="s">
        <v>211</v>
      </c>
      <c r="B26" s="89">
        <f t="shared" ref="B26:V26" si="9">B8/B7</f>
        <v>0.329711719542228</v>
      </c>
      <c r="C26" s="89">
        <f t="shared" si="9"/>
        <v>0.32495035796913996</v>
      </c>
      <c r="D26" s="89">
        <f t="shared" si="9"/>
        <v>0.28431157170829552</v>
      </c>
      <c r="E26" s="89">
        <f t="shared" si="9"/>
        <v>0.24972720468215964</v>
      </c>
      <c r="F26" s="89">
        <f t="shared" si="9"/>
        <v>0.23390269282505521</v>
      </c>
      <c r="G26" s="89">
        <f t="shared" si="9"/>
        <v>0.22451039916411336</v>
      </c>
      <c r="H26" s="89">
        <f t="shared" si="9"/>
        <v>0.22309302280092064</v>
      </c>
      <c r="I26" s="89">
        <f t="shared" si="9"/>
        <v>0.2024070021881838</v>
      </c>
      <c r="J26" s="89">
        <f t="shared" si="9"/>
        <v>0.19138928392973825</v>
      </c>
      <c r="K26" s="89">
        <f t="shared" si="9"/>
        <v>0.20454793016456727</v>
      </c>
      <c r="L26" s="89">
        <f t="shared" si="9"/>
        <v>0.19644553105458648</v>
      </c>
      <c r="M26" s="89">
        <f t="shared" si="9"/>
        <v>0.20268163392578734</v>
      </c>
      <c r="N26" s="89">
        <f t="shared" si="9"/>
        <v>0.19993982557660286</v>
      </c>
      <c r="O26" s="89">
        <f t="shared" si="9"/>
        <v>0.1965945948113075</v>
      </c>
      <c r="P26" s="89">
        <f t="shared" si="9"/>
        <v>0.20253444595381331</v>
      </c>
      <c r="Q26" s="89">
        <f t="shared" si="9"/>
        <v>0.19955318276335954</v>
      </c>
      <c r="R26" s="89">
        <f t="shared" si="9"/>
        <v>0.20480765871213444</v>
      </c>
      <c r="S26" s="89">
        <f t="shared" si="9"/>
        <v>0.18597999069020651</v>
      </c>
      <c r="T26" s="89">
        <f t="shared" si="9"/>
        <v>0.17254974357690658</v>
      </c>
      <c r="U26" s="89">
        <f t="shared" si="9"/>
        <v>0.17437224423815814</v>
      </c>
      <c r="V26" s="89">
        <f t="shared" si="9"/>
        <v>0.16496798566488238</v>
      </c>
      <c r="W26" s="89">
        <f t="shared" ref="W26:X26" si="10">W8/W7</f>
        <v>4.1598950285074862E-2</v>
      </c>
      <c r="X26" s="89">
        <f t="shared" si="10"/>
        <v>3.3309743286541432E-2</v>
      </c>
      <c r="Y26" s="89">
        <f t="shared" ref="Y26" si="11">Y8/Y7</f>
        <v>0.11087056598608985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4.8506151142355007E-2</v>
      </c>
      <c r="C28" s="89">
        <f t="shared" ref="C28:V28" si="12">C15/C8</f>
        <v>5.0259285213735107E-2</v>
      </c>
      <c r="D28" s="89">
        <f t="shared" si="12"/>
        <v>6.4435933615534499E-2</v>
      </c>
      <c r="E28" s="89">
        <f t="shared" si="12"/>
        <v>7.0670229669218543E-2</v>
      </c>
      <c r="F28" s="89">
        <f t="shared" si="12"/>
        <v>7.0891203703703706E-2</v>
      </c>
      <c r="G28" s="89">
        <f t="shared" si="12"/>
        <v>6.2859658501304996E-2</v>
      </c>
      <c r="H28" s="89">
        <f t="shared" si="12"/>
        <v>5.9299742810381105E-2</v>
      </c>
      <c r="I28" s="89">
        <f t="shared" si="12"/>
        <v>6.0268824974707327E-2</v>
      </c>
      <c r="J28" s="89">
        <f t="shared" si="12"/>
        <v>5.4725743692732524E-2</v>
      </c>
      <c r="K28" s="89">
        <f t="shared" si="12"/>
        <v>4.9184169045286073E-2</v>
      </c>
      <c r="L28" s="89">
        <f t="shared" si="12"/>
        <v>5.8685558374419605E-2</v>
      </c>
      <c r="M28" s="89">
        <f t="shared" si="12"/>
        <v>5.6610925306577478E-2</v>
      </c>
      <c r="N28" s="89">
        <f t="shared" si="12"/>
        <v>5.5430727051596546E-2</v>
      </c>
      <c r="O28" s="89">
        <f t="shared" si="12"/>
        <v>5.8385675830002447E-2</v>
      </c>
      <c r="P28" s="89">
        <f t="shared" si="12"/>
        <v>5.8639786903780924E-2</v>
      </c>
      <c r="Q28" s="89">
        <f t="shared" si="12"/>
        <v>5.9528745785934485E-2</v>
      </c>
      <c r="R28" s="89">
        <f t="shared" si="12"/>
        <v>6.0220410112934594E-2</v>
      </c>
      <c r="S28" s="89">
        <f t="shared" si="12"/>
        <v>6.7415118978525826E-2</v>
      </c>
      <c r="T28" s="89">
        <f t="shared" si="12"/>
        <v>7.1339196663342097E-2</v>
      </c>
      <c r="U28" s="89">
        <f t="shared" si="12"/>
        <v>7.0583555294199032E-2</v>
      </c>
      <c r="V28" s="89">
        <f t="shared" si="12"/>
        <v>7.1295143212951426E-2</v>
      </c>
      <c r="W28" s="89">
        <f t="shared" ref="W28:X28" si="13">W15/W8</f>
        <v>0.26723240733327996</v>
      </c>
      <c r="X28" s="89">
        <f t="shared" si="13"/>
        <v>0.27987449574181983</v>
      </c>
      <c r="Y28" s="89">
        <f t="shared" ref="Y28" si="14">Y15/Y8</f>
        <v>8.1764111771967227E-2</v>
      </c>
    </row>
    <row r="29" spans="1:25" x14ac:dyDescent="0.3">
      <c r="A29" s="75" t="s">
        <v>213</v>
      </c>
      <c r="B29" s="89">
        <f>B10/B8</f>
        <v>0.29182776801405974</v>
      </c>
      <c r="C29" s="89">
        <f t="shared" ref="C29:V29" si="15">C10/C8</f>
        <v>0.28625087596355991</v>
      </c>
      <c r="D29" s="89">
        <f t="shared" si="15"/>
        <v>0.27222334206813142</v>
      </c>
      <c r="E29" s="89">
        <f t="shared" si="15"/>
        <v>0.26484183157590641</v>
      </c>
      <c r="F29" s="89">
        <f t="shared" si="15"/>
        <v>0.25694444444444442</v>
      </c>
      <c r="G29" s="89">
        <f t="shared" si="15"/>
        <v>0.25140718845319332</v>
      </c>
      <c r="H29" s="89">
        <f t="shared" si="15"/>
        <v>0.24859714753331774</v>
      </c>
      <c r="I29" s="89">
        <f t="shared" si="15"/>
        <v>0.23104494869200751</v>
      </c>
      <c r="J29" s="89">
        <f t="shared" si="15"/>
        <v>0.22076063763022469</v>
      </c>
      <c r="K29" s="89">
        <f t="shared" si="15"/>
        <v>0.20830315681847228</v>
      </c>
      <c r="L29" s="89">
        <f t="shared" si="15"/>
        <v>0.20259920539945431</v>
      </c>
      <c r="M29" s="89">
        <f t="shared" si="15"/>
        <v>0.18927536231884057</v>
      </c>
      <c r="N29" s="89">
        <f t="shared" si="15"/>
        <v>0.1808043536517491</v>
      </c>
      <c r="O29" s="89">
        <f t="shared" si="15"/>
        <v>0.16861081654294804</v>
      </c>
      <c r="P29" s="89">
        <f t="shared" si="15"/>
        <v>0.15662188835444493</v>
      </c>
      <c r="Q29" s="89">
        <f t="shared" si="15"/>
        <v>0.14532441543925437</v>
      </c>
      <c r="R29" s="89">
        <f t="shared" si="15"/>
        <v>0.14446074584598587</v>
      </c>
      <c r="S29" s="89">
        <f t="shared" si="15"/>
        <v>0.1395277132907719</v>
      </c>
      <c r="T29" s="89">
        <f t="shared" si="15"/>
        <v>0.13455435669598331</v>
      </c>
      <c r="U29" s="89">
        <f t="shared" si="15"/>
        <v>0.13270953682244283</v>
      </c>
      <c r="V29" s="89">
        <f t="shared" si="15"/>
        <v>0.13541234260412344</v>
      </c>
      <c r="W29" s="89">
        <f t="shared" ref="W29:X29" si="16">W10/W8</f>
        <v>0.12176767272436154</v>
      </c>
      <c r="X29" s="89">
        <f t="shared" si="16"/>
        <v>0.14612281488121917</v>
      </c>
      <c r="Y29" s="89">
        <f t="shared" ref="Y29" si="17">Y10/Y8</f>
        <v>0.15100437661317473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314746</v>
      </c>
      <c r="C32" s="42">
        <v>359220</v>
      </c>
      <c r="D32" s="42">
        <v>355575</v>
      </c>
      <c r="E32" s="42">
        <v>364989</v>
      </c>
      <c r="F32" s="42">
        <v>397538</v>
      </c>
      <c r="G32" s="42">
        <v>447660</v>
      </c>
      <c r="H32" s="42">
        <v>493562</v>
      </c>
      <c r="I32" s="42">
        <v>540131</v>
      </c>
      <c r="J32" s="42">
        <v>587224</v>
      </c>
      <c r="K32" s="42">
        <v>633525</v>
      </c>
      <c r="L32" s="42">
        <v>508318</v>
      </c>
      <c r="M32" s="42">
        <v>566372</v>
      </c>
      <c r="N32" s="42">
        <v>645472</v>
      </c>
      <c r="O32" s="42">
        <v>655480</v>
      </c>
      <c r="P32" s="42">
        <v>659472</v>
      </c>
      <c r="Q32" s="42">
        <v>705013</v>
      </c>
      <c r="R32" s="42">
        <v>704961</v>
      </c>
      <c r="S32" s="42">
        <v>699245</v>
      </c>
      <c r="T32" s="42">
        <v>743879</v>
      </c>
      <c r="U32" s="42">
        <v>808185</v>
      </c>
      <c r="V32" s="42">
        <v>854846</v>
      </c>
      <c r="W32" s="42">
        <v>775372</v>
      </c>
      <c r="X32" s="42">
        <v>907414</v>
      </c>
      <c r="Y32" s="42">
        <v>1024237</v>
      </c>
    </row>
    <row r="33" spans="1:25" x14ac:dyDescent="0.3">
      <c r="A33" s="16" t="s">
        <v>116</v>
      </c>
      <c r="B33" s="42">
        <v>229166</v>
      </c>
      <c r="C33" s="42">
        <v>261952</v>
      </c>
      <c r="D33" s="42">
        <v>258175</v>
      </c>
      <c r="E33" s="42">
        <v>263444</v>
      </c>
      <c r="F33" s="68">
        <v>288069</v>
      </c>
      <c r="G33" s="68">
        <v>324670</v>
      </c>
      <c r="H33" s="68">
        <v>359705</v>
      </c>
      <c r="I33" s="68">
        <v>388066</v>
      </c>
      <c r="J33" s="68">
        <v>415973</v>
      </c>
      <c r="K33" s="68">
        <v>448676</v>
      </c>
      <c r="L33" s="68">
        <v>335283</v>
      </c>
      <c r="M33" s="68">
        <v>387488</v>
      </c>
      <c r="N33" s="68">
        <v>455876</v>
      </c>
      <c r="O33" s="68">
        <v>461996</v>
      </c>
      <c r="P33" s="68">
        <v>466160</v>
      </c>
      <c r="Q33" s="68">
        <v>499070</v>
      </c>
      <c r="R33" s="42">
        <v>496009</v>
      </c>
      <c r="S33" s="42">
        <v>485964</v>
      </c>
      <c r="T33" s="42">
        <v>509031</v>
      </c>
      <c r="U33" s="42">
        <v>574725</v>
      </c>
      <c r="V33" s="42">
        <v>606873</v>
      </c>
      <c r="W33" s="42">
        <v>578869</v>
      </c>
      <c r="X33" s="42">
        <v>672294</v>
      </c>
      <c r="Y33" s="42">
        <v>730689</v>
      </c>
    </row>
    <row r="34" spans="1:25" x14ac:dyDescent="0.3">
      <c r="A34" s="16" t="s">
        <v>117</v>
      </c>
      <c r="B34" s="42">
        <v>85580</v>
      </c>
      <c r="C34" s="42">
        <v>97268</v>
      </c>
      <c r="D34" s="42">
        <v>97400</v>
      </c>
      <c r="E34" s="42">
        <v>101545</v>
      </c>
      <c r="F34" s="68">
        <v>109469</v>
      </c>
      <c r="G34" s="68">
        <v>122990</v>
      </c>
      <c r="H34" s="68">
        <v>133857</v>
      </c>
      <c r="I34" s="68">
        <v>152065</v>
      </c>
      <c r="J34" s="68">
        <v>171251</v>
      </c>
      <c r="K34" s="68">
        <v>184848</v>
      </c>
      <c r="L34" s="68">
        <v>173035</v>
      </c>
      <c r="M34" s="68">
        <v>178884</v>
      </c>
      <c r="N34" s="68">
        <v>189596</v>
      </c>
      <c r="O34" s="68">
        <v>193485</v>
      </c>
      <c r="P34" s="68">
        <v>193312</v>
      </c>
      <c r="Q34" s="42">
        <v>205943</v>
      </c>
      <c r="R34" s="42">
        <v>208952</v>
      </c>
      <c r="S34" s="42">
        <v>213281</v>
      </c>
      <c r="T34" s="42">
        <v>234849</v>
      </c>
      <c r="U34" s="42">
        <v>233460</v>
      </c>
      <c r="V34" s="42">
        <v>247972</v>
      </c>
      <c r="W34" s="42">
        <v>196504</v>
      </c>
      <c r="X34" s="42">
        <v>235120</v>
      </c>
      <c r="Y34" s="42">
        <v>293548</v>
      </c>
    </row>
    <row r="35" spans="1:25" x14ac:dyDescent="0.3">
      <c r="A35" s="76" t="s">
        <v>2</v>
      </c>
      <c r="B35" s="3">
        <f>B36+B44</f>
        <v>32738</v>
      </c>
      <c r="C35" s="3">
        <f t="shared" ref="C35:V35" si="18">C36+C44</f>
        <v>37616</v>
      </c>
      <c r="D35" s="3">
        <f t="shared" si="18"/>
        <v>35538</v>
      </c>
      <c r="E35" s="3">
        <f t="shared" si="18"/>
        <v>32237</v>
      </c>
      <c r="F35" s="3">
        <f t="shared" si="18"/>
        <v>33254</v>
      </c>
      <c r="G35" s="3">
        <f t="shared" si="18"/>
        <v>37944</v>
      </c>
      <c r="H35" s="3">
        <f t="shared" si="18"/>
        <v>39632</v>
      </c>
      <c r="I35" s="3">
        <f t="shared" si="18"/>
        <v>41939</v>
      </c>
      <c r="J35" s="3">
        <f t="shared" si="18"/>
        <v>44469</v>
      </c>
      <c r="K35" s="3">
        <f t="shared" si="18"/>
        <v>44679</v>
      </c>
      <c r="L35" s="3">
        <f t="shared" si="18"/>
        <v>42569</v>
      </c>
      <c r="M35" s="3">
        <f t="shared" si="18"/>
        <v>44633</v>
      </c>
      <c r="N35" s="3">
        <f t="shared" si="18"/>
        <v>47660</v>
      </c>
      <c r="O35" s="3">
        <f t="shared" si="18"/>
        <v>50314</v>
      </c>
      <c r="P35" s="3">
        <f t="shared" si="18"/>
        <v>47566</v>
      </c>
      <c r="Q35" s="3">
        <f t="shared" si="18"/>
        <v>50991</v>
      </c>
      <c r="R35" s="3">
        <f t="shared" si="18"/>
        <v>51808</v>
      </c>
      <c r="S35" s="3">
        <f t="shared" si="18"/>
        <v>50912</v>
      </c>
      <c r="T35" s="3">
        <f t="shared" si="18"/>
        <v>61013</v>
      </c>
      <c r="U35" s="3">
        <f t="shared" si="18"/>
        <v>66014</v>
      </c>
      <c r="V35" s="3">
        <f t="shared" si="18"/>
        <v>69506</v>
      </c>
      <c r="W35" s="3">
        <f t="shared" ref="W35:X35" si="19">W36+W44</f>
        <v>12163</v>
      </c>
      <c r="X35" s="3">
        <f t="shared" si="19"/>
        <v>19251</v>
      </c>
      <c r="Y35" s="3">
        <f t="shared" ref="Y35" si="20">Y36+Y44</f>
        <v>58882</v>
      </c>
    </row>
    <row r="36" spans="1:25" x14ac:dyDescent="0.3">
      <c r="A36" s="77" t="s">
        <v>107</v>
      </c>
      <c r="B36" s="42">
        <v>23333</v>
      </c>
      <c r="C36" s="42">
        <v>26479</v>
      </c>
      <c r="D36" s="42">
        <v>24275</v>
      </c>
      <c r="E36" s="42">
        <v>22347</v>
      </c>
      <c r="F36" s="68">
        <v>23212</v>
      </c>
      <c r="G36" s="68">
        <v>26656</v>
      </c>
      <c r="H36" s="68">
        <v>27691</v>
      </c>
      <c r="I36" s="68">
        <v>29040</v>
      </c>
      <c r="J36" s="68">
        <v>29865</v>
      </c>
      <c r="K36" s="68">
        <v>28613</v>
      </c>
      <c r="L36" s="68">
        <v>27844</v>
      </c>
      <c r="M36" s="68">
        <v>27703</v>
      </c>
      <c r="N36" s="68">
        <v>28697</v>
      </c>
      <c r="O36" s="68">
        <v>29590</v>
      </c>
      <c r="P36" s="68">
        <v>29548</v>
      </c>
      <c r="Q36" s="68">
        <v>30903</v>
      </c>
      <c r="R36" s="42">
        <v>32841</v>
      </c>
      <c r="S36" s="42">
        <v>34889</v>
      </c>
      <c r="T36" s="42">
        <v>39063</v>
      </c>
      <c r="U36" s="42">
        <v>43198</v>
      </c>
      <c r="V36" s="42">
        <v>45401</v>
      </c>
      <c r="W36" s="42">
        <v>7367</v>
      </c>
      <c r="X36" s="42">
        <v>13129</v>
      </c>
      <c r="Y36" s="42">
        <v>37749</v>
      </c>
    </row>
    <row r="37" spans="1:25" x14ac:dyDescent="0.3">
      <c r="A37" s="78" t="s">
        <v>201</v>
      </c>
      <c r="B37" s="42">
        <v>7502</v>
      </c>
      <c r="C37" s="42">
        <v>8371</v>
      </c>
      <c r="D37" s="42">
        <v>7541</v>
      </c>
      <c r="E37" s="42">
        <v>6814</v>
      </c>
      <c r="F37" s="68">
        <v>7051</v>
      </c>
      <c r="G37" s="68">
        <v>7813</v>
      </c>
      <c r="H37" s="68">
        <v>7919</v>
      </c>
      <c r="I37" s="68">
        <v>8003</v>
      </c>
      <c r="J37" s="68">
        <v>7901</v>
      </c>
      <c r="K37" s="68">
        <v>7348</v>
      </c>
      <c r="L37" s="68">
        <v>6521</v>
      </c>
      <c r="M37" s="68">
        <v>6052</v>
      </c>
      <c r="N37" s="68">
        <v>6001</v>
      </c>
      <c r="O37" s="68">
        <v>6111</v>
      </c>
      <c r="P37" s="68">
        <v>5994</v>
      </c>
      <c r="Q37" s="68">
        <v>5971</v>
      </c>
      <c r="R37" s="42">
        <v>6285</v>
      </c>
      <c r="S37" s="42">
        <v>6346</v>
      </c>
      <c r="T37" s="42">
        <v>6850</v>
      </c>
      <c r="U37" s="42">
        <v>7100</v>
      </c>
      <c r="V37" s="42">
        <v>6926</v>
      </c>
      <c r="W37" s="42">
        <v>1303</v>
      </c>
      <c r="X37" s="42">
        <v>1963</v>
      </c>
      <c r="Y37" s="42">
        <v>4956</v>
      </c>
    </row>
    <row r="38" spans="1:25" x14ac:dyDescent="0.3">
      <c r="A38" s="79" t="s">
        <v>202</v>
      </c>
      <c r="B38" s="42">
        <v>111</v>
      </c>
      <c r="C38" s="42">
        <v>119</v>
      </c>
      <c r="D38" s="42">
        <v>132</v>
      </c>
      <c r="E38" s="42">
        <v>111</v>
      </c>
      <c r="F38" s="68">
        <v>173</v>
      </c>
      <c r="G38" s="68">
        <v>208</v>
      </c>
      <c r="H38" s="68">
        <v>212</v>
      </c>
      <c r="I38" s="68">
        <v>267</v>
      </c>
      <c r="J38" s="68">
        <v>283</v>
      </c>
      <c r="K38" s="68">
        <v>294</v>
      </c>
      <c r="L38" s="68">
        <v>286</v>
      </c>
      <c r="M38" s="68">
        <v>289</v>
      </c>
      <c r="N38" s="68">
        <v>298</v>
      </c>
      <c r="O38" s="68">
        <v>305</v>
      </c>
      <c r="P38" s="68">
        <v>313</v>
      </c>
      <c r="Q38" s="68">
        <v>324</v>
      </c>
      <c r="R38" s="42">
        <v>337</v>
      </c>
      <c r="S38" s="42">
        <v>345</v>
      </c>
      <c r="T38" s="42">
        <v>363</v>
      </c>
      <c r="U38" s="42">
        <v>370</v>
      </c>
      <c r="V38" s="42">
        <v>384</v>
      </c>
      <c r="W38" s="42">
        <v>344</v>
      </c>
      <c r="X38" s="42">
        <v>375</v>
      </c>
      <c r="Y38" s="42">
        <v>397</v>
      </c>
    </row>
    <row r="39" spans="1:25" x14ac:dyDescent="0.3">
      <c r="A39" s="79" t="s">
        <v>203</v>
      </c>
      <c r="B39" s="42">
        <v>7391</v>
      </c>
      <c r="C39" s="42">
        <v>8251</v>
      </c>
      <c r="D39" s="42">
        <v>7409</v>
      </c>
      <c r="E39" s="42">
        <v>6702</v>
      </c>
      <c r="F39" s="68">
        <v>6878</v>
      </c>
      <c r="G39" s="68">
        <v>7604</v>
      </c>
      <c r="H39" s="68">
        <v>7707</v>
      </c>
      <c r="I39" s="68">
        <v>7736</v>
      </c>
      <c r="J39" s="68">
        <v>7618</v>
      </c>
      <c r="K39" s="68">
        <v>7054</v>
      </c>
      <c r="L39" s="68">
        <v>6235</v>
      </c>
      <c r="M39" s="68">
        <v>5763</v>
      </c>
      <c r="N39" s="68">
        <v>5703</v>
      </c>
      <c r="O39" s="68">
        <v>5806</v>
      </c>
      <c r="P39" s="68">
        <v>5681</v>
      </c>
      <c r="Q39" s="68">
        <v>5647</v>
      </c>
      <c r="R39" s="42">
        <v>5949</v>
      </c>
      <c r="S39" s="42">
        <v>6001</v>
      </c>
      <c r="T39" s="42">
        <v>6488</v>
      </c>
      <c r="U39" s="42">
        <v>6729</v>
      </c>
      <c r="V39" s="42">
        <v>6541</v>
      </c>
      <c r="W39" s="42">
        <v>960</v>
      </c>
      <c r="X39" s="42">
        <v>1588</v>
      </c>
      <c r="Y39" s="42">
        <v>4558</v>
      </c>
    </row>
    <row r="40" spans="1:25" x14ac:dyDescent="0.3">
      <c r="A40" s="78" t="s">
        <v>204</v>
      </c>
      <c r="B40" s="42">
        <v>15831</v>
      </c>
      <c r="C40" s="42">
        <v>18108</v>
      </c>
      <c r="D40" s="42">
        <v>16734</v>
      </c>
      <c r="E40" s="42">
        <v>15533</v>
      </c>
      <c r="F40" s="68">
        <v>16161</v>
      </c>
      <c r="G40" s="68">
        <v>18844</v>
      </c>
      <c r="H40" s="68">
        <v>19772</v>
      </c>
      <c r="I40" s="68">
        <v>21037</v>
      </c>
      <c r="J40" s="68">
        <v>21964</v>
      </c>
      <c r="K40" s="68">
        <v>21266</v>
      </c>
      <c r="L40" s="68">
        <v>21323</v>
      </c>
      <c r="M40" s="68">
        <v>21651</v>
      </c>
      <c r="N40" s="68">
        <v>22696</v>
      </c>
      <c r="O40" s="68">
        <v>23480</v>
      </c>
      <c r="P40" s="68">
        <v>23554</v>
      </c>
      <c r="Q40" s="68">
        <v>24932</v>
      </c>
      <c r="R40" s="42">
        <v>26555</v>
      </c>
      <c r="S40" s="42">
        <v>28543</v>
      </c>
      <c r="T40" s="42">
        <v>32213</v>
      </c>
      <c r="U40" s="42">
        <v>36099</v>
      </c>
      <c r="V40" s="42">
        <v>38475</v>
      </c>
      <c r="W40" s="42">
        <v>6064</v>
      </c>
      <c r="X40" s="42">
        <v>11166</v>
      </c>
      <c r="Y40" s="42">
        <v>32794</v>
      </c>
    </row>
    <row r="41" spans="1:25" x14ac:dyDescent="0.3">
      <c r="A41" s="79" t="s">
        <v>205</v>
      </c>
      <c r="B41" s="42">
        <v>37</v>
      </c>
      <c r="C41" s="42">
        <v>38</v>
      </c>
      <c r="D41" s="42">
        <v>39</v>
      </c>
      <c r="E41" s="42">
        <v>40</v>
      </c>
      <c r="F41" s="68">
        <v>41</v>
      </c>
      <c r="G41" s="68">
        <v>41</v>
      </c>
      <c r="H41" s="68">
        <v>43</v>
      </c>
      <c r="I41" s="68">
        <v>48</v>
      </c>
      <c r="J41" s="68">
        <v>50</v>
      </c>
      <c r="K41" s="68">
        <v>53</v>
      </c>
      <c r="L41" s="68">
        <v>61</v>
      </c>
      <c r="M41" s="68">
        <v>63</v>
      </c>
      <c r="N41" s="68">
        <v>65</v>
      </c>
      <c r="O41" s="68">
        <v>72</v>
      </c>
      <c r="P41" s="68">
        <v>75</v>
      </c>
      <c r="Q41" s="68">
        <v>80</v>
      </c>
      <c r="R41" s="42">
        <v>87</v>
      </c>
      <c r="S41" s="42">
        <v>92</v>
      </c>
      <c r="T41" s="42">
        <v>99</v>
      </c>
      <c r="U41" s="42">
        <v>100</v>
      </c>
      <c r="V41" s="42">
        <v>104</v>
      </c>
      <c r="W41" s="42">
        <v>36</v>
      </c>
      <c r="X41" s="42">
        <v>45</v>
      </c>
      <c r="Y41" s="42">
        <v>90</v>
      </c>
    </row>
    <row r="42" spans="1:25" x14ac:dyDescent="0.3">
      <c r="A42" s="79" t="s">
        <v>206</v>
      </c>
      <c r="B42" s="42">
        <v>1258</v>
      </c>
      <c r="C42" s="42">
        <v>1338</v>
      </c>
      <c r="D42" s="42">
        <v>1383</v>
      </c>
      <c r="E42" s="42">
        <v>1501</v>
      </c>
      <c r="F42" s="68">
        <v>1671</v>
      </c>
      <c r="G42" s="68">
        <v>1867</v>
      </c>
      <c r="H42" s="68">
        <v>2100</v>
      </c>
      <c r="I42" s="68">
        <v>2351</v>
      </c>
      <c r="J42" s="68">
        <v>2619</v>
      </c>
      <c r="K42" s="68">
        <v>2809</v>
      </c>
      <c r="L42" s="68">
        <v>2994</v>
      </c>
      <c r="M42" s="68">
        <v>3195</v>
      </c>
      <c r="N42" s="68">
        <v>3451</v>
      </c>
      <c r="O42" s="68">
        <v>3664</v>
      </c>
      <c r="P42" s="68">
        <v>3914</v>
      </c>
      <c r="Q42" s="68">
        <v>4245</v>
      </c>
      <c r="R42" s="42">
        <v>4552</v>
      </c>
      <c r="S42" s="42">
        <v>4804</v>
      </c>
      <c r="T42" s="42">
        <v>5058</v>
      </c>
      <c r="U42" s="42">
        <v>5532</v>
      </c>
      <c r="V42" s="42">
        <v>5710</v>
      </c>
      <c r="W42" s="42">
        <v>2015</v>
      </c>
      <c r="X42" s="42">
        <v>1617</v>
      </c>
      <c r="Y42" s="42">
        <v>2295</v>
      </c>
    </row>
    <row r="43" spans="1:25" x14ac:dyDescent="0.3">
      <c r="A43" s="79" t="s">
        <v>207</v>
      </c>
      <c r="B43" s="42">
        <v>14536</v>
      </c>
      <c r="C43" s="42">
        <v>16732</v>
      </c>
      <c r="D43" s="42">
        <v>15312</v>
      </c>
      <c r="E43" s="42">
        <v>13992</v>
      </c>
      <c r="F43" s="68">
        <v>14449</v>
      </c>
      <c r="G43" s="68">
        <v>16936</v>
      </c>
      <c r="H43" s="68">
        <v>17630</v>
      </c>
      <c r="I43" s="68">
        <v>18638</v>
      </c>
      <c r="J43" s="68">
        <v>19295</v>
      </c>
      <c r="K43" s="68">
        <v>18404</v>
      </c>
      <c r="L43" s="68">
        <v>18268</v>
      </c>
      <c r="M43" s="68">
        <v>18394</v>
      </c>
      <c r="N43" s="68">
        <v>19180</v>
      </c>
      <c r="O43" s="68">
        <v>19743</v>
      </c>
      <c r="P43" s="68">
        <v>19564</v>
      </c>
      <c r="Q43" s="68">
        <v>20607</v>
      </c>
      <c r="R43" s="42">
        <v>21916</v>
      </c>
      <c r="S43" s="42">
        <v>23648</v>
      </c>
      <c r="T43" s="42">
        <v>27056</v>
      </c>
      <c r="U43" s="42">
        <v>30466</v>
      </c>
      <c r="V43" s="42">
        <v>32660</v>
      </c>
      <c r="W43" s="42">
        <v>4013</v>
      </c>
      <c r="X43" s="42">
        <v>9504</v>
      </c>
      <c r="Y43" s="42">
        <v>30408</v>
      </c>
    </row>
    <row r="44" spans="1:25" x14ac:dyDescent="0.3">
      <c r="A44" s="77" t="s">
        <v>108</v>
      </c>
      <c r="B44" s="42">
        <v>9405</v>
      </c>
      <c r="C44" s="42">
        <v>11137</v>
      </c>
      <c r="D44" s="42">
        <v>11263</v>
      </c>
      <c r="E44" s="42">
        <v>9890</v>
      </c>
      <c r="F44" s="68">
        <v>10042</v>
      </c>
      <c r="G44" s="68">
        <v>11288</v>
      </c>
      <c r="H44" s="68">
        <v>11941</v>
      </c>
      <c r="I44" s="68">
        <v>12899</v>
      </c>
      <c r="J44" s="68">
        <v>14604</v>
      </c>
      <c r="K44" s="68">
        <v>16066</v>
      </c>
      <c r="L44" s="68">
        <v>14725</v>
      </c>
      <c r="M44" s="68">
        <v>16930</v>
      </c>
      <c r="N44" s="68">
        <v>18963</v>
      </c>
      <c r="O44" s="68">
        <v>20724</v>
      </c>
      <c r="P44" s="68">
        <v>18018</v>
      </c>
      <c r="Q44" s="68">
        <v>20088</v>
      </c>
      <c r="R44" s="42">
        <v>18967</v>
      </c>
      <c r="S44" s="42">
        <v>16023</v>
      </c>
      <c r="T44" s="42">
        <v>21950</v>
      </c>
      <c r="U44" s="42">
        <v>22816</v>
      </c>
      <c r="V44" s="42">
        <v>24105</v>
      </c>
      <c r="W44" s="42">
        <v>4796</v>
      </c>
      <c r="X44" s="42">
        <v>6122</v>
      </c>
      <c r="Y44" s="42">
        <v>21133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0.1490011607306494</v>
      </c>
      <c r="D46" s="65">
        <f t="shared" si="21"/>
        <v>-5.5242450021267597E-2</v>
      </c>
      <c r="E46" s="65">
        <f t="shared" si="21"/>
        <v>-9.2886487703303544E-2</v>
      </c>
      <c r="F46" s="65">
        <f t="shared" si="21"/>
        <v>3.1547600583180735E-2</v>
      </c>
      <c r="G46" s="65">
        <f t="shared" si="21"/>
        <v>0.14103566488242025</v>
      </c>
      <c r="H46" s="65">
        <f t="shared" si="21"/>
        <v>4.4486611849040791E-2</v>
      </c>
      <c r="I46" s="65">
        <f t="shared" si="21"/>
        <v>5.821053693984668E-2</v>
      </c>
      <c r="J46" s="65">
        <f t="shared" si="21"/>
        <v>6.0325711151911099E-2</v>
      </c>
      <c r="K46" s="65">
        <f t="shared" si="21"/>
        <v>4.722390879039251E-3</v>
      </c>
      <c r="L46" s="65">
        <f t="shared" si="21"/>
        <v>-4.7225766019830306E-2</v>
      </c>
      <c r="M46" s="65">
        <f t="shared" si="21"/>
        <v>4.848598745566024E-2</v>
      </c>
      <c r="N46" s="65">
        <f t="shared" si="21"/>
        <v>6.7819774606233008E-2</v>
      </c>
      <c r="O46" s="65">
        <f t="shared" si="21"/>
        <v>5.5686109945446871E-2</v>
      </c>
      <c r="P46" s="65">
        <f t="shared" si="21"/>
        <v>-5.4617005207298175E-2</v>
      </c>
      <c r="Q46" s="65">
        <f t="shared" si="21"/>
        <v>7.2005213808182367E-2</v>
      </c>
      <c r="R46" s="65">
        <f t="shared" si="21"/>
        <v>1.6022435331725315E-2</v>
      </c>
      <c r="S46" s="65">
        <f t="shared" si="21"/>
        <v>-1.7294626312538641E-2</v>
      </c>
      <c r="T46" s="65">
        <f t="shared" si="21"/>
        <v>0.19840116279069764</v>
      </c>
      <c r="U46" s="65">
        <f t="shared" si="21"/>
        <v>8.1966138363955166E-2</v>
      </c>
      <c r="V46" s="65">
        <f t="shared" si="21"/>
        <v>5.2897870148756354E-2</v>
      </c>
      <c r="W46" s="65">
        <f t="shared" si="21"/>
        <v>-0.82500791298592924</v>
      </c>
      <c r="X46" s="65">
        <f t="shared" si="21"/>
        <v>0.58275096604456134</v>
      </c>
      <c r="Y46" s="65">
        <f t="shared" si="21"/>
        <v>2.0586463040880991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0.13483049757853682</v>
      </c>
      <c r="D47" s="65">
        <f t="shared" si="21"/>
        <v>-8.3235771743645937E-2</v>
      </c>
      <c r="E47" s="65">
        <f t="shared" si="21"/>
        <v>-7.9423274974253388E-2</v>
      </c>
      <c r="F47" s="65">
        <f t="shared" si="21"/>
        <v>3.8707656508703669E-2</v>
      </c>
      <c r="G47" s="65">
        <f t="shared" si="21"/>
        <v>0.14837153196622443</v>
      </c>
      <c r="H47" s="65">
        <f t="shared" si="21"/>
        <v>3.8828031212484904E-2</v>
      </c>
      <c r="I47" s="65">
        <f t="shared" si="21"/>
        <v>4.8716189375609398E-2</v>
      </c>
      <c r="J47" s="65">
        <f t="shared" si="21"/>
        <v>2.8409090909090828E-2</v>
      </c>
      <c r="K47" s="65">
        <f t="shared" si="21"/>
        <v>-4.1921982253473988E-2</v>
      </c>
      <c r="L47" s="65">
        <f t="shared" si="21"/>
        <v>-2.6875895571942809E-2</v>
      </c>
      <c r="M47" s="65">
        <f t="shared" si="21"/>
        <v>-5.0639275966096742E-3</v>
      </c>
      <c r="N47" s="65">
        <f t="shared" si="21"/>
        <v>3.5880590549759894E-2</v>
      </c>
      <c r="O47" s="65">
        <f t="shared" si="21"/>
        <v>3.1118235355612089E-2</v>
      </c>
      <c r="P47" s="65">
        <f t="shared" si="21"/>
        <v>-1.4193984454207165E-3</v>
      </c>
      <c r="Q47" s="65">
        <f t="shared" si="21"/>
        <v>4.5857587653986842E-2</v>
      </c>
      <c r="R47" s="65">
        <f t="shared" si="21"/>
        <v>6.2712358023492953E-2</v>
      </c>
      <c r="S47" s="65">
        <f t="shared" si="21"/>
        <v>6.2361073048932791E-2</v>
      </c>
      <c r="T47" s="65">
        <f t="shared" si="21"/>
        <v>0.11963656166700098</v>
      </c>
      <c r="U47" s="65">
        <f t="shared" si="21"/>
        <v>0.10585464506054332</v>
      </c>
      <c r="V47" s="65">
        <f t="shared" si="21"/>
        <v>5.0997731376452693E-2</v>
      </c>
      <c r="W47" s="65">
        <f t="shared" si="21"/>
        <v>-0.83773485165524986</v>
      </c>
      <c r="X47" s="65">
        <f t="shared" si="21"/>
        <v>0.78213655490701783</v>
      </c>
      <c r="Y47" s="65">
        <f t="shared" si="21"/>
        <v>1.8752380226978445</v>
      </c>
    </row>
    <row r="48" spans="1:25" x14ac:dyDescent="0.3">
      <c r="A48" s="74" t="s">
        <v>214</v>
      </c>
      <c r="B48" s="65" t="s">
        <v>3</v>
      </c>
      <c r="C48" s="65">
        <f>C37/B37-1</f>
        <v>0.1158357771260996</v>
      </c>
      <c r="D48" s="65">
        <f>D37/C37-1</f>
        <v>-9.9151833711623505E-2</v>
      </c>
      <c r="E48" s="65">
        <f>E37/D37-1</f>
        <v>-9.640631216019091E-2</v>
      </c>
      <c r="F48" s="65">
        <f>F37/E37-1</f>
        <v>3.4781332550630983E-2</v>
      </c>
      <c r="G48" s="65">
        <f t="shared" si="21"/>
        <v>0.10806977733654799</v>
      </c>
      <c r="H48" s="65">
        <f t="shared" si="21"/>
        <v>1.3567131703571045E-2</v>
      </c>
      <c r="I48" s="65">
        <f t="shared" si="21"/>
        <v>1.0607399924232874E-2</v>
      </c>
      <c r="J48" s="65">
        <f t="shared" si="21"/>
        <v>-1.2745220542296654E-2</v>
      </c>
      <c r="K48" s="65">
        <f t="shared" si="21"/>
        <v>-6.9991140361979509E-2</v>
      </c>
      <c r="L48" s="65">
        <f t="shared" si="21"/>
        <v>-0.11254763200870987</v>
      </c>
      <c r="M48" s="65">
        <f t="shared" si="21"/>
        <v>-7.1921484434902649E-2</v>
      </c>
      <c r="N48" s="65">
        <f t="shared" si="21"/>
        <v>-8.4269662921347965E-3</v>
      </c>
      <c r="O48" s="65">
        <f t="shared" si="21"/>
        <v>1.8330278286952106E-2</v>
      </c>
      <c r="P48" s="65">
        <f t="shared" si="21"/>
        <v>-1.9145802650957333E-2</v>
      </c>
      <c r="Q48" s="65">
        <f t="shared" si="21"/>
        <v>-3.8371705038371395E-3</v>
      </c>
      <c r="R48" s="65">
        <f t="shared" si="21"/>
        <v>5.2587506280355134E-2</v>
      </c>
      <c r="S48" s="65">
        <f t="shared" si="21"/>
        <v>9.7056483691329021E-3</v>
      </c>
      <c r="T48" s="65">
        <f t="shared" si="21"/>
        <v>7.942010715411274E-2</v>
      </c>
      <c r="U48" s="65">
        <f t="shared" si="21"/>
        <v>3.649635036496357E-2</v>
      </c>
      <c r="V48" s="65">
        <f t="shared" si="21"/>
        <v>-2.4507042253521072E-2</v>
      </c>
      <c r="W48" s="65">
        <f t="shared" si="21"/>
        <v>-0.81186832226393302</v>
      </c>
      <c r="X48" s="65">
        <f t="shared" si="21"/>
        <v>0.50652340752110514</v>
      </c>
      <c r="Y48" s="65">
        <f t="shared" si="21"/>
        <v>1.5247070809984717</v>
      </c>
    </row>
    <row r="49" spans="1:25" x14ac:dyDescent="0.3">
      <c r="A49" s="74" t="s">
        <v>215</v>
      </c>
      <c r="B49" s="65" t="s">
        <v>3</v>
      </c>
      <c r="C49" s="65">
        <f>C40/B40-1</f>
        <v>0.14383172256964194</v>
      </c>
      <c r="D49" s="65">
        <f>D40/C40-1</f>
        <v>-7.5878064943671331E-2</v>
      </c>
      <c r="E49" s="65">
        <f>E40/D40-1</f>
        <v>-7.1770049002031766E-2</v>
      </c>
      <c r="F49" s="65">
        <f>F40/E40-1</f>
        <v>4.0430052147041762E-2</v>
      </c>
      <c r="G49" s="65">
        <f t="shared" ref="G49:Y49" si="22">G40/F40-1</f>
        <v>0.16601695439638631</v>
      </c>
      <c r="H49" s="65">
        <f t="shared" si="22"/>
        <v>4.9246444491615415E-2</v>
      </c>
      <c r="I49" s="65">
        <f t="shared" si="22"/>
        <v>6.3979364758244062E-2</v>
      </c>
      <c r="J49" s="65">
        <f t="shared" si="22"/>
        <v>4.4065218424680364E-2</v>
      </c>
      <c r="K49" s="65">
        <f t="shared" si="22"/>
        <v>-3.1779275177563293E-2</v>
      </c>
      <c r="L49" s="65">
        <f t="shared" si="22"/>
        <v>2.6803348067336863E-3</v>
      </c>
      <c r="M49" s="65">
        <f t="shared" si="22"/>
        <v>1.5382450874642295E-2</v>
      </c>
      <c r="N49" s="65">
        <f t="shared" si="22"/>
        <v>4.8265669022216073E-2</v>
      </c>
      <c r="O49" s="65">
        <f t="shared" si="22"/>
        <v>3.4543531899894342E-2</v>
      </c>
      <c r="P49" s="65">
        <f t="shared" si="22"/>
        <v>3.1516183986370905E-3</v>
      </c>
      <c r="Q49" s="65">
        <f t="shared" si="22"/>
        <v>5.8503863462681549E-2</v>
      </c>
      <c r="R49" s="65">
        <f t="shared" si="22"/>
        <v>6.5097064014118411E-2</v>
      </c>
      <c r="S49" s="65">
        <f t="shared" si="22"/>
        <v>7.4863490868009697E-2</v>
      </c>
      <c r="T49" s="65">
        <f t="shared" si="22"/>
        <v>0.12857793504537018</v>
      </c>
      <c r="U49" s="65">
        <f t="shared" si="22"/>
        <v>0.12063452643342742</v>
      </c>
      <c r="V49" s="65">
        <f t="shared" si="22"/>
        <v>6.5818997756170505E-2</v>
      </c>
      <c r="W49" s="65">
        <f t="shared" si="22"/>
        <v>-0.84239116309291751</v>
      </c>
      <c r="X49" s="65">
        <f t="shared" si="22"/>
        <v>0.84135883905013187</v>
      </c>
      <c r="Y49" s="65">
        <f t="shared" si="22"/>
        <v>1.9369514597886441</v>
      </c>
    </row>
    <row r="50" spans="1:25" x14ac:dyDescent="0.3">
      <c r="A50" s="73" t="s">
        <v>110</v>
      </c>
      <c r="B50" s="65" t="s">
        <v>3</v>
      </c>
      <c r="C50" s="88">
        <f>C44/B44-1</f>
        <v>0.18415736310473152</v>
      </c>
      <c r="D50" s="88">
        <f>D44/C44-1</f>
        <v>1.1313639220615901E-2</v>
      </c>
      <c r="E50" s="88">
        <f>E44/D44-1</f>
        <v>-0.12190357808754326</v>
      </c>
      <c r="F50" s="88">
        <f>F44/E44-1</f>
        <v>1.5369059656218376E-2</v>
      </c>
      <c r="G50" s="88">
        <f t="shared" ref="G50:Y50" si="23">G44/F44-1</f>
        <v>0.12407886875124485</v>
      </c>
      <c r="H50" s="88">
        <f t="shared" si="23"/>
        <v>5.7849043231750441E-2</v>
      </c>
      <c r="I50" s="88">
        <f t="shared" si="23"/>
        <v>8.0227786617536267E-2</v>
      </c>
      <c r="J50" s="88">
        <f t="shared" si="23"/>
        <v>0.13218078920846588</v>
      </c>
      <c r="K50" s="88">
        <f t="shared" si="23"/>
        <v>0.10010955902492458</v>
      </c>
      <c r="L50" s="88">
        <f t="shared" si="23"/>
        <v>-8.3468193700983462E-2</v>
      </c>
      <c r="M50" s="88">
        <f t="shared" si="23"/>
        <v>0.14974533106960952</v>
      </c>
      <c r="N50" s="88">
        <f t="shared" si="23"/>
        <v>0.12008269344359124</v>
      </c>
      <c r="O50" s="88">
        <f t="shared" si="23"/>
        <v>9.2865052997943343E-2</v>
      </c>
      <c r="P50" s="88">
        <f t="shared" si="23"/>
        <v>-0.13057324840764328</v>
      </c>
      <c r="Q50" s="88">
        <f t="shared" si="23"/>
        <v>0.11488511488511488</v>
      </c>
      <c r="R50" s="88">
        <f t="shared" si="23"/>
        <v>-5.5804460374352827E-2</v>
      </c>
      <c r="S50" s="88">
        <f t="shared" si="23"/>
        <v>-0.1552169557652765</v>
      </c>
      <c r="T50" s="88">
        <f t="shared" si="23"/>
        <v>0.36990576046932544</v>
      </c>
      <c r="U50" s="88">
        <f t="shared" si="23"/>
        <v>3.9453302961275583E-2</v>
      </c>
      <c r="V50" s="88">
        <f t="shared" si="23"/>
        <v>5.6495441795231471E-2</v>
      </c>
      <c r="W50" s="88">
        <f t="shared" si="23"/>
        <v>-0.80103712922630166</v>
      </c>
      <c r="X50" s="88">
        <f t="shared" si="23"/>
        <v>0.27648040033361143</v>
      </c>
      <c r="Y50" s="88">
        <f t="shared" si="23"/>
        <v>2.4519764782750735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0.1040140303609895</v>
      </c>
      <c r="C52" s="65">
        <f t="shared" si="24"/>
        <v>0.10471577306386058</v>
      </c>
      <c r="D52" s="65">
        <f t="shared" si="24"/>
        <v>9.9945159249103563E-2</v>
      </c>
      <c r="E52" s="65">
        <f t="shared" si="24"/>
        <v>8.8323209740567524E-2</v>
      </c>
      <c r="F52" s="65">
        <f t="shared" si="24"/>
        <v>8.3649864918573819E-2</v>
      </c>
      <c r="G52" s="65">
        <f t="shared" si="24"/>
        <v>8.476075593084037E-2</v>
      </c>
      <c r="H52" s="65">
        <f t="shared" si="24"/>
        <v>8.0297915965977934E-2</v>
      </c>
      <c r="I52" s="65">
        <f t="shared" si="24"/>
        <v>7.7645978475592028E-2</v>
      </c>
      <c r="J52" s="65">
        <f t="shared" si="24"/>
        <v>7.5727490702014899E-2</v>
      </c>
      <c r="K52" s="65">
        <f t="shared" si="24"/>
        <v>7.0524446549070682E-2</v>
      </c>
      <c r="L52" s="65">
        <f t="shared" si="24"/>
        <v>8.3744821155261079E-2</v>
      </c>
      <c r="M52" s="65">
        <f t="shared" si="24"/>
        <v>7.8805096297133337E-2</v>
      </c>
      <c r="N52" s="65">
        <f t="shared" si="24"/>
        <v>7.3837439888949488E-2</v>
      </c>
      <c r="O52" s="65">
        <f t="shared" si="24"/>
        <v>7.6759016293403301E-2</v>
      </c>
      <c r="P52" s="65">
        <f t="shared" si="24"/>
        <v>7.2127398888808023E-2</v>
      </c>
      <c r="Q52" s="65">
        <f t="shared" si="24"/>
        <v>7.2326325897536639E-2</v>
      </c>
      <c r="R52" s="65">
        <f t="shared" si="24"/>
        <v>7.3490590259603014E-2</v>
      </c>
      <c r="S52" s="65">
        <f t="shared" si="24"/>
        <v>7.2809959313259301E-2</v>
      </c>
      <c r="T52" s="65">
        <f t="shared" si="24"/>
        <v>8.2020059714012633E-2</v>
      </c>
      <c r="U52" s="65">
        <f t="shared" si="24"/>
        <v>8.1681793153795229E-2</v>
      </c>
      <c r="V52" s="65">
        <f t="shared" si="24"/>
        <v>8.1308212239397507E-2</v>
      </c>
      <c r="W52" s="65">
        <f t="shared" ref="W52:X52" si="25">W35/W32</f>
        <v>1.5686663949691246E-2</v>
      </c>
      <c r="X52" s="65">
        <f t="shared" si="25"/>
        <v>2.1215233619935332E-2</v>
      </c>
      <c r="Y52" s="65">
        <f t="shared" ref="Y52" si="26">Y35/Y32</f>
        <v>5.748864764698014E-2</v>
      </c>
    </row>
    <row r="53" spans="1:25" x14ac:dyDescent="0.3">
      <c r="A53" s="75" t="s">
        <v>217</v>
      </c>
      <c r="B53" s="88">
        <f t="shared" ref="B53:V53" si="27">B35/B34</f>
        <v>0.38254265015190464</v>
      </c>
      <c r="C53" s="88">
        <f t="shared" si="27"/>
        <v>0.38672533618456223</v>
      </c>
      <c r="D53" s="88">
        <f t="shared" si="27"/>
        <v>0.36486652977412731</v>
      </c>
      <c r="E53" s="88">
        <f t="shared" si="27"/>
        <v>0.31746516322812546</v>
      </c>
      <c r="F53" s="88">
        <f t="shared" si="27"/>
        <v>0.30377549808621618</v>
      </c>
      <c r="G53" s="88">
        <f t="shared" si="27"/>
        <v>0.3085128872266038</v>
      </c>
      <c r="H53" s="88">
        <f t="shared" si="27"/>
        <v>0.296077156966016</v>
      </c>
      <c r="I53" s="88">
        <f t="shared" si="27"/>
        <v>0.27579653437674678</v>
      </c>
      <c r="J53" s="88">
        <f t="shared" si="27"/>
        <v>0.2596714763709409</v>
      </c>
      <c r="K53" s="88">
        <f t="shared" si="27"/>
        <v>0.24170669955855623</v>
      </c>
      <c r="L53" s="88">
        <f t="shared" si="27"/>
        <v>0.24601381223451904</v>
      </c>
      <c r="M53" s="88">
        <f t="shared" si="27"/>
        <v>0.24950806108986828</v>
      </c>
      <c r="N53" s="88">
        <f t="shared" si="27"/>
        <v>0.25137661132091393</v>
      </c>
      <c r="O53" s="88">
        <f t="shared" si="27"/>
        <v>0.26004083003850426</v>
      </c>
      <c r="P53" s="88">
        <f t="shared" si="27"/>
        <v>0.24605818573083926</v>
      </c>
      <c r="Q53" s="88">
        <f t="shared" si="27"/>
        <v>0.24759763623915354</v>
      </c>
      <c r="R53" s="88">
        <f t="shared" si="27"/>
        <v>0.24794211110685707</v>
      </c>
      <c r="S53" s="88">
        <f t="shared" si="27"/>
        <v>0.23870855819318176</v>
      </c>
      <c r="T53" s="88">
        <f t="shared" si="27"/>
        <v>0.25979672044590352</v>
      </c>
      <c r="U53" s="88">
        <f t="shared" si="27"/>
        <v>0.28276364259402037</v>
      </c>
      <c r="V53" s="88">
        <f t="shared" si="27"/>
        <v>0.28029777555530461</v>
      </c>
      <c r="W53" s="88">
        <f t="shared" ref="W53:X53" si="28">W35/W34</f>
        <v>6.1896958840532507E-2</v>
      </c>
      <c r="X53" s="88">
        <f t="shared" si="28"/>
        <v>8.1877339231030966E-2</v>
      </c>
      <c r="Y53" s="88">
        <f t="shared" ref="Y53" si="29">Y35/Y34</f>
        <v>0.20058729747775492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3.8426293603763213E-2</v>
      </c>
      <c r="C55" s="88">
        <f t="shared" ref="C55:V55" si="30">C42/C35</f>
        <v>3.5569970225435982E-2</v>
      </c>
      <c r="D55" s="88">
        <f t="shared" si="30"/>
        <v>3.8916089819348305E-2</v>
      </c>
      <c r="E55" s="88">
        <f t="shared" si="30"/>
        <v>4.6561404597201976E-2</v>
      </c>
      <c r="F55" s="88">
        <f t="shared" si="30"/>
        <v>5.0249594033800443E-2</v>
      </c>
      <c r="G55" s="88">
        <f t="shared" si="30"/>
        <v>4.9204090238245839E-2</v>
      </c>
      <c r="H55" s="88">
        <f t="shared" si="30"/>
        <v>5.2987484860718609E-2</v>
      </c>
      <c r="I55" s="88">
        <f t="shared" si="30"/>
        <v>5.6057607477526882E-2</v>
      </c>
      <c r="J55" s="88">
        <f t="shared" si="30"/>
        <v>5.8894960534304798E-2</v>
      </c>
      <c r="K55" s="88">
        <f t="shared" si="30"/>
        <v>6.2870699881376044E-2</v>
      </c>
      <c r="L55" s="88">
        <f t="shared" si="30"/>
        <v>7.0332871338297825E-2</v>
      </c>
      <c r="M55" s="88">
        <f t="shared" si="30"/>
        <v>7.1583805704299508E-2</v>
      </c>
      <c r="N55" s="88">
        <f t="shared" si="30"/>
        <v>7.2408728493495597E-2</v>
      </c>
      <c r="O55" s="88">
        <f t="shared" si="30"/>
        <v>7.2822673609730895E-2</v>
      </c>
      <c r="P55" s="88">
        <f t="shared" si="30"/>
        <v>8.2285666232182655E-2</v>
      </c>
      <c r="Q55" s="88">
        <f t="shared" si="30"/>
        <v>8.3249985291522027E-2</v>
      </c>
      <c r="R55" s="88">
        <f t="shared" si="30"/>
        <v>8.7862878319950585E-2</v>
      </c>
      <c r="S55" s="88">
        <f t="shared" si="30"/>
        <v>9.4358893777498426E-2</v>
      </c>
      <c r="T55" s="88">
        <f t="shared" si="30"/>
        <v>8.2900365495877926E-2</v>
      </c>
      <c r="U55" s="88">
        <f t="shared" si="30"/>
        <v>8.3800405974490261E-2</v>
      </c>
      <c r="V55" s="88">
        <f t="shared" si="30"/>
        <v>8.215118119299053E-2</v>
      </c>
      <c r="W55" s="88">
        <f t="shared" ref="W55:X55" si="31">W42/W35</f>
        <v>0.16566636520595249</v>
      </c>
      <c r="X55" s="88">
        <f t="shared" si="31"/>
        <v>8.3995636590306996E-2</v>
      </c>
      <c r="Y55" s="88">
        <f t="shared" ref="Y55" si="32">Y42/Y35</f>
        <v>3.8976257599945656E-2</v>
      </c>
    </row>
    <row r="56" spans="1:25" x14ac:dyDescent="0.3">
      <c r="A56" s="75" t="s">
        <v>219</v>
      </c>
      <c r="B56" s="65">
        <f>B37/B35</f>
        <v>0.22915266662593928</v>
      </c>
      <c r="C56" s="65">
        <f t="shared" ref="C56:V56" si="33">C37/C35</f>
        <v>0.2225382815823054</v>
      </c>
      <c r="D56" s="65">
        <f t="shared" si="33"/>
        <v>0.21219539647701052</v>
      </c>
      <c r="E56" s="65">
        <f t="shared" si="33"/>
        <v>0.21137202593293419</v>
      </c>
      <c r="F56" s="65">
        <f t="shared" si="33"/>
        <v>0.2120346424490287</v>
      </c>
      <c r="G56" s="65">
        <f t="shared" si="33"/>
        <v>0.20590870756904914</v>
      </c>
      <c r="H56" s="65">
        <f t="shared" si="33"/>
        <v>0.19981328219620509</v>
      </c>
      <c r="I56" s="65">
        <f t="shared" si="33"/>
        <v>0.1908247693078042</v>
      </c>
      <c r="J56" s="65">
        <f t="shared" si="33"/>
        <v>0.17767433492995119</v>
      </c>
      <c r="K56" s="65">
        <f t="shared" si="33"/>
        <v>0.16446205152308691</v>
      </c>
      <c r="L56" s="65">
        <f t="shared" si="33"/>
        <v>0.15318659118137612</v>
      </c>
      <c r="M56" s="65">
        <f t="shared" si="33"/>
        <v>0.13559473931844152</v>
      </c>
      <c r="N56" s="65">
        <f t="shared" si="33"/>
        <v>0.12591271506504406</v>
      </c>
      <c r="O56" s="65">
        <f t="shared" si="33"/>
        <v>0.12145724847954843</v>
      </c>
      <c r="P56" s="65">
        <f t="shared" si="33"/>
        <v>0.12601438001934154</v>
      </c>
      <c r="Q56" s="65">
        <f t="shared" si="33"/>
        <v>0.11709909591888765</v>
      </c>
      <c r="R56" s="65">
        <f t="shared" si="33"/>
        <v>0.1213133106856084</v>
      </c>
      <c r="S56" s="65">
        <f t="shared" si="33"/>
        <v>0.12464644877435575</v>
      </c>
      <c r="T56" s="65">
        <f t="shared" si="33"/>
        <v>0.11227115532755315</v>
      </c>
      <c r="U56" s="65">
        <f t="shared" si="33"/>
        <v>0.10755294331505438</v>
      </c>
      <c r="V56" s="65">
        <f t="shared" si="33"/>
        <v>9.9646073720254372E-2</v>
      </c>
      <c r="W56" s="65">
        <f t="shared" ref="W56:X56" si="34">W37/W35</f>
        <v>0.10712817561456878</v>
      </c>
      <c r="X56" s="65">
        <f t="shared" si="34"/>
        <v>0.10196872889720014</v>
      </c>
      <c r="Y56" s="65">
        <f t="shared" ref="Y56" si="35">Y37/Y35</f>
        <v>8.4168336673346694E-2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1402</v>
      </c>
      <c r="C59" s="42">
        <f t="shared" si="36"/>
        <v>-1941</v>
      </c>
      <c r="D59" s="42">
        <f t="shared" si="36"/>
        <v>-5772</v>
      </c>
      <c r="E59" s="42">
        <f t="shared" si="36"/>
        <v>-4545</v>
      </c>
      <c r="F59" s="42">
        <f t="shared" si="36"/>
        <v>-5606</v>
      </c>
      <c r="G59" s="42">
        <f t="shared" si="36"/>
        <v>-6143</v>
      </c>
      <c r="H59" s="42">
        <f t="shared" si="36"/>
        <v>-5416</v>
      </c>
      <c r="I59" s="42">
        <f t="shared" si="36"/>
        <v>-7344</v>
      </c>
      <c r="J59" s="42">
        <f t="shared" si="36"/>
        <v>-4634</v>
      </c>
      <c r="K59" s="42">
        <f t="shared" si="36"/>
        <v>2267</v>
      </c>
      <c r="L59" s="42">
        <f t="shared" si="36"/>
        <v>-787</v>
      </c>
      <c r="M59" s="42">
        <f t="shared" si="36"/>
        <v>217</v>
      </c>
      <c r="N59" s="42">
        <f t="shared" si="36"/>
        <v>851</v>
      </c>
      <c r="O59" s="42">
        <f t="shared" si="36"/>
        <v>-1278</v>
      </c>
      <c r="P59" s="42">
        <f t="shared" si="36"/>
        <v>4617</v>
      </c>
      <c r="Q59" s="42">
        <f t="shared" si="36"/>
        <v>4478</v>
      </c>
      <c r="R59" s="42">
        <f t="shared" si="36"/>
        <v>6810</v>
      </c>
      <c r="S59" s="42">
        <f t="shared" si="36"/>
        <v>4224</v>
      </c>
      <c r="T59" s="42">
        <f t="shared" si="36"/>
        <v>-5868</v>
      </c>
      <c r="U59" s="42">
        <f t="shared" si="36"/>
        <v>-8196</v>
      </c>
      <c r="V59" s="42">
        <f t="shared" si="36"/>
        <v>-11690</v>
      </c>
      <c r="W59" s="42">
        <f t="shared" ref="W59:X59" si="37">W8-W35</f>
        <v>328</v>
      </c>
      <c r="X59" s="42">
        <f t="shared" si="37"/>
        <v>-8096</v>
      </c>
      <c r="Y59" s="42">
        <f t="shared" ref="Y59" si="38">Y8-Y35</f>
        <v>-14327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-2.384450784593438</v>
      </c>
      <c r="D61" s="87">
        <f t="shared" si="39"/>
        <v>-1.9737248840803709</v>
      </c>
      <c r="E61" s="87">
        <f t="shared" si="39"/>
        <v>0.21257796257796258</v>
      </c>
      <c r="F61" s="87">
        <f t="shared" si="39"/>
        <v>-0.23344334433443345</v>
      </c>
      <c r="G61" s="87">
        <f t="shared" si="39"/>
        <v>-9.5790224759186582E-2</v>
      </c>
      <c r="H61" s="87">
        <f t="shared" si="39"/>
        <v>0.11834608497476803</v>
      </c>
      <c r="I61" s="87">
        <f t="shared" si="39"/>
        <v>-0.35598227474150662</v>
      </c>
      <c r="J61" s="87">
        <f t="shared" si="39"/>
        <v>0.36900871459694989</v>
      </c>
      <c r="K61" s="87">
        <f t="shared" si="39"/>
        <v>1.4892101855848079</v>
      </c>
      <c r="L61" s="87">
        <f t="shared" si="39"/>
        <v>-1.3471548301720335</v>
      </c>
      <c r="M61" s="87">
        <f t="shared" si="39"/>
        <v>1.2757306226175349</v>
      </c>
      <c r="N61" s="87">
        <f t="shared" si="39"/>
        <v>2.9216589861751152</v>
      </c>
      <c r="O61" s="87">
        <f t="shared" si="39"/>
        <v>-2.5017626321974147</v>
      </c>
      <c r="P61" s="87">
        <f t="shared" si="39"/>
        <v>4.612676056338028</v>
      </c>
      <c r="Q61" s="87">
        <f t="shared" si="39"/>
        <v>-3.01061295213342E-2</v>
      </c>
      <c r="R61" s="87">
        <f t="shared" si="39"/>
        <v>0.52076820008932556</v>
      </c>
      <c r="S61" s="87">
        <f t="shared" si="39"/>
        <v>-0.37973568281938325</v>
      </c>
      <c r="T61" s="87">
        <f t="shared" si="39"/>
        <v>-2.3892045454545454</v>
      </c>
      <c r="U61" s="87">
        <f t="shared" si="39"/>
        <v>-0.39672801635991822</v>
      </c>
      <c r="V61" s="87">
        <f t="shared" si="39"/>
        <v>-0.42630551488530993</v>
      </c>
      <c r="W61" s="87">
        <f t="shared" si="39"/>
        <v>1.0280581693755346</v>
      </c>
      <c r="X61" s="87">
        <f t="shared" si="39"/>
        <v>-25.682926829268293</v>
      </c>
      <c r="Y61" s="87">
        <f t="shared" si="39"/>
        <v>-0.76963932806324109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482" priority="19" stopIfTrue="1" operator="lessThan">
      <formula>0</formula>
    </cfRule>
  </conditionalFormatting>
  <conditionalFormatting sqref="B50:B52 C52:Y52">
    <cfRule type="cellIs" dxfId="481" priority="18" stopIfTrue="1" operator="lessThan">
      <formula>0</formula>
    </cfRule>
  </conditionalFormatting>
  <conditionalFormatting sqref="B19:Y29 Z34:HI35 Z51:HI53">
    <cfRule type="cellIs" dxfId="480" priority="21" stopIfTrue="1" operator="lessThan">
      <formula>0</formula>
    </cfRule>
  </conditionalFormatting>
  <conditionalFormatting sqref="B48:Y56 A57:U57 B59:Y59">
    <cfRule type="cellIs" dxfId="479" priority="4" stopIfTrue="1" operator="lessThan">
      <formula>0</formula>
    </cfRule>
  </conditionalFormatting>
  <conditionalFormatting sqref="B61:Y61">
    <cfRule type="cellIs" dxfId="478" priority="3" stopIfTrue="1" operator="lessThan">
      <formula>0</formula>
    </cfRule>
  </conditionalFormatting>
  <conditionalFormatting sqref="C19:Y23">
    <cfRule type="cellIs" dxfId="477" priority="2" operator="lessThan">
      <formula>0</formula>
    </cfRule>
  </conditionalFormatting>
  <conditionalFormatting sqref="C46:Y50">
    <cfRule type="cellIs" dxfId="476" priority="1" operator="lessThan">
      <formula>0</formula>
    </cfRule>
  </conditionalFormatting>
  <conditionalFormatting sqref="M34:P34">
    <cfRule type="cellIs" dxfId="475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4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222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5244</v>
      </c>
      <c r="J5" s="42">
        <v>5623</v>
      </c>
      <c r="K5" s="42">
        <v>6624</v>
      </c>
      <c r="L5" s="42">
        <v>4229</v>
      </c>
      <c r="M5" s="42">
        <v>4902</v>
      </c>
      <c r="N5" s="42">
        <v>6173</v>
      </c>
      <c r="O5" s="42">
        <v>5331</v>
      </c>
      <c r="P5" s="42">
        <v>4814</v>
      </c>
      <c r="Q5" s="42">
        <v>4365</v>
      </c>
      <c r="R5" s="42">
        <v>3496</v>
      </c>
      <c r="S5" s="42">
        <v>3765</v>
      </c>
      <c r="T5" s="42">
        <v>3793</v>
      </c>
      <c r="U5" s="42">
        <v>3811</v>
      </c>
      <c r="V5" s="42">
        <v>3790</v>
      </c>
      <c r="W5" s="42">
        <v>3026</v>
      </c>
      <c r="X5" s="42">
        <v>3372</v>
      </c>
      <c r="Y5" s="42">
        <v>4469</v>
      </c>
    </row>
    <row r="6" spans="1:25" x14ac:dyDescent="0.3">
      <c r="A6" s="67" t="s">
        <v>113</v>
      </c>
      <c r="B6" s="42">
        <v>2220</v>
      </c>
      <c r="C6" s="42">
        <v>1951</v>
      </c>
      <c r="D6" s="42">
        <v>1652</v>
      </c>
      <c r="E6" s="42">
        <v>1622</v>
      </c>
      <c r="F6" s="68">
        <v>1718</v>
      </c>
      <c r="G6" s="68">
        <v>2073</v>
      </c>
      <c r="H6" s="68">
        <v>2272</v>
      </c>
      <c r="I6" s="68">
        <v>2679</v>
      </c>
      <c r="J6" s="68">
        <v>3146</v>
      </c>
      <c r="K6" s="68">
        <v>3866</v>
      </c>
      <c r="L6" s="68">
        <v>1701</v>
      </c>
      <c r="M6" s="68">
        <v>2205</v>
      </c>
      <c r="N6" s="68">
        <v>3200</v>
      </c>
      <c r="O6" s="68">
        <v>2614</v>
      </c>
      <c r="P6" s="68">
        <v>2397</v>
      </c>
      <c r="Q6" s="68">
        <v>2200</v>
      </c>
      <c r="R6" s="42">
        <v>1590</v>
      </c>
      <c r="S6" s="42">
        <v>1523</v>
      </c>
      <c r="T6" s="42">
        <v>1550</v>
      </c>
      <c r="U6" s="42">
        <v>1929</v>
      </c>
      <c r="V6" s="42">
        <v>1808</v>
      </c>
      <c r="W6" s="42">
        <v>1601</v>
      </c>
      <c r="X6" s="42">
        <v>1740</v>
      </c>
      <c r="Y6" s="42">
        <v>2721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2566</v>
      </c>
      <c r="J7" s="68">
        <v>2477</v>
      </c>
      <c r="K7" s="68">
        <v>2758</v>
      </c>
      <c r="L7" s="68">
        <v>2528</v>
      </c>
      <c r="M7" s="68">
        <v>2697</v>
      </c>
      <c r="N7" s="68">
        <v>2973</v>
      </c>
      <c r="O7" s="68">
        <v>2717</v>
      </c>
      <c r="P7" s="68">
        <v>2417</v>
      </c>
      <c r="Q7" s="42">
        <v>2165</v>
      </c>
      <c r="R7" s="42">
        <v>1907</v>
      </c>
      <c r="S7" s="42">
        <v>2242</v>
      </c>
      <c r="T7" s="42">
        <v>2243</v>
      </c>
      <c r="U7" s="42">
        <v>1882</v>
      </c>
      <c r="V7" s="42">
        <v>1982</v>
      </c>
      <c r="W7" s="42">
        <v>1424</v>
      </c>
      <c r="X7" s="42">
        <v>1632</v>
      </c>
      <c r="Y7" s="42">
        <v>1748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296</v>
      </c>
      <c r="J8" s="3">
        <f t="shared" si="0"/>
        <v>338</v>
      </c>
      <c r="K8" s="3">
        <f t="shared" si="0"/>
        <v>422</v>
      </c>
      <c r="L8" s="3">
        <f t="shared" si="0"/>
        <v>403</v>
      </c>
      <c r="M8" s="3">
        <f t="shared" si="0"/>
        <v>408</v>
      </c>
      <c r="N8" s="3">
        <f t="shared" si="0"/>
        <v>462</v>
      </c>
      <c r="O8" s="3">
        <f t="shared" si="0"/>
        <v>483</v>
      </c>
      <c r="P8" s="3">
        <f t="shared" si="0"/>
        <v>508</v>
      </c>
      <c r="Q8" s="3">
        <f t="shared" si="0"/>
        <v>528</v>
      </c>
      <c r="R8" s="3">
        <f t="shared" si="0"/>
        <v>551</v>
      </c>
      <c r="S8" s="3">
        <f t="shared" si="0"/>
        <v>539</v>
      </c>
      <c r="T8" s="3">
        <f t="shared" si="0"/>
        <v>513</v>
      </c>
      <c r="U8" s="3">
        <f t="shared" si="0"/>
        <v>498</v>
      </c>
      <c r="V8" s="3">
        <f t="shared" si="0"/>
        <v>490</v>
      </c>
      <c r="W8" s="3">
        <f t="shared" ref="W8:X8" si="1">W9+W17</f>
        <v>120</v>
      </c>
      <c r="X8" s="3">
        <f t="shared" si="1"/>
        <v>62</v>
      </c>
      <c r="Y8" s="3">
        <f t="shared" ref="Y8" si="2">Y9+Y17</f>
        <v>285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242</v>
      </c>
      <c r="J9" s="68">
        <v>276</v>
      </c>
      <c r="K9" s="68">
        <v>349</v>
      </c>
      <c r="L9" s="68">
        <v>342</v>
      </c>
      <c r="M9" s="68">
        <v>347</v>
      </c>
      <c r="N9" s="68">
        <v>379</v>
      </c>
      <c r="O9" s="68">
        <v>391</v>
      </c>
      <c r="P9" s="68">
        <v>410</v>
      </c>
      <c r="Q9" s="68">
        <v>436</v>
      </c>
      <c r="R9" s="42">
        <v>477</v>
      </c>
      <c r="S9" s="42">
        <v>469</v>
      </c>
      <c r="T9" s="42">
        <v>444</v>
      </c>
      <c r="U9" s="42">
        <v>425</v>
      </c>
      <c r="V9" s="42">
        <v>424</v>
      </c>
      <c r="W9" s="42">
        <v>101</v>
      </c>
      <c r="X9" s="42">
        <v>51</v>
      </c>
      <c r="Y9" s="42">
        <v>241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87</v>
      </c>
      <c r="J10" s="68">
        <v>91</v>
      </c>
      <c r="K10" s="68">
        <v>103</v>
      </c>
      <c r="L10" s="68">
        <v>88</v>
      </c>
      <c r="M10" s="68">
        <v>83</v>
      </c>
      <c r="N10" s="68">
        <v>92</v>
      </c>
      <c r="O10" s="68">
        <v>90</v>
      </c>
      <c r="P10" s="68">
        <v>91</v>
      </c>
      <c r="Q10" s="68">
        <v>90</v>
      </c>
      <c r="R10" s="42">
        <v>99</v>
      </c>
      <c r="S10" s="42">
        <v>99</v>
      </c>
      <c r="T10" s="42">
        <v>91</v>
      </c>
      <c r="U10" s="42">
        <v>85</v>
      </c>
      <c r="V10" s="42">
        <v>86</v>
      </c>
      <c r="W10" s="42">
        <v>18</v>
      </c>
      <c r="X10" s="42">
        <v>9</v>
      </c>
      <c r="Y10" s="42">
        <v>49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4</v>
      </c>
      <c r="J11" s="68">
        <v>4</v>
      </c>
      <c r="K11" s="68">
        <v>4</v>
      </c>
      <c r="L11" s="68">
        <v>2</v>
      </c>
      <c r="M11" s="68">
        <v>2</v>
      </c>
      <c r="N11" s="68">
        <v>3</v>
      </c>
      <c r="O11" s="68">
        <v>3</v>
      </c>
      <c r="P11" s="68">
        <v>4</v>
      </c>
      <c r="Q11" s="68">
        <v>4</v>
      </c>
      <c r="R11" s="42">
        <v>5</v>
      </c>
      <c r="S11" s="42">
        <v>5</v>
      </c>
      <c r="T11" s="42">
        <v>5</v>
      </c>
      <c r="U11" s="42">
        <v>4</v>
      </c>
      <c r="V11" s="42">
        <v>5</v>
      </c>
      <c r="W11" s="42">
        <v>1</v>
      </c>
      <c r="X11" s="42">
        <v>1</v>
      </c>
      <c r="Y11" s="42">
        <v>4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83</v>
      </c>
      <c r="J12" s="68">
        <v>87</v>
      </c>
      <c r="K12" s="68">
        <v>99</v>
      </c>
      <c r="L12" s="68">
        <v>85</v>
      </c>
      <c r="M12" s="68">
        <v>81</v>
      </c>
      <c r="N12" s="68">
        <v>89</v>
      </c>
      <c r="O12" s="68">
        <v>86</v>
      </c>
      <c r="P12" s="68">
        <v>86</v>
      </c>
      <c r="Q12" s="68">
        <v>86</v>
      </c>
      <c r="R12" s="42">
        <v>94</v>
      </c>
      <c r="S12" s="42">
        <v>94</v>
      </c>
      <c r="T12" s="42">
        <v>87</v>
      </c>
      <c r="U12" s="42">
        <v>81</v>
      </c>
      <c r="V12" s="42">
        <v>81</v>
      </c>
      <c r="W12" s="42">
        <v>17</v>
      </c>
      <c r="X12" s="42">
        <v>7</v>
      </c>
      <c r="Y12" s="42">
        <v>45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156</v>
      </c>
      <c r="J13" s="68">
        <v>185</v>
      </c>
      <c r="K13" s="68">
        <v>246</v>
      </c>
      <c r="L13" s="68">
        <v>255</v>
      </c>
      <c r="M13" s="68">
        <v>264</v>
      </c>
      <c r="N13" s="68">
        <v>287</v>
      </c>
      <c r="O13" s="68">
        <v>302</v>
      </c>
      <c r="P13" s="68">
        <v>319</v>
      </c>
      <c r="Q13" s="68">
        <v>346</v>
      </c>
      <c r="R13" s="42">
        <v>378</v>
      </c>
      <c r="S13" s="42">
        <v>369</v>
      </c>
      <c r="T13" s="42">
        <v>353</v>
      </c>
      <c r="U13" s="42">
        <v>340</v>
      </c>
      <c r="V13" s="42">
        <v>338</v>
      </c>
      <c r="W13" s="42">
        <v>83</v>
      </c>
      <c r="X13" s="42">
        <v>43</v>
      </c>
      <c r="Y13" s="42">
        <v>192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13</v>
      </c>
      <c r="J15" s="68">
        <v>13</v>
      </c>
      <c r="K15" s="68">
        <v>14</v>
      </c>
      <c r="L15" s="68">
        <v>15</v>
      </c>
      <c r="M15" s="68">
        <v>16</v>
      </c>
      <c r="N15" s="68">
        <v>19</v>
      </c>
      <c r="O15" s="68">
        <v>20</v>
      </c>
      <c r="P15" s="68">
        <v>22</v>
      </c>
      <c r="Q15" s="68">
        <v>24</v>
      </c>
      <c r="R15" s="42">
        <v>26</v>
      </c>
      <c r="S15" s="42">
        <v>28</v>
      </c>
      <c r="T15" s="42">
        <v>31</v>
      </c>
      <c r="U15" s="42">
        <v>32</v>
      </c>
      <c r="V15" s="42">
        <v>32</v>
      </c>
      <c r="W15" s="42">
        <v>25</v>
      </c>
      <c r="X15" s="42">
        <v>20</v>
      </c>
      <c r="Y15" s="42">
        <v>22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142</v>
      </c>
      <c r="J16" s="68">
        <v>171</v>
      </c>
      <c r="K16" s="68">
        <v>231</v>
      </c>
      <c r="L16" s="68">
        <v>239</v>
      </c>
      <c r="M16" s="68">
        <v>247</v>
      </c>
      <c r="N16" s="68">
        <v>268</v>
      </c>
      <c r="O16" s="68">
        <v>282</v>
      </c>
      <c r="P16" s="68">
        <v>297</v>
      </c>
      <c r="Q16" s="68">
        <v>321</v>
      </c>
      <c r="R16" s="42">
        <v>351</v>
      </c>
      <c r="S16" s="42">
        <v>340</v>
      </c>
      <c r="T16" s="42">
        <v>320</v>
      </c>
      <c r="U16" s="42">
        <v>307</v>
      </c>
      <c r="V16" s="42">
        <v>305</v>
      </c>
      <c r="W16" s="42">
        <v>57</v>
      </c>
      <c r="X16" s="42">
        <v>23</v>
      </c>
      <c r="Y16" s="42">
        <v>170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54</v>
      </c>
      <c r="J17" s="68">
        <v>62</v>
      </c>
      <c r="K17" s="68">
        <v>73</v>
      </c>
      <c r="L17" s="68">
        <v>61</v>
      </c>
      <c r="M17" s="68">
        <v>61</v>
      </c>
      <c r="N17" s="68">
        <v>83</v>
      </c>
      <c r="O17" s="68">
        <v>92</v>
      </c>
      <c r="P17" s="68">
        <v>98</v>
      </c>
      <c r="Q17" s="68">
        <v>92</v>
      </c>
      <c r="R17" s="42">
        <v>74</v>
      </c>
      <c r="S17" s="42">
        <v>70</v>
      </c>
      <c r="T17" s="42">
        <v>69</v>
      </c>
      <c r="U17" s="42">
        <v>73</v>
      </c>
      <c r="V17" s="42">
        <v>66</v>
      </c>
      <c r="W17" s="42">
        <v>19</v>
      </c>
      <c r="X17" s="42">
        <v>11</v>
      </c>
      <c r="Y17" s="42">
        <v>44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0.14189189189189189</v>
      </c>
      <c r="K19" s="89">
        <f t="shared" si="3"/>
        <v>0.24852071005917153</v>
      </c>
      <c r="L19" s="89">
        <f t="shared" si="3"/>
        <v>-4.502369668246442E-2</v>
      </c>
      <c r="M19" s="89">
        <f t="shared" si="3"/>
        <v>1.2406947890818865E-2</v>
      </c>
      <c r="N19" s="89">
        <f t="shared" si="3"/>
        <v>0.13235294117647056</v>
      </c>
      <c r="O19" s="89">
        <f t="shared" si="3"/>
        <v>4.5454545454545414E-2</v>
      </c>
      <c r="P19" s="89">
        <f t="shared" si="3"/>
        <v>5.1759834368529933E-2</v>
      </c>
      <c r="Q19" s="89">
        <f t="shared" si="3"/>
        <v>3.937007874015741E-2</v>
      </c>
      <c r="R19" s="89">
        <f t="shared" si="3"/>
        <v>4.3560606060605966E-2</v>
      </c>
      <c r="S19" s="89">
        <f t="shared" si="3"/>
        <v>-2.1778584392014522E-2</v>
      </c>
      <c r="T19" s="89">
        <f t="shared" si="3"/>
        <v>-4.8237476808905333E-2</v>
      </c>
      <c r="U19" s="89">
        <f t="shared" si="3"/>
        <v>-2.9239766081871399E-2</v>
      </c>
      <c r="V19" s="89">
        <f t="shared" si="3"/>
        <v>-1.6064257028112428E-2</v>
      </c>
      <c r="W19" s="89">
        <f t="shared" si="3"/>
        <v>-0.75510204081632648</v>
      </c>
      <c r="X19" s="89">
        <f t="shared" si="3"/>
        <v>-0.48333333333333328</v>
      </c>
      <c r="Y19" s="89">
        <f t="shared" si="3"/>
        <v>3.596774193548387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0.14049586776859502</v>
      </c>
      <c r="K20" s="89">
        <f t="shared" si="3"/>
        <v>0.26449275362318847</v>
      </c>
      <c r="L20" s="89">
        <f t="shared" si="3"/>
        <v>-2.005730659025784E-2</v>
      </c>
      <c r="M20" s="89">
        <f t="shared" si="3"/>
        <v>1.4619883040935644E-2</v>
      </c>
      <c r="N20" s="89">
        <f t="shared" si="3"/>
        <v>9.2219020172910726E-2</v>
      </c>
      <c r="O20" s="89">
        <f t="shared" si="3"/>
        <v>3.1662269129287601E-2</v>
      </c>
      <c r="P20" s="89">
        <f t="shared" si="3"/>
        <v>4.8593350383631773E-2</v>
      </c>
      <c r="Q20" s="89">
        <f t="shared" si="3"/>
        <v>6.341463414634152E-2</v>
      </c>
      <c r="R20" s="89">
        <f t="shared" si="3"/>
        <v>9.4036697247706469E-2</v>
      </c>
      <c r="S20" s="89">
        <f t="shared" si="3"/>
        <v>-1.6771488469601636E-2</v>
      </c>
      <c r="T20" s="89">
        <f t="shared" si="3"/>
        <v>-5.3304904051172719E-2</v>
      </c>
      <c r="U20" s="89">
        <f t="shared" si="3"/>
        <v>-4.27927927927928E-2</v>
      </c>
      <c r="V20" s="89">
        <f t="shared" si="3"/>
        <v>-2.3529411764705577E-3</v>
      </c>
      <c r="W20" s="89">
        <f t="shared" si="3"/>
        <v>-0.7617924528301887</v>
      </c>
      <c r="X20" s="89">
        <f t="shared" si="3"/>
        <v>-0.49504950495049505</v>
      </c>
      <c r="Y20" s="89">
        <f t="shared" si="3"/>
        <v>3.7254901960784315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4.5977011494252817E-2</v>
      </c>
      <c r="K21" s="89">
        <f t="shared" si="3"/>
        <v>0.13186813186813184</v>
      </c>
      <c r="L21" s="89">
        <f t="shared" si="3"/>
        <v>-0.14563106796116509</v>
      </c>
      <c r="M21" s="89">
        <f t="shared" si="3"/>
        <v>-5.6818181818181768E-2</v>
      </c>
      <c r="N21" s="89">
        <f t="shared" si="3"/>
        <v>0.10843373493975905</v>
      </c>
      <c r="O21" s="89">
        <f t="shared" si="3"/>
        <v>-2.1739130434782594E-2</v>
      </c>
      <c r="P21" s="89">
        <f t="shared" si="3"/>
        <v>1.1111111111111072E-2</v>
      </c>
      <c r="Q21" s="89">
        <f t="shared" si="3"/>
        <v>-1.098901098901095E-2</v>
      </c>
      <c r="R21" s="89">
        <f t="shared" si="3"/>
        <v>0.10000000000000009</v>
      </c>
      <c r="S21" s="89">
        <f t="shared" si="3"/>
        <v>0</v>
      </c>
      <c r="T21" s="89">
        <f t="shared" si="3"/>
        <v>-8.0808080808080773E-2</v>
      </c>
      <c r="U21" s="89">
        <f t="shared" si="3"/>
        <v>-6.5934065934065922E-2</v>
      </c>
      <c r="V21" s="89">
        <f t="shared" si="3"/>
        <v>1.1764705882352899E-2</v>
      </c>
      <c r="W21" s="89">
        <f t="shared" si="3"/>
        <v>-0.79069767441860461</v>
      </c>
      <c r="X21" s="89">
        <f t="shared" si="3"/>
        <v>-0.5</v>
      </c>
      <c r="Y21" s="89">
        <f t="shared" si="3"/>
        <v>4.4444444444444446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0.1858974358974359</v>
      </c>
      <c r="K22" s="89">
        <f t="shared" si="4"/>
        <v>0.32972972972972969</v>
      </c>
      <c r="L22" s="89">
        <f t="shared" si="4"/>
        <v>3.6585365853658569E-2</v>
      </c>
      <c r="M22" s="89">
        <f t="shared" si="4"/>
        <v>3.529411764705892E-2</v>
      </c>
      <c r="N22" s="89">
        <f t="shared" si="4"/>
        <v>8.7121212121212155E-2</v>
      </c>
      <c r="O22" s="89">
        <f t="shared" si="4"/>
        <v>5.2264808362369353E-2</v>
      </c>
      <c r="P22" s="89">
        <f t="shared" si="4"/>
        <v>5.6291390728476776E-2</v>
      </c>
      <c r="Q22" s="89">
        <f t="shared" si="4"/>
        <v>8.4639498432601989E-2</v>
      </c>
      <c r="R22" s="89">
        <f t="shared" si="4"/>
        <v>9.2485549132947931E-2</v>
      </c>
      <c r="S22" s="89">
        <f t="shared" si="4"/>
        <v>-2.3809523809523836E-2</v>
      </c>
      <c r="T22" s="89">
        <f t="shared" si="4"/>
        <v>-4.3360433604336057E-2</v>
      </c>
      <c r="U22" s="89">
        <f t="shared" si="4"/>
        <v>-3.682719546742208E-2</v>
      </c>
      <c r="V22" s="89">
        <f t="shared" si="4"/>
        <v>-5.8823529411764497E-3</v>
      </c>
      <c r="W22" s="89">
        <f t="shared" si="4"/>
        <v>-0.75443786982248517</v>
      </c>
      <c r="X22" s="89">
        <f t="shared" si="4"/>
        <v>-0.48192771084337349</v>
      </c>
      <c r="Y22" s="89">
        <f t="shared" si="4"/>
        <v>3.4651162790697674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0.14814814814814814</v>
      </c>
      <c r="K23" s="89">
        <f t="shared" si="5"/>
        <v>0.17741935483870974</v>
      </c>
      <c r="L23" s="89">
        <f t="shared" si="5"/>
        <v>-0.16438356164383561</v>
      </c>
      <c r="M23" s="89">
        <f t="shared" si="5"/>
        <v>0</v>
      </c>
      <c r="N23" s="89">
        <f t="shared" si="5"/>
        <v>0.36065573770491799</v>
      </c>
      <c r="O23" s="89">
        <f t="shared" si="5"/>
        <v>0.10843373493975905</v>
      </c>
      <c r="P23" s="89">
        <f t="shared" si="5"/>
        <v>6.5217391304347894E-2</v>
      </c>
      <c r="Q23" s="89">
        <f t="shared" si="5"/>
        <v>-6.1224489795918324E-2</v>
      </c>
      <c r="R23" s="89">
        <f t="shared" si="5"/>
        <v>-0.19565217391304346</v>
      </c>
      <c r="S23" s="89">
        <f t="shared" si="5"/>
        <v>-5.4054054054054057E-2</v>
      </c>
      <c r="T23" s="89">
        <f t="shared" si="5"/>
        <v>-1.4285714285714235E-2</v>
      </c>
      <c r="U23" s="89">
        <f t="shared" si="5"/>
        <v>5.7971014492753659E-2</v>
      </c>
      <c r="V23" s="89">
        <f t="shared" si="5"/>
        <v>-9.589041095890416E-2</v>
      </c>
      <c r="W23" s="89">
        <f t="shared" si="5"/>
        <v>-0.71212121212121215</v>
      </c>
      <c r="X23" s="89">
        <f t="shared" si="5"/>
        <v>-0.42105263157894735</v>
      </c>
      <c r="Y23" s="89">
        <f t="shared" si="5"/>
        <v>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5.6445461479786421E-2</v>
      </c>
      <c r="J25" s="89">
        <f t="shared" si="6"/>
        <v>6.0110261426284901E-2</v>
      </c>
      <c r="K25" s="89">
        <f t="shared" si="6"/>
        <v>6.3707729468599039E-2</v>
      </c>
      <c r="L25" s="89">
        <f t="shared" si="6"/>
        <v>9.5294395838259632E-2</v>
      </c>
      <c r="M25" s="89">
        <f t="shared" si="6"/>
        <v>8.3231334149326805E-2</v>
      </c>
      <c r="N25" s="89">
        <f t="shared" si="6"/>
        <v>7.4842054106593225E-2</v>
      </c>
      <c r="O25" s="89">
        <f t="shared" si="6"/>
        <v>9.0602138435565555E-2</v>
      </c>
      <c r="P25" s="89">
        <f t="shared" si="6"/>
        <v>0.10552555047777316</v>
      </c>
      <c r="Q25" s="89">
        <f t="shared" si="6"/>
        <v>0.12096219931271478</v>
      </c>
      <c r="R25" s="89">
        <f t="shared" si="6"/>
        <v>0.15760869565217392</v>
      </c>
      <c r="S25" s="89">
        <f t="shared" si="6"/>
        <v>0.14316069057104913</v>
      </c>
      <c r="T25" s="89">
        <f t="shared" si="6"/>
        <v>0.13524914315844977</v>
      </c>
      <c r="U25" s="89">
        <f t="shared" si="6"/>
        <v>0.13067436368407243</v>
      </c>
      <c r="V25" s="89">
        <f t="shared" si="6"/>
        <v>0.12928759894459102</v>
      </c>
      <c r="W25" s="89">
        <f t="shared" ref="W25:X25" si="7">W8/W5</f>
        <v>3.9656311962987439E-2</v>
      </c>
      <c r="X25" s="89">
        <f t="shared" si="7"/>
        <v>1.8386714116251483E-2</v>
      </c>
      <c r="Y25" s="89">
        <f t="shared" ref="Y25" si="8">Y8/Y5</f>
        <v>6.3772656075184606E-2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0.11535463756819954</v>
      </c>
      <c r="J26" s="89">
        <f t="shared" si="9"/>
        <v>0.13645538958417441</v>
      </c>
      <c r="K26" s="89">
        <f t="shared" si="9"/>
        <v>0.15300942712110224</v>
      </c>
      <c r="L26" s="89">
        <f t="shared" si="9"/>
        <v>0.15941455696202531</v>
      </c>
      <c r="M26" s="89">
        <f t="shared" si="9"/>
        <v>0.15127919911012236</v>
      </c>
      <c r="N26" s="89">
        <f t="shared" si="9"/>
        <v>0.15539858728557013</v>
      </c>
      <c r="O26" s="89">
        <f t="shared" si="9"/>
        <v>0.1777695988222304</v>
      </c>
      <c r="P26" s="89">
        <f t="shared" si="9"/>
        <v>0.21017790649565576</v>
      </c>
      <c r="Q26" s="89">
        <f t="shared" si="9"/>
        <v>0.24387990762124712</v>
      </c>
      <c r="R26" s="89">
        <f t="shared" si="9"/>
        <v>0.28893550078657576</v>
      </c>
      <c r="S26" s="89">
        <f t="shared" si="9"/>
        <v>0.24041034790365745</v>
      </c>
      <c r="T26" s="89">
        <f t="shared" si="9"/>
        <v>0.22871154703522067</v>
      </c>
      <c r="U26" s="89">
        <f t="shared" si="9"/>
        <v>0.26461211477151964</v>
      </c>
      <c r="V26" s="89">
        <f t="shared" si="9"/>
        <v>0.2472250252270434</v>
      </c>
      <c r="W26" s="89">
        <f t="shared" ref="W26:X26" si="10">W8/W7</f>
        <v>8.4269662921348312E-2</v>
      </c>
      <c r="X26" s="89">
        <f t="shared" si="10"/>
        <v>3.7990196078431369E-2</v>
      </c>
      <c r="Y26" s="89">
        <f t="shared" ref="Y26" si="11">Y8/Y7</f>
        <v>0.16304347826086957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4.3918918918918921E-2</v>
      </c>
      <c r="J28" s="89">
        <f t="shared" si="12"/>
        <v>3.8461538461538464E-2</v>
      </c>
      <c r="K28" s="89">
        <f t="shared" si="12"/>
        <v>3.3175355450236969E-2</v>
      </c>
      <c r="L28" s="89">
        <f t="shared" si="12"/>
        <v>3.7220843672456573E-2</v>
      </c>
      <c r="M28" s="89">
        <f t="shared" si="12"/>
        <v>3.9215686274509803E-2</v>
      </c>
      <c r="N28" s="89">
        <f t="shared" si="12"/>
        <v>4.1125541125541128E-2</v>
      </c>
      <c r="O28" s="89">
        <f t="shared" si="12"/>
        <v>4.1407867494824016E-2</v>
      </c>
      <c r="P28" s="89">
        <f t="shared" si="12"/>
        <v>4.3307086614173228E-2</v>
      </c>
      <c r="Q28" s="89">
        <f t="shared" si="12"/>
        <v>4.5454545454545456E-2</v>
      </c>
      <c r="R28" s="89">
        <f t="shared" si="12"/>
        <v>4.7186932849364795E-2</v>
      </c>
      <c r="S28" s="89">
        <f t="shared" si="12"/>
        <v>5.1948051948051951E-2</v>
      </c>
      <c r="T28" s="89">
        <f t="shared" si="12"/>
        <v>6.042884990253411E-2</v>
      </c>
      <c r="U28" s="89">
        <f t="shared" si="12"/>
        <v>6.4257028112449793E-2</v>
      </c>
      <c r="V28" s="89">
        <f t="shared" si="12"/>
        <v>6.5306122448979598E-2</v>
      </c>
      <c r="W28" s="89">
        <f t="shared" ref="W28:X28" si="13">W15/W8</f>
        <v>0.20833333333333334</v>
      </c>
      <c r="X28" s="89">
        <f t="shared" si="13"/>
        <v>0.32258064516129031</v>
      </c>
      <c r="Y28" s="89">
        <f t="shared" ref="Y28" si="14">Y15/Y8</f>
        <v>7.7192982456140355E-2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0.29391891891891891</v>
      </c>
      <c r="J29" s="89">
        <f t="shared" si="15"/>
        <v>0.26923076923076922</v>
      </c>
      <c r="K29" s="89">
        <f t="shared" si="15"/>
        <v>0.24407582938388625</v>
      </c>
      <c r="L29" s="89">
        <f t="shared" si="15"/>
        <v>0.21836228287841192</v>
      </c>
      <c r="M29" s="89">
        <f t="shared" si="15"/>
        <v>0.20343137254901961</v>
      </c>
      <c r="N29" s="89">
        <f t="shared" si="15"/>
        <v>0.19913419913419914</v>
      </c>
      <c r="O29" s="89">
        <f t="shared" si="15"/>
        <v>0.18633540372670807</v>
      </c>
      <c r="P29" s="89">
        <f t="shared" si="15"/>
        <v>0.17913385826771652</v>
      </c>
      <c r="Q29" s="89">
        <f t="shared" si="15"/>
        <v>0.17045454545454544</v>
      </c>
      <c r="R29" s="89">
        <f t="shared" si="15"/>
        <v>0.17967332123411978</v>
      </c>
      <c r="S29" s="89">
        <f t="shared" si="15"/>
        <v>0.18367346938775511</v>
      </c>
      <c r="T29" s="89">
        <f t="shared" si="15"/>
        <v>0.17738791423001948</v>
      </c>
      <c r="U29" s="89">
        <f t="shared" si="15"/>
        <v>0.17068273092369479</v>
      </c>
      <c r="V29" s="89">
        <f t="shared" si="15"/>
        <v>0.17551020408163265</v>
      </c>
      <c r="W29" s="89">
        <f t="shared" ref="W29:X29" si="16">W10/W8</f>
        <v>0.15</v>
      </c>
      <c r="X29" s="89">
        <f t="shared" si="16"/>
        <v>0.14516129032258066</v>
      </c>
      <c r="Y29" s="89">
        <f t="shared" ref="Y29" si="17">Y10/Y8</f>
        <v>0.17192982456140352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5881</v>
      </c>
      <c r="J32" s="42">
        <v>6052</v>
      </c>
      <c r="K32" s="42">
        <v>6623</v>
      </c>
      <c r="L32" s="42">
        <v>4615</v>
      </c>
      <c r="M32" s="42">
        <v>4651</v>
      </c>
      <c r="N32" s="42">
        <v>5161</v>
      </c>
      <c r="O32" s="42">
        <v>5871</v>
      </c>
      <c r="P32" s="42">
        <v>5623</v>
      </c>
      <c r="Q32" s="42">
        <v>6433</v>
      </c>
      <c r="R32" s="42">
        <v>6004</v>
      </c>
      <c r="S32" s="42">
        <v>6447</v>
      </c>
      <c r="T32" s="42">
        <v>7233</v>
      </c>
      <c r="U32" s="42">
        <v>8381</v>
      </c>
      <c r="V32" s="42">
        <v>7902</v>
      </c>
      <c r="W32" s="42">
        <v>6172</v>
      </c>
      <c r="X32" s="42">
        <v>8135</v>
      </c>
      <c r="Y32" s="42">
        <v>10383</v>
      </c>
    </row>
    <row r="33" spans="1:25" x14ac:dyDescent="0.3">
      <c r="A33" s="16" t="s">
        <v>116</v>
      </c>
      <c r="B33" s="42">
        <v>2919</v>
      </c>
      <c r="C33" s="42">
        <v>3260</v>
      </c>
      <c r="D33" s="42">
        <v>3404</v>
      </c>
      <c r="E33" s="42">
        <v>3458</v>
      </c>
      <c r="F33" s="68">
        <v>3615</v>
      </c>
      <c r="G33" s="68">
        <v>3913</v>
      </c>
      <c r="H33" s="68">
        <v>4462</v>
      </c>
      <c r="I33" s="68">
        <v>4993</v>
      </c>
      <c r="J33" s="68">
        <v>5284</v>
      </c>
      <c r="K33" s="68">
        <v>5930</v>
      </c>
      <c r="L33" s="68">
        <v>4005</v>
      </c>
      <c r="M33" s="68">
        <v>3895</v>
      </c>
      <c r="N33" s="68">
        <v>4450</v>
      </c>
      <c r="O33" s="68">
        <v>5124</v>
      </c>
      <c r="P33" s="68">
        <v>4669</v>
      </c>
      <c r="Q33" s="68">
        <v>5056</v>
      </c>
      <c r="R33" s="42">
        <v>4520</v>
      </c>
      <c r="S33" s="42">
        <v>4582</v>
      </c>
      <c r="T33" s="42">
        <v>5900</v>
      </c>
      <c r="U33" s="42">
        <v>7175</v>
      </c>
      <c r="V33" s="42">
        <v>6398</v>
      </c>
      <c r="W33" s="42">
        <v>4926</v>
      </c>
      <c r="X33" s="42">
        <v>6766</v>
      </c>
      <c r="Y33" s="42">
        <v>8707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888</v>
      </c>
      <c r="J34" s="68">
        <v>768</v>
      </c>
      <c r="K34" s="68">
        <v>694</v>
      </c>
      <c r="L34" s="68">
        <v>610</v>
      </c>
      <c r="M34" s="68">
        <v>756</v>
      </c>
      <c r="N34" s="68">
        <v>711</v>
      </c>
      <c r="O34" s="68">
        <v>747</v>
      </c>
      <c r="P34" s="68">
        <v>955</v>
      </c>
      <c r="Q34" s="42">
        <v>1377</v>
      </c>
      <c r="R34" s="42">
        <v>1485</v>
      </c>
      <c r="S34" s="42">
        <v>1864</v>
      </c>
      <c r="T34" s="42">
        <v>1333</v>
      </c>
      <c r="U34" s="42">
        <v>1206</v>
      </c>
      <c r="V34" s="42">
        <v>1504</v>
      </c>
      <c r="W34" s="42">
        <v>1247</v>
      </c>
      <c r="X34" s="42">
        <v>1369</v>
      </c>
      <c r="Y34" s="42">
        <v>1676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221</v>
      </c>
      <c r="J35" s="3">
        <f t="shared" si="18"/>
        <v>231</v>
      </c>
      <c r="K35" s="3">
        <f t="shared" si="18"/>
        <v>242</v>
      </c>
      <c r="L35" s="3">
        <f t="shared" si="18"/>
        <v>225</v>
      </c>
      <c r="M35" s="3">
        <f t="shared" si="18"/>
        <v>226</v>
      </c>
      <c r="N35" s="3">
        <f t="shared" si="18"/>
        <v>233</v>
      </c>
      <c r="O35" s="3">
        <f t="shared" si="18"/>
        <v>224</v>
      </c>
      <c r="P35" s="3">
        <f t="shared" si="18"/>
        <v>166</v>
      </c>
      <c r="Q35" s="3">
        <f t="shared" si="18"/>
        <v>166</v>
      </c>
      <c r="R35" s="3">
        <f t="shared" si="18"/>
        <v>181</v>
      </c>
      <c r="S35" s="3">
        <f t="shared" si="18"/>
        <v>233</v>
      </c>
      <c r="T35" s="3">
        <f t="shared" si="18"/>
        <v>257</v>
      </c>
      <c r="U35" s="3">
        <f t="shared" si="18"/>
        <v>317</v>
      </c>
      <c r="V35" s="3">
        <f t="shared" si="18"/>
        <v>337</v>
      </c>
      <c r="W35" s="3">
        <f t="shared" ref="W35:X35" si="19">W36+W44</f>
        <v>57</v>
      </c>
      <c r="X35" s="3">
        <f t="shared" si="19"/>
        <v>115</v>
      </c>
      <c r="Y35" s="3">
        <f t="shared" ref="Y35" si="20">Y36+Y44</f>
        <v>418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141</v>
      </c>
      <c r="J36" s="68">
        <v>144</v>
      </c>
      <c r="K36" s="68">
        <v>141</v>
      </c>
      <c r="L36" s="68">
        <v>130</v>
      </c>
      <c r="M36" s="68">
        <v>116</v>
      </c>
      <c r="N36" s="68">
        <v>118</v>
      </c>
      <c r="O36" s="68">
        <v>112</v>
      </c>
      <c r="P36" s="68">
        <v>120</v>
      </c>
      <c r="Q36" s="68">
        <v>120</v>
      </c>
      <c r="R36" s="42">
        <v>124</v>
      </c>
      <c r="S36" s="42">
        <v>142</v>
      </c>
      <c r="T36" s="42">
        <v>172</v>
      </c>
      <c r="U36" s="42">
        <v>198</v>
      </c>
      <c r="V36" s="42">
        <v>223</v>
      </c>
      <c r="W36" s="42">
        <v>44</v>
      </c>
      <c r="X36" s="42">
        <v>83</v>
      </c>
      <c r="Y36" s="42">
        <v>230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54</v>
      </c>
      <c r="J37" s="68">
        <v>53</v>
      </c>
      <c r="K37" s="68">
        <v>53</v>
      </c>
      <c r="L37" s="68">
        <v>47</v>
      </c>
      <c r="M37" s="68">
        <v>41</v>
      </c>
      <c r="N37" s="68">
        <v>40</v>
      </c>
      <c r="O37" s="68">
        <v>36</v>
      </c>
      <c r="P37" s="68">
        <v>37</v>
      </c>
      <c r="Q37" s="68">
        <v>34</v>
      </c>
      <c r="R37" s="42">
        <v>33</v>
      </c>
      <c r="S37" s="42">
        <v>37</v>
      </c>
      <c r="T37" s="42">
        <v>42</v>
      </c>
      <c r="U37" s="42">
        <v>47</v>
      </c>
      <c r="V37" s="42">
        <v>51</v>
      </c>
      <c r="W37" s="42">
        <v>9</v>
      </c>
      <c r="X37" s="42">
        <v>16</v>
      </c>
      <c r="Y37" s="42">
        <v>42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2</v>
      </c>
      <c r="J38" s="68">
        <v>3</v>
      </c>
      <c r="K38" s="68">
        <v>3</v>
      </c>
      <c r="L38" s="68">
        <v>3</v>
      </c>
      <c r="M38" s="68">
        <v>3</v>
      </c>
      <c r="N38" s="68">
        <v>3</v>
      </c>
      <c r="O38" s="68">
        <v>3</v>
      </c>
      <c r="P38" s="68">
        <v>3</v>
      </c>
      <c r="Q38" s="68">
        <v>3</v>
      </c>
      <c r="R38" s="42">
        <v>3</v>
      </c>
      <c r="S38" s="42">
        <v>3</v>
      </c>
      <c r="T38" s="42">
        <v>3</v>
      </c>
      <c r="U38" s="42">
        <v>3</v>
      </c>
      <c r="V38" s="42">
        <v>4</v>
      </c>
      <c r="W38" s="42">
        <v>3</v>
      </c>
      <c r="X38" s="42">
        <v>3</v>
      </c>
      <c r="Y38" s="42">
        <v>4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51</v>
      </c>
      <c r="J39" s="68">
        <v>51</v>
      </c>
      <c r="K39" s="68">
        <v>50</v>
      </c>
      <c r="L39" s="68">
        <v>45</v>
      </c>
      <c r="M39" s="68">
        <v>38</v>
      </c>
      <c r="N39" s="68">
        <v>37</v>
      </c>
      <c r="O39" s="68">
        <v>34</v>
      </c>
      <c r="P39" s="68">
        <v>34</v>
      </c>
      <c r="Q39" s="68">
        <v>31</v>
      </c>
      <c r="R39" s="42">
        <v>30</v>
      </c>
      <c r="S39" s="42">
        <v>34</v>
      </c>
      <c r="T39" s="42">
        <v>39</v>
      </c>
      <c r="U39" s="42">
        <v>44</v>
      </c>
      <c r="V39" s="42">
        <v>47</v>
      </c>
      <c r="W39" s="42">
        <v>6</v>
      </c>
      <c r="X39" s="42">
        <v>13</v>
      </c>
      <c r="Y39" s="42">
        <v>39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87</v>
      </c>
      <c r="J40" s="68">
        <v>91</v>
      </c>
      <c r="K40" s="68">
        <v>88</v>
      </c>
      <c r="L40" s="68">
        <v>82</v>
      </c>
      <c r="M40" s="68">
        <v>75</v>
      </c>
      <c r="N40" s="68">
        <v>78</v>
      </c>
      <c r="O40" s="68">
        <v>76</v>
      </c>
      <c r="P40" s="68">
        <v>83</v>
      </c>
      <c r="Q40" s="68">
        <v>86</v>
      </c>
      <c r="R40" s="42">
        <v>91</v>
      </c>
      <c r="S40" s="42">
        <v>106</v>
      </c>
      <c r="T40" s="42">
        <v>129</v>
      </c>
      <c r="U40" s="42">
        <v>151</v>
      </c>
      <c r="V40" s="42">
        <v>172</v>
      </c>
      <c r="W40" s="42">
        <v>34</v>
      </c>
      <c r="X40" s="42">
        <v>67</v>
      </c>
      <c r="Y40" s="42">
        <v>188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8</v>
      </c>
      <c r="J42" s="68">
        <v>10</v>
      </c>
      <c r="K42" s="68">
        <v>11</v>
      </c>
      <c r="L42" s="68">
        <v>12</v>
      </c>
      <c r="M42" s="68">
        <v>14</v>
      </c>
      <c r="N42" s="68">
        <v>16</v>
      </c>
      <c r="O42" s="68">
        <v>17</v>
      </c>
      <c r="P42" s="68">
        <v>19</v>
      </c>
      <c r="Q42" s="68">
        <v>22</v>
      </c>
      <c r="R42" s="42">
        <v>24</v>
      </c>
      <c r="S42" s="42">
        <v>27</v>
      </c>
      <c r="T42" s="42">
        <v>29</v>
      </c>
      <c r="U42" s="42">
        <v>30</v>
      </c>
      <c r="V42" s="42">
        <v>32</v>
      </c>
      <c r="W42" s="42">
        <v>17</v>
      </c>
      <c r="X42" s="42">
        <v>15</v>
      </c>
      <c r="Y42" s="42">
        <v>20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79</v>
      </c>
      <c r="J43" s="68">
        <v>80</v>
      </c>
      <c r="K43" s="68">
        <v>77</v>
      </c>
      <c r="L43" s="68">
        <v>70</v>
      </c>
      <c r="M43" s="68">
        <v>61</v>
      </c>
      <c r="N43" s="68">
        <v>62</v>
      </c>
      <c r="O43" s="68">
        <v>58</v>
      </c>
      <c r="P43" s="68">
        <v>64</v>
      </c>
      <c r="Q43" s="68">
        <v>64</v>
      </c>
      <c r="R43" s="42">
        <v>66</v>
      </c>
      <c r="S43" s="42">
        <v>79</v>
      </c>
      <c r="T43" s="42">
        <v>100</v>
      </c>
      <c r="U43" s="42">
        <v>120</v>
      </c>
      <c r="V43" s="42">
        <v>140</v>
      </c>
      <c r="W43" s="42">
        <v>17</v>
      </c>
      <c r="X43" s="42">
        <v>52</v>
      </c>
      <c r="Y43" s="42">
        <v>168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80</v>
      </c>
      <c r="J44" s="68">
        <v>87</v>
      </c>
      <c r="K44" s="68">
        <v>101</v>
      </c>
      <c r="L44" s="68">
        <v>95</v>
      </c>
      <c r="M44" s="68">
        <v>110</v>
      </c>
      <c r="N44" s="68">
        <v>115</v>
      </c>
      <c r="O44" s="68">
        <v>112</v>
      </c>
      <c r="P44" s="68">
        <v>46</v>
      </c>
      <c r="Q44" s="68">
        <v>46</v>
      </c>
      <c r="R44" s="42">
        <v>57</v>
      </c>
      <c r="S44" s="42">
        <v>91</v>
      </c>
      <c r="T44" s="42">
        <v>85</v>
      </c>
      <c r="U44" s="42">
        <v>119</v>
      </c>
      <c r="V44" s="42">
        <v>114</v>
      </c>
      <c r="W44" s="42">
        <v>13</v>
      </c>
      <c r="X44" s="42">
        <v>32</v>
      </c>
      <c r="Y44" s="42">
        <v>188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4.5248868778280604E-2</v>
      </c>
      <c r="K46" s="65">
        <f t="shared" si="21"/>
        <v>4.7619047619047672E-2</v>
      </c>
      <c r="L46" s="65">
        <f t="shared" si="21"/>
        <v>-7.0247933884297509E-2</v>
      </c>
      <c r="M46" s="65">
        <f t="shared" si="21"/>
        <v>4.4444444444444731E-3</v>
      </c>
      <c r="N46" s="65">
        <f t="shared" si="21"/>
        <v>3.0973451327433565E-2</v>
      </c>
      <c r="O46" s="65">
        <f t="shared" si="21"/>
        <v>-3.8626609442060089E-2</v>
      </c>
      <c r="P46" s="65">
        <f t="shared" si="21"/>
        <v>-0.2589285714285714</v>
      </c>
      <c r="Q46" s="65">
        <f t="shared" si="21"/>
        <v>0</v>
      </c>
      <c r="R46" s="65">
        <f t="shared" si="21"/>
        <v>9.0361445783132543E-2</v>
      </c>
      <c r="S46" s="65">
        <f t="shared" si="21"/>
        <v>0.28729281767955794</v>
      </c>
      <c r="T46" s="65">
        <f t="shared" si="21"/>
        <v>0.10300429184549365</v>
      </c>
      <c r="U46" s="65">
        <f t="shared" si="21"/>
        <v>0.23346303501945531</v>
      </c>
      <c r="V46" s="65">
        <f t="shared" si="21"/>
        <v>6.3091482649842323E-2</v>
      </c>
      <c r="W46" s="65">
        <f t="shared" si="21"/>
        <v>-0.83086053412462912</v>
      </c>
      <c r="X46" s="65">
        <f t="shared" si="21"/>
        <v>1.0175438596491229</v>
      </c>
      <c r="Y46" s="65">
        <f t="shared" si="21"/>
        <v>2.6347826086956521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2.1276595744680771E-2</v>
      </c>
      <c r="K47" s="65">
        <f t="shared" si="21"/>
        <v>-2.083333333333337E-2</v>
      </c>
      <c r="L47" s="65">
        <f t="shared" si="21"/>
        <v>-7.8014184397163122E-2</v>
      </c>
      <c r="M47" s="65">
        <f t="shared" si="21"/>
        <v>-0.10769230769230764</v>
      </c>
      <c r="N47" s="65">
        <f t="shared" si="21"/>
        <v>1.7241379310344751E-2</v>
      </c>
      <c r="O47" s="65">
        <f t="shared" si="21"/>
        <v>-5.084745762711862E-2</v>
      </c>
      <c r="P47" s="65">
        <f t="shared" si="21"/>
        <v>7.1428571428571397E-2</v>
      </c>
      <c r="Q47" s="65">
        <f t="shared" si="21"/>
        <v>0</v>
      </c>
      <c r="R47" s="65">
        <f t="shared" si="21"/>
        <v>3.3333333333333437E-2</v>
      </c>
      <c r="S47" s="65">
        <f t="shared" si="21"/>
        <v>0.14516129032258074</v>
      </c>
      <c r="T47" s="65">
        <f t="shared" si="21"/>
        <v>0.21126760563380276</v>
      </c>
      <c r="U47" s="65">
        <f t="shared" si="21"/>
        <v>0.15116279069767447</v>
      </c>
      <c r="V47" s="65">
        <f t="shared" si="21"/>
        <v>0.1262626262626263</v>
      </c>
      <c r="W47" s="65">
        <f t="shared" si="21"/>
        <v>-0.80269058295964124</v>
      </c>
      <c r="X47" s="65">
        <f t="shared" si="21"/>
        <v>0.88636363636363646</v>
      </c>
      <c r="Y47" s="65">
        <f t="shared" si="21"/>
        <v>1.7710843373493974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-1.851851851851849E-2</v>
      </c>
      <c r="K48" s="65">
        <f t="shared" si="21"/>
        <v>0</v>
      </c>
      <c r="L48" s="65">
        <f t="shared" si="21"/>
        <v>-0.1132075471698113</v>
      </c>
      <c r="M48" s="65">
        <f t="shared" si="21"/>
        <v>-0.12765957446808507</v>
      </c>
      <c r="N48" s="65">
        <f t="shared" si="21"/>
        <v>-2.4390243902439046E-2</v>
      </c>
      <c r="O48" s="65">
        <f t="shared" si="21"/>
        <v>-9.9999999999999978E-2</v>
      </c>
      <c r="P48" s="65">
        <f t="shared" si="21"/>
        <v>2.7777777777777679E-2</v>
      </c>
      <c r="Q48" s="65">
        <f t="shared" si="21"/>
        <v>-8.108108108108103E-2</v>
      </c>
      <c r="R48" s="65">
        <f t="shared" si="21"/>
        <v>-2.9411764705882359E-2</v>
      </c>
      <c r="S48" s="65">
        <f t="shared" si="21"/>
        <v>0.1212121212121211</v>
      </c>
      <c r="T48" s="65">
        <f t="shared" si="21"/>
        <v>0.13513513513513509</v>
      </c>
      <c r="U48" s="65">
        <f t="shared" si="21"/>
        <v>0.11904761904761907</v>
      </c>
      <c r="V48" s="65">
        <f t="shared" si="21"/>
        <v>8.5106382978723305E-2</v>
      </c>
      <c r="W48" s="65">
        <f t="shared" si="21"/>
        <v>-0.82352941176470584</v>
      </c>
      <c r="X48" s="65">
        <f t="shared" si="21"/>
        <v>0.77777777777777768</v>
      </c>
      <c r="Y48" s="65">
        <f t="shared" si="21"/>
        <v>1.625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4.5977011494252817E-2</v>
      </c>
      <c r="K49" s="65">
        <f t="shared" si="22"/>
        <v>-3.2967032967032961E-2</v>
      </c>
      <c r="L49" s="65">
        <f t="shared" si="22"/>
        <v>-6.8181818181818232E-2</v>
      </c>
      <c r="M49" s="65">
        <f t="shared" si="22"/>
        <v>-8.536585365853655E-2</v>
      </c>
      <c r="N49" s="65">
        <f t="shared" si="22"/>
        <v>4.0000000000000036E-2</v>
      </c>
      <c r="O49" s="65">
        <f t="shared" si="22"/>
        <v>-2.5641025641025661E-2</v>
      </c>
      <c r="P49" s="65">
        <f t="shared" si="22"/>
        <v>9.210526315789469E-2</v>
      </c>
      <c r="Q49" s="65">
        <f t="shared" si="22"/>
        <v>3.6144578313253017E-2</v>
      </c>
      <c r="R49" s="65">
        <f t="shared" si="22"/>
        <v>5.8139534883721034E-2</v>
      </c>
      <c r="S49" s="65">
        <f t="shared" si="22"/>
        <v>0.16483516483516492</v>
      </c>
      <c r="T49" s="65">
        <f t="shared" si="22"/>
        <v>0.21698113207547176</v>
      </c>
      <c r="U49" s="65">
        <f t="shared" si="22"/>
        <v>0.17054263565891481</v>
      </c>
      <c r="V49" s="65">
        <f t="shared" si="22"/>
        <v>0.13907284768211925</v>
      </c>
      <c r="W49" s="65">
        <f t="shared" si="22"/>
        <v>-0.80232558139534882</v>
      </c>
      <c r="X49" s="65">
        <f t="shared" si="22"/>
        <v>0.97058823529411775</v>
      </c>
      <c r="Y49" s="65">
        <f t="shared" si="22"/>
        <v>1.8059701492537314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8.7499999999999911E-2</v>
      </c>
      <c r="K50" s="88">
        <f t="shared" si="23"/>
        <v>0.16091954022988508</v>
      </c>
      <c r="L50" s="88">
        <f t="shared" si="23"/>
        <v>-5.9405940594059459E-2</v>
      </c>
      <c r="M50" s="88">
        <f t="shared" si="23"/>
        <v>0.15789473684210531</v>
      </c>
      <c r="N50" s="88">
        <f t="shared" si="23"/>
        <v>4.5454545454545414E-2</v>
      </c>
      <c r="O50" s="88">
        <f t="shared" si="23"/>
        <v>-2.6086956521739091E-2</v>
      </c>
      <c r="P50" s="88">
        <f t="shared" si="23"/>
        <v>-0.5892857142857143</v>
      </c>
      <c r="Q50" s="88">
        <f t="shared" si="23"/>
        <v>0</v>
      </c>
      <c r="R50" s="88">
        <f t="shared" si="23"/>
        <v>0.23913043478260865</v>
      </c>
      <c r="S50" s="88">
        <f t="shared" si="23"/>
        <v>0.59649122807017552</v>
      </c>
      <c r="T50" s="88">
        <f t="shared" si="23"/>
        <v>-6.5934065934065922E-2</v>
      </c>
      <c r="U50" s="88">
        <f t="shared" si="23"/>
        <v>0.39999999999999991</v>
      </c>
      <c r="V50" s="88">
        <f t="shared" si="23"/>
        <v>-4.2016806722689037E-2</v>
      </c>
      <c r="W50" s="88">
        <f t="shared" si="23"/>
        <v>-0.88596491228070173</v>
      </c>
      <c r="X50" s="88">
        <f t="shared" si="23"/>
        <v>1.4615384615384617</v>
      </c>
      <c r="Y50" s="88">
        <f t="shared" si="23"/>
        <v>4.875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3.7578643087910223E-2</v>
      </c>
      <c r="J52" s="65">
        <f t="shared" si="24"/>
        <v>3.8169200264375411E-2</v>
      </c>
      <c r="K52" s="65">
        <f t="shared" si="24"/>
        <v>3.6539332628718106E-2</v>
      </c>
      <c r="L52" s="65">
        <f t="shared" si="24"/>
        <v>4.8754062838569881E-2</v>
      </c>
      <c r="M52" s="65">
        <f t="shared" si="24"/>
        <v>4.8591700709524836E-2</v>
      </c>
      <c r="N52" s="65">
        <f t="shared" si="24"/>
        <v>4.5146289478783179E-2</v>
      </c>
      <c r="O52" s="65">
        <f t="shared" si="24"/>
        <v>3.8153636518480666E-2</v>
      </c>
      <c r="P52" s="65">
        <f t="shared" si="24"/>
        <v>2.9521607682731637E-2</v>
      </c>
      <c r="Q52" s="65">
        <f t="shared" si="24"/>
        <v>2.5804445826208611E-2</v>
      </c>
      <c r="R52" s="65">
        <f t="shared" si="24"/>
        <v>3.0146568954030645E-2</v>
      </c>
      <c r="S52" s="65">
        <f t="shared" si="24"/>
        <v>3.6140840701101289E-2</v>
      </c>
      <c r="T52" s="65">
        <f t="shared" si="24"/>
        <v>3.5531591317572241E-2</v>
      </c>
      <c r="U52" s="65">
        <f t="shared" si="24"/>
        <v>3.7823648729268584E-2</v>
      </c>
      <c r="V52" s="65">
        <f t="shared" si="24"/>
        <v>4.2647431030118955E-2</v>
      </c>
      <c r="W52" s="65">
        <f t="shared" ref="W52:X52" si="25">W35/W32</f>
        <v>9.2352559948152956E-3</v>
      </c>
      <c r="X52" s="65">
        <f t="shared" si="25"/>
        <v>1.4136447449293177E-2</v>
      </c>
      <c r="Y52" s="65">
        <f t="shared" ref="Y52" si="26">Y35/Y32</f>
        <v>4.0258114225175771E-2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0.24887387387387389</v>
      </c>
      <c r="J53" s="88">
        <f t="shared" si="27"/>
        <v>0.30078125</v>
      </c>
      <c r="K53" s="88">
        <f t="shared" si="27"/>
        <v>0.34870317002881845</v>
      </c>
      <c r="L53" s="88">
        <f t="shared" si="27"/>
        <v>0.36885245901639346</v>
      </c>
      <c r="M53" s="88">
        <f t="shared" si="27"/>
        <v>0.29894179894179895</v>
      </c>
      <c r="N53" s="88">
        <f t="shared" si="27"/>
        <v>0.32770745428973275</v>
      </c>
      <c r="O53" s="88">
        <f t="shared" si="27"/>
        <v>0.29986613119143241</v>
      </c>
      <c r="P53" s="88">
        <f t="shared" si="27"/>
        <v>0.17382198952879582</v>
      </c>
      <c r="Q53" s="88">
        <f t="shared" si="27"/>
        <v>0.1205519244734931</v>
      </c>
      <c r="R53" s="88">
        <f t="shared" si="27"/>
        <v>0.12188552188552189</v>
      </c>
      <c r="S53" s="88">
        <f t="shared" si="27"/>
        <v>0.125</v>
      </c>
      <c r="T53" s="88">
        <f t="shared" si="27"/>
        <v>0.19279819954988747</v>
      </c>
      <c r="U53" s="88">
        <f t="shared" si="27"/>
        <v>0.26285240464344944</v>
      </c>
      <c r="V53" s="88">
        <f t="shared" si="27"/>
        <v>0.22406914893617022</v>
      </c>
      <c r="W53" s="88">
        <f t="shared" ref="W53:X53" si="28">W35/W34</f>
        <v>4.5709703287890938E-2</v>
      </c>
      <c r="X53" s="88">
        <f t="shared" si="28"/>
        <v>8.4002921840759678E-2</v>
      </c>
      <c r="Y53" s="88">
        <f t="shared" ref="Y53" si="29">Y35/Y34</f>
        <v>0.2494033412887828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3.6199095022624438E-2</v>
      </c>
      <c r="J55" s="88">
        <f t="shared" si="30"/>
        <v>4.3290043290043288E-2</v>
      </c>
      <c r="K55" s="88">
        <f t="shared" si="30"/>
        <v>4.5454545454545456E-2</v>
      </c>
      <c r="L55" s="88">
        <f t="shared" si="30"/>
        <v>5.3333333333333337E-2</v>
      </c>
      <c r="M55" s="88">
        <f t="shared" si="30"/>
        <v>6.1946902654867256E-2</v>
      </c>
      <c r="N55" s="88">
        <f t="shared" si="30"/>
        <v>6.8669527896995708E-2</v>
      </c>
      <c r="O55" s="88">
        <f t="shared" si="30"/>
        <v>7.5892857142857137E-2</v>
      </c>
      <c r="P55" s="88">
        <f t="shared" si="30"/>
        <v>0.1144578313253012</v>
      </c>
      <c r="Q55" s="88">
        <f t="shared" si="30"/>
        <v>0.13253012048192772</v>
      </c>
      <c r="R55" s="88">
        <f t="shared" si="30"/>
        <v>0.13259668508287292</v>
      </c>
      <c r="S55" s="88">
        <f t="shared" si="30"/>
        <v>0.11587982832618025</v>
      </c>
      <c r="T55" s="88">
        <f t="shared" si="30"/>
        <v>0.11284046692607004</v>
      </c>
      <c r="U55" s="88">
        <f t="shared" si="30"/>
        <v>9.4637223974763401E-2</v>
      </c>
      <c r="V55" s="88">
        <f t="shared" si="30"/>
        <v>9.4955489614243327E-2</v>
      </c>
      <c r="W55" s="88">
        <f t="shared" ref="W55:X55" si="31">W42/W35</f>
        <v>0.2982456140350877</v>
      </c>
      <c r="X55" s="88">
        <f t="shared" si="31"/>
        <v>0.13043478260869565</v>
      </c>
      <c r="Y55" s="88">
        <f t="shared" ref="Y55" si="32">Y42/Y35</f>
        <v>4.784688995215311E-2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0.24434389140271492</v>
      </c>
      <c r="J56" s="65">
        <f t="shared" si="33"/>
        <v>0.22943722943722944</v>
      </c>
      <c r="K56" s="65">
        <f t="shared" si="33"/>
        <v>0.21900826446280991</v>
      </c>
      <c r="L56" s="65">
        <f t="shared" si="33"/>
        <v>0.2088888888888889</v>
      </c>
      <c r="M56" s="65">
        <f t="shared" si="33"/>
        <v>0.18141592920353983</v>
      </c>
      <c r="N56" s="65">
        <f t="shared" si="33"/>
        <v>0.17167381974248927</v>
      </c>
      <c r="O56" s="65">
        <f t="shared" si="33"/>
        <v>0.16071428571428573</v>
      </c>
      <c r="P56" s="65">
        <f t="shared" si="33"/>
        <v>0.22289156626506024</v>
      </c>
      <c r="Q56" s="65">
        <f t="shared" si="33"/>
        <v>0.20481927710843373</v>
      </c>
      <c r="R56" s="65">
        <f t="shared" si="33"/>
        <v>0.18232044198895028</v>
      </c>
      <c r="S56" s="65">
        <f t="shared" si="33"/>
        <v>0.15879828326180256</v>
      </c>
      <c r="T56" s="65">
        <f t="shared" si="33"/>
        <v>0.16342412451361868</v>
      </c>
      <c r="U56" s="65">
        <f t="shared" si="33"/>
        <v>0.14826498422712933</v>
      </c>
      <c r="V56" s="65">
        <f t="shared" si="33"/>
        <v>0.1513353115727003</v>
      </c>
      <c r="W56" s="65">
        <f t="shared" ref="W56:X56" si="34">W37/W35</f>
        <v>0.15789473684210525</v>
      </c>
      <c r="X56" s="65">
        <f t="shared" si="34"/>
        <v>0.1391304347826087</v>
      </c>
      <c r="Y56" s="65">
        <f t="shared" ref="Y56" si="35">Y37/Y35</f>
        <v>0.10047846889952153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75</v>
      </c>
      <c r="J59" s="42">
        <f t="shared" si="36"/>
        <v>107</v>
      </c>
      <c r="K59" s="42">
        <f t="shared" si="36"/>
        <v>180</v>
      </c>
      <c r="L59" s="42">
        <f t="shared" si="36"/>
        <v>178</v>
      </c>
      <c r="M59" s="42">
        <f t="shared" si="36"/>
        <v>182</v>
      </c>
      <c r="N59" s="42">
        <f t="shared" si="36"/>
        <v>229</v>
      </c>
      <c r="O59" s="42">
        <f t="shared" si="36"/>
        <v>259</v>
      </c>
      <c r="P59" s="42">
        <f t="shared" si="36"/>
        <v>342</v>
      </c>
      <c r="Q59" s="42">
        <f t="shared" si="36"/>
        <v>362</v>
      </c>
      <c r="R59" s="42">
        <f t="shared" si="36"/>
        <v>370</v>
      </c>
      <c r="S59" s="42">
        <f t="shared" si="36"/>
        <v>306</v>
      </c>
      <c r="T59" s="42">
        <f t="shared" si="36"/>
        <v>256</v>
      </c>
      <c r="U59" s="42">
        <f t="shared" si="36"/>
        <v>181</v>
      </c>
      <c r="V59" s="42">
        <f t="shared" si="36"/>
        <v>153</v>
      </c>
      <c r="W59" s="42">
        <f t="shared" ref="W59:X59" si="37">W8-W35</f>
        <v>63</v>
      </c>
      <c r="X59" s="42">
        <f t="shared" si="37"/>
        <v>-53</v>
      </c>
      <c r="Y59" s="42">
        <f t="shared" ref="Y59" si="38">Y8-Y35</f>
        <v>-133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0.42666666666666669</v>
      </c>
      <c r="K61" s="87">
        <f t="shared" si="39"/>
        <v>0.68224299065420557</v>
      </c>
      <c r="L61" s="87">
        <f t="shared" si="39"/>
        <v>-1.1111111111111112E-2</v>
      </c>
      <c r="M61" s="87">
        <f t="shared" si="39"/>
        <v>2.247191011235955E-2</v>
      </c>
      <c r="N61" s="87">
        <f t="shared" si="39"/>
        <v>0.25824175824175827</v>
      </c>
      <c r="O61" s="87">
        <f t="shared" si="39"/>
        <v>0.13100436681222707</v>
      </c>
      <c r="P61" s="87">
        <f t="shared" si="39"/>
        <v>0.32046332046332049</v>
      </c>
      <c r="Q61" s="87">
        <f t="shared" si="39"/>
        <v>5.8479532163742687E-2</v>
      </c>
      <c r="R61" s="87">
        <f t="shared" si="39"/>
        <v>2.2099447513812154E-2</v>
      </c>
      <c r="S61" s="87">
        <f t="shared" si="39"/>
        <v>-0.17297297297297298</v>
      </c>
      <c r="T61" s="87">
        <f t="shared" si="39"/>
        <v>-0.16339869281045752</v>
      </c>
      <c r="U61" s="87">
        <f t="shared" si="39"/>
        <v>-0.29296875</v>
      </c>
      <c r="V61" s="87">
        <f t="shared" si="39"/>
        <v>-0.15469613259668508</v>
      </c>
      <c r="W61" s="87">
        <f t="shared" si="39"/>
        <v>-0.58823529411764708</v>
      </c>
      <c r="X61" s="87">
        <f t="shared" si="39"/>
        <v>-1.8412698412698412</v>
      </c>
      <c r="Y61" s="87">
        <f t="shared" si="39"/>
        <v>-1.5094339622641511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474" priority="19" stopIfTrue="1" operator="lessThan">
      <formula>0</formula>
    </cfRule>
  </conditionalFormatting>
  <conditionalFormatting sqref="B19:V24 W19:Y29 I25:V26 B27:V27 I28:V29 Z34:HI35 Z51:HI53 I55:Y56">
    <cfRule type="cellIs" dxfId="473" priority="21" stopIfTrue="1" operator="lessThan">
      <formula>0</formula>
    </cfRule>
  </conditionalFormatting>
  <conditionalFormatting sqref="B48:Y51 B54:Y54 A57:U57 I59:Y59">
    <cfRule type="cellIs" dxfId="472" priority="4" stopIfTrue="1" operator="lessThan">
      <formula>0</formula>
    </cfRule>
  </conditionalFormatting>
  <conditionalFormatting sqref="C50:I50 B50:B51 I52:Y53">
    <cfRule type="cellIs" dxfId="471" priority="18" stopIfTrue="1" operator="lessThan">
      <formula>0</formula>
    </cfRule>
  </conditionalFormatting>
  <conditionalFormatting sqref="C19:Y23">
    <cfRule type="cellIs" dxfId="470" priority="2" operator="lessThan">
      <formula>0</formula>
    </cfRule>
  </conditionalFormatting>
  <conditionalFormatting sqref="J46:Y50">
    <cfRule type="cellIs" dxfId="469" priority="1" operator="lessThan">
      <formula>0</formula>
    </cfRule>
  </conditionalFormatting>
  <conditionalFormatting sqref="J61:Y61">
    <cfRule type="cellIs" dxfId="468" priority="3" stopIfTrue="1" operator="lessThan">
      <formula>0</formula>
    </cfRule>
  </conditionalFormatting>
  <conditionalFormatting sqref="M34:P34">
    <cfRule type="cellIs" dxfId="467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6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15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28659</v>
      </c>
      <c r="C5" s="42">
        <v>30821</v>
      </c>
      <c r="D5" s="42">
        <v>29942</v>
      </c>
      <c r="E5" s="42">
        <v>30053</v>
      </c>
      <c r="F5" s="42">
        <v>28582</v>
      </c>
      <c r="G5" s="42">
        <v>34234</v>
      </c>
      <c r="H5" s="42">
        <v>35241</v>
      </c>
      <c r="I5" s="42">
        <v>37425</v>
      </c>
      <c r="J5" s="42">
        <v>43168</v>
      </c>
      <c r="K5" s="42">
        <v>47880</v>
      </c>
      <c r="L5" s="42">
        <v>44304</v>
      </c>
      <c r="M5" s="42">
        <v>45279</v>
      </c>
      <c r="N5" s="42">
        <v>47563</v>
      </c>
      <c r="O5" s="42">
        <v>49874</v>
      </c>
      <c r="P5" s="42">
        <v>51528</v>
      </c>
      <c r="Q5" s="42">
        <v>51314</v>
      </c>
      <c r="R5" s="42">
        <v>50074</v>
      </c>
      <c r="S5" s="42">
        <v>51493</v>
      </c>
      <c r="T5" s="42">
        <v>53914</v>
      </c>
      <c r="U5" s="42">
        <v>58237</v>
      </c>
      <c r="V5" s="42">
        <v>60012</v>
      </c>
      <c r="W5" s="42">
        <v>42890</v>
      </c>
      <c r="X5" s="42">
        <v>46996</v>
      </c>
      <c r="Y5" s="42">
        <v>68638</v>
      </c>
    </row>
    <row r="6" spans="1:25" x14ac:dyDescent="0.3">
      <c r="A6" s="67" t="s">
        <v>113</v>
      </c>
      <c r="B6" s="42">
        <v>18698</v>
      </c>
      <c r="C6" s="42">
        <v>20408</v>
      </c>
      <c r="D6" s="42">
        <v>20032</v>
      </c>
      <c r="E6" s="42">
        <v>19211</v>
      </c>
      <c r="F6" s="68">
        <v>17257</v>
      </c>
      <c r="G6" s="68">
        <v>21157</v>
      </c>
      <c r="H6" s="68">
        <v>22612</v>
      </c>
      <c r="I6" s="68">
        <v>24009</v>
      </c>
      <c r="J6" s="68">
        <v>27218</v>
      </c>
      <c r="K6" s="68">
        <v>29681</v>
      </c>
      <c r="L6" s="68">
        <v>26989</v>
      </c>
      <c r="M6" s="68">
        <v>27353</v>
      </c>
      <c r="N6" s="68">
        <v>28420</v>
      </c>
      <c r="O6" s="68">
        <v>31290</v>
      </c>
      <c r="P6" s="68">
        <v>32114</v>
      </c>
      <c r="Q6" s="68">
        <v>31667</v>
      </c>
      <c r="R6" s="42">
        <v>30235</v>
      </c>
      <c r="S6" s="42">
        <v>31300</v>
      </c>
      <c r="T6" s="42">
        <v>33689</v>
      </c>
      <c r="U6" s="42">
        <v>36765</v>
      </c>
      <c r="V6" s="42">
        <v>37844</v>
      </c>
      <c r="W6" s="42">
        <v>27311</v>
      </c>
      <c r="X6" s="42">
        <v>29950</v>
      </c>
      <c r="Y6" s="42">
        <v>46246</v>
      </c>
    </row>
    <row r="7" spans="1:25" x14ac:dyDescent="0.3">
      <c r="A7" s="67" t="s">
        <v>114</v>
      </c>
      <c r="B7" s="42">
        <v>9961</v>
      </c>
      <c r="C7" s="42">
        <v>10413</v>
      </c>
      <c r="D7" s="42">
        <v>9909</v>
      </c>
      <c r="E7" s="42">
        <v>10842</v>
      </c>
      <c r="F7" s="68">
        <v>11325</v>
      </c>
      <c r="G7" s="68">
        <v>13077</v>
      </c>
      <c r="H7" s="68">
        <v>12629</v>
      </c>
      <c r="I7" s="68">
        <v>13416</v>
      </c>
      <c r="J7" s="68">
        <v>15951</v>
      </c>
      <c r="K7" s="68">
        <v>18199</v>
      </c>
      <c r="L7" s="68">
        <v>17315</v>
      </c>
      <c r="M7" s="68">
        <v>17926</v>
      </c>
      <c r="N7" s="68">
        <v>19142</v>
      </c>
      <c r="O7" s="68">
        <v>18584</v>
      </c>
      <c r="P7" s="68">
        <v>19415</v>
      </c>
      <c r="Q7" s="42">
        <v>19647</v>
      </c>
      <c r="R7" s="42">
        <v>19839</v>
      </c>
      <c r="S7" s="42">
        <v>20193</v>
      </c>
      <c r="T7" s="42">
        <v>20224</v>
      </c>
      <c r="U7" s="42">
        <v>21472</v>
      </c>
      <c r="V7" s="42">
        <v>22168</v>
      </c>
      <c r="W7" s="42">
        <v>15579</v>
      </c>
      <c r="X7" s="42">
        <v>17045</v>
      </c>
      <c r="Y7" s="42">
        <v>22391</v>
      </c>
    </row>
    <row r="8" spans="1:25" x14ac:dyDescent="0.3">
      <c r="A8" s="69" t="s">
        <v>1</v>
      </c>
      <c r="B8" s="3">
        <f>B9+B17</f>
        <v>3209</v>
      </c>
      <c r="C8" s="3">
        <f t="shared" ref="C8:V8" si="0">C9+C17</f>
        <v>3403</v>
      </c>
      <c r="D8" s="3">
        <f t="shared" si="0"/>
        <v>2798</v>
      </c>
      <c r="E8" s="3">
        <f t="shared" si="0"/>
        <v>2492</v>
      </c>
      <c r="F8" s="3">
        <f t="shared" si="0"/>
        <v>2367</v>
      </c>
      <c r="G8" s="3">
        <f t="shared" si="0"/>
        <v>2732</v>
      </c>
      <c r="H8" s="3">
        <f t="shared" si="0"/>
        <v>3052</v>
      </c>
      <c r="I8" s="3">
        <f t="shared" si="0"/>
        <v>2841</v>
      </c>
      <c r="J8" s="3">
        <f t="shared" si="0"/>
        <v>3547</v>
      </c>
      <c r="K8" s="3">
        <f t="shared" si="0"/>
        <v>4424</v>
      </c>
      <c r="L8" s="3">
        <f t="shared" si="0"/>
        <v>4106</v>
      </c>
      <c r="M8" s="3">
        <f t="shared" si="0"/>
        <v>4579</v>
      </c>
      <c r="N8" s="3">
        <f t="shared" si="0"/>
        <v>5073</v>
      </c>
      <c r="O8" s="3">
        <f t="shared" si="0"/>
        <v>5046</v>
      </c>
      <c r="P8" s="3">
        <f t="shared" si="0"/>
        <v>5467</v>
      </c>
      <c r="Q8" s="3">
        <f t="shared" si="0"/>
        <v>5746</v>
      </c>
      <c r="R8" s="3">
        <f t="shared" si="0"/>
        <v>5854</v>
      </c>
      <c r="S8" s="3">
        <f t="shared" si="0"/>
        <v>5441</v>
      </c>
      <c r="T8" s="3">
        <f t="shared" si="0"/>
        <v>5472</v>
      </c>
      <c r="U8" s="3">
        <f t="shared" si="0"/>
        <v>5830</v>
      </c>
      <c r="V8" s="3">
        <f t="shared" si="0"/>
        <v>5975</v>
      </c>
      <c r="W8" s="3">
        <f t="shared" ref="W8:X8" si="1">W9+W17</f>
        <v>1236</v>
      </c>
      <c r="X8" s="3">
        <f t="shared" si="1"/>
        <v>1011</v>
      </c>
      <c r="Y8" s="3">
        <f t="shared" ref="Y8" si="2">Y9+Y17</f>
        <v>4849</v>
      </c>
    </row>
    <row r="9" spans="1:25" x14ac:dyDescent="0.3">
      <c r="A9" s="70" t="s">
        <v>107</v>
      </c>
      <c r="B9" s="42">
        <v>2729</v>
      </c>
      <c r="C9" s="42">
        <v>2845</v>
      </c>
      <c r="D9" s="42">
        <v>2273</v>
      </c>
      <c r="E9" s="42">
        <v>1963</v>
      </c>
      <c r="F9" s="68">
        <v>1799</v>
      </c>
      <c r="G9" s="68">
        <v>2038</v>
      </c>
      <c r="H9" s="68">
        <v>2358</v>
      </c>
      <c r="I9" s="68">
        <v>2191</v>
      </c>
      <c r="J9" s="68">
        <v>2742</v>
      </c>
      <c r="K9" s="68">
        <v>3412</v>
      </c>
      <c r="L9" s="68">
        <v>3345</v>
      </c>
      <c r="M9" s="68">
        <v>3772</v>
      </c>
      <c r="N9" s="68">
        <v>4081</v>
      </c>
      <c r="O9" s="68">
        <v>3940</v>
      </c>
      <c r="P9" s="68">
        <v>4256</v>
      </c>
      <c r="Q9" s="68">
        <v>4483</v>
      </c>
      <c r="R9" s="42">
        <v>4767</v>
      </c>
      <c r="S9" s="42">
        <v>4386</v>
      </c>
      <c r="T9" s="42">
        <v>4400</v>
      </c>
      <c r="U9" s="42">
        <v>4588</v>
      </c>
      <c r="V9" s="42">
        <v>4749</v>
      </c>
      <c r="W9" s="42">
        <v>961</v>
      </c>
      <c r="X9" s="42">
        <v>821</v>
      </c>
      <c r="Y9" s="42">
        <v>3891</v>
      </c>
    </row>
    <row r="10" spans="1:25" x14ac:dyDescent="0.3">
      <c r="A10" s="71" t="s">
        <v>201</v>
      </c>
      <c r="B10" s="42">
        <v>1158</v>
      </c>
      <c r="C10" s="42">
        <v>1200</v>
      </c>
      <c r="D10" s="42">
        <v>918</v>
      </c>
      <c r="E10" s="42">
        <v>783</v>
      </c>
      <c r="F10" s="68">
        <v>721</v>
      </c>
      <c r="G10" s="68">
        <v>797</v>
      </c>
      <c r="H10" s="68">
        <v>934</v>
      </c>
      <c r="I10" s="68">
        <v>811</v>
      </c>
      <c r="J10" s="68">
        <v>972</v>
      </c>
      <c r="K10" s="68">
        <v>1142</v>
      </c>
      <c r="L10" s="68">
        <v>1037</v>
      </c>
      <c r="M10" s="68">
        <v>1053</v>
      </c>
      <c r="N10" s="68">
        <v>1039</v>
      </c>
      <c r="O10" s="68">
        <v>919</v>
      </c>
      <c r="P10" s="68">
        <v>884</v>
      </c>
      <c r="Q10" s="68">
        <v>865</v>
      </c>
      <c r="R10" s="42">
        <v>861</v>
      </c>
      <c r="S10" s="42">
        <v>747</v>
      </c>
      <c r="T10" s="42">
        <v>735</v>
      </c>
      <c r="U10" s="42">
        <v>785</v>
      </c>
      <c r="V10" s="42">
        <v>797</v>
      </c>
      <c r="W10" s="42">
        <v>144</v>
      </c>
      <c r="X10" s="42">
        <v>136</v>
      </c>
      <c r="Y10" s="42">
        <v>732</v>
      </c>
    </row>
    <row r="11" spans="1:25" x14ac:dyDescent="0.3">
      <c r="A11" s="72" t="s">
        <v>202</v>
      </c>
      <c r="B11" s="42">
        <v>32</v>
      </c>
      <c r="C11" s="42">
        <v>38</v>
      </c>
      <c r="D11" s="42">
        <v>40</v>
      </c>
      <c r="E11" s="42">
        <v>33</v>
      </c>
      <c r="F11" s="68">
        <v>31</v>
      </c>
      <c r="G11" s="68">
        <v>36</v>
      </c>
      <c r="H11" s="68">
        <v>41</v>
      </c>
      <c r="I11" s="68">
        <v>38</v>
      </c>
      <c r="J11" s="68">
        <v>38</v>
      </c>
      <c r="K11" s="68">
        <v>39</v>
      </c>
      <c r="L11" s="68">
        <v>28</v>
      </c>
      <c r="M11" s="68">
        <v>28</v>
      </c>
      <c r="N11" s="68">
        <v>37</v>
      </c>
      <c r="O11" s="68">
        <v>39</v>
      </c>
      <c r="P11" s="68">
        <v>39</v>
      </c>
      <c r="Q11" s="68">
        <v>36</v>
      </c>
      <c r="R11" s="42">
        <v>38</v>
      </c>
      <c r="S11" s="42">
        <v>38</v>
      </c>
      <c r="T11" s="42">
        <v>37</v>
      </c>
      <c r="U11" s="42">
        <v>29</v>
      </c>
      <c r="V11" s="42">
        <v>45</v>
      </c>
      <c r="W11" s="42">
        <v>12</v>
      </c>
      <c r="X11" s="42">
        <v>15</v>
      </c>
      <c r="Y11" s="42">
        <v>46</v>
      </c>
    </row>
    <row r="12" spans="1:25" x14ac:dyDescent="0.3">
      <c r="A12" s="72" t="s">
        <v>203</v>
      </c>
      <c r="B12" s="42">
        <v>1126</v>
      </c>
      <c r="C12" s="42">
        <v>1161</v>
      </c>
      <c r="D12" s="42">
        <v>879</v>
      </c>
      <c r="E12" s="42">
        <v>750</v>
      </c>
      <c r="F12" s="68">
        <v>690</v>
      </c>
      <c r="G12" s="68">
        <v>761</v>
      </c>
      <c r="H12" s="68">
        <v>893</v>
      </c>
      <c r="I12" s="68">
        <v>773</v>
      </c>
      <c r="J12" s="68">
        <v>934</v>
      </c>
      <c r="K12" s="68">
        <v>1103</v>
      </c>
      <c r="L12" s="68">
        <v>1009</v>
      </c>
      <c r="M12" s="68">
        <v>1025</v>
      </c>
      <c r="N12" s="68">
        <v>1003</v>
      </c>
      <c r="O12" s="68">
        <v>880</v>
      </c>
      <c r="P12" s="68">
        <v>846</v>
      </c>
      <c r="Q12" s="68">
        <v>829</v>
      </c>
      <c r="R12" s="42">
        <v>824</v>
      </c>
      <c r="S12" s="42">
        <v>709</v>
      </c>
      <c r="T12" s="42">
        <v>698</v>
      </c>
      <c r="U12" s="42">
        <v>756</v>
      </c>
      <c r="V12" s="42">
        <v>752</v>
      </c>
      <c r="W12" s="42">
        <v>131</v>
      </c>
      <c r="X12" s="42">
        <v>121</v>
      </c>
      <c r="Y12" s="42">
        <v>686</v>
      </c>
    </row>
    <row r="13" spans="1:25" x14ac:dyDescent="0.3">
      <c r="A13" s="71" t="s">
        <v>204</v>
      </c>
      <c r="B13" s="42">
        <v>1571</v>
      </c>
      <c r="C13" s="42">
        <v>1645</v>
      </c>
      <c r="D13" s="42">
        <v>1355</v>
      </c>
      <c r="E13" s="42">
        <v>1180</v>
      </c>
      <c r="F13" s="68">
        <v>1078</v>
      </c>
      <c r="G13" s="68">
        <v>1241</v>
      </c>
      <c r="H13" s="68">
        <v>1423</v>
      </c>
      <c r="I13" s="68">
        <v>1381</v>
      </c>
      <c r="J13" s="68">
        <v>1770</v>
      </c>
      <c r="K13" s="68">
        <v>2270</v>
      </c>
      <c r="L13" s="68">
        <v>2308</v>
      </c>
      <c r="M13" s="68">
        <v>2719</v>
      </c>
      <c r="N13" s="68">
        <v>3041</v>
      </c>
      <c r="O13" s="68">
        <v>3022</v>
      </c>
      <c r="P13" s="68">
        <v>3371</v>
      </c>
      <c r="Q13" s="68">
        <v>3618</v>
      </c>
      <c r="R13" s="42">
        <v>3906</v>
      </c>
      <c r="S13" s="42">
        <v>3639</v>
      </c>
      <c r="T13" s="42">
        <v>3665</v>
      </c>
      <c r="U13" s="42">
        <v>3804</v>
      </c>
      <c r="V13" s="42">
        <v>3952</v>
      </c>
      <c r="W13" s="42">
        <v>818</v>
      </c>
      <c r="X13" s="42">
        <v>685</v>
      </c>
      <c r="Y13" s="42">
        <v>3159</v>
      </c>
    </row>
    <row r="14" spans="1:25" x14ac:dyDescent="0.3">
      <c r="A14" s="72" t="s">
        <v>205</v>
      </c>
      <c r="B14" s="42">
        <v>10</v>
      </c>
      <c r="C14" s="42">
        <v>10</v>
      </c>
      <c r="D14" s="42">
        <v>9</v>
      </c>
      <c r="E14" s="42">
        <v>9</v>
      </c>
      <c r="F14" s="68">
        <v>9</v>
      </c>
      <c r="G14" s="68">
        <v>9</v>
      </c>
      <c r="H14" s="68">
        <v>9</v>
      </c>
      <c r="I14" s="68">
        <v>8</v>
      </c>
      <c r="J14" s="68">
        <v>9</v>
      </c>
      <c r="K14" s="68">
        <v>9</v>
      </c>
      <c r="L14" s="68">
        <v>9</v>
      </c>
      <c r="M14" s="68">
        <v>9</v>
      </c>
      <c r="N14" s="68">
        <v>8</v>
      </c>
      <c r="O14" s="68">
        <v>8</v>
      </c>
      <c r="P14" s="68">
        <v>9</v>
      </c>
      <c r="Q14" s="68">
        <v>11</v>
      </c>
      <c r="R14" s="42">
        <v>12</v>
      </c>
      <c r="S14" s="42">
        <v>11</v>
      </c>
      <c r="T14" s="42">
        <v>12</v>
      </c>
      <c r="U14" s="42">
        <v>12</v>
      </c>
      <c r="V14" s="42">
        <v>12</v>
      </c>
      <c r="W14" s="42">
        <v>3</v>
      </c>
      <c r="X14" s="42">
        <v>2</v>
      </c>
      <c r="Y14" s="42">
        <v>4</v>
      </c>
    </row>
    <row r="15" spans="1:25" x14ac:dyDescent="0.3">
      <c r="A15" s="72" t="s">
        <v>206</v>
      </c>
      <c r="B15" s="42">
        <v>127</v>
      </c>
      <c r="C15" s="42">
        <v>142</v>
      </c>
      <c r="D15" s="42">
        <v>153</v>
      </c>
      <c r="E15" s="42">
        <v>158</v>
      </c>
      <c r="F15" s="68">
        <v>159</v>
      </c>
      <c r="G15" s="68">
        <v>160</v>
      </c>
      <c r="H15" s="68">
        <v>163</v>
      </c>
      <c r="I15" s="68">
        <v>172</v>
      </c>
      <c r="J15" s="68">
        <v>182</v>
      </c>
      <c r="K15" s="68">
        <v>194</v>
      </c>
      <c r="L15" s="68">
        <v>216</v>
      </c>
      <c r="M15" s="68">
        <v>232</v>
      </c>
      <c r="N15" s="68">
        <v>248</v>
      </c>
      <c r="O15" s="68">
        <v>263</v>
      </c>
      <c r="P15" s="68">
        <v>287</v>
      </c>
      <c r="Q15" s="68">
        <v>313</v>
      </c>
      <c r="R15" s="42">
        <v>336</v>
      </c>
      <c r="S15" s="42">
        <v>341</v>
      </c>
      <c r="T15" s="42">
        <v>349</v>
      </c>
      <c r="U15" s="42">
        <v>359</v>
      </c>
      <c r="V15" s="42">
        <v>360</v>
      </c>
      <c r="W15" s="42">
        <v>280</v>
      </c>
      <c r="X15" s="42">
        <v>261</v>
      </c>
      <c r="Y15" s="42">
        <v>311</v>
      </c>
    </row>
    <row r="16" spans="1:25" x14ac:dyDescent="0.3">
      <c r="A16" s="72" t="s">
        <v>207</v>
      </c>
      <c r="B16" s="42">
        <v>1434</v>
      </c>
      <c r="C16" s="42">
        <v>1494</v>
      </c>
      <c r="D16" s="42">
        <v>1192</v>
      </c>
      <c r="E16" s="42">
        <v>1012</v>
      </c>
      <c r="F16" s="68">
        <v>910</v>
      </c>
      <c r="G16" s="68">
        <v>1072</v>
      </c>
      <c r="H16" s="68">
        <v>1252</v>
      </c>
      <c r="I16" s="68">
        <v>1201</v>
      </c>
      <c r="J16" s="68">
        <v>1578</v>
      </c>
      <c r="K16" s="68">
        <v>2066</v>
      </c>
      <c r="L16" s="68">
        <v>2082</v>
      </c>
      <c r="M16" s="68">
        <v>2478</v>
      </c>
      <c r="N16" s="68">
        <v>2786</v>
      </c>
      <c r="O16" s="68">
        <v>2750</v>
      </c>
      <c r="P16" s="68">
        <v>3075</v>
      </c>
      <c r="Q16" s="68">
        <v>3295</v>
      </c>
      <c r="R16" s="42">
        <v>3559</v>
      </c>
      <c r="S16" s="42">
        <v>3287</v>
      </c>
      <c r="T16" s="42">
        <v>3305</v>
      </c>
      <c r="U16" s="42">
        <v>3433</v>
      </c>
      <c r="V16" s="42">
        <v>3580</v>
      </c>
      <c r="W16" s="42">
        <v>535</v>
      </c>
      <c r="X16" s="42">
        <v>423</v>
      </c>
      <c r="Y16" s="42">
        <v>2844</v>
      </c>
    </row>
    <row r="17" spans="1:25" x14ac:dyDescent="0.3">
      <c r="A17" s="70" t="s">
        <v>108</v>
      </c>
      <c r="B17" s="42">
        <v>480</v>
      </c>
      <c r="C17" s="42">
        <v>558</v>
      </c>
      <c r="D17" s="42">
        <v>525</v>
      </c>
      <c r="E17" s="42">
        <v>529</v>
      </c>
      <c r="F17" s="68">
        <v>568</v>
      </c>
      <c r="G17" s="68">
        <v>694</v>
      </c>
      <c r="H17" s="68">
        <v>694</v>
      </c>
      <c r="I17" s="68">
        <v>650</v>
      </c>
      <c r="J17" s="68">
        <v>805</v>
      </c>
      <c r="K17" s="68">
        <v>1012</v>
      </c>
      <c r="L17" s="68">
        <v>761</v>
      </c>
      <c r="M17" s="68">
        <v>807</v>
      </c>
      <c r="N17" s="68">
        <v>992</v>
      </c>
      <c r="O17" s="68">
        <v>1106</v>
      </c>
      <c r="P17" s="68">
        <v>1211</v>
      </c>
      <c r="Q17" s="68">
        <v>1263</v>
      </c>
      <c r="R17" s="42">
        <v>1087</v>
      </c>
      <c r="S17" s="42">
        <v>1055</v>
      </c>
      <c r="T17" s="42">
        <v>1072</v>
      </c>
      <c r="U17" s="42">
        <v>1242</v>
      </c>
      <c r="V17" s="42">
        <v>1226</v>
      </c>
      <c r="W17" s="42">
        <v>275</v>
      </c>
      <c r="X17" s="42">
        <v>190</v>
      </c>
      <c r="Y17" s="42">
        <v>958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6.0454970395761976E-2</v>
      </c>
      <c r="D19" s="89">
        <f t="shared" si="3"/>
        <v>-0.17778430796356159</v>
      </c>
      <c r="E19" s="89">
        <f t="shared" si="3"/>
        <v>-0.10936383130807725</v>
      </c>
      <c r="F19" s="89">
        <f t="shared" si="3"/>
        <v>-5.0160513643659699E-2</v>
      </c>
      <c r="G19" s="89">
        <f t="shared" si="3"/>
        <v>0.15420363329108566</v>
      </c>
      <c r="H19" s="89">
        <f t="shared" si="3"/>
        <v>0.1171303074670571</v>
      </c>
      <c r="I19" s="89">
        <f t="shared" si="3"/>
        <v>-6.913499344692009E-2</v>
      </c>
      <c r="J19" s="89">
        <f t="shared" si="3"/>
        <v>0.24850404787046809</v>
      </c>
      <c r="K19" s="89">
        <f t="shared" si="3"/>
        <v>0.24725119819565822</v>
      </c>
      <c r="L19" s="89">
        <f t="shared" si="3"/>
        <v>-7.1880650994575079E-2</v>
      </c>
      <c r="M19" s="89">
        <f t="shared" si="3"/>
        <v>0.11519727228446186</v>
      </c>
      <c r="N19" s="89">
        <f t="shared" si="3"/>
        <v>0.10788381742738595</v>
      </c>
      <c r="O19" s="89">
        <f t="shared" si="3"/>
        <v>-5.3222945002956434E-3</v>
      </c>
      <c r="P19" s="89">
        <f t="shared" si="3"/>
        <v>8.3432421720174288E-2</v>
      </c>
      <c r="Q19" s="89">
        <f t="shared" si="3"/>
        <v>5.1033473568684817E-2</v>
      </c>
      <c r="R19" s="89">
        <f t="shared" si="3"/>
        <v>1.8795683954055065E-2</v>
      </c>
      <c r="S19" s="89">
        <f t="shared" si="3"/>
        <v>-7.0550051247010637E-2</v>
      </c>
      <c r="T19" s="89">
        <f t="shared" si="3"/>
        <v>5.697482080499805E-3</v>
      </c>
      <c r="U19" s="89">
        <f t="shared" si="3"/>
        <v>6.5423976608187218E-2</v>
      </c>
      <c r="V19" s="89">
        <f t="shared" si="3"/>
        <v>2.487135506003435E-2</v>
      </c>
      <c r="W19" s="89">
        <f t="shared" si="3"/>
        <v>-0.79313807531380753</v>
      </c>
      <c r="X19" s="89">
        <f t="shared" si="3"/>
        <v>-0.18203883495145634</v>
      </c>
      <c r="Y19" s="89">
        <f t="shared" si="3"/>
        <v>3.7962413452027697</v>
      </c>
    </row>
    <row r="20" spans="1:25" x14ac:dyDescent="0.3">
      <c r="A20" s="73" t="s">
        <v>4</v>
      </c>
      <c r="B20" s="65" t="s">
        <v>3</v>
      </c>
      <c r="C20" s="89">
        <f t="shared" si="3"/>
        <v>4.2506412605350041E-2</v>
      </c>
      <c r="D20" s="89">
        <f t="shared" si="3"/>
        <v>-0.20105448154657291</v>
      </c>
      <c r="E20" s="89">
        <f t="shared" si="3"/>
        <v>-0.13638363396392428</v>
      </c>
      <c r="F20" s="89">
        <f t="shared" si="3"/>
        <v>-8.3545593479368296E-2</v>
      </c>
      <c r="G20" s="89">
        <f t="shared" si="3"/>
        <v>0.13285158421345189</v>
      </c>
      <c r="H20" s="89">
        <f t="shared" si="3"/>
        <v>0.15701668302257121</v>
      </c>
      <c r="I20" s="89">
        <f t="shared" si="3"/>
        <v>-7.082273112807469E-2</v>
      </c>
      <c r="J20" s="89">
        <f t="shared" si="3"/>
        <v>0.25148334094020997</v>
      </c>
      <c r="K20" s="89">
        <f t="shared" si="3"/>
        <v>0.24434719183078046</v>
      </c>
      <c r="L20" s="89">
        <f t="shared" si="3"/>
        <v>-1.9636576787807725E-2</v>
      </c>
      <c r="M20" s="89">
        <f t="shared" si="3"/>
        <v>0.12765321375186844</v>
      </c>
      <c r="N20" s="89">
        <f t="shared" si="3"/>
        <v>8.191940615058324E-2</v>
      </c>
      <c r="O20" s="89">
        <f t="shared" si="3"/>
        <v>-3.4550355305072333E-2</v>
      </c>
      <c r="P20" s="89">
        <f t="shared" si="3"/>
        <v>8.020304568527914E-2</v>
      </c>
      <c r="Q20" s="89">
        <f t="shared" si="3"/>
        <v>5.3336466165413432E-2</v>
      </c>
      <c r="R20" s="89">
        <f t="shared" si="3"/>
        <v>6.3350434976578107E-2</v>
      </c>
      <c r="S20" s="89">
        <f t="shared" si="3"/>
        <v>-7.9924480805538045E-2</v>
      </c>
      <c r="T20" s="89">
        <f t="shared" si="3"/>
        <v>3.1919744642043835E-3</v>
      </c>
      <c r="U20" s="89">
        <f t="shared" si="3"/>
        <v>4.2727272727272725E-2</v>
      </c>
      <c r="V20" s="89">
        <f t="shared" si="3"/>
        <v>3.5091543156059224E-2</v>
      </c>
      <c r="W20" s="89">
        <f t="shared" si="3"/>
        <v>-0.79764160875973888</v>
      </c>
      <c r="X20" s="89">
        <f t="shared" si="3"/>
        <v>-0.14568158168574397</v>
      </c>
      <c r="Y20" s="89">
        <f t="shared" si="3"/>
        <v>3.7393422655298414</v>
      </c>
    </row>
    <row r="21" spans="1:25" x14ac:dyDescent="0.3">
      <c r="A21" s="74" t="s">
        <v>208</v>
      </c>
      <c r="B21" s="65" t="s">
        <v>3</v>
      </c>
      <c r="C21" s="89">
        <f>C10/B10-1</f>
        <v>3.6269430051813378E-2</v>
      </c>
      <c r="D21" s="89">
        <f t="shared" si="3"/>
        <v>-0.23499999999999999</v>
      </c>
      <c r="E21" s="89">
        <f t="shared" si="3"/>
        <v>-0.1470588235294118</v>
      </c>
      <c r="F21" s="89">
        <f t="shared" si="3"/>
        <v>-7.9182630906768803E-2</v>
      </c>
      <c r="G21" s="89">
        <f t="shared" si="3"/>
        <v>0.10540915395284323</v>
      </c>
      <c r="H21" s="89">
        <f t="shared" si="3"/>
        <v>0.17189460476787954</v>
      </c>
      <c r="I21" s="89">
        <f t="shared" si="3"/>
        <v>-0.1316916488222698</v>
      </c>
      <c r="J21" s="89">
        <f t="shared" si="3"/>
        <v>0.1985203452527744</v>
      </c>
      <c r="K21" s="89">
        <f t="shared" si="3"/>
        <v>0.17489711934156382</v>
      </c>
      <c r="L21" s="89">
        <f t="shared" si="3"/>
        <v>-9.194395796847632E-2</v>
      </c>
      <c r="M21" s="89">
        <f t="shared" si="3"/>
        <v>1.5429122468659573E-2</v>
      </c>
      <c r="N21" s="89">
        <f t="shared" si="3"/>
        <v>-1.3295346628679927E-2</v>
      </c>
      <c r="O21" s="89">
        <f t="shared" si="3"/>
        <v>-0.11549566891241581</v>
      </c>
      <c r="P21" s="89">
        <f t="shared" si="3"/>
        <v>-3.8084874863982598E-2</v>
      </c>
      <c r="Q21" s="89">
        <f t="shared" si="3"/>
        <v>-2.1493212669683293E-2</v>
      </c>
      <c r="R21" s="89">
        <f t="shared" si="3"/>
        <v>-4.6242774566473965E-3</v>
      </c>
      <c r="S21" s="89">
        <f t="shared" si="3"/>
        <v>-0.13240418118466901</v>
      </c>
      <c r="T21" s="89">
        <f t="shared" si="3"/>
        <v>-1.6064257028112428E-2</v>
      </c>
      <c r="U21" s="89">
        <f t="shared" si="3"/>
        <v>6.8027210884353817E-2</v>
      </c>
      <c r="V21" s="89">
        <f t="shared" si="3"/>
        <v>1.5286624203821653E-2</v>
      </c>
      <c r="W21" s="89">
        <f t="shared" si="3"/>
        <v>-0.8193224592220828</v>
      </c>
      <c r="X21" s="89">
        <f t="shared" si="3"/>
        <v>-5.555555555555558E-2</v>
      </c>
      <c r="Y21" s="89">
        <f t="shared" si="3"/>
        <v>4.382352941176471</v>
      </c>
    </row>
    <row r="22" spans="1:25" x14ac:dyDescent="0.3">
      <c r="A22" s="74" t="s">
        <v>209</v>
      </c>
      <c r="B22" s="65" t="s">
        <v>3</v>
      </c>
      <c r="C22" s="89">
        <f>C13/B13-1</f>
        <v>4.7103755569700922E-2</v>
      </c>
      <c r="D22" s="89">
        <f t="shared" ref="D22:Y22" si="4">D13/C13-1</f>
        <v>-0.17629179331306988</v>
      </c>
      <c r="E22" s="89">
        <f t="shared" si="4"/>
        <v>-0.12915129151291516</v>
      </c>
      <c r="F22" s="89">
        <f t="shared" si="4"/>
        <v>-8.6440677966101664E-2</v>
      </c>
      <c r="G22" s="89">
        <f t="shared" si="4"/>
        <v>0.15120593692022255</v>
      </c>
      <c r="H22" s="89">
        <f t="shared" si="4"/>
        <v>0.14665592264302973</v>
      </c>
      <c r="I22" s="89">
        <f t="shared" si="4"/>
        <v>-2.9515108924806799E-2</v>
      </c>
      <c r="J22" s="89">
        <f t="shared" si="4"/>
        <v>0.28167994207096303</v>
      </c>
      <c r="K22" s="89">
        <f t="shared" si="4"/>
        <v>0.28248587570621475</v>
      </c>
      <c r="L22" s="89">
        <f t="shared" si="4"/>
        <v>1.6740088105726914E-2</v>
      </c>
      <c r="M22" s="89">
        <f t="shared" si="4"/>
        <v>0.17807625649913339</v>
      </c>
      <c r="N22" s="89">
        <f t="shared" si="4"/>
        <v>0.1184258918720118</v>
      </c>
      <c r="O22" s="89">
        <f t="shared" si="4"/>
        <v>-6.2479447550147782E-3</v>
      </c>
      <c r="P22" s="89">
        <f t="shared" si="4"/>
        <v>0.11548643282594306</v>
      </c>
      <c r="Q22" s="89">
        <f t="shared" si="4"/>
        <v>7.3272026105013266E-2</v>
      </c>
      <c r="R22" s="89">
        <f t="shared" si="4"/>
        <v>7.9601990049751326E-2</v>
      </c>
      <c r="S22" s="89">
        <f t="shared" si="4"/>
        <v>-6.835637480798773E-2</v>
      </c>
      <c r="T22" s="89">
        <f t="shared" si="4"/>
        <v>7.1448200054959887E-3</v>
      </c>
      <c r="U22" s="89">
        <f t="shared" si="4"/>
        <v>3.7926330150068299E-2</v>
      </c>
      <c r="V22" s="89">
        <f t="shared" si="4"/>
        <v>3.8906414300736047E-2</v>
      </c>
      <c r="W22" s="89">
        <f t="shared" si="4"/>
        <v>-0.79301619433198378</v>
      </c>
      <c r="X22" s="89">
        <f t="shared" si="4"/>
        <v>-0.16259168704156479</v>
      </c>
      <c r="Y22" s="89">
        <f t="shared" si="4"/>
        <v>3.6116788321167883</v>
      </c>
    </row>
    <row r="23" spans="1:25" x14ac:dyDescent="0.3">
      <c r="A23" s="73" t="s">
        <v>109</v>
      </c>
      <c r="B23" s="65" t="s">
        <v>3</v>
      </c>
      <c r="C23" s="89">
        <f>C17/B17-1</f>
        <v>0.16250000000000009</v>
      </c>
      <c r="D23" s="89">
        <f t="shared" ref="D23:Y23" si="5">D17/C17-1</f>
        <v>-5.9139784946236507E-2</v>
      </c>
      <c r="E23" s="89">
        <f t="shared" si="5"/>
        <v>7.6190476190476364E-3</v>
      </c>
      <c r="F23" s="89">
        <f t="shared" si="5"/>
        <v>7.3724007561436711E-2</v>
      </c>
      <c r="G23" s="89">
        <f t="shared" si="5"/>
        <v>0.221830985915493</v>
      </c>
      <c r="H23" s="89">
        <f t="shared" si="5"/>
        <v>0</v>
      </c>
      <c r="I23" s="89">
        <f t="shared" si="5"/>
        <v>-6.3400576368876083E-2</v>
      </c>
      <c r="J23" s="89">
        <f t="shared" si="5"/>
        <v>0.2384615384615385</v>
      </c>
      <c r="K23" s="89">
        <f t="shared" si="5"/>
        <v>0.25714285714285712</v>
      </c>
      <c r="L23" s="89">
        <f t="shared" si="5"/>
        <v>-0.24802371541501977</v>
      </c>
      <c r="M23" s="89">
        <f t="shared" si="5"/>
        <v>6.0446780551905333E-2</v>
      </c>
      <c r="N23" s="89">
        <f t="shared" si="5"/>
        <v>0.22924411400247835</v>
      </c>
      <c r="O23" s="89">
        <f t="shared" si="5"/>
        <v>0.11491935483870974</v>
      </c>
      <c r="P23" s="89">
        <f t="shared" si="5"/>
        <v>9.4936708860759556E-2</v>
      </c>
      <c r="Q23" s="89">
        <f t="shared" si="5"/>
        <v>4.293971924029738E-2</v>
      </c>
      <c r="R23" s="89">
        <f t="shared" si="5"/>
        <v>-0.13935075217735549</v>
      </c>
      <c r="S23" s="89">
        <f t="shared" si="5"/>
        <v>-2.9438822447102164E-2</v>
      </c>
      <c r="T23" s="89">
        <f t="shared" si="5"/>
        <v>1.6113744075829439E-2</v>
      </c>
      <c r="U23" s="89">
        <f t="shared" si="5"/>
        <v>0.15858208955223874</v>
      </c>
      <c r="V23" s="89">
        <f t="shared" si="5"/>
        <v>-1.2882447665056307E-2</v>
      </c>
      <c r="W23" s="89">
        <f t="shared" si="5"/>
        <v>-0.77569331158238175</v>
      </c>
      <c r="X23" s="89">
        <f t="shared" si="5"/>
        <v>-0.30909090909090908</v>
      </c>
      <c r="Y23" s="89">
        <f t="shared" si="5"/>
        <v>4.0421052631578949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0.1119718064133431</v>
      </c>
      <c r="C25" s="89">
        <f t="shared" si="6"/>
        <v>0.11041173226047175</v>
      </c>
      <c r="D25" s="89">
        <f t="shared" si="6"/>
        <v>9.3447331507581319E-2</v>
      </c>
      <c r="E25" s="89">
        <f t="shared" si="6"/>
        <v>8.2920174358633081E-2</v>
      </c>
      <c r="F25" s="89">
        <f t="shared" si="6"/>
        <v>8.2814358687285705E-2</v>
      </c>
      <c r="G25" s="89">
        <f t="shared" si="6"/>
        <v>7.9803703920079447E-2</v>
      </c>
      <c r="H25" s="89">
        <f t="shared" si="6"/>
        <v>8.6603671859481854E-2</v>
      </c>
      <c r="I25" s="89">
        <f t="shared" si="6"/>
        <v>7.5911823647294582E-2</v>
      </c>
      <c r="J25" s="89">
        <f t="shared" si="6"/>
        <v>8.2167346182357298E-2</v>
      </c>
      <c r="K25" s="89">
        <f t="shared" si="6"/>
        <v>9.2397660818713451E-2</v>
      </c>
      <c r="L25" s="89">
        <f t="shared" si="6"/>
        <v>9.2677862044059228E-2</v>
      </c>
      <c r="M25" s="89">
        <f t="shared" si="6"/>
        <v>0.10112855849289958</v>
      </c>
      <c r="N25" s="89">
        <f t="shared" si="6"/>
        <v>0.10665853709816454</v>
      </c>
      <c r="O25" s="89">
        <f t="shared" si="6"/>
        <v>0.10117496090147171</v>
      </c>
      <c r="P25" s="89">
        <f t="shared" si="6"/>
        <v>0.10609765564353361</v>
      </c>
      <c r="Q25" s="89">
        <f t="shared" si="6"/>
        <v>0.11197723818061348</v>
      </c>
      <c r="R25" s="89">
        <f t="shared" si="6"/>
        <v>0.11690697767304389</v>
      </c>
      <c r="S25" s="89">
        <f t="shared" si="6"/>
        <v>0.10566484764919504</v>
      </c>
      <c r="T25" s="89">
        <f t="shared" si="6"/>
        <v>0.10149497347627703</v>
      </c>
      <c r="U25" s="89">
        <f t="shared" si="6"/>
        <v>0.10010817864931229</v>
      </c>
      <c r="V25" s="89">
        <f t="shared" si="6"/>
        <v>9.9563420649203496E-2</v>
      </c>
      <c r="W25" s="89">
        <f t="shared" ref="W25:X25" si="7">W8/W5</f>
        <v>2.8817906271858242E-2</v>
      </c>
      <c r="X25" s="89">
        <f t="shared" si="7"/>
        <v>2.1512469146310324E-2</v>
      </c>
      <c r="Y25" s="89">
        <f t="shared" ref="Y25" si="8">Y8/Y5</f>
        <v>7.0645997843760022E-2</v>
      </c>
    </row>
    <row r="26" spans="1:25" x14ac:dyDescent="0.3">
      <c r="A26" s="75" t="s">
        <v>211</v>
      </c>
      <c r="B26" s="89">
        <f t="shared" ref="B26:V26" si="9">B8/B7</f>
        <v>0.32215640999899608</v>
      </c>
      <c r="C26" s="89">
        <f t="shared" si="9"/>
        <v>0.32680303466820321</v>
      </c>
      <c r="D26" s="89">
        <f t="shared" si="9"/>
        <v>0.28236956302351396</v>
      </c>
      <c r="E26" s="89">
        <f t="shared" si="9"/>
        <v>0.22984689171739531</v>
      </c>
      <c r="F26" s="89">
        <f t="shared" si="9"/>
        <v>0.2090066225165563</v>
      </c>
      <c r="G26" s="89">
        <f t="shared" si="9"/>
        <v>0.20891641813871684</v>
      </c>
      <c r="H26" s="89">
        <f t="shared" si="9"/>
        <v>0.24166600680972367</v>
      </c>
      <c r="I26" s="89">
        <f t="shared" si="9"/>
        <v>0.21176207513416817</v>
      </c>
      <c r="J26" s="89">
        <f t="shared" si="9"/>
        <v>0.22236850354209767</v>
      </c>
      <c r="K26" s="89">
        <f t="shared" si="9"/>
        <v>0.24309027968569702</v>
      </c>
      <c r="L26" s="89">
        <f t="shared" si="9"/>
        <v>0.23713543170661278</v>
      </c>
      <c r="M26" s="89">
        <f t="shared" si="9"/>
        <v>0.25543902711145822</v>
      </c>
      <c r="N26" s="89">
        <f t="shared" si="9"/>
        <v>0.26501932922369659</v>
      </c>
      <c r="O26" s="89">
        <f t="shared" si="9"/>
        <v>0.27152389151958672</v>
      </c>
      <c r="P26" s="89">
        <f t="shared" si="9"/>
        <v>0.28158640226628895</v>
      </c>
      <c r="Q26" s="89">
        <f t="shared" si="9"/>
        <v>0.29246195347890264</v>
      </c>
      <c r="R26" s="89">
        <f t="shared" si="9"/>
        <v>0.29507535662079742</v>
      </c>
      <c r="S26" s="89">
        <f t="shared" si="9"/>
        <v>0.26944980933987023</v>
      </c>
      <c r="T26" s="89">
        <f t="shared" si="9"/>
        <v>0.27056962025316456</v>
      </c>
      <c r="U26" s="89">
        <f t="shared" si="9"/>
        <v>0.27151639344262296</v>
      </c>
      <c r="V26" s="89">
        <f t="shared" si="9"/>
        <v>0.26953265968964274</v>
      </c>
      <c r="W26" s="89">
        <f t="shared" ref="W26:X26" si="10">W8/W7</f>
        <v>7.9337569805507407E-2</v>
      </c>
      <c r="X26" s="89">
        <f t="shared" si="10"/>
        <v>5.9313581695511881E-2</v>
      </c>
      <c r="Y26" s="89">
        <f t="shared" ref="Y26" si="11">Y8/Y7</f>
        <v>0.21656022509043812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3.9576191960112188E-2</v>
      </c>
      <c r="C28" s="89">
        <f t="shared" ref="C28:V28" si="12">C15/C8</f>
        <v>4.1727887158389654E-2</v>
      </c>
      <c r="D28" s="89">
        <f t="shared" si="12"/>
        <v>5.4681915654038599E-2</v>
      </c>
      <c r="E28" s="89">
        <f t="shared" si="12"/>
        <v>6.3402889245585875E-2</v>
      </c>
      <c r="F28" s="89">
        <f t="shared" si="12"/>
        <v>6.7173637515842835E-2</v>
      </c>
      <c r="G28" s="89">
        <f t="shared" si="12"/>
        <v>5.8565153733528552E-2</v>
      </c>
      <c r="H28" s="89">
        <f t="shared" si="12"/>
        <v>5.3407601572739188E-2</v>
      </c>
      <c r="I28" s="89">
        <f t="shared" si="12"/>
        <v>6.0542062653995074E-2</v>
      </c>
      <c r="J28" s="89">
        <f t="shared" si="12"/>
        <v>5.1310967014378345E-2</v>
      </c>
      <c r="K28" s="89">
        <f t="shared" si="12"/>
        <v>4.3851717902350811E-2</v>
      </c>
      <c r="L28" s="89">
        <f t="shared" si="12"/>
        <v>5.260594252313687E-2</v>
      </c>
      <c r="M28" s="89">
        <f t="shared" si="12"/>
        <v>5.0666084297881636E-2</v>
      </c>
      <c r="N28" s="89">
        <f t="shared" si="12"/>
        <v>4.8886260595308498E-2</v>
      </c>
      <c r="O28" s="89">
        <f t="shared" si="12"/>
        <v>5.2120491478398728E-2</v>
      </c>
      <c r="P28" s="89">
        <f t="shared" si="12"/>
        <v>5.2496798975672214E-2</v>
      </c>
      <c r="Q28" s="89">
        <f t="shared" si="12"/>
        <v>5.4472676644622346E-2</v>
      </c>
      <c r="R28" s="89">
        <f t="shared" si="12"/>
        <v>5.7396651861974721E-2</v>
      </c>
      <c r="S28" s="89">
        <f t="shared" si="12"/>
        <v>6.2672302885498993E-2</v>
      </c>
      <c r="T28" s="89">
        <f t="shared" si="12"/>
        <v>6.3779239766081866E-2</v>
      </c>
      <c r="U28" s="89">
        <f t="shared" si="12"/>
        <v>6.1578044596912525E-2</v>
      </c>
      <c r="V28" s="89">
        <f t="shared" si="12"/>
        <v>6.0251046025104602E-2</v>
      </c>
      <c r="W28" s="89">
        <f t="shared" ref="W28:X28" si="13">W15/W8</f>
        <v>0.22653721682847897</v>
      </c>
      <c r="X28" s="89">
        <f t="shared" si="13"/>
        <v>0.25816023738872401</v>
      </c>
      <c r="Y28" s="89">
        <f t="shared" ref="Y28" si="14">Y15/Y8</f>
        <v>6.4136935450608376E-2</v>
      </c>
    </row>
    <row r="29" spans="1:25" x14ac:dyDescent="0.3">
      <c r="A29" s="75" t="s">
        <v>213</v>
      </c>
      <c r="B29" s="89">
        <f>B10/B8</f>
        <v>0.36086008102212525</v>
      </c>
      <c r="C29" s="89">
        <f t="shared" ref="C29:V29" si="15">C10/C8</f>
        <v>0.35263003232441964</v>
      </c>
      <c r="D29" s="89">
        <f t="shared" si="15"/>
        <v>0.32809149392423159</v>
      </c>
      <c r="E29" s="89">
        <f t="shared" si="15"/>
        <v>0.31420545746388445</v>
      </c>
      <c r="F29" s="89">
        <f t="shared" si="15"/>
        <v>0.30460498521335022</v>
      </c>
      <c r="G29" s="89">
        <f t="shared" si="15"/>
        <v>0.29172767203513911</v>
      </c>
      <c r="H29" s="89">
        <f t="shared" si="15"/>
        <v>0.30602883355176935</v>
      </c>
      <c r="I29" s="89">
        <f t="shared" si="15"/>
        <v>0.28546286518831399</v>
      </c>
      <c r="J29" s="89">
        <f t="shared" si="15"/>
        <v>0.27403439526360307</v>
      </c>
      <c r="K29" s="89">
        <f t="shared" si="15"/>
        <v>0.25813743218806512</v>
      </c>
      <c r="L29" s="89">
        <f t="shared" si="15"/>
        <v>0.25255723331709695</v>
      </c>
      <c r="M29" s="89">
        <f t="shared" si="15"/>
        <v>0.22996287398995413</v>
      </c>
      <c r="N29" s="89">
        <f t="shared" si="15"/>
        <v>0.20480977725211907</v>
      </c>
      <c r="O29" s="89">
        <f t="shared" si="15"/>
        <v>0.18212445501387237</v>
      </c>
      <c r="P29" s="89">
        <f t="shared" si="15"/>
        <v>0.16169745747210537</v>
      </c>
      <c r="Q29" s="89">
        <f t="shared" si="15"/>
        <v>0.15053950574312566</v>
      </c>
      <c r="R29" s="89">
        <f t="shared" si="15"/>
        <v>0.14707892039631021</v>
      </c>
      <c r="S29" s="89">
        <f t="shared" si="15"/>
        <v>0.13729093916559457</v>
      </c>
      <c r="T29" s="89">
        <f t="shared" si="15"/>
        <v>0.13432017543859648</v>
      </c>
      <c r="U29" s="89">
        <f t="shared" si="15"/>
        <v>0.13464837049742709</v>
      </c>
      <c r="V29" s="89">
        <f t="shared" si="15"/>
        <v>0.13338912133891215</v>
      </c>
      <c r="W29" s="89">
        <f t="shared" ref="W29:X29" si="16">W10/W8</f>
        <v>0.11650485436893204</v>
      </c>
      <c r="X29" s="89">
        <f t="shared" si="16"/>
        <v>0.13452027695351138</v>
      </c>
      <c r="Y29" s="89">
        <f t="shared" ref="Y29" si="17">Y10/Y8</f>
        <v>0.15095896061043515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34545</v>
      </c>
      <c r="C32" s="42">
        <v>41344</v>
      </c>
      <c r="D32" s="42">
        <v>41318</v>
      </c>
      <c r="E32" s="42">
        <v>39625</v>
      </c>
      <c r="F32" s="42">
        <v>40740</v>
      </c>
      <c r="G32" s="42">
        <v>44352</v>
      </c>
      <c r="H32" s="42">
        <v>47725</v>
      </c>
      <c r="I32" s="42">
        <v>53100</v>
      </c>
      <c r="J32" s="42">
        <v>58617</v>
      </c>
      <c r="K32" s="42">
        <v>60891</v>
      </c>
      <c r="L32" s="42">
        <v>51603</v>
      </c>
      <c r="M32" s="42">
        <v>56562</v>
      </c>
      <c r="N32" s="42">
        <v>59917</v>
      </c>
      <c r="O32" s="42">
        <v>60400</v>
      </c>
      <c r="P32" s="42">
        <v>63207</v>
      </c>
      <c r="Q32" s="42">
        <v>66084</v>
      </c>
      <c r="R32" s="42">
        <v>66202</v>
      </c>
      <c r="S32" s="42">
        <v>64560</v>
      </c>
      <c r="T32" s="42">
        <v>68609</v>
      </c>
      <c r="U32" s="42">
        <v>72413</v>
      </c>
      <c r="V32" s="42">
        <v>78324</v>
      </c>
      <c r="W32" s="42">
        <v>57237</v>
      </c>
      <c r="X32" s="42">
        <v>69154</v>
      </c>
      <c r="Y32" s="42">
        <v>85198</v>
      </c>
    </row>
    <row r="33" spans="1:25" x14ac:dyDescent="0.3">
      <c r="A33" s="16" t="s">
        <v>116</v>
      </c>
      <c r="B33" s="42">
        <v>25868</v>
      </c>
      <c r="C33" s="42">
        <v>29987</v>
      </c>
      <c r="D33" s="42">
        <v>30614</v>
      </c>
      <c r="E33" s="42">
        <v>28532</v>
      </c>
      <c r="F33" s="68">
        <v>29476</v>
      </c>
      <c r="G33" s="68">
        <v>31927</v>
      </c>
      <c r="H33" s="68">
        <v>34312</v>
      </c>
      <c r="I33" s="68">
        <v>37531</v>
      </c>
      <c r="J33" s="68">
        <v>41965</v>
      </c>
      <c r="K33" s="68">
        <v>44658</v>
      </c>
      <c r="L33" s="68">
        <v>34509</v>
      </c>
      <c r="M33" s="68">
        <v>38817</v>
      </c>
      <c r="N33" s="68">
        <v>40769</v>
      </c>
      <c r="O33" s="68">
        <v>42394</v>
      </c>
      <c r="P33" s="68">
        <v>46615</v>
      </c>
      <c r="Q33" s="68">
        <v>48003</v>
      </c>
      <c r="R33" s="42">
        <v>48415</v>
      </c>
      <c r="S33" s="42">
        <v>47043</v>
      </c>
      <c r="T33" s="42">
        <v>49230</v>
      </c>
      <c r="U33" s="42">
        <v>52884</v>
      </c>
      <c r="V33" s="42">
        <v>57919</v>
      </c>
      <c r="W33" s="42">
        <v>43741</v>
      </c>
      <c r="X33" s="42">
        <v>50595</v>
      </c>
      <c r="Y33" s="42">
        <v>58481</v>
      </c>
    </row>
    <row r="34" spans="1:25" x14ac:dyDescent="0.3">
      <c r="A34" s="16" t="s">
        <v>117</v>
      </c>
      <c r="B34" s="42">
        <v>8677</v>
      </c>
      <c r="C34" s="42">
        <v>11357</v>
      </c>
      <c r="D34" s="42">
        <v>10704</v>
      </c>
      <c r="E34" s="42">
        <v>11093</v>
      </c>
      <c r="F34" s="68">
        <v>11263</v>
      </c>
      <c r="G34" s="68">
        <v>12425</v>
      </c>
      <c r="H34" s="68">
        <v>13413</v>
      </c>
      <c r="I34" s="68">
        <v>15569</v>
      </c>
      <c r="J34" s="68">
        <v>16652</v>
      </c>
      <c r="K34" s="68">
        <v>16234</v>
      </c>
      <c r="L34" s="68">
        <v>17094</v>
      </c>
      <c r="M34" s="68">
        <v>17746</v>
      </c>
      <c r="N34" s="68">
        <v>19149</v>
      </c>
      <c r="O34" s="68">
        <v>18006</v>
      </c>
      <c r="P34" s="68">
        <v>16592</v>
      </c>
      <c r="Q34" s="42">
        <v>18081</v>
      </c>
      <c r="R34" s="42">
        <v>17787</v>
      </c>
      <c r="S34" s="42">
        <v>17518</v>
      </c>
      <c r="T34" s="42">
        <v>19379</v>
      </c>
      <c r="U34" s="42">
        <v>19529</v>
      </c>
      <c r="V34" s="42">
        <v>20405</v>
      </c>
      <c r="W34" s="42">
        <v>13496</v>
      </c>
      <c r="X34" s="42">
        <v>18559</v>
      </c>
      <c r="Y34" s="42">
        <v>26716</v>
      </c>
    </row>
    <row r="35" spans="1:25" x14ac:dyDescent="0.3">
      <c r="A35" s="76" t="s">
        <v>2</v>
      </c>
      <c r="B35" s="3">
        <f>B36+B44</f>
        <v>4396</v>
      </c>
      <c r="C35" s="3">
        <f t="shared" ref="C35:V35" si="18">C36+C44</f>
        <v>5482</v>
      </c>
      <c r="D35" s="3">
        <f t="shared" si="18"/>
        <v>5294</v>
      </c>
      <c r="E35" s="3">
        <f t="shared" si="18"/>
        <v>4852</v>
      </c>
      <c r="F35" s="3">
        <f t="shared" si="18"/>
        <v>4835</v>
      </c>
      <c r="G35" s="3">
        <f t="shared" si="18"/>
        <v>5456</v>
      </c>
      <c r="H35" s="3">
        <f t="shared" si="18"/>
        <v>5846</v>
      </c>
      <c r="I35" s="3">
        <f t="shared" si="18"/>
        <v>5894</v>
      </c>
      <c r="J35" s="3">
        <f t="shared" si="18"/>
        <v>5991</v>
      </c>
      <c r="K35" s="3">
        <f t="shared" si="18"/>
        <v>6140</v>
      </c>
      <c r="L35" s="3">
        <f t="shared" si="18"/>
        <v>5721</v>
      </c>
      <c r="M35" s="3">
        <f t="shared" si="18"/>
        <v>6056</v>
      </c>
      <c r="N35" s="3">
        <f t="shared" si="18"/>
        <v>6588</v>
      </c>
      <c r="O35" s="3">
        <f t="shared" si="18"/>
        <v>7129</v>
      </c>
      <c r="P35" s="3">
        <f t="shared" si="18"/>
        <v>6801</v>
      </c>
      <c r="Q35" s="3">
        <f t="shared" si="18"/>
        <v>7122</v>
      </c>
      <c r="R35" s="3">
        <f t="shared" si="18"/>
        <v>7221</v>
      </c>
      <c r="S35" s="3">
        <f t="shared" si="18"/>
        <v>6349</v>
      </c>
      <c r="T35" s="3">
        <f t="shared" si="18"/>
        <v>7332</v>
      </c>
      <c r="U35" s="3">
        <f t="shared" si="18"/>
        <v>7546</v>
      </c>
      <c r="V35" s="3">
        <f t="shared" si="18"/>
        <v>8212</v>
      </c>
      <c r="W35" s="3">
        <f t="shared" ref="W35:X35" si="19">W36+W44</f>
        <v>1328</v>
      </c>
      <c r="X35" s="3">
        <f t="shared" si="19"/>
        <v>2401</v>
      </c>
      <c r="Y35" s="3">
        <f t="shared" ref="Y35" si="20">Y36+Y44</f>
        <v>7282</v>
      </c>
    </row>
    <row r="36" spans="1:25" x14ac:dyDescent="0.3">
      <c r="A36" s="77" t="s">
        <v>107</v>
      </c>
      <c r="B36" s="42">
        <v>3083</v>
      </c>
      <c r="C36" s="42">
        <v>3793</v>
      </c>
      <c r="D36" s="42">
        <v>3539</v>
      </c>
      <c r="E36" s="42">
        <v>3333</v>
      </c>
      <c r="F36" s="68">
        <v>3308</v>
      </c>
      <c r="G36" s="68">
        <v>3771</v>
      </c>
      <c r="H36" s="68">
        <v>3982</v>
      </c>
      <c r="I36" s="68">
        <v>3867</v>
      </c>
      <c r="J36" s="68">
        <v>3731</v>
      </c>
      <c r="K36" s="68">
        <v>3611</v>
      </c>
      <c r="L36" s="68">
        <v>3405</v>
      </c>
      <c r="M36" s="68">
        <v>3343</v>
      </c>
      <c r="N36" s="68">
        <v>3472</v>
      </c>
      <c r="O36" s="68">
        <v>3785</v>
      </c>
      <c r="P36" s="68">
        <v>3856</v>
      </c>
      <c r="Q36" s="68">
        <v>4164</v>
      </c>
      <c r="R36" s="42">
        <v>4352</v>
      </c>
      <c r="S36" s="42">
        <v>4135</v>
      </c>
      <c r="T36" s="42">
        <v>4513</v>
      </c>
      <c r="U36" s="42">
        <v>4832</v>
      </c>
      <c r="V36" s="42">
        <v>5225</v>
      </c>
      <c r="W36" s="42">
        <v>783</v>
      </c>
      <c r="X36" s="42">
        <v>1330</v>
      </c>
      <c r="Y36" s="42">
        <v>3778</v>
      </c>
    </row>
    <row r="37" spans="1:25" x14ac:dyDescent="0.3">
      <c r="A37" s="78" t="s">
        <v>201</v>
      </c>
      <c r="B37" s="42">
        <v>821</v>
      </c>
      <c r="C37" s="42">
        <v>1030</v>
      </c>
      <c r="D37" s="42">
        <v>958</v>
      </c>
      <c r="E37" s="42">
        <v>889</v>
      </c>
      <c r="F37" s="68">
        <v>886</v>
      </c>
      <c r="G37" s="68">
        <v>983</v>
      </c>
      <c r="H37" s="68">
        <v>1024</v>
      </c>
      <c r="I37" s="68">
        <v>963</v>
      </c>
      <c r="J37" s="68">
        <v>898</v>
      </c>
      <c r="K37" s="68">
        <v>856</v>
      </c>
      <c r="L37" s="68">
        <v>718</v>
      </c>
      <c r="M37" s="68">
        <v>662</v>
      </c>
      <c r="N37" s="68">
        <v>683</v>
      </c>
      <c r="O37" s="68">
        <v>719</v>
      </c>
      <c r="P37" s="68">
        <v>731</v>
      </c>
      <c r="Q37" s="68">
        <v>738</v>
      </c>
      <c r="R37" s="42">
        <v>770</v>
      </c>
      <c r="S37" s="42">
        <v>680</v>
      </c>
      <c r="T37" s="42">
        <v>702</v>
      </c>
      <c r="U37" s="42">
        <v>662</v>
      </c>
      <c r="V37" s="42">
        <v>689</v>
      </c>
      <c r="W37" s="42">
        <v>121</v>
      </c>
      <c r="X37" s="42">
        <v>178</v>
      </c>
      <c r="Y37" s="42">
        <v>450</v>
      </c>
    </row>
    <row r="38" spans="1:25" x14ac:dyDescent="0.3">
      <c r="A38" s="79" t="s">
        <v>202</v>
      </c>
      <c r="B38" s="42">
        <v>13</v>
      </c>
      <c r="C38" s="42">
        <v>15</v>
      </c>
      <c r="D38" s="42">
        <v>15</v>
      </c>
      <c r="E38" s="42">
        <v>12</v>
      </c>
      <c r="F38" s="68">
        <v>19</v>
      </c>
      <c r="G38" s="68">
        <v>22</v>
      </c>
      <c r="H38" s="68">
        <v>23</v>
      </c>
      <c r="I38" s="68">
        <v>20</v>
      </c>
      <c r="J38" s="68">
        <v>21</v>
      </c>
      <c r="K38" s="68">
        <v>21</v>
      </c>
      <c r="L38" s="68">
        <v>21</v>
      </c>
      <c r="M38" s="68">
        <v>21</v>
      </c>
      <c r="N38" s="68">
        <v>22</v>
      </c>
      <c r="O38" s="68">
        <v>23</v>
      </c>
      <c r="P38" s="68">
        <v>23</v>
      </c>
      <c r="Q38" s="68">
        <v>24</v>
      </c>
      <c r="R38" s="42">
        <v>25</v>
      </c>
      <c r="S38" s="42">
        <v>26</v>
      </c>
      <c r="T38" s="42">
        <v>27</v>
      </c>
      <c r="U38" s="42">
        <v>28</v>
      </c>
      <c r="V38" s="42">
        <v>29</v>
      </c>
      <c r="W38" s="42">
        <v>26</v>
      </c>
      <c r="X38" s="42">
        <v>27</v>
      </c>
      <c r="Y38" s="42">
        <v>30</v>
      </c>
    </row>
    <row r="39" spans="1:25" x14ac:dyDescent="0.3">
      <c r="A39" s="79" t="s">
        <v>203</v>
      </c>
      <c r="B39" s="42">
        <v>807</v>
      </c>
      <c r="C39" s="42">
        <v>1015</v>
      </c>
      <c r="D39" s="42">
        <v>944</v>
      </c>
      <c r="E39" s="42">
        <v>876</v>
      </c>
      <c r="F39" s="68">
        <v>867</v>
      </c>
      <c r="G39" s="68">
        <v>961</v>
      </c>
      <c r="H39" s="68">
        <v>1001</v>
      </c>
      <c r="I39" s="68">
        <v>944</v>
      </c>
      <c r="J39" s="68">
        <v>877</v>
      </c>
      <c r="K39" s="68">
        <v>835</v>
      </c>
      <c r="L39" s="68">
        <v>697</v>
      </c>
      <c r="M39" s="68">
        <v>641</v>
      </c>
      <c r="N39" s="68">
        <v>661</v>
      </c>
      <c r="O39" s="68">
        <v>697</v>
      </c>
      <c r="P39" s="68">
        <v>708</v>
      </c>
      <c r="Q39" s="68">
        <v>714</v>
      </c>
      <c r="R39" s="42">
        <v>745</v>
      </c>
      <c r="S39" s="42">
        <v>654</v>
      </c>
      <c r="T39" s="42">
        <v>674</v>
      </c>
      <c r="U39" s="42">
        <v>634</v>
      </c>
      <c r="V39" s="42">
        <v>659</v>
      </c>
      <c r="W39" s="42">
        <v>95</v>
      </c>
      <c r="X39" s="42">
        <v>151</v>
      </c>
      <c r="Y39" s="42">
        <v>421</v>
      </c>
    </row>
    <row r="40" spans="1:25" x14ac:dyDescent="0.3">
      <c r="A40" s="78" t="s">
        <v>204</v>
      </c>
      <c r="B40" s="42">
        <v>2262</v>
      </c>
      <c r="C40" s="42">
        <v>2763</v>
      </c>
      <c r="D40" s="42">
        <v>2580</v>
      </c>
      <c r="E40" s="42">
        <v>2444</v>
      </c>
      <c r="F40" s="68">
        <v>2422</v>
      </c>
      <c r="G40" s="68">
        <v>2788</v>
      </c>
      <c r="H40" s="68">
        <v>2957</v>
      </c>
      <c r="I40" s="68">
        <v>2903</v>
      </c>
      <c r="J40" s="68">
        <v>2833</v>
      </c>
      <c r="K40" s="68">
        <v>2755</v>
      </c>
      <c r="L40" s="68">
        <v>2687</v>
      </c>
      <c r="M40" s="68">
        <v>2680</v>
      </c>
      <c r="N40" s="68">
        <v>2789</v>
      </c>
      <c r="O40" s="68">
        <v>3066</v>
      </c>
      <c r="P40" s="68">
        <v>3125</v>
      </c>
      <c r="Q40" s="68">
        <v>3426</v>
      </c>
      <c r="R40" s="42">
        <v>3582</v>
      </c>
      <c r="S40" s="42">
        <v>3455</v>
      </c>
      <c r="T40" s="42">
        <v>3811</v>
      </c>
      <c r="U40" s="42">
        <v>4171</v>
      </c>
      <c r="V40" s="42">
        <v>4537</v>
      </c>
      <c r="W40" s="42">
        <v>662</v>
      </c>
      <c r="X40" s="42">
        <v>1152</v>
      </c>
      <c r="Y40" s="42">
        <v>3328</v>
      </c>
    </row>
    <row r="41" spans="1:25" x14ac:dyDescent="0.3">
      <c r="A41" s="79" t="s">
        <v>205</v>
      </c>
      <c r="B41" s="42">
        <v>2</v>
      </c>
      <c r="C41" s="42">
        <v>2</v>
      </c>
      <c r="D41" s="42">
        <v>2</v>
      </c>
      <c r="E41" s="42">
        <v>2</v>
      </c>
      <c r="F41" s="68">
        <v>2</v>
      </c>
      <c r="G41" s="68">
        <v>2</v>
      </c>
      <c r="H41" s="68">
        <v>2</v>
      </c>
      <c r="I41" s="68">
        <v>2</v>
      </c>
      <c r="J41" s="68">
        <v>2</v>
      </c>
      <c r="K41" s="68">
        <v>2</v>
      </c>
      <c r="L41" s="68">
        <v>2</v>
      </c>
      <c r="M41" s="68">
        <v>2</v>
      </c>
      <c r="N41" s="68">
        <v>2</v>
      </c>
      <c r="O41" s="68">
        <v>3</v>
      </c>
      <c r="P41" s="68">
        <v>3</v>
      </c>
      <c r="Q41" s="68">
        <v>3</v>
      </c>
      <c r="R41" s="42">
        <v>4</v>
      </c>
      <c r="S41" s="42">
        <v>4</v>
      </c>
      <c r="T41" s="42">
        <v>5</v>
      </c>
      <c r="U41" s="42">
        <v>5</v>
      </c>
      <c r="V41" s="42">
        <v>5</v>
      </c>
      <c r="W41" s="42">
        <v>2</v>
      </c>
      <c r="X41" s="42">
        <v>3</v>
      </c>
      <c r="Y41" s="42">
        <v>6</v>
      </c>
    </row>
    <row r="42" spans="1:25" x14ac:dyDescent="0.3">
      <c r="A42" s="79" t="s">
        <v>206</v>
      </c>
      <c r="B42" s="42">
        <v>158</v>
      </c>
      <c r="C42" s="42">
        <v>160</v>
      </c>
      <c r="D42" s="42">
        <v>157</v>
      </c>
      <c r="E42" s="42">
        <v>171</v>
      </c>
      <c r="F42" s="68">
        <v>187</v>
      </c>
      <c r="G42" s="68">
        <v>206</v>
      </c>
      <c r="H42" s="68">
        <v>232</v>
      </c>
      <c r="I42" s="68">
        <v>267</v>
      </c>
      <c r="J42" s="68">
        <v>302</v>
      </c>
      <c r="K42" s="68">
        <v>329</v>
      </c>
      <c r="L42" s="68">
        <v>357</v>
      </c>
      <c r="M42" s="68">
        <v>376</v>
      </c>
      <c r="N42" s="68">
        <v>405</v>
      </c>
      <c r="O42" s="68">
        <v>417</v>
      </c>
      <c r="P42" s="68">
        <v>424</v>
      </c>
      <c r="Q42" s="68">
        <v>450</v>
      </c>
      <c r="R42" s="42">
        <v>458</v>
      </c>
      <c r="S42" s="42">
        <v>454</v>
      </c>
      <c r="T42" s="42">
        <v>454</v>
      </c>
      <c r="U42" s="42">
        <v>487</v>
      </c>
      <c r="V42" s="42">
        <v>497</v>
      </c>
      <c r="W42" s="42">
        <v>161</v>
      </c>
      <c r="X42" s="42">
        <v>117</v>
      </c>
      <c r="Y42" s="42">
        <v>139</v>
      </c>
    </row>
    <row r="43" spans="1:25" x14ac:dyDescent="0.3">
      <c r="A43" s="79" t="s">
        <v>207</v>
      </c>
      <c r="B43" s="42">
        <v>2102</v>
      </c>
      <c r="C43" s="42">
        <v>2601</v>
      </c>
      <c r="D43" s="42">
        <v>2422</v>
      </c>
      <c r="E43" s="42">
        <v>2272</v>
      </c>
      <c r="F43" s="68">
        <v>2233</v>
      </c>
      <c r="G43" s="68">
        <v>2580</v>
      </c>
      <c r="H43" s="68">
        <v>2724</v>
      </c>
      <c r="I43" s="68">
        <v>2634</v>
      </c>
      <c r="J43" s="68">
        <v>2530</v>
      </c>
      <c r="K43" s="68">
        <v>2424</v>
      </c>
      <c r="L43" s="68">
        <v>2327</v>
      </c>
      <c r="M43" s="68">
        <v>2302</v>
      </c>
      <c r="N43" s="68">
        <v>2381</v>
      </c>
      <c r="O43" s="68">
        <v>2646</v>
      </c>
      <c r="P43" s="68">
        <v>2698</v>
      </c>
      <c r="Q43" s="68">
        <v>2973</v>
      </c>
      <c r="R43" s="42">
        <v>3121</v>
      </c>
      <c r="S43" s="42">
        <v>2997</v>
      </c>
      <c r="T43" s="42">
        <v>3353</v>
      </c>
      <c r="U43" s="42">
        <v>3679</v>
      </c>
      <c r="V43" s="42">
        <v>4035</v>
      </c>
      <c r="W43" s="42">
        <v>499</v>
      </c>
      <c r="X43" s="42">
        <v>1032</v>
      </c>
      <c r="Y43" s="42">
        <v>3183</v>
      </c>
    </row>
    <row r="44" spans="1:25" x14ac:dyDescent="0.3">
      <c r="A44" s="77" t="s">
        <v>108</v>
      </c>
      <c r="B44" s="42">
        <v>1313</v>
      </c>
      <c r="C44" s="42">
        <v>1689</v>
      </c>
      <c r="D44" s="42">
        <v>1755</v>
      </c>
      <c r="E44" s="42">
        <v>1519</v>
      </c>
      <c r="F44" s="68">
        <v>1527</v>
      </c>
      <c r="G44" s="68">
        <v>1685</v>
      </c>
      <c r="H44" s="68">
        <v>1864</v>
      </c>
      <c r="I44" s="68">
        <v>2027</v>
      </c>
      <c r="J44" s="68">
        <v>2260</v>
      </c>
      <c r="K44" s="68">
        <v>2529</v>
      </c>
      <c r="L44" s="68">
        <v>2316</v>
      </c>
      <c r="M44" s="68">
        <v>2713</v>
      </c>
      <c r="N44" s="68">
        <v>3116</v>
      </c>
      <c r="O44" s="68">
        <v>3344</v>
      </c>
      <c r="P44" s="68">
        <v>2945</v>
      </c>
      <c r="Q44" s="68">
        <v>2958</v>
      </c>
      <c r="R44" s="42">
        <v>2869</v>
      </c>
      <c r="S44" s="42">
        <v>2214</v>
      </c>
      <c r="T44" s="42">
        <v>2819</v>
      </c>
      <c r="U44" s="42">
        <v>2714</v>
      </c>
      <c r="V44" s="42">
        <v>2987</v>
      </c>
      <c r="W44" s="42">
        <v>545</v>
      </c>
      <c r="X44" s="42">
        <v>1071</v>
      </c>
      <c r="Y44" s="42">
        <v>3504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0.24704276615104637</v>
      </c>
      <c r="D46" s="65">
        <f t="shared" si="21"/>
        <v>-3.4294053265231716E-2</v>
      </c>
      <c r="E46" s="65">
        <f t="shared" si="21"/>
        <v>-8.3490744238760906E-2</v>
      </c>
      <c r="F46" s="65">
        <f t="shared" si="21"/>
        <v>-3.5037098103875008E-3</v>
      </c>
      <c r="G46" s="65">
        <f t="shared" si="21"/>
        <v>0.12843846949327808</v>
      </c>
      <c r="H46" s="65">
        <f t="shared" si="21"/>
        <v>7.1480938416422335E-2</v>
      </c>
      <c r="I46" s="65">
        <f t="shared" si="21"/>
        <v>8.2107423879576036E-3</v>
      </c>
      <c r="J46" s="65">
        <f t="shared" si="21"/>
        <v>1.6457414319647201E-2</v>
      </c>
      <c r="K46" s="65">
        <f t="shared" si="21"/>
        <v>2.4870639292271735E-2</v>
      </c>
      <c r="L46" s="65">
        <f t="shared" si="21"/>
        <v>-6.8241042345276837E-2</v>
      </c>
      <c r="M46" s="65">
        <f t="shared" si="21"/>
        <v>5.855619646914878E-2</v>
      </c>
      <c r="N46" s="65">
        <f t="shared" si="21"/>
        <v>8.784676354029064E-2</v>
      </c>
      <c r="O46" s="65">
        <f t="shared" si="21"/>
        <v>8.2119004250151839E-2</v>
      </c>
      <c r="P46" s="65">
        <f t="shared" si="21"/>
        <v>-4.6009257960443306E-2</v>
      </c>
      <c r="Q46" s="65">
        <f t="shared" si="21"/>
        <v>4.7198941332156963E-2</v>
      </c>
      <c r="R46" s="65">
        <f t="shared" si="21"/>
        <v>1.3900589721988155E-2</v>
      </c>
      <c r="S46" s="65">
        <f t="shared" si="21"/>
        <v>-0.1207588976596039</v>
      </c>
      <c r="T46" s="65">
        <f t="shared" si="21"/>
        <v>0.15482753189478649</v>
      </c>
      <c r="U46" s="65">
        <f t="shared" si="21"/>
        <v>2.9187124931805863E-2</v>
      </c>
      <c r="V46" s="65">
        <f t="shared" si="21"/>
        <v>8.8258680095414821E-2</v>
      </c>
      <c r="W46" s="65">
        <f t="shared" si="21"/>
        <v>-0.83828543594739402</v>
      </c>
      <c r="X46" s="65">
        <f t="shared" si="21"/>
        <v>0.80798192771084332</v>
      </c>
      <c r="Y46" s="65">
        <f t="shared" si="21"/>
        <v>2.0329029571012076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0.2302951670450859</v>
      </c>
      <c r="D47" s="65">
        <f t="shared" si="21"/>
        <v>-6.696546269443715E-2</v>
      </c>
      <c r="E47" s="65">
        <f t="shared" si="21"/>
        <v>-5.8208533484034986E-2</v>
      </c>
      <c r="F47" s="65">
        <f t="shared" si="21"/>
        <v>-7.5007500750075007E-3</v>
      </c>
      <c r="G47" s="65">
        <f t="shared" si="21"/>
        <v>0.13996372430471582</v>
      </c>
      <c r="H47" s="65">
        <f t="shared" si="21"/>
        <v>5.5953328029700433E-2</v>
      </c>
      <c r="I47" s="65">
        <f t="shared" si="21"/>
        <v>-2.887995981918634E-2</v>
      </c>
      <c r="J47" s="65">
        <f t="shared" si="21"/>
        <v>-3.5169381949831879E-2</v>
      </c>
      <c r="K47" s="65">
        <f t="shared" si="21"/>
        <v>-3.216295899222732E-2</v>
      </c>
      <c r="L47" s="65">
        <f t="shared" si="21"/>
        <v>-5.7047909166435873E-2</v>
      </c>
      <c r="M47" s="65">
        <f t="shared" si="21"/>
        <v>-1.8208516886931037E-2</v>
      </c>
      <c r="N47" s="65">
        <f t="shared" si="21"/>
        <v>3.8588094525874972E-2</v>
      </c>
      <c r="O47" s="65">
        <f t="shared" si="21"/>
        <v>9.0149769585253559E-2</v>
      </c>
      <c r="P47" s="65">
        <f t="shared" si="21"/>
        <v>1.8758256274768792E-2</v>
      </c>
      <c r="Q47" s="65">
        <f t="shared" si="21"/>
        <v>7.9875518672199108E-2</v>
      </c>
      <c r="R47" s="65">
        <f t="shared" si="21"/>
        <v>4.514889529298749E-2</v>
      </c>
      <c r="S47" s="65">
        <f t="shared" si="21"/>
        <v>-4.9862132352941124E-2</v>
      </c>
      <c r="T47" s="65">
        <f t="shared" si="21"/>
        <v>9.1414752116082187E-2</v>
      </c>
      <c r="U47" s="65">
        <f t="shared" si="21"/>
        <v>7.0684688677154828E-2</v>
      </c>
      <c r="V47" s="65">
        <f t="shared" si="21"/>
        <v>8.1332781456953551E-2</v>
      </c>
      <c r="W47" s="65">
        <f t="shared" si="21"/>
        <v>-0.85014354066985642</v>
      </c>
      <c r="X47" s="65">
        <f t="shared" si="21"/>
        <v>0.69859514687100899</v>
      </c>
      <c r="Y47" s="65">
        <f t="shared" si="21"/>
        <v>1.8406015037593986</v>
      </c>
    </row>
    <row r="48" spans="1:25" x14ac:dyDescent="0.3">
      <c r="A48" s="74" t="s">
        <v>214</v>
      </c>
      <c r="B48" s="65" t="s">
        <v>3</v>
      </c>
      <c r="C48" s="65">
        <f>C37/B37-1</f>
        <v>0.25456760048721061</v>
      </c>
      <c r="D48" s="65">
        <f>D37/C37-1</f>
        <v>-6.990291262135917E-2</v>
      </c>
      <c r="E48" s="65">
        <f>E37/D37-1</f>
        <v>-7.2025052192066785E-2</v>
      </c>
      <c r="F48" s="65">
        <f>F37/E37-1</f>
        <v>-3.3745781777277939E-3</v>
      </c>
      <c r="G48" s="65">
        <f t="shared" si="21"/>
        <v>0.10948081264108356</v>
      </c>
      <c r="H48" s="65">
        <f t="shared" si="21"/>
        <v>4.1709053916581862E-2</v>
      </c>
      <c r="I48" s="65">
        <f t="shared" si="21"/>
        <v>-5.95703125E-2</v>
      </c>
      <c r="J48" s="65">
        <f t="shared" si="21"/>
        <v>-6.7497403946002121E-2</v>
      </c>
      <c r="K48" s="65">
        <f t="shared" si="21"/>
        <v>-4.6770601336302842E-2</v>
      </c>
      <c r="L48" s="65">
        <f t="shared" si="21"/>
        <v>-0.16121495327102808</v>
      </c>
      <c r="M48" s="65">
        <f t="shared" si="21"/>
        <v>-7.7994428969359375E-2</v>
      </c>
      <c r="N48" s="65">
        <f t="shared" si="21"/>
        <v>3.1722054380664666E-2</v>
      </c>
      <c r="O48" s="65">
        <f t="shared" si="21"/>
        <v>5.2708638360175586E-2</v>
      </c>
      <c r="P48" s="65">
        <f t="shared" si="21"/>
        <v>1.6689847009735637E-2</v>
      </c>
      <c r="Q48" s="65">
        <f t="shared" si="21"/>
        <v>9.5759233926129284E-3</v>
      </c>
      <c r="R48" s="65">
        <f t="shared" si="21"/>
        <v>4.3360433604336057E-2</v>
      </c>
      <c r="S48" s="65">
        <f t="shared" si="21"/>
        <v>-0.11688311688311692</v>
      </c>
      <c r="T48" s="65">
        <f t="shared" si="21"/>
        <v>3.2352941176470695E-2</v>
      </c>
      <c r="U48" s="65">
        <f t="shared" si="21"/>
        <v>-5.6980056980056926E-2</v>
      </c>
      <c r="V48" s="65">
        <f t="shared" si="21"/>
        <v>4.0785498489426031E-2</v>
      </c>
      <c r="W48" s="65">
        <f t="shared" si="21"/>
        <v>-0.82438316400580547</v>
      </c>
      <c r="X48" s="65">
        <f t="shared" si="21"/>
        <v>0.47107438016528924</v>
      </c>
      <c r="Y48" s="65">
        <f t="shared" si="21"/>
        <v>1.5280898876404496</v>
      </c>
    </row>
    <row r="49" spans="1:25" x14ac:dyDescent="0.3">
      <c r="A49" s="74" t="s">
        <v>215</v>
      </c>
      <c r="B49" s="65" t="s">
        <v>3</v>
      </c>
      <c r="C49" s="65">
        <f>C40/B40-1</f>
        <v>0.22148541114058351</v>
      </c>
      <c r="D49" s="65">
        <f>D40/C40-1</f>
        <v>-6.6232356134636294E-2</v>
      </c>
      <c r="E49" s="65">
        <f>E40/D40-1</f>
        <v>-5.271317829457367E-2</v>
      </c>
      <c r="F49" s="65">
        <f>F40/E40-1</f>
        <v>-9.0016366612111209E-3</v>
      </c>
      <c r="G49" s="65">
        <f t="shared" ref="G49:Y49" si="22">G40/F40-1</f>
        <v>0.15111478117258459</v>
      </c>
      <c r="H49" s="65">
        <f t="shared" si="22"/>
        <v>6.0616929698708688E-2</v>
      </c>
      <c r="I49" s="65">
        <f t="shared" si="22"/>
        <v>-1.8261751775448087E-2</v>
      </c>
      <c r="J49" s="65">
        <f t="shared" si="22"/>
        <v>-2.4112986565621775E-2</v>
      </c>
      <c r="K49" s="65">
        <f t="shared" si="22"/>
        <v>-2.7532650900105926E-2</v>
      </c>
      <c r="L49" s="65">
        <f t="shared" si="22"/>
        <v>-2.4682395644283095E-2</v>
      </c>
      <c r="M49" s="65">
        <f t="shared" si="22"/>
        <v>-2.6051358392259472E-3</v>
      </c>
      <c r="N49" s="65">
        <f t="shared" si="22"/>
        <v>4.0671641791044877E-2</v>
      </c>
      <c r="O49" s="65">
        <f t="shared" si="22"/>
        <v>9.9318752240946662E-2</v>
      </c>
      <c r="P49" s="65">
        <f t="shared" si="22"/>
        <v>1.924331376386168E-2</v>
      </c>
      <c r="Q49" s="65">
        <f t="shared" si="22"/>
        <v>9.6319999999999961E-2</v>
      </c>
      <c r="R49" s="65">
        <f t="shared" si="22"/>
        <v>4.5534150612959623E-2</v>
      </c>
      <c r="S49" s="65">
        <f t="shared" si="22"/>
        <v>-3.545505304299279E-2</v>
      </c>
      <c r="T49" s="65">
        <f t="shared" si="22"/>
        <v>0.10303907380607824</v>
      </c>
      <c r="U49" s="65">
        <f t="shared" si="22"/>
        <v>9.4463395434269293E-2</v>
      </c>
      <c r="V49" s="65">
        <f t="shared" si="22"/>
        <v>8.7748741309038536E-2</v>
      </c>
      <c r="W49" s="65">
        <f t="shared" si="22"/>
        <v>-0.8540886048049372</v>
      </c>
      <c r="X49" s="65">
        <f t="shared" si="22"/>
        <v>0.74018126888217517</v>
      </c>
      <c r="Y49" s="65">
        <f t="shared" si="22"/>
        <v>1.8888888888888888</v>
      </c>
    </row>
    <row r="50" spans="1:25" x14ac:dyDescent="0.3">
      <c r="A50" s="73" t="s">
        <v>110</v>
      </c>
      <c r="B50" s="65" t="s">
        <v>3</v>
      </c>
      <c r="C50" s="88">
        <f>C44/B44-1</f>
        <v>0.28636709824828643</v>
      </c>
      <c r="D50" s="88">
        <f>D44/C44-1</f>
        <v>3.9076376554174175E-2</v>
      </c>
      <c r="E50" s="88">
        <f>E44/D44-1</f>
        <v>-0.13447293447293451</v>
      </c>
      <c r="F50" s="88">
        <f>F44/E44-1</f>
        <v>5.2666227781434927E-3</v>
      </c>
      <c r="G50" s="88">
        <f t="shared" ref="G50:Y50" si="23">G44/F44-1</f>
        <v>0.10347085789129018</v>
      </c>
      <c r="H50" s="88">
        <f t="shared" si="23"/>
        <v>0.10623145400593481</v>
      </c>
      <c r="I50" s="88">
        <f t="shared" si="23"/>
        <v>8.7446351931330435E-2</v>
      </c>
      <c r="J50" s="88">
        <f t="shared" si="23"/>
        <v>0.11494819930932421</v>
      </c>
      <c r="K50" s="88">
        <f t="shared" si="23"/>
        <v>0.11902654867256635</v>
      </c>
      <c r="L50" s="88">
        <f t="shared" si="23"/>
        <v>-8.4223013048635775E-2</v>
      </c>
      <c r="M50" s="88">
        <f t="shared" si="23"/>
        <v>0.1714162348877375</v>
      </c>
      <c r="N50" s="88">
        <f t="shared" si="23"/>
        <v>0.14854404718024328</v>
      </c>
      <c r="O50" s="88">
        <f t="shared" si="23"/>
        <v>7.3170731707317138E-2</v>
      </c>
      <c r="P50" s="88">
        <f t="shared" si="23"/>
        <v>-0.11931818181818177</v>
      </c>
      <c r="Q50" s="88">
        <f t="shared" si="23"/>
        <v>4.4142614601019314E-3</v>
      </c>
      <c r="R50" s="88">
        <f t="shared" si="23"/>
        <v>-3.0087897227856653E-2</v>
      </c>
      <c r="S50" s="88">
        <f t="shared" si="23"/>
        <v>-0.22830254444057163</v>
      </c>
      <c r="T50" s="88">
        <f t="shared" si="23"/>
        <v>0.27326106594399269</v>
      </c>
      <c r="U50" s="88">
        <f t="shared" si="23"/>
        <v>-3.7247250798155385E-2</v>
      </c>
      <c r="V50" s="88">
        <f t="shared" si="23"/>
        <v>0.10058953574060436</v>
      </c>
      <c r="W50" s="88">
        <f t="shared" si="23"/>
        <v>-0.81754268496819549</v>
      </c>
      <c r="X50" s="88">
        <f t="shared" si="23"/>
        <v>0.96513761467889903</v>
      </c>
      <c r="Y50" s="88">
        <f t="shared" si="23"/>
        <v>2.2717086834733893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0.12725430597771023</v>
      </c>
      <c r="C52" s="65">
        <f t="shared" si="24"/>
        <v>0.13259481424148606</v>
      </c>
      <c r="D52" s="65">
        <f t="shared" si="24"/>
        <v>0.12812817658163511</v>
      </c>
      <c r="E52" s="65">
        <f t="shared" si="24"/>
        <v>0.12244794952681388</v>
      </c>
      <c r="F52" s="65">
        <f t="shared" si="24"/>
        <v>0.11867943053510063</v>
      </c>
      <c r="G52" s="65">
        <f t="shared" si="24"/>
        <v>0.12301587301587301</v>
      </c>
      <c r="H52" s="65">
        <f t="shared" si="24"/>
        <v>0.12249345206914615</v>
      </c>
      <c r="I52" s="65">
        <f t="shared" si="24"/>
        <v>0.11099811676082863</v>
      </c>
      <c r="J52" s="65">
        <f t="shared" si="24"/>
        <v>0.10220584472081479</v>
      </c>
      <c r="K52" s="65">
        <f t="shared" si="24"/>
        <v>0.10083591992248445</v>
      </c>
      <c r="L52" s="65">
        <f t="shared" si="24"/>
        <v>0.11086564734608453</v>
      </c>
      <c r="M52" s="65">
        <f t="shared" si="24"/>
        <v>0.10706834977546763</v>
      </c>
      <c r="N52" s="65">
        <f t="shared" si="24"/>
        <v>0.10995210040556103</v>
      </c>
      <c r="O52" s="65">
        <f t="shared" si="24"/>
        <v>0.11802980132450332</v>
      </c>
      <c r="P52" s="65">
        <f t="shared" si="24"/>
        <v>0.10759884190042242</v>
      </c>
      <c r="Q52" s="65">
        <f t="shared" si="24"/>
        <v>0.10777192663882332</v>
      </c>
      <c r="R52" s="65">
        <f t="shared" si="24"/>
        <v>0.10907525452403251</v>
      </c>
      <c r="S52" s="65">
        <f t="shared" si="24"/>
        <v>9.8342627013630737E-2</v>
      </c>
      <c r="T52" s="65">
        <f t="shared" si="24"/>
        <v>0.10686644609307817</v>
      </c>
      <c r="U52" s="65">
        <f t="shared" si="24"/>
        <v>0.10420780799027798</v>
      </c>
      <c r="V52" s="65">
        <f t="shared" si="24"/>
        <v>0.1048465349062867</v>
      </c>
      <c r="W52" s="65">
        <f t="shared" ref="W52:X52" si="25">W35/W32</f>
        <v>2.3201775075563012E-2</v>
      </c>
      <c r="X52" s="65">
        <f t="shared" si="25"/>
        <v>3.4719611302310785E-2</v>
      </c>
      <c r="Y52" s="65">
        <f t="shared" ref="Y52" si="26">Y35/Y32</f>
        <v>8.5471489941078435E-2</v>
      </c>
    </row>
    <row r="53" spans="1:25" x14ac:dyDescent="0.3">
      <c r="A53" s="75" t="s">
        <v>217</v>
      </c>
      <c r="B53" s="88">
        <f t="shared" ref="B53:V53" si="27">B35/B34</f>
        <v>0.5066267143021782</v>
      </c>
      <c r="C53" s="88">
        <f t="shared" si="27"/>
        <v>0.48269789557101345</v>
      </c>
      <c r="D53" s="88">
        <f t="shared" si="27"/>
        <v>0.49458146487294469</v>
      </c>
      <c r="E53" s="88">
        <f t="shared" si="27"/>
        <v>0.43739295050933019</v>
      </c>
      <c r="F53" s="88">
        <f t="shared" si="27"/>
        <v>0.42928171890260142</v>
      </c>
      <c r="G53" s="88">
        <f t="shared" si="27"/>
        <v>0.43911468812877263</v>
      </c>
      <c r="H53" s="88">
        <f t="shared" si="27"/>
        <v>0.43584582121822113</v>
      </c>
      <c r="I53" s="88">
        <f t="shared" si="27"/>
        <v>0.37857280493287943</v>
      </c>
      <c r="J53" s="88">
        <f t="shared" si="27"/>
        <v>0.35977660341100171</v>
      </c>
      <c r="K53" s="88">
        <f t="shared" si="27"/>
        <v>0.37821855365282742</v>
      </c>
      <c r="L53" s="88">
        <f t="shared" si="27"/>
        <v>0.33467883467883469</v>
      </c>
      <c r="M53" s="88">
        <f t="shared" si="27"/>
        <v>0.34126000225402908</v>
      </c>
      <c r="N53" s="88">
        <f t="shared" si="27"/>
        <v>0.34403885320382266</v>
      </c>
      <c r="O53" s="88">
        <f t="shared" si="27"/>
        <v>0.39592358102854602</v>
      </c>
      <c r="P53" s="88">
        <f t="shared" si="27"/>
        <v>0.40989633558341371</v>
      </c>
      <c r="Q53" s="88">
        <f t="shared" si="27"/>
        <v>0.39389414302306286</v>
      </c>
      <c r="R53" s="88">
        <f t="shared" si="27"/>
        <v>0.40597065272389948</v>
      </c>
      <c r="S53" s="88">
        <f t="shared" si="27"/>
        <v>0.36242721771891767</v>
      </c>
      <c r="T53" s="88">
        <f t="shared" si="27"/>
        <v>0.37834769595954382</v>
      </c>
      <c r="U53" s="88">
        <f t="shared" si="27"/>
        <v>0.38639971324696604</v>
      </c>
      <c r="V53" s="88">
        <f t="shared" si="27"/>
        <v>0.40245037980887038</v>
      </c>
      <c r="W53" s="88">
        <f t="shared" ref="W53:X53" si="28">W35/W34</f>
        <v>9.8399525785417899E-2</v>
      </c>
      <c r="X53" s="88">
        <f t="shared" si="28"/>
        <v>0.12937119456867288</v>
      </c>
      <c r="Y53" s="88">
        <f t="shared" ref="Y53" si="29">Y35/Y34</f>
        <v>0.27257074412337179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3.5941765241128298E-2</v>
      </c>
      <c r="C55" s="88">
        <f t="shared" ref="C55:V55" si="30">C42/C35</f>
        <v>2.9186428310835462E-2</v>
      </c>
      <c r="D55" s="88">
        <f t="shared" si="30"/>
        <v>2.9656214582546279E-2</v>
      </c>
      <c r="E55" s="88">
        <f t="shared" si="30"/>
        <v>3.5243198680956309E-2</v>
      </c>
      <c r="F55" s="88">
        <f t="shared" si="30"/>
        <v>3.8676318510858322E-2</v>
      </c>
      <c r="G55" s="88">
        <f t="shared" si="30"/>
        <v>3.7756598240469209E-2</v>
      </c>
      <c r="H55" s="88">
        <f t="shared" si="30"/>
        <v>3.9685254875128292E-2</v>
      </c>
      <c r="I55" s="88">
        <f t="shared" si="30"/>
        <v>4.5300305395317271E-2</v>
      </c>
      <c r="J55" s="88">
        <f t="shared" si="30"/>
        <v>5.0408946753463531E-2</v>
      </c>
      <c r="K55" s="88">
        <f t="shared" si="30"/>
        <v>5.3583061889250813E-2</v>
      </c>
      <c r="L55" s="88">
        <f t="shared" si="30"/>
        <v>6.2401678028316726E-2</v>
      </c>
      <c r="M55" s="88">
        <f t="shared" si="30"/>
        <v>6.2087186261558784E-2</v>
      </c>
      <c r="N55" s="88">
        <f t="shared" si="30"/>
        <v>6.1475409836065573E-2</v>
      </c>
      <c r="O55" s="88">
        <f t="shared" si="30"/>
        <v>5.8493477346051342E-2</v>
      </c>
      <c r="P55" s="88">
        <f t="shared" si="30"/>
        <v>6.2343772974562561E-2</v>
      </c>
      <c r="Q55" s="88">
        <f t="shared" si="30"/>
        <v>6.3184498736310019E-2</v>
      </c>
      <c r="R55" s="88">
        <f t="shared" si="30"/>
        <v>6.3426118266168119E-2</v>
      </c>
      <c r="S55" s="88">
        <f t="shared" si="30"/>
        <v>7.1507323988029614E-2</v>
      </c>
      <c r="T55" s="88">
        <f t="shared" si="30"/>
        <v>6.1920349154391707E-2</v>
      </c>
      <c r="U55" s="88">
        <f t="shared" si="30"/>
        <v>6.4537503313013514E-2</v>
      </c>
      <c r="V55" s="88">
        <f t="shared" si="30"/>
        <v>6.0521188504627371E-2</v>
      </c>
      <c r="W55" s="88">
        <f t="shared" ref="W55:X55" si="31">W42/W35</f>
        <v>0.12123493975903614</v>
      </c>
      <c r="X55" s="88">
        <f t="shared" si="31"/>
        <v>4.872969596001666E-2</v>
      </c>
      <c r="Y55" s="88">
        <f t="shared" ref="Y55" si="32">Y42/Y35</f>
        <v>1.9088162592694316E-2</v>
      </c>
    </row>
    <row r="56" spans="1:25" x14ac:dyDescent="0.3">
      <c r="A56" s="75" t="s">
        <v>219</v>
      </c>
      <c r="B56" s="65">
        <f>B37/B35</f>
        <v>0.18676069153776159</v>
      </c>
      <c r="C56" s="65">
        <f t="shared" ref="C56:V56" si="33">C37/C35</f>
        <v>0.18788763225100327</v>
      </c>
      <c r="D56" s="65">
        <f t="shared" si="33"/>
        <v>0.18095957687948622</v>
      </c>
      <c r="E56" s="65">
        <f t="shared" si="33"/>
        <v>0.18322341302555648</v>
      </c>
      <c r="F56" s="65">
        <f t="shared" si="33"/>
        <v>0.18324715615305068</v>
      </c>
      <c r="G56" s="65">
        <f t="shared" si="33"/>
        <v>0.18016862170087977</v>
      </c>
      <c r="H56" s="65">
        <f t="shared" si="33"/>
        <v>0.17516250427642832</v>
      </c>
      <c r="I56" s="65">
        <f t="shared" si="33"/>
        <v>0.16338649474041397</v>
      </c>
      <c r="J56" s="65">
        <f t="shared" si="33"/>
        <v>0.14989150392255049</v>
      </c>
      <c r="K56" s="65">
        <f t="shared" si="33"/>
        <v>0.13941368078175895</v>
      </c>
      <c r="L56" s="65">
        <f t="shared" si="33"/>
        <v>0.12550253452193671</v>
      </c>
      <c r="M56" s="65">
        <f t="shared" si="33"/>
        <v>0.10931307793923382</v>
      </c>
      <c r="N56" s="65">
        <f t="shared" si="33"/>
        <v>0.10367334547662417</v>
      </c>
      <c r="O56" s="65">
        <f t="shared" si="33"/>
        <v>0.1008556599803619</v>
      </c>
      <c r="P56" s="65">
        <f t="shared" si="33"/>
        <v>0.10748419350095574</v>
      </c>
      <c r="Q56" s="65">
        <f t="shared" si="33"/>
        <v>0.10362257792754845</v>
      </c>
      <c r="R56" s="65">
        <f t="shared" si="33"/>
        <v>0.1066334302728154</v>
      </c>
      <c r="S56" s="65">
        <f t="shared" si="33"/>
        <v>0.10710348086312806</v>
      </c>
      <c r="T56" s="65">
        <f t="shared" si="33"/>
        <v>9.5744680851063829E-2</v>
      </c>
      <c r="U56" s="65">
        <f t="shared" si="33"/>
        <v>8.7728597932679564E-2</v>
      </c>
      <c r="V56" s="65">
        <f t="shared" si="33"/>
        <v>8.3901607403799316E-2</v>
      </c>
      <c r="W56" s="65">
        <f t="shared" ref="W56:X56" si="34">W37/W35</f>
        <v>9.1114457831325296E-2</v>
      </c>
      <c r="X56" s="65">
        <f t="shared" si="34"/>
        <v>7.4135776759683469E-2</v>
      </c>
      <c r="Y56" s="65">
        <f t="shared" ref="Y56" si="35">Y37/Y35</f>
        <v>6.179620983246361E-2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-1187</v>
      </c>
      <c r="C59" s="42">
        <f t="shared" si="36"/>
        <v>-2079</v>
      </c>
      <c r="D59" s="42">
        <f t="shared" si="36"/>
        <v>-2496</v>
      </c>
      <c r="E59" s="42">
        <f t="shared" si="36"/>
        <v>-2360</v>
      </c>
      <c r="F59" s="42">
        <f t="shared" si="36"/>
        <v>-2468</v>
      </c>
      <c r="G59" s="42">
        <f t="shared" si="36"/>
        <v>-2724</v>
      </c>
      <c r="H59" s="42">
        <f t="shared" si="36"/>
        <v>-2794</v>
      </c>
      <c r="I59" s="42">
        <f t="shared" si="36"/>
        <v>-3053</v>
      </c>
      <c r="J59" s="42">
        <f t="shared" si="36"/>
        <v>-2444</v>
      </c>
      <c r="K59" s="42">
        <f t="shared" si="36"/>
        <v>-1716</v>
      </c>
      <c r="L59" s="42">
        <f t="shared" si="36"/>
        <v>-1615</v>
      </c>
      <c r="M59" s="42">
        <f t="shared" si="36"/>
        <v>-1477</v>
      </c>
      <c r="N59" s="42">
        <f t="shared" si="36"/>
        <v>-1515</v>
      </c>
      <c r="O59" s="42">
        <f t="shared" si="36"/>
        <v>-2083</v>
      </c>
      <c r="P59" s="42">
        <f t="shared" si="36"/>
        <v>-1334</v>
      </c>
      <c r="Q59" s="42">
        <f t="shared" si="36"/>
        <v>-1376</v>
      </c>
      <c r="R59" s="42">
        <f t="shared" si="36"/>
        <v>-1367</v>
      </c>
      <c r="S59" s="42">
        <f t="shared" si="36"/>
        <v>-908</v>
      </c>
      <c r="T59" s="42">
        <f t="shared" si="36"/>
        <v>-1860</v>
      </c>
      <c r="U59" s="42">
        <f t="shared" si="36"/>
        <v>-1716</v>
      </c>
      <c r="V59" s="42">
        <f t="shared" si="36"/>
        <v>-2237</v>
      </c>
      <c r="W59" s="42">
        <f t="shared" ref="W59:X59" si="37">W8-W35</f>
        <v>-92</v>
      </c>
      <c r="X59" s="42">
        <f t="shared" si="37"/>
        <v>-1390</v>
      </c>
      <c r="Y59" s="42">
        <f t="shared" ref="Y59" si="38">Y8-Y35</f>
        <v>-2433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-0.75147430497051393</v>
      </c>
      <c r="D61" s="87">
        <f t="shared" si="39"/>
        <v>-0.20057720057720058</v>
      </c>
      <c r="E61" s="87">
        <f t="shared" si="39"/>
        <v>5.4487179487179488E-2</v>
      </c>
      <c r="F61" s="87">
        <f t="shared" si="39"/>
        <v>-4.576271186440678E-2</v>
      </c>
      <c r="G61" s="87">
        <f t="shared" si="39"/>
        <v>-0.10372771474878444</v>
      </c>
      <c r="H61" s="87">
        <f t="shared" si="39"/>
        <v>-2.5697503671071951E-2</v>
      </c>
      <c r="I61" s="87">
        <f t="shared" si="39"/>
        <v>-9.2698639942734432E-2</v>
      </c>
      <c r="J61" s="87">
        <f t="shared" si="39"/>
        <v>0.19947592531935801</v>
      </c>
      <c r="K61" s="87">
        <f t="shared" si="39"/>
        <v>0.2978723404255319</v>
      </c>
      <c r="L61" s="87">
        <f t="shared" si="39"/>
        <v>5.8857808857808856E-2</v>
      </c>
      <c r="M61" s="87">
        <f t="shared" si="39"/>
        <v>8.5448916408668737E-2</v>
      </c>
      <c r="N61" s="87">
        <f t="shared" si="39"/>
        <v>-2.5727826675693975E-2</v>
      </c>
      <c r="O61" s="87">
        <f t="shared" si="39"/>
        <v>-0.37491749174917494</v>
      </c>
      <c r="P61" s="87">
        <f t="shared" si="39"/>
        <v>0.35957753240518481</v>
      </c>
      <c r="Q61" s="87">
        <f t="shared" si="39"/>
        <v>-3.1484257871064465E-2</v>
      </c>
      <c r="R61" s="87">
        <f t="shared" si="39"/>
        <v>6.540697674418605E-3</v>
      </c>
      <c r="S61" s="87">
        <f t="shared" si="39"/>
        <v>0.3357717629846379</v>
      </c>
      <c r="T61" s="87">
        <f t="shared" si="39"/>
        <v>-1.0484581497797356</v>
      </c>
      <c r="U61" s="87">
        <f t="shared" si="39"/>
        <v>7.7419354838709681E-2</v>
      </c>
      <c r="V61" s="87">
        <f t="shared" si="39"/>
        <v>-0.30361305361305363</v>
      </c>
      <c r="W61" s="87">
        <f t="shared" si="39"/>
        <v>0.95887349128296828</v>
      </c>
      <c r="X61" s="87">
        <f t="shared" si="39"/>
        <v>-14.108695652173912</v>
      </c>
      <c r="Y61" s="87">
        <f t="shared" si="39"/>
        <v>-0.7503597122302158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466" priority="19" stopIfTrue="1" operator="lessThan">
      <formula>0</formula>
    </cfRule>
  </conditionalFormatting>
  <conditionalFormatting sqref="B50:B52 C52:Y52">
    <cfRule type="cellIs" dxfId="465" priority="18" stopIfTrue="1" operator="lessThan">
      <formula>0</formula>
    </cfRule>
  </conditionalFormatting>
  <conditionalFormatting sqref="B19:Y29 Z34:HI35 Z51:HI53">
    <cfRule type="cellIs" dxfId="464" priority="21" stopIfTrue="1" operator="lessThan">
      <formula>0</formula>
    </cfRule>
  </conditionalFormatting>
  <conditionalFormatting sqref="B48:Y56 A57:U57 B59:Y59">
    <cfRule type="cellIs" dxfId="463" priority="4" stopIfTrue="1" operator="lessThan">
      <formula>0</formula>
    </cfRule>
  </conditionalFormatting>
  <conditionalFormatting sqref="B61:Y61">
    <cfRule type="cellIs" dxfId="462" priority="3" stopIfTrue="1" operator="lessThan">
      <formula>0</formula>
    </cfRule>
  </conditionalFormatting>
  <conditionalFormatting sqref="C19:Y23">
    <cfRule type="cellIs" dxfId="461" priority="2" operator="lessThan">
      <formula>0</formula>
    </cfRule>
  </conditionalFormatting>
  <conditionalFormatting sqref="C46:Y50">
    <cfRule type="cellIs" dxfId="460" priority="1" operator="lessThan">
      <formula>0</formula>
    </cfRule>
  </conditionalFormatting>
  <conditionalFormatting sqref="M34:P34">
    <cfRule type="cellIs" dxfId="459" priority="8" stopIfTrue="1" operator="lessThan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7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16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43175</v>
      </c>
      <c r="C5" s="42">
        <v>45379</v>
      </c>
      <c r="D5" s="42">
        <v>44309</v>
      </c>
      <c r="E5" s="42">
        <v>41739</v>
      </c>
      <c r="F5" s="42">
        <v>45569</v>
      </c>
      <c r="G5" s="42">
        <v>50743</v>
      </c>
      <c r="H5" s="42">
        <v>55246</v>
      </c>
      <c r="I5" s="42">
        <v>62395</v>
      </c>
      <c r="J5" s="42">
        <v>74727</v>
      </c>
      <c r="K5" s="42">
        <v>83035</v>
      </c>
      <c r="L5" s="42">
        <v>69845</v>
      </c>
      <c r="M5" s="42">
        <v>75023</v>
      </c>
      <c r="N5" s="42">
        <v>77762</v>
      </c>
      <c r="O5" s="42">
        <v>77123</v>
      </c>
      <c r="P5" s="42">
        <v>75925</v>
      </c>
      <c r="Q5" s="42">
        <v>78962</v>
      </c>
      <c r="R5" s="42">
        <v>81184</v>
      </c>
      <c r="S5" s="42">
        <v>82794</v>
      </c>
      <c r="T5" s="42">
        <v>88603</v>
      </c>
      <c r="U5" s="42">
        <v>93262</v>
      </c>
      <c r="V5" s="42">
        <v>96758</v>
      </c>
      <c r="W5" s="42">
        <v>87700</v>
      </c>
      <c r="X5" s="42">
        <v>97587</v>
      </c>
      <c r="Y5" s="42">
        <v>113715</v>
      </c>
    </row>
    <row r="6" spans="1:25" x14ac:dyDescent="0.3">
      <c r="A6" s="67" t="s">
        <v>113</v>
      </c>
      <c r="B6" s="42">
        <v>26691</v>
      </c>
      <c r="C6" s="42">
        <v>29405</v>
      </c>
      <c r="D6" s="42">
        <v>29861</v>
      </c>
      <c r="E6" s="42">
        <v>26624</v>
      </c>
      <c r="F6" s="68">
        <v>29018</v>
      </c>
      <c r="G6" s="68">
        <v>31782</v>
      </c>
      <c r="H6" s="68">
        <v>34874</v>
      </c>
      <c r="I6" s="68">
        <v>41919</v>
      </c>
      <c r="J6" s="68">
        <v>50113</v>
      </c>
      <c r="K6" s="68">
        <v>55321</v>
      </c>
      <c r="L6" s="68">
        <v>43949</v>
      </c>
      <c r="M6" s="68">
        <v>48482</v>
      </c>
      <c r="N6" s="68">
        <v>49738</v>
      </c>
      <c r="O6" s="68">
        <v>49269</v>
      </c>
      <c r="P6" s="68">
        <v>47705</v>
      </c>
      <c r="Q6" s="68">
        <v>49690</v>
      </c>
      <c r="R6" s="42">
        <v>50069</v>
      </c>
      <c r="S6" s="42">
        <v>49540</v>
      </c>
      <c r="T6" s="42">
        <v>54114</v>
      </c>
      <c r="U6" s="42">
        <v>57779</v>
      </c>
      <c r="V6" s="42">
        <v>60357</v>
      </c>
      <c r="W6" s="42">
        <v>57836</v>
      </c>
      <c r="X6" s="42">
        <v>65340</v>
      </c>
      <c r="Y6" s="42">
        <v>72851</v>
      </c>
    </row>
    <row r="7" spans="1:25" x14ac:dyDescent="0.3">
      <c r="A7" s="67" t="s">
        <v>114</v>
      </c>
      <c r="B7" s="42">
        <v>16484</v>
      </c>
      <c r="C7" s="42">
        <v>15974</v>
      </c>
      <c r="D7" s="42">
        <v>14447</v>
      </c>
      <c r="E7" s="42">
        <v>15115</v>
      </c>
      <c r="F7" s="68">
        <v>16551</v>
      </c>
      <c r="G7" s="68">
        <v>18961</v>
      </c>
      <c r="H7" s="68">
        <v>20372</v>
      </c>
      <c r="I7" s="68">
        <v>20477</v>
      </c>
      <c r="J7" s="68">
        <v>24614</v>
      </c>
      <c r="K7" s="68">
        <v>27715</v>
      </c>
      <c r="L7" s="68">
        <v>25896</v>
      </c>
      <c r="M7" s="68">
        <v>26541</v>
      </c>
      <c r="N7" s="68">
        <v>28024</v>
      </c>
      <c r="O7" s="68">
        <v>27855</v>
      </c>
      <c r="P7" s="68">
        <v>28220</v>
      </c>
      <c r="Q7" s="42">
        <v>29272</v>
      </c>
      <c r="R7" s="42">
        <v>31116</v>
      </c>
      <c r="S7" s="42">
        <v>33253</v>
      </c>
      <c r="T7" s="42">
        <v>34490</v>
      </c>
      <c r="U7" s="42">
        <v>35483</v>
      </c>
      <c r="V7" s="42">
        <v>36401</v>
      </c>
      <c r="W7" s="42">
        <v>29864</v>
      </c>
      <c r="X7" s="42">
        <v>32247</v>
      </c>
      <c r="Y7" s="42">
        <v>40863</v>
      </c>
    </row>
    <row r="8" spans="1:25" x14ac:dyDescent="0.3">
      <c r="A8" s="69" t="s">
        <v>1</v>
      </c>
      <c r="B8" s="3">
        <f>B9+B17</f>
        <v>6186</v>
      </c>
      <c r="C8" s="3">
        <f t="shared" ref="C8:V8" si="0">C9+C17</f>
        <v>5366</v>
      </c>
      <c r="D8" s="3">
        <f t="shared" si="0"/>
        <v>4079</v>
      </c>
      <c r="E8" s="3">
        <f t="shared" si="0"/>
        <v>3848</v>
      </c>
      <c r="F8" s="3">
        <f t="shared" si="0"/>
        <v>3871</v>
      </c>
      <c r="G8" s="3">
        <f t="shared" si="0"/>
        <v>4424</v>
      </c>
      <c r="H8" s="3">
        <f t="shared" si="0"/>
        <v>4742</v>
      </c>
      <c r="I8" s="3">
        <f t="shared" si="0"/>
        <v>4708</v>
      </c>
      <c r="J8" s="3">
        <f t="shared" si="0"/>
        <v>5300</v>
      </c>
      <c r="K8" s="3">
        <f t="shared" si="0"/>
        <v>6446</v>
      </c>
      <c r="L8" s="3">
        <f t="shared" si="0"/>
        <v>5966</v>
      </c>
      <c r="M8" s="3">
        <f t="shared" si="0"/>
        <v>6452</v>
      </c>
      <c r="N8" s="3">
        <f t="shared" si="0"/>
        <v>7019</v>
      </c>
      <c r="O8" s="3">
        <f t="shared" si="0"/>
        <v>7451</v>
      </c>
      <c r="P8" s="3">
        <f t="shared" si="0"/>
        <v>7776</v>
      </c>
      <c r="Q8" s="3">
        <f t="shared" si="0"/>
        <v>7999</v>
      </c>
      <c r="R8" s="3">
        <f t="shared" si="0"/>
        <v>8322</v>
      </c>
      <c r="S8" s="3">
        <f t="shared" si="0"/>
        <v>7479</v>
      </c>
      <c r="T8" s="3">
        <f t="shared" si="0"/>
        <v>7545</v>
      </c>
      <c r="U8" s="3">
        <f t="shared" si="0"/>
        <v>7706</v>
      </c>
      <c r="V8" s="3">
        <f t="shared" si="0"/>
        <v>7576</v>
      </c>
      <c r="W8" s="3">
        <f t="shared" ref="W8:X8" si="1">W9+W17</f>
        <v>1430</v>
      </c>
      <c r="X8" s="3">
        <f t="shared" si="1"/>
        <v>1288</v>
      </c>
      <c r="Y8" s="3">
        <f t="shared" ref="Y8" si="2">Y9+Y17</f>
        <v>5964</v>
      </c>
    </row>
    <row r="9" spans="1:25" x14ac:dyDescent="0.3">
      <c r="A9" s="70" t="s">
        <v>107</v>
      </c>
      <c r="B9" s="42">
        <v>5489</v>
      </c>
      <c r="C9" s="42">
        <v>4656</v>
      </c>
      <c r="D9" s="42">
        <v>3458</v>
      </c>
      <c r="E9" s="42">
        <v>3219</v>
      </c>
      <c r="F9" s="68">
        <v>3158</v>
      </c>
      <c r="G9" s="68">
        <v>3535</v>
      </c>
      <c r="H9" s="68">
        <v>3791</v>
      </c>
      <c r="I9" s="68">
        <v>3784</v>
      </c>
      <c r="J9" s="68">
        <v>4244</v>
      </c>
      <c r="K9" s="68">
        <v>5029</v>
      </c>
      <c r="L9" s="68">
        <v>4813</v>
      </c>
      <c r="M9" s="68">
        <v>5143</v>
      </c>
      <c r="N9" s="68">
        <v>5492</v>
      </c>
      <c r="O9" s="68">
        <v>5641</v>
      </c>
      <c r="P9" s="68">
        <v>5900</v>
      </c>
      <c r="Q9" s="68">
        <v>6051</v>
      </c>
      <c r="R9" s="42">
        <v>6601</v>
      </c>
      <c r="S9" s="42">
        <v>5866</v>
      </c>
      <c r="T9" s="42">
        <v>5880</v>
      </c>
      <c r="U9" s="42">
        <v>5849</v>
      </c>
      <c r="V9" s="42">
        <v>5818</v>
      </c>
      <c r="W9" s="42">
        <v>1015</v>
      </c>
      <c r="X9" s="42">
        <v>922</v>
      </c>
      <c r="Y9" s="42">
        <v>4489</v>
      </c>
    </row>
    <row r="10" spans="1:25" x14ac:dyDescent="0.3">
      <c r="A10" s="71" t="s">
        <v>201</v>
      </c>
      <c r="B10" s="42">
        <v>2047</v>
      </c>
      <c r="C10" s="42">
        <v>1727</v>
      </c>
      <c r="D10" s="42">
        <v>1247</v>
      </c>
      <c r="E10" s="42">
        <v>1153</v>
      </c>
      <c r="F10" s="68">
        <v>1138</v>
      </c>
      <c r="G10" s="68">
        <v>1262</v>
      </c>
      <c r="H10" s="68">
        <v>1385</v>
      </c>
      <c r="I10" s="68">
        <v>1324</v>
      </c>
      <c r="J10" s="68">
        <v>1425</v>
      </c>
      <c r="K10" s="68">
        <v>1603</v>
      </c>
      <c r="L10" s="68">
        <v>1429</v>
      </c>
      <c r="M10" s="68">
        <v>1407</v>
      </c>
      <c r="N10" s="68">
        <v>1427</v>
      </c>
      <c r="O10" s="68">
        <v>1369</v>
      </c>
      <c r="P10" s="68">
        <v>1320</v>
      </c>
      <c r="Q10" s="68">
        <v>1271</v>
      </c>
      <c r="R10" s="42">
        <v>1365</v>
      </c>
      <c r="S10" s="42">
        <v>1143</v>
      </c>
      <c r="T10" s="42">
        <v>1095</v>
      </c>
      <c r="U10" s="42">
        <v>1060</v>
      </c>
      <c r="V10" s="42">
        <v>1017</v>
      </c>
      <c r="W10" s="42">
        <v>162</v>
      </c>
      <c r="X10" s="42">
        <v>150</v>
      </c>
      <c r="Y10" s="42">
        <v>792</v>
      </c>
    </row>
    <row r="11" spans="1:25" x14ac:dyDescent="0.3">
      <c r="A11" s="72" t="s">
        <v>202</v>
      </c>
      <c r="B11" s="42">
        <v>29</v>
      </c>
      <c r="C11" s="42">
        <v>34</v>
      </c>
      <c r="D11" s="42">
        <v>34</v>
      </c>
      <c r="E11" s="42">
        <v>27</v>
      </c>
      <c r="F11" s="68">
        <v>28</v>
      </c>
      <c r="G11" s="68">
        <v>34</v>
      </c>
      <c r="H11" s="68">
        <v>35</v>
      </c>
      <c r="I11" s="68">
        <v>31</v>
      </c>
      <c r="J11" s="68">
        <v>31</v>
      </c>
      <c r="K11" s="68">
        <v>25</v>
      </c>
      <c r="L11" s="68">
        <v>31</v>
      </c>
      <c r="M11" s="68">
        <v>33</v>
      </c>
      <c r="N11" s="68">
        <v>35</v>
      </c>
      <c r="O11" s="68">
        <v>35</v>
      </c>
      <c r="P11" s="68">
        <v>40</v>
      </c>
      <c r="Q11" s="68">
        <v>37</v>
      </c>
      <c r="R11" s="42">
        <v>39</v>
      </c>
      <c r="S11" s="42">
        <v>38</v>
      </c>
      <c r="T11" s="42">
        <v>38</v>
      </c>
      <c r="U11" s="42">
        <v>35</v>
      </c>
      <c r="V11" s="42">
        <v>49</v>
      </c>
      <c r="W11" s="42">
        <v>14</v>
      </c>
      <c r="X11" s="42">
        <v>22</v>
      </c>
      <c r="Y11" s="42">
        <v>46</v>
      </c>
    </row>
    <row r="12" spans="1:25" x14ac:dyDescent="0.3">
      <c r="A12" s="72" t="s">
        <v>203</v>
      </c>
      <c r="B12" s="42">
        <v>2018</v>
      </c>
      <c r="C12" s="42">
        <v>1693</v>
      </c>
      <c r="D12" s="42">
        <v>1213</v>
      </c>
      <c r="E12" s="42">
        <v>1126</v>
      </c>
      <c r="F12" s="68">
        <v>1111</v>
      </c>
      <c r="G12" s="68">
        <v>1229</v>
      </c>
      <c r="H12" s="68">
        <v>1350</v>
      </c>
      <c r="I12" s="68">
        <v>1292</v>
      </c>
      <c r="J12" s="68">
        <v>1394</v>
      </c>
      <c r="K12" s="68">
        <v>1578</v>
      </c>
      <c r="L12" s="68">
        <v>1398</v>
      </c>
      <c r="M12" s="68">
        <v>1374</v>
      </c>
      <c r="N12" s="68">
        <v>1392</v>
      </c>
      <c r="O12" s="68">
        <v>1335</v>
      </c>
      <c r="P12" s="68">
        <v>1279</v>
      </c>
      <c r="Q12" s="68">
        <v>1235</v>
      </c>
      <c r="R12" s="42">
        <v>1327</v>
      </c>
      <c r="S12" s="42">
        <v>1105</v>
      </c>
      <c r="T12" s="42">
        <v>1058</v>
      </c>
      <c r="U12" s="42">
        <v>1025</v>
      </c>
      <c r="V12" s="42">
        <v>967</v>
      </c>
      <c r="W12" s="42">
        <v>148</v>
      </c>
      <c r="X12" s="42">
        <v>128</v>
      </c>
      <c r="Y12" s="42">
        <v>745</v>
      </c>
    </row>
    <row r="13" spans="1:25" x14ac:dyDescent="0.3">
      <c r="A13" s="71" t="s">
        <v>204</v>
      </c>
      <c r="B13" s="42">
        <v>3441</v>
      </c>
      <c r="C13" s="42">
        <v>2929</v>
      </c>
      <c r="D13" s="42">
        <v>2211</v>
      </c>
      <c r="E13" s="42">
        <v>2066</v>
      </c>
      <c r="F13" s="68">
        <v>2020</v>
      </c>
      <c r="G13" s="68">
        <v>2273</v>
      </c>
      <c r="H13" s="68">
        <v>2406</v>
      </c>
      <c r="I13" s="68">
        <v>2460</v>
      </c>
      <c r="J13" s="68">
        <v>2820</v>
      </c>
      <c r="K13" s="68">
        <v>3426</v>
      </c>
      <c r="L13" s="68">
        <v>3384</v>
      </c>
      <c r="M13" s="68">
        <v>3736</v>
      </c>
      <c r="N13" s="68">
        <v>4066</v>
      </c>
      <c r="O13" s="68">
        <v>4272</v>
      </c>
      <c r="P13" s="68">
        <v>4581</v>
      </c>
      <c r="Q13" s="68">
        <v>4780</v>
      </c>
      <c r="R13" s="42">
        <v>5236</v>
      </c>
      <c r="S13" s="42">
        <v>4723</v>
      </c>
      <c r="T13" s="42">
        <v>4785</v>
      </c>
      <c r="U13" s="42">
        <v>4789</v>
      </c>
      <c r="V13" s="42">
        <v>4802</v>
      </c>
      <c r="W13" s="42">
        <v>854</v>
      </c>
      <c r="X13" s="42">
        <v>772</v>
      </c>
      <c r="Y13" s="42">
        <v>3698</v>
      </c>
    </row>
    <row r="14" spans="1:25" x14ac:dyDescent="0.3">
      <c r="A14" s="72" t="s">
        <v>205</v>
      </c>
      <c r="B14" s="42">
        <v>16</v>
      </c>
      <c r="C14" s="42">
        <v>15</v>
      </c>
      <c r="D14" s="42">
        <v>14</v>
      </c>
      <c r="E14" s="42">
        <v>14</v>
      </c>
      <c r="F14" s="68">
        <v>14</v>
      </c>
      <c r="G14" s="68">
        <v>13</v>
      </c>
      <c r="H14" s="68">
        <v>13</v>
      </c>
      <c r="I14" s="68">
        <v>12</v>
      </c>
      <c r="J14" s="68">
        <v>13</v>
      </c>
      <c r="K14" s="68">
        <v>13</v>
      </c>
      <c r="L14" s="68">
        <v>13</v>
      </c>
      <c r="M14" s="68">
        <v>13</v>
      </c>
      <c r="N14" s="68">
        <v>12</v>
      </c>
      <c r="O14" s="68">
        <v>11</v>
      </c>
      <c r="P14" s="68">
        <v>12</v>
      </c>
      <c r="Q14" s="68">
        <v>14</v>
      </c>
      <c r="R14" s="42">
        <v>16</v>
      </c>
      <c r="S14" s="42">
        <v>15</v>
      </c>
      <c r="T14" s="42">
        <v>16</v>
      </c>
      <c r="U14" s="42">
        <v>16</v>
      </c>
      <c r="V14" s="42">
        <v>16</v>
      </c>
      <c r="W14" s="42">
        <v>4</v>
      </c>
      <c r="X14" s="42">
        <v>2</v>
      </c>
      <c r="Y14" s="42">
        <v>6</v>
      </c>
    </row>
    <row r="15" spans="1:25" x14ac:dyDescent="0.3">
      <c r="A15" s="72" t="s">
        <v>206</v>
      </c>
      <c r="B15" s="42">
        <v>172</v>
      </c>
      <c r="C15" s="42">
        <v>184</v>
      </c>
      <c r="D15" s="42">
        <v>190</v>
      </c>
      <c r="E15" s="42">
        <v>189</v>
      </c>
      <c r="F15" s="68">
        <v>189</v>
      </c>
      <c r="G15" s="68">
        <v>193</v>
      </c>
      <c r="H15" s="68">
        <v>199</v>
      </c>
      <c r="I15" s="68">
        <v>205</v>
      </c>
      <c r="J15" s="68">
        <v>213</v>
      </c>
      <c r="K15" s="68">
        <v>231</v>
      </c>
      <c r="L15" s="68">
        <v>253</v>
      </c>
      <c r="M15" s="68">
        <v>262</v>
      </c>
      <c r="N15" s="68">
        <v>271</v>
      </c>
      <c r="O15" s="68">
        <v>288</v>
      </c>
      <c r="P15" s="68">
        <v>314</v>
      </c>
      <c r="Q15" s="68">
        <v>330</v>
      </c>
      <c r="R15" s="42">
        <v>346</v>
      </c>
      <c r="S15" s="42">
        <v>348</v>
      </c>
      <c r="T15" s="42">
        <v>345</v>
      </c>
      <c r="U15" s="42">
        <v>351</v>
      </c>
      <c r="V15" s="42">
        <v>355</v>
      </c>
      <c r="W15" s="42">
        <v>277</v>
      </c>
      <c r="X15" s="42">
        <v>267</v>
      </c>
      <c r="Y15" s="42">
        <v>322</v>
      </c>
    </row>
    <row r="16" spans="1:25" x14ac:dyDescent="0.3">
      <c r="A16" s="72" t="s">
        <v>207</v>
      </c>
      <c r="B16" s="42">
        <v>3253</v>
      </c>
      <c r="C16" s="42">
        <v>2730</v>
      </c>
      <c r="D16" s="42">
        <v>2007</v>
      </c>
      <c r="E16" s="42">
        <v>1863</v>
      </c>
      <c r="F16" s="68">
        <v>1817</v>
      </c>
      <c r="G16" s="68">
        <v>2067</v>
      </c>
      <c r="H16" s="68">
        <v>2194</v>
      </c>
      <c r="I16" s="68">
        <v>2243</v>
      </c>
      <c r="J16" s="68">
        <v>2593</v>
      </c>
      <c r="K16" s="68">
        <v>3182</v>
      </c>
      <c r="L16" s="68">
        <v>3119</v>
      </c>
      <c r="M16" s="68">
        <v>3461</v>
      </c>
      <c r="N16" s="68">
        <v>3783</v>
      </c>
      <c r="O16" s="68">
        <v>3972</v>
      </c>
      <c r="P16" s="68">
        <v>4255</v>
      </c>
      <c r="Q16" s="68">
        <v>4435</v>
      </c>
      <c r="R16" s="42">
        <v>4874</v>
      </c>
      <c r="S16" s="42">
        <v>4360</v>
      </c>
      <c r="T16" s="42">
        <v>4425</v>
      </c>
      <c r="U16" s="42">
        <v>4422</v>
      </c>
      <c r="V16" s="42">
        <v>4431</v>
      </c>
      <c r="W16" s="42">
        <v>573</v>
      </c>
      <c r="X16" s="42">
        <v>503</v>
      </c>
      <c r="Y16" s="42">
        <v>3370</v>
      </c>
    </row>
    <row r="17" spans="1:25" x14ac:dyDescent="0.3">
      <c r="A17" s="70" t="s">
        <v>108</v>
      </c>
      <c r="B17" s="42">
        <v>697</v>
      </c>
      <c r="C17" s="42">
        <v>710</v>
      </c>
      <c r="D17" s="42">
        <v>621</v>
      </c>
      <c r="E17" s="42">
        <v>629</v>
      </c>
      <c r="F17" s="68">
        <v>713</v>
      </c>
      <c r="G17" s="68">
        <v>889</v>
      </c>
      <c r="H17" s="68">
        <v>951</v>
      </c>
      <c r="I17" s="68">
        <v>924</v>
      </c>
      <c r="J17" s="68">
        <v>1056</v>
      </c>
      <c r="K17" s="68">
        <v>1417</v>
      </c>
      <c r="L17" s="68">
        <v>1153</v>
      </c>
      <c r="M17" s="68">
        <v>1309</v>
      </c>
      <c r="N17" s="68">
        <v>1527</v>
      </c>
      <c r="O17" s="68">
        <v>1810</v>
      </c>
      <c r="P17" s="68">
        <v>1876</v>
      </c>
      <c r="Q17" s="68">
        <v>1948</v>
      </c>
      <c r="R17" s="42">
        <v>1721</v>
      </c>
      <c r="S17" s="42">
        <v>1613</v>
      </c>
      <c r="T17" s="42">
        <v>1665</v>
      </c>
      <c r="U17" s="42">
        <v>1857</v>
      </c>
      <c r="V17" s="42">
        <v>1758</v>
      </c>
      <c r="W17" s="42">
        <v>415</v>
      </c>
      <c r="X17" s="42">
        <v>366</v>
      </c>
      <c r="Y17" s="42">
        <v>1475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-0.13255738764953118</v>
      </c>
      <c r="D19" s="89">
        <f t="shared" si="3"/>
        <v>-0.23984345881475955</v>
      </c>
      <c r="E19" s="89">
        <f t="shared" si="3"/>
        <v>-5.6631527335131104E-2</v>
      </c>
      <c r="F19" s="89">
        <f t="shared" si="3"/>
        <v>5.9771309771310399E-3</v>
      </c>
      <c r="G19" s="89">
        <f t="shared" si="3"/>
        <v>0.14285714285714279</v>
      </c>
      <c r="H19" s="89">
        <f t="shared" si="3"/>
        <v>7.1880650994575079E-2</v>
      </c>
      <c r="I19" s="89">
        <f t="shared" si="3"/>
        <v>-7.1699704765921801E-3</v>
      </c>
      <c r="J19" s="89">
        <f t="shared" si="3"/>
        <v>0.12574341546304169</v>
      </c>
      <c r="K19" s="89">
        <f t="shared" si="3"/>
        <v>0.2162264150943396</v>
      </c>
      <c r="L19" s="89">
        <f t="shared" si="3"/>
        <v>-7.4464784362395231E-2</v>
      </c>
      <c r="M19" s="89">
        <f t="shared" si="3"/>
        <v>8.1461615822997047E-2</v>
      </c>
      <c r="N19" s="89">
        <f t="shared" si="3"/>
        <v>8.7879727216366943E-2</v>
      </c>
      <c r="O19" s="89">
        <f t="shared" si="3"/>
        <v>6.1547228949992983E-2</v>
      </c>
      <c r="P19" s="89">
        <f t="shared" si="3"/>
        <v>4.3618306267614981E-2</v>
      </c>
      <c r="Q19" s="89">
        <f t="shared" si="3"/>
        <v>2.8677983539094676E-2</v>
      </c>
      <c r="R19" s="89">
        <f t="shared" si="3"/>
        <v>4.0380047505938155E-2</v>
      </c>
      <c r="S19" s="89">
        <f t="shared" si="3"/>
        <v>-0.10129776496034604</v>
      </c>
      <c r="T19" s="89">
        <f t="shared" si="3"/>
        <v>8.8247091857200921E-3</v>
      </c>
      <c r="U19" s="89">
        <f t="shared" si="3"/>
        <v>2.1338634857521521E-2</v>
      </c>
      <c r="V19" s="89">
        <f t="shared" si="3"/>
        <v>-1.6869971450817589E-2</v>
      </c>
      <c r="W19" s="89">
        <f t="shared" si="3"/>
        <v>-0.81124604012671597</v>
      </c>
      <c r="X19" s="89">
        <f t="shared" si="3"/>
        <v>-9.9300699300699291E-2</v>
      </c>
      <c r="Y19" s="89">
        <f t="shared" si="3"/>
        <v>3.6304347826086953</v>
      </c>
    </row>
    <row r="20" spans="1:25" x14ac:dyDescent="0.3">
      <c r="A20" s="73" t="s">
        <v>4</v>
      </c>
      <c r="B20" s="65" t="s">
        <v>3</v>
      </c>
      <c r="C20" s="89">
        <f t="shared" si="3"/>
        <v>-0.15175806157770089</v>
      </c>
      <c r="D20" s="89">
        <f t="shared" si="3"/>
        <v>-0.25730240549828176</v>
      </c>
      <c r="E20" s="89">
        <f t="shared" si="3"/>
        <v>-6.9115095430884899E-2</v>
      </c>
      <c r="F20" s="89">
        <f t="shared" si="3"/>
        <v>-1.8949984467225844E-2</v>
      </c>
      <c r="G20" s="89">
        <f t="shared" si="3"/>
        <v>0.11937935402153266</v>
      </c>
      <c r="H20" s="89">
        <f t="shared" si="3"/>
        <v>7.2418670438472388E-2</v>
      </c>
      <c r="I20" s="89">
        <f t="shared" si="3"/>
        <v>-1.846478501714599E-3</v>
      </c>
      <c r="J20" s="89">
        <f t="shared" si="3"/>
        <v>0.12156448202959824</v>
      </c>
      <c r="K20" s="89">
        <f t="shared" si="3"/>
        <v>0.18496701225259193</v>
      </c>
      <c r="L20" s="89">
        <f t="shared" si="3"/>
        <v>-4.2950884867766992E-2</v>
      </c>
      <c r="M20" s="89">
        <f t="shared" si="3"/>
        <v>6.8564305007271953E-2</v>
      </c>
      <c r="N20" s="89">
        <f t="shared" si="3"/>
        <v>6.785922613260742E-2</v>
      </c>
      <c r="O20" s="89">
        <f t="shared" si="3"/>
        <v>2.7130371449380908E-2</v>
      </c>
      <c r="P20" s="89">
        <f t="shared" si="3"/>
        <v>4.5913845062932168E-2</v>
      </c>
      <c r="Q20" s="89">
        <f t="shared" si="3"/>
        <v>2.5593220338983036E-2</v>
      </c>
      <c r="R20" s="89">
        <f t="shared" si="3"/>
        <v>9.0894067096347619E-2</v>
      </c>
      <c r="S20" s="89">
        <f t="shared" si="3"/>
        <v>-0.11134676564156942</v>
      </c>
      <c r="T20" s="89">
        <f t="shared" si="3"/>
        <v>2.3866348448686736E-3</v>
      </c>
      <c r="U20" s="89">
        <f t="shared" si="3"/>
        <v>-5.2721088435374597E-3</v>
      </c>
      <c r="V20" s="89">
        <f t="shared" si="3"/>
        <v>-5.3000512908188968E-3</v>
      </c>
      <c r="W20" s="89">
        <f t="shared" si="3"/>
        <v>-0.82554142316947399</v>
      </c>
      <c r="X20" s="89">
        <f t="shared" si="3"/>
        <v>-9.1625615763546775E-2</v>
      </c>
      <c r="Y20" s="89">
        <f t="shared" si="3"/>
        <v>3.8687635574837307</v>
      </c>
    </row>
    <row r="21" spans="1:25" x14ac:dyDescent="0.3">
      <c r="A21" s="74" t="s">
        <v>208</v>
      </c>
      <c r="B21" s="65" t="s">
        <v>3</v>
      </c>
      <c r="C21" s="89">
        <f>C10/B10-1</f>
        <v>-0.15632633121641426</v>
      </c>
      <c r="D21" s="89">
        <f t="shared" si="3"/>
        <v>-0.27793862188766649</v>
      </c>
      <c r="E21" s="89">
        <f t="shared" si="3"/>
        <v>-7.5380914194065785E-2</v>
      </c>
      <c r="F21" s="89">
        <f t="shared" si="3"/>
        <v>-1.300954032957502E-2</v>
      </c>
      <c r="G21" s="89">
        <f t="shared" si="3"/>
        <v>0.10896309314587005</v>
      </c>
      <c r="H21" s="89">
        <f t="shared" si="3"/>
        <v>9.7464342313787533E-2</v>
      </c>
      <c r="I21" s="89">
        <f t="shared" si="3"/>
        <v>-4.4043321299638949E-2</v>
      </c>
      <c r="J21" s="89">
        <f t="shared" si="3"/>
        <v>7.6283987915407803E-2</v>
      </c>
      <c r="K21" s="89">
        <f t="shared" si="3"/>
        <v>0.12491228070175442</v>
      </c>
      <c r="L21" s="89">
        <f t="shared" si="3"/>
        <v>-0.10854647535870243</v>
      </c>
      <c r="M21" s="89">
        <f t="shared" si="3"/>
        <v>-1.5395381385584272E-2</v>
      </c>
      <c r="N21" s="89">
        <f t="shared" si="3"/>
        <v>1.4214641080312784E-2</v>
      </c>
      <c r="O21" s="89">
        <f t="shared" si="3"/>
        <v>-4.0644709180098104E-2</v>
      </c>
      <c r="P21" s="89">
        <f t="shared" si="3"/>
        <v>-3.5792549306062793E-2</v>
      </c>
      <c r="Q21" s="89">
        <f t="shared" si="3"/>
        <v>-3.712121212121211E-2</v>
      </c>
      <c r="R21" s="89">
        <f t="shared" si="3"/>
        <v>7.395751376868609E-2</v>
      </c>
      <c r="S21" s="89">
        <f t="shared" si="3"/>
        <v>-0.16263736263736261</v>
      </c>
      <c r="T21" s="89">
        <f t="shared" si="3"/>
        <v>-4.1994750656167978E-2</v>
      </c>
      <c r="U21" s="89">
        <f t="shared" si="3"/>
        <v>-3.1963470319634757E-2</v>
      </c>
      <c r="V21" s="89">
        <f t="shared" si="3"/>
        <v>-4.0566037735849103E-2</v>
      </c>
      <c r="W21" s="89">
        <f t="shared" si="3"/>
        <v>-0.84070796460176989</v>
      </c>
      <c r="X21" s="89">
        <f t="shared" si="3"/>
        <v>-7.407407407407407E-2</v>
      </c>
      <c r="Y21" s="89">
        <f t="shared" si="3"/>
        <v>4.28</v>
      </c>
    </row>
    <row r="22" spans="1:25" x14ac:dyDescent="0.3">
      <c r="A22" s="74" t="s">
        <v>209</v>
      </c>
      <c r="B22" s="65" t="s">
        <v>3</v>
      </c>
      <c r="C22" s="89">
        <f>C13/B13-1</f>
        <v>-0.14879395524556815</v>
      </c>
      <c r="D22" s="89">
        <f t="shared" ref="D22:Y22" si="4">D13/C13-1</f>
        <v>-0.24513485831341753</v>
      </c>
      <c r="E22" s="89">
        <f t="shared" si="4"/>
        <v>-6.5581184984170093E-2</v>
      </c>
      <c r="F22" s="89">
        <f t="shared" si="4"/>
        <v>-2.2265246853823806E-2</v>
      </c>
      <c r="G22" s="89">
        <f t="shared" si="4"/>
        <v>0.12524752475247514</v>
      </c>
      <c r="H22" s="89">
        <f t="shared" si="4"/>
        <v>5.8512978442586849E-2</v>
      </c>
      <c r="I22" s="89">
        <f t="shared" si="4"/>
        <v>2.244389027431426E-2</v>
      </c>
      <c r="J22" s="89">
        <f t="shared" si="4"/>
        <v>0.14634146341463405</v>
      </c>
      <c r="K22" s="89">
        <f t="shared" si="4"/>
        <v>0.21489361702127652</v>
      </c>
      <c r="L22" s="89">
        <f t="shared" si="4"/>
        <v>-1.2259194395796813E-2</v>
      </c>
      <c r="M22" s="89">
        <f t="shared" si="4"/>
        <v>0.10401891252955076</v>
      </c>
      <c r="N22" s="89">
        <f t="shared" si="4"/>
        <v>8.8329764453961346E-2</v>
      </c>
      <c r="O22" s="89">
        <f t="shared" si="4"/>
        <v>5.0664043285784555E-2</v>
      </c>
      <c r="P22" s="89">
        <f t="shared" si="4"/>
        <v>7.2331460674157411E-2</v>
      </c>
      <c r="Q22" s="89">
        <f t="shared" si="4"/>
        <v>4.3440296878410889E-2</v>
      </c>
      <c r="R22" s="89">
        <f t="shared" si="4"/>
        <v>9.5397489539748914E-2</v>
      </c>
      <c r="S22" s="89">
        <f t="shared" si="4"/>
        <v>-9.7975553857906794E-2</v>
      </c>
      <c r="T22" s="89">
        <f t="shared" si="4"/>
        <v>1.3127249629472759E-2</v>
      </c>
      <c r="U22" s="89">
        <f t="shared" si="4"/>
        <v>8.3594566353184518E-4</v>
      </c>
      <c r="V22" s="89">
        <f t="shared" si="4"/>
        <v>2.7145541866777645E-3</v>
      </c>
      <c r="W22" s="89">
        <f t="shared" si="4"/>
        <v>-0.82215743440233235</v>
      </c>
      <c r="X22" s="89">
        <f t="shared" si="4"/>
        <v>-9.6018735362997654E-2</v>
      </c>
      <c r="Y22" s="89">
        <f t="shared" si="4"/>
        <v>3.7901554404145079</v>
      </c>
    </row>
    <row r="23" spans="1:25" x14ac:dyDescent="0.3">
      <c r="A23" s="73" t="s">
        <v>109</v>
      </c>
      <c r="B23" s="65" t="s">
        <v>3</v>
      </c>
      <c r="C23" s="89">
        <f>C17/B17-1</f>
        <v>1.865136298421799E-2</v>
      </c>
      <c r="D23" s="89">
        <f t="shared" ref="D23:Y23" si="5">D17/C17-1</f>
        <v>-0.12535211267605639</v>
      </c>
      <c r="E23" s="89">
        <f t="shared" si="5"/>
        <v>1.2882447665056418E-2</v>
      </c>
      <c r="F23" s="89">
        <f t="shared" si="5"/>
        <v>0.13354531001589831</v>
      </c>
      <c r="G23" s="89">
        <f t="shared" si="5"/>
        <v>0.24684431977559607</v>
      </c>
      <c r="H23" s="89">
        <f t="shared" si="5"/>
        <v>6.9741282339707444E-2</v>
      </c>
      <c r="I23" s="89">
        <f t="shared" si="5"/>
        <v>-2.8391167192429068E-2</v>
      </c>
      <c r="J23" s="89">
        <f t="shared" si="5"/>
        <v>0.14285714285714279</v>
      </c>
      <c r="K23" s="89">
        <f t="shared" si="5"/>
        <v>0.34185606060606055</v>
      </c>
      <c r="L23" s="89">
        <f t="shared" si="5"/>
        <v>-0.18630910374029641</v>
      </c>
      <c r="M23" s="89">
        <f t="shared" si="5"/>
        <v>0.13529921942758016</v>
      </c>
      <c r="N23" s="89">
        <f t="shared" si="5"/>
        <v>0.16653934300993134</v>
      </c>
      <c r="O23" s="89">
        <f t="shared" si="5"/>
        <v>0.18533071381794364</v>
      </c>
      <c r="P23" s="89">
        <f t="shared" si="5"/>
        <v>3.6464088397790029E-2</v>
      </c>
      <c r="Q23" s="89">
        <f t="shared" si="5"/>
        <v>3.8379530916844429E-2</v>
      </c>
      <c r="R23" s="89">
        <f t="shared" si="5"/>
        <v>-0.11652977412731003</v>
      </c>
      <c r="S23" s="89">
        <f t="shared" si="5"/>
        <v>-6.2754212667054055E-2</v>
      </c>
      <c r="T23" s="89">
        <f t="shared" si="5"/>
        <v>3.2238065716057029E-2</v>
      </c>
      <c r="U23" s="89">
        <f t="shared" si="5"/>
        <v>0.11531531531531525</v>
      </c>
      <c r="V23" s="89">
        <f t="shared" si="5"/>
        <v>-5.3311793214862679E-2</v>
      </c>
      <c r="W23" s="89">
        <f t="shared" si="5"/>
        <v>-0.76393629124004547</v>
      </c>
      <c r="X23" s="89">
        <f t="shared" si="5"/>
        <v>-0.11807228915662649</v>
      </c>
      <c r="Y23" s="89">
        <f t="shared" si="5"/>
        <v>3.0300546448087431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0.14327735958309207</v>
      </c>
      <c r="C25" s="89">
        <f t="shared" si="6"/>
        <v>0.11824852905528989</v>
      </c>
      <c r="D25" s="89">
        <f t="shared" si="6"/>
        <v>9.2058046897921422E-2</v>
      </c>
      <c r="E25" s="89">
        <f t="shared" si="6"/>
        <v>9.2191954766525308E-2</v>
      </c>
      <c r="F25" s="89">
        <f t="shared" si="6"/>
        <v>8.4948100682481514E-2</v>
      </c>
      <c r="G25" s="89">
        <f t="shared" si="6"/>
        <v>8.7184439232997651E-2</v>
      </c>
      <c r="H25" s="89">
        <f t="shared" si="6"/>
        <v>8.5834268544329004E-2</v>
      </c>
      <c r="I25" s="89">
        <f t="shared" si="6"/>
        <v>7.5454764003525923E-2</v>
      </c>
      <c r="J25" s="89">
        <f t="shared" si="6"/>
        <v>7.0924833059001435E-2</v>
      </c>
      <c r="K25" s="89">
        <f t="shared" si="6"/>
        <v>7.7629915096043833E-2</v>
      </c>
      <c r="L25" s="89">
        <f t="shared" si="6"/>
        <v>8.5417710644999645E-2</v>
      </c>
      <c r="M25" s="89">
        <f t="shared" si="6"/>
        <v>8.6000293243405357E-2</v>
      </c>
      <c r="N25" s="89">
        <f t="shared" si="6"/>
        <v>9.0262596126642836E-2</v>
      </c>
      <c r="O25" s="89">
        <f t="shared" si="6"/>
        <v>9.6611905657196948E-2</v>
      </c>
      <c r="P25" s="89">
        <f t="shared" si="6"/>
        <v>0.10241685874217979</v>
      </c>
      <c r="Q25" s="89">
        <f t="shared" si="6"/>
        <v>0.10130189204934019</v>
      </c>
      <c r="R25" s="89">
        <f t="shared" si="6"/>
        <v>0.10250788332676389</v>
      </c>
      <c r="S25" s="89">
        <f t="shared" si="6"/>
        <v>9.033263279947823E-2</v>
      </c>
      <c r="T25" s="89">
        <f t="shared" si="6"/>
        <v>8.5155130187465441E-2</v>
      </c>
      <c r="U25" s="89">
        <f t="shared" si="6"/>
        <v>8.2627436683751151E-2</v>
      </c>
      <c r="V25" s="89">
        <f t="shared" si="6"/>
        <v>7.8298435271502098E-2</v>
      </c>
      <c r="W25" s="89">
        <f t="shared" ref="W25:X25" si="7">W8/W5</f>
        <v>1.6305587229190423E-2</v>
      </c>
      <c r="X25" s="89">
        <f t="shared" si="7"/>
        <v>1.3198479305645218E-2</v>
      </c>
      <c r="Y25" s="89">
        <f t="shared" ref="Y25" si="8">Y8/Y5</f>
        <v>5.2446906740535551E-2</v>
      </c>
    </row>
    <row r="26" spans="1:25" x14ac:dyDescent="0.3">
      <c r="A26" s="75" t="s">
        <v>211</v>
      </c>
      <c r="B26" s="89">
        <f t="shared" ref="B26:V26" si="9">B8/B7</f>
        <v>0.37527299199223491</v>
      </c>
      <c r="C26" s="89">
        <f t="shared" si="9"/>
        <v>0.33592087141605109</v>
      </c>
      <c r="D26" s="89">
        <f t="shared" si="9"/>
        <v>0.28234235481414827</v>
      </c>
      <c r="E26" s="89">
        <f t="shared" si="9"/>
        <v>0.25458154151505125</v>
      </c>
      <c r="F26" s="89">
        <f t="shared" si="9"/>
        <v>0.2338831490544378</v>
      </c>
      <c r="G26" s="89">
        <f t="shared" si="9"/>
        <v>0.23332102737197405</v>
      </c>
      <c r="H26" s="89">
        <f t="shared" si="9"/>
        <v>0.23277046927154918</v>
      </c>
      <c r="I26" s="89">
        <f t="shared" si="9"/>
        <v>0.22991649167358499</v>
      </c>
      <c r="J26" s="89">
        <f t="shared" si="9"/>
        <v>0.21532461200942554</v>
      </c>
      <c r="K26" s="89">
        <f t="shared" si="9"/>
        <v>0.23258163449395633</v>
      </c>
      <c r="L26" s="89">
        <f t="shared" si="9"/>
        <v>0.23038307074451653</v>
      </c>
      <c r="M26" s="89">
        <f t="shared" si="9"/>
        <v>0.24309558795825326</v>
      </c>
      <c r="N26" s="89">
        <f t="shared" si="9"/>
        <v>0.2504638880959178</v>
      </c>
      <c r="O26" s="89">
        <f t="shared" si="9"/>
        <v>0.26749237120804165</v>
      </c>
      <c r="P26" s="89">
        <f t="shared" si="9"/>
        <v>0.27554925584691708</v>
      </c>
      <c r="Q26" s="89">
        <f t="shared" si="9"/>
        <v>0.27326455315660014</v>
      </c>
      <c r="R26" s="89">
        <f t="shared" si="9"/>
        <v>0.26745082915541846</v>
      </c>
      <c r="S26" s="89">
        <f t="shared" si="9"/>
        <v>0.22491203801160797</v>
      </c>
      <c r="T26" s="89">
        <f t="shared" si="9"/>
        <v>0.21875906059727457</v>
      </c>
      <c r="U26" s="89">
        <f t="shared" si="9"/>
        <v>0.21717442155398359</v>
      </c>
      <c r="V26" s="89">
        <f t="shared" si="9"/>
        <v>0.20812615038048404</v>
      </c>
      <c r="W26" s="89">
        <f t="shared" ref="W26:X26" si="10">W8/W7</f>
        <v>4.7883739619608894E-2</v>
      </c>
      <c r="X26" s="89">
        <f t="shared" si="10"/>
        <v>3.9941700003101065E-2</v>
      </c>
      <c r="Y26" s="89">
        <f t="shared" ref="Y26" si="11">Y8/Y7</f>
        <v>0.14595110491153365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2.7804720336243129E-2</v>
      </c>
      <c r="C28" s="89">
        <f t="shared" ref="C28:V28" si="12">C15/C8</f>
        <v>3.4289973909802457E-2</v>
      </c>
      <c r="D28" s="89">
        <f t="shared" si="12"/>
        <v>4.6580044128462859E-2</v>
      </c>
      <c r="E28" s="89">
        <f t="shared" si="12"/>
        <v>4.9116424116424119E-2</v>
      </c>
      <c r="F28" s="89">
        <f t="shared" si="12"/>
        <v>4.8824593128390596E-2</v>
      </c>
      <c r="G28" s="89">
        <f t="shared" si="12"/>
        <v>4.3625678119349004E-2</v>
      </c>
      <c r="H28" s="89">
        <f t="shared" si="12"/>
        <v>4.1965415436524676E-2</v>
      </c>
      <c r="I28" s="89">
        <f t="shared" si="12"/>
        <v>4.3542905692438405E-2</v>
      </c>
      <c r="J28" s="89">
        <f t="shared" si="12"/>
        <v>4.0188679245283021E-2</v>
      </c>
      <c r="K28" s="89">
        <f t="shared" si="12"/>
        <v>3.5836177474402729E-2</v>
      </c>
      <c r="L28" s="89">
        <f t="shared" si="12"/>
        <v>4.2406972846128058E-2</v>
      </c>
      <c r="M28" s="89">
        <f t="shared" si="12"/>
        <v>4.0607563546187227E-2</v>
      </c>
      <c r="N28" s="89">
        <f t="shared" si="12"/>
        <v>3.860948853112979E-2</v>
      </c>
      <c r="O28" s="89">
        <f t="shared" si="12"/>
        <v>3.865252986176352E-2</v>
      </c>
      <c r="P28" s="89">
        <f t="shared" si="12"/>
        <v>4.0380658436213988E-2</v>
      </c>
      <c r="Q28" s="89">
        <f t="shared" si="12"/>
        <v>4.1255156894611823E-2</v>
      </c>
      <c r="R28" s="89">
        <f t="shared" si="12"/>
        <v>4.1576544099975965E-2</v>
      </c>
      <c r="S28" s="89">
        <f t="shared" si="12"/>
        <v>4.6530284797432812E-2</v>
      </c>
      <c r="T28" s="89">
        <f t="shared" si="12"/>
        <v>4.5725646123260438E-2</v>
      </c>
      <c r="U28" s="89">
        <f t="shared" si="12"/>
        <v>4.5548922917207371E-2</v>
      </c>
      <c r="V28" s="89">
        <f t="shared" si="12"/>
        <v>4.6858500527983106E-2</v>
      </c>
      <c r="W28" s="89">
        <f t="shared" ref="W28:X28" si="13">W15/W8</f>
        <v>0.19370629370629372</v>
      </c>
      <c r="X28" s="89">
        <f t="shared" si="13"/>
        <v>0.20729813664596272</v>
      </c>
      <c r="Y28" s="89" t="s">
        <v>248</v>
      </c>
    </row>
    <row r="29" spans="1:25" x14ac:dyDescent="0.3">
      <c r="A29" s="75" t="s">
        <v>213</v>
      </c>
      <c r="B29" s="89">
        <f>B10/B8</f>
        <v>0.33090850307145164</v>
      </c>
      <c r="C29" s="89">
        <f t="shared" ref="C29:V29" si="14">C10/C8</f>
        <v>0.32184122251211328</v>
      </c>
      <c r="D29" s="89">
        <f t="shared" si="14"/>
        <v>0.30571218435891151</v>
      </c>
      <c r="E29" s="89">
        <f t="shared" si="14"/>
        <v>0.29963617463617465</v>
      </c>
      <c r="F29" s="89">
        <f t="shared" si="14"/>
        <v>0.29398088349263757</v>
      </c>
      <c r="G29" s="89">
        <f t="shared" si="14"/>
        <v>0.28526220614828207</v>
      </c>
      <c r="H29" s="89">
        <f t="shared" si="14"/>
        <v>0.2920708561788275</v>
      </c>
      <c r="I29" s="89">
        <f t="shared" si="14"/>
        <v>0.28122344944774852</v>
      </c>
      <c r="J29" s="89">
        <f t="shared" si="14"/>
        <v>0.26886792452830188</v>
      </c>
      <c r="K29" s="89">
        <f t="shared" si="14"/>
        <v>0.24868135277691591</v>
      </c>
      <c r="L29" s="89">
        <f t="shared" si="14"/>
        <v>0.23952396915856519</v>
      </c>
      <c r="M29" s="89">
        <f t="shared" si="14"/>
        <v>0.2180719156850589</v>
      </c>
      <c r="N29" s="89">
        <f t="shared" si="14"/>
        <v>0.20330531414731443</v>
      </c>
      <c r="O29" s="89">
        <f t="shared" si="14"/>
        <v>0.18373372701650786</v>
      </c>
      <c r="P29" s="89">
        <f t="shared" si="14"/>
        <v>0.16975308641975309</v>
      </c>
      <c r="Q29" s="89">
        <f t="shared" si="14"/>
        <v>0.15889486185773222</v>
      </c>
      <c r="R29" s="89">
        <f t="shared" si="14"/>
        <v>0.16402307137707281</v>
      </c>
      <c r="S29" s="89">
        <f t="shared" si="14"/>
        <v>0.15282791817087846</v>
      </c>
      <c r="T29" s="89">
        <f t="shared" si="14"/>
        <v>0.14512922465208747</v>
      </c>
      <c r="U29" s="89">
        <f t="shared" si="14"/>
        <v>0.13755515182974307</v>
      </c>
      <c r="V29" s="89">
        <f t="shared" si="14"/>
        <v>0.13423970432946145</v>
      </c>
      <c r="W29" s="89">
        <f t="shared" ref="W29:X29" si="15">W10/W8</f>
        <v>0.11328671328671329</v>
      </c>
      <c r="X29" s="89">
        <f t="shared" si="15"/>
        <v>0.11645962732919254</v>
      </c>
      <c r="Y29" s="89" t="s">
        <v>248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69962</v>
      </c>
      <c r="C32" s="42">
        <v>75710</v>
      </c>
      <c r="D32" s="42">
        <v>76754</v>
      </c>
      <c r="E32" s="42">
        <v>83127</v>
      </c>
      <c r="F32" s="42">
        <v>90256</v>
      </c>
      <c r="G32" s="42">
        <v>101548</v>
      </c>
      <c r="H32" s="42">
        <v>110075</v>
      </c>
      <c r="I32" s="42">
        <v>117699</v>
      </c>
      <c r="J32" s="42">
        <v>125945</v>
      </c>
      <c r="K32" s="42">
        <v>133903</v>
      </c>
      <c r="L32" s="42">
        <v>103593</v>
      </c>
      <c r="M32" s="42">
        <v>114861</v>
      </c>
      <c r="N32" s="42">
        <v>132881</v>
      </c>
      <c r="O32" s="42">
        <v>144527</v>
      </c>
      <c r="P32" s="42">
        <v>149495</v>
      </c>
      <c r="Q32" s="42">
        <v>159111</v>
      </c>
      <c r="R32" s="42">
        <v>158863</v>
      </c>
      <c r="S32" s="42">
        <v>149263</v>
      </c>
      <c r="T32" s="42">
        <v>153738</v>
      </c>
      <c r="U32" s="42">
        <v>160095</v>
      </c>
      <c r="V32" s="42">
        <v>163947</v>
      </c>
      <c r="W32" s="42">
        <v>146272</v>
      </c>
      <c r="X32" s="42">
        <v>169612</v>
      </c>
      <c r="Y32" s="42">
        <v>190569</v>
      </c>
    </row>
    <row r="33" spans="1:25" x14ac:dyDescent="0.3">
      <c r="A33" s="16" t="s">
        <v>116</v>
      </c>
      <c r="B33" s="42">
        <v>55690</v>
      </c>
      <c r="C33" s="42">
        <v>59033</v>
      </c>
      <c r="D33" s="42">
        <v>59578</v>
      </c>
      <c r="E33" s="42">
        <v>62868</v>
      </c>
      <c r="F33" s="68">
        <v>68713</v>
      </c>
      <c r="G33" s="68">
        <v>78010</v>
      </c>
      <c r="H33" s="68">
        <v>85733</v>
      </c>
      <c r="I33" s="68">
        <v>89980</v>
      </c>
      <c r="J33" s="68">
        <v>95201</v>
      </c>
      <c r="K33" s="68">
        <v>98938</v>
      </c>
      <c r="L33" s="68">
        <v>72316</v>
      </c>
      <c r="M33" s="68">
        <v>83505</v>
      </c>
      <c r="N33" s="68">
        <v>99997</v>
      </c>
      <c r="O33" s="68">
        <v>110342</v>
      </c>
      <c r="P33" s="68">
        <v>115343</v>
      </c>
      <c r="Q33" s="68">
        <v>125098</v>
      </c>
      <c r="R33" s="42">
        <v>125462</v>
      </c>
      <c r="S33" s="42">
        <v>114566</v>
      </c>
      <c r="T33" s="42">
        <v>117891</v>
      </c>
      <c r="U33" s="42">
        <v>126208</v>
      </c>
      <c r="V33" s="42">
        <v>127953</v>
      </c>
      <c r="W33" s="42">
        <v>115201</v>
      </c>
      <c r="X33" s="42">
        <v>135498</v>
      </c>
      <c r="Y33" s="42">
        <v>147553</v>
      </c>
    </row>
    <row r="34" spans="1:25" x14ac:dyDescent="0.3">
      <c r="A34" s="16" t="s">
        <v>117</v>
      </c>
      <c r="B34" s="42">
        <v>14272</v>
      </c>
      <c r="C34" s="42">
        <v>16676</v>
      </c>
      <c r="D34" s="42">
        <v>17176</v>
      </c>
      <c r="E34" s="42">
        <v>20259</v>
      </c>
      <c r="F34" s="68">
        <v>21543</v>
      </c>
      <c r="G34" s="68">
        <v>23538</v>
      </c>
      <c r="H34" s="68">
        <v>24343</v>
      </c>
      <c r="I34" s="68">
        <v>27719</v>
      </c>
      <c r="J34" s="68">
        <v>30744</v>
      </c>
      <c r="K34" s="68">
        <v>34966</v>
      </c>
      <c r="L34" s="68">
        <v>31276</v>
      </c>
      <c r="M34" s="68">
        <v>31356</v>
      </c>
      <c r="N34" s="68">
        <v>32884</v>
      </c>
      <c r="O34" s="68">
        <v>34185</v>
      </c>
      <c r="P34" s="68">
        <v>34152</v>
      </c>
      <c r="Q34" s="42">
        <v>34012</v>
      </c>
      <c r="R34" s="42">
        <v>33401</v>
      </c>
      <c r="S34" s="42">
        <v>34698</v>
      </c>
      <c r="T34" s="42">
        <v>35847</v>
      </c>
      <c r="U34" s="42">
        <v>33887</v>
      </c>
      <c r="V34" s="42">
        <v>35994</v>
      </c>
      <c r="W34" s="42">
        <v>31070</v>
      </c>
      <c r="X34" s="42">
        <v>34113</v>
      </c>
      <c r="Y34" s="42">
        <v>43016</v>
      </c>
    </row>
    <row r="35" spans="1:25" x14ac:dyDescent="0.3">
      <c r="A35" s="76" t="s">
        <v>2</v>
      </c>
      <c r="B35" s="3">
        <f>B36+B44</f>
        <v>3930</v>
      </c>
      <c r="C35" s="3">
        <f t="shared" ref="C35:V35" si="16">C36+C44</f>
        <v>4723</v>
      </c>
      <c r="D35" s="3">
        <f t="shared" si="16"/>
        <v>4435</v>
      </c>
      <c r="E35" s="3">
        <f t="shared" si="16"/>
        <v>4008</v>
      </c>
      <c r="F35" s="3">
        <f t="shared" si="16"/>
        <v>4139</v>
      </c>
      <c r="G35" s="3">
        <f t="shared" si="16"/>
        <v>4559</v>
      </c>
      <c r="H35" s="3">
        <f t="shared" si="16"/>
        <v>4798</v>
      </c>
      <c r="I35" s="3">
        <f t="shared" si="16"/>
        <v>5204</v>
      </c>
      <c r="J35" s="3">
        <f t="shared" si="16"/>
        <v>5945</v>
      </c>
      <c r="K35" s="3">
        <f t="shared" si="16"/>
        <v>6237</v>
      </c>
      <c r="L35" s="3">
        <f t="shared" si="16"/>
        <v>5815</v>
      </c>
      <c r="M35" s="3">
        <f t="shared" si="16"/>
        <v>6698</v>
      </c>
      <c r="N35" s="3">
        <f t="shared" si="16"/>
        <v>7219</v>
      </c>
      <c r="O35" s="3">
        <f t="shared" si="16"/>
        <v>7988</v>
      </c>
      <c r="P35" s="3">
        <f t="shared" si="16"/>
        <v>7318</v>
      </c>
      <c r="Q35" s="3">
        <f t="shared" si="16"/>
        <v>7196</v>
      </c>
      <c r="R35" s="3">
        <f t="shared" si="16"/>
        <v>6938</v>
      </c>
      <c r="S35" s="3">
        <f t="shared" si="16"/>
        <v>6417</v>
      </c>
      <c r="T35" s="3">
        <f t="shared" si="16"/>
        <v>7967</v>
      </c>
      <c r="U35" s="3">
        <f t="shared" si="16"/>
        <v>7971</v>
      </c>
      <c r="V35" s="3">
        <f t="shared" si="16"/>
        <v>8022</v>
      </c>
      <c r="W35" s="3">
        <f t="shared" ref="W35:X35" si="17">W36+W44</f>
        <v>1650</v>
      </c>
      <c r="X35" s="3">
        <f t="shared" si="17"/>
        <v>2505</v>
      </c>
      <c r="Y35" s="3">
        <f t="shared" ref="Y35" si="18">Y36+Y44</f>
        <v>6906</v>
      </c>
    </row>
    <row r="36" spans="1:25" x14ac:dyDescent="0.3">
      <c r="A36" s="77" t="s">
        <v>107</v>
      </c>
      <c r="B36" s="42">
        <v>2078</v>
      </c>
      <c r="C36" s="42">
        <v>2435</v>
      </c>
      <c r="D36" s="42">
        <v>2111</v>
      </c>
      <c r="E36" s="42">
        <v>1928</v>
      </c>
      <c r="F36" s="68">
        <v>1932</v>
      </c>
      <c r="G36" s="68">
        <v>2067</v>
      </c>
      <c r="H36" s="68">
        <v>2046</v>
      </c>
      <c r="I36" s="68">
        <v>2075</v>
      </c>
      <c r="J36" s="68">
        <v>2269</v>
      </c>
      <c r="K36" s="68">
        <v>2157</v>
      </c>
      <c r="L36" s="68">
        <v>2171</v>
      </c>
      <c r="M36" s="68">
        <v>2347</v>
      </c>
      <c r="N36" s="68">
        <v>2364</v>
      </c>
      <c r="O36" s="68">
        <v>2552</v>
      </c>
      <c r="P36" s="68">
        <v>2649</v>
      </c>
      <c r="Q36" s="68">
        <v>2704</v>
      </c>
      <c r="R36" s="42">
        <v>2771</v>
      </c>
      <c r="S36" s="42">
        <v>2868</v>
      </c>
      <c r="T36" s="42">
        <v>3212</v>
      </c>
      <c r="U36" s="42">
        <v>3372</v>
      </c>
      <c r="V36" s="42">
        <v>3312</v>
      </c>
      <c r="W36" s="42">
        <v>776</v>
      </c>
      <c r="X36" s="42">
        <v>1264</v>
      </c>
      <c r="Y36" s="42">
        <v>2836</v>
      </c>
    </row>
    <row r="37" spans="1:25" x14ac:dyDescent="0.3">
      <c r="A37" s="78" t="s">
        <v>201</v>
      </c>
      <c r="B37" s="42">
        <v>931</v>
      </c>
      <c r="C37" s="42">
        <v>1087</v>
      </c>
      <c r="D37" s="42">
        <v>948</v>
      </c>
      <c r="E37" s="42">
        <v>859</v>
      </c>
      <c r="F37" s="68">
        <v>859</v>
      </c>
      <c r="G37" s="68">
        <v>893</v>
      </c>
      <c r="H37" s="68">
        <v>874</v>
      </c>
      <c r="I37" s="68">
        <v>895</v>
      </c>
      <c r="J37" s="68">
        <v>966</v>
      </c>
      <c r="K37" s="68">
        <v>891</v>
      </c>
      <c r="L37" s="68">
        <v>840</v>
      </c>
      <c r="M37" s="68">
        <v>859</v>
      </c>
      <c r="N37" s="68">
        <v>832</v>
      </c>
      <c r="O37" s="68">
        <v>838</v>
      </c>
      <c r="P37" s="68">
        <v>856</v>
      </c>
      <c r="Q37" s="68">
        <v>852</v>
      </c>
      <c r="R37" s="42">
        <v>883</v>
      </c>
      <c r="S37" s="42">
        <v>881</v>
      </c>
      <c r="T37" s="42">
        <v>973</v>
      </c>
      <c r="U37" s="42">
        <v>1042</v>
      </c>
      <c r="V37" s="42">
        <v>976</v>
      </c>
      <c r="W37" s="42">
        <v>202</v>
      </c>
      <c r="X37" s="42">
        <v>323</v>
      </c>
      <c r="Y37" s="42">
        <v>684</v>
      </c>
    </row>
    <row r="38" spans="1:25" x14ac:dyDescent="0.3">
      <c r="A38" s="79" t="s">
        <v>202</v>
      </c>
      <c r="B38" s="42">
        <v>16</v>
      </c>
      <c r="C38" s="42">
        <v>17</v>
      </c>
      <c r="D38" s="42">
        <v>25</v>
      </c>
      <c r="E38" s="42">
        <v>22</v>
      </c>
      <c r="F38" s="68">
        <v>35</v>
      </c>
      <c r="G38" s="68">
        <v>44</v>
      </c>
      <c r="H38" s="68">
        <v>43</v>
      </c>
      <c r="I38" s="68">
        <v>43</v>
      </c>
      <c r="J38" s="68">
        <v>48</v>
      </c>
      <c r="K38" s="68">
        <v>55</v>
      </c>
      <c r="L38" s="68">
        <v>50</v>
      </c>
      <c r="M38" s="68">
        <v>48</v>
      </c>
      <c r="N38" s="68">
        <v>49</v>
      </c>
      <c r="O38" s="68">
        <v>47</v>
      </c>
      <c r="P38" s="68">
        <v>52</v>
      </c>
      <c r="Q38" s="68">
        <v>52</v>
      </c>
      <c r="R38" s="42">
        <v>54</v>
      </c>
      <c r="S38" s="42">
        <v>57</v>
      </c>
      <c r="T38" s="42">
        <v>60</v>
      </c>
      <c r="U38" s="42">
        <v>61</v>
      </c>
      <c r="V38" s="42">
        <v>64</v>
      </c>
      <c r="W38" s="42">
        <v>59</v>
      </c>
      <c r="X38" s="42">
        <v>69</v>
      </c>
      <c r="Y38" s="42">
        <v>72</v>
      </c>
    </row>
    <row r="39" spans="1:25" x14ac:dyDescent="0.3">
      <c r="A39" s="79" t="s">
        <v>203</v>
      </c>
      <c r="B39" s="42">
        <v>915</v>
      </c>
      <c r="C39" s="42">
        <v>1070</v>
      </c>
      <c r="D39" s="42">
        <v>923</v>
      </c>
      <c r="E39" s="42">
        <v>837</v>
      </c>
      <c r="F39" s="68">
        <v>824</v>
      </c>
      <c r="G39" s="68">
        <v>849</v>
      </c>
      <c r="H39" s="68">
        <v>831</v>
      </c>
      <c r="I39" s="68">
        <v>852</v>
      </c>
      <c r="J39" s="68">
        <v>918</v>
      </c>
      <c r="K39" s="68">
        <v>836</v>
      </c>
      <c r="L39" s="68">
        <v>790</v>
      </c>
      <c r="M39" s="68">
        <v>811</v>
      </c>
      <c r="N39" s="68">
        <v>784</v>
      </c>
      <c r="O39" s="68">
        <v>791</v>
      </c>
      <c r="P39" s="68">
        <v>804</v>
      </c>
      <c r="Q39" s="68">
        <v>800</v>
      </c>
      <c r="R39" s="42">
        <v>829</v>
      </c>
      <c r="S39" s="42">
        <v>825</v>
      </c>
      <c r="T39" s="42">
        <v>913</v>
      </c>
      <c r="U39" s="42">
        <v>980</v>
      </c>
      <c r="V39" s="42">
        <v>912</v>
      </c>
      <c r="W39" s="42">
        <v>144</v>
      </c>
      <c r="X39" s="42">
        <v>254</v>
      </c>
      <c r="Y39" s="42">
        <v>613</v>
      </c>
    </row>
    <row r="40" spans="1:25" x14ac:dyDescent="0.3">
      <c r="A40" s="78" t="s">
        <v>204</v>
      </c>
      <c r="B40" s="42">
        <v>1147</v>
      </c>
      <c r="C40" s="42">
        <v>1348</v>
      </c>
      <c r="D40" s="42">
        <v>1163</v>
      </c>
      <c r="E40" s="42">
        <v>1069</v>
      </c>
      <c r="F40" s="68">
        <v>1072</v>
      </c>
      <c r="G40" s="68">
        <v>1174</v>
      </c>
      <c r="H40" s="68">
        <v>1173</v>
      </c>
      <c r="I40" s="68">
        <v>1180</v>
      </c>
      <c r="J40" s="68">
        <v>1303</v>
      </c>
      <c r="K40" s="68">
        <v>1267</v>
      </c>
      <c r="L40" s="68">
        <v>1332</v>
      </c>
      <c r="M40" s="68">
        <v>1489</v>
      </c>
      <c r="N40" s="68">
        <v>1532</v>
      </c>
      <c r="O40" s="68">
        <v>1713</v>
      </c>
      <c r="P40" s="68">
        <v>1793</v>
      </c>
      <c r="Q40" s="68">
        <v>1852</v>
      </c>
      <c r="R40" s="42">
        <v>1888</v>
      </c>
      <c r="S40" s="42">
        <v>1986</v>
      </c>
      <c r="T40" s="42">
        <v>2239</v>
      </c>
      <c r="U40" s="42">
        <v>2331</v>
      </c>
      <c r="V40" s="42">
        <v>2336</v>
      </c>
      <c r="W40" s="42">
        <v>574</v>
      </c>
      <c r="X40" s="42">
        <v>941</v>
      </c>
      <c r="Y40" s="42">
        <v>2152</v>
      </c>
    </row>
    <row r="41" spans="1:25" x14ac:dyDescent="0.3">
      <c r="A41" s="79" t="s">
        <v>205</v>
      </c>
      <c r="B41" s="42">
        <v>9</v>
      </c>
      <c r="C41" s="42">
        <v>9</v>
      </c>
      <c r="D41" s="42">
        <v>10</v>
      </c>
      <c r="E41" s="42">
        <v>10</v>
      </c>
      <c r="F41" s="68">
        <v>10</v>
      </c>
      <c r="G41" s="68">
        <v>11</v>
      </c>
      <c r="H41" s="68">
        <v>11</v>
      </c>
      <c r="I41" s="68">
        <v>13</v>
      </c>
      <c r="J41" s="68">
        <v>14</v>
      </c>
      <c r="K41" s="68">
        <v>14</v>
      </c>
      <c r="L41" s="68">
        <v>16</v>
      </c>
      <c r="M41" s="68">
        <v>17</v>
      </c>
      <c r="N41" s="68">
        <v>18</v>
      </c>
      <c r="O41" s="68">
        <v>20</v>
      </c>
      <c r="P41" s="68">
        <v>20</v>
      </c>
      <c r="Q41" s="68">
        <v>21</v>
      </c>
      <c r="R41" s="42">
        <v>23</v>
      </c>
      <c r="S41" s="42">
        <v>26</v>
      </c>
      <c r="T41" s="42">
        <v>27</v>
      </c>
      <c r="U41" s="42">
        <v>27</v>
      </c>
      <c r="V41" s="42">
        <v>26</v>
      </c>
      <c r="W41" s="42">
        <v>8</v>
      </c>
      <c r="X41" s="42">
        <v>9</v>
      </c>
      <c r="Y41" s="42">
        <v>16</v>
      </c>
    </row>
    <row r="42" spans="1:25" x14ac:dyDescent="0.3">
      <c r="A42" s="79" t="s">
        <v>206</v>
      </c>
      <c r="B42" s="42">
        <v>82</v>
      </c>
      <c r="C42" s="42">
        <v>85</v>
      </c>
      <c r="D42" s="42">
        <v>84</v>
      </c>
      <c r="E42" s="42">
        <v>89</v>
      </c>
      <c r="F42" s="68">
        <v>103</v>
      </c>
      <c r="G42" s="68">
        <v>120</v>
      </c>
      <c r="H42" s="68">
        <v>138</v>
      </c>
      <c r="I42" s="68">
        <v>154</v>
      </c>
      <c r="J42" s="68">
        <v>182</v>
      </c>
      <c r="K42" s="68">
        <v>206</v>
      </c>
      <c r="L42" s="68">
        <v>226</v>
      </c>
      <c r="M42" s="68">
        <v>247</v>
      </c>
      <c r="N42" s="68">
        <v>272</v>
      </c>
      <c r="O42" s="68">
        <v>292</v>
      </c>
      <c r="P42" s="68">
        <v>317</v>
      </c>
      <c r="Q42" s="68">
        <v>352</v>
      </c>
      <c r="R42" s="42">
        <v>392</v>
      </c>
      <c r="S42" s="42">
        <v>434</v>
      </c>
      <c r="T42" s="42">
        <v>484</v>
      </c>
      <c r="U42" s="42">
        <v>534</v>
      </c>
      <c r="V42" s="42">
        <v>536</v>
      </c>
      <c r="W42" s="42">
        <v>311</v>
      </c>
      <c r="X42" s="42">
        <v>261</v>
      </c>
      <c r="Y42" s="42">
        <v>332</v>
      </c>
    </row>
    <row r="43" spans="1:25" x14ac:dyDescent="0.3">
      <c r="A43" s="79" t="s">
        <v>207</v>
      </c>
      <c r="B43" s="42">
        <v>1056</v>
      </c>
      <c r="C43" s="42">
        <v>1253</v>
      </c>
      <c r="D43" s="42">
        <v>1070</v>
      </c>
      <c r="E43" s="42">
        <v>970</v>
      </c>
      <c r="F43" s="68">
        <v>959</v>
      </c>
      <c r="G43" s="68">
        <v>1043</v>
      </c>
      <c r="H43" s="68">
        <v>1024</v>
      </c>
      <c r="I43" s="68">
        <v>1013</v>
      </c>
      <c r="J43" s="68">
        <v>1108</v>
      </c>
      <c r="K43" s="68">
        <v>1046</v>
      </c>
      <c r="L43" s="68">
        <v>1090</v>
      </c>
      <c r="M43" s="68">
        <v>1224</v>
      </c>
      <c r="N43" s="68">
        <v>1242</v>
      </c>
      <c r="O43" s="68">
        <v>1402</v>
      </c>
      <c r="P43" s="68">
        <v>1455</v>
      </c>
      <c r="Q43" s="68">
        <v>1479</v>
      </c>
      <c r="R43" s="42">
        <v>1473</v>
      </c>
      <c r="S43" s="42">
        <v>1526</v>
      </c>
      <c r="T43" s="42">
        <v>1727</v>
      </c>
      <c r="U43" s="42">
        <v>1770</v>
      </c>
      <c r="V43" s="42">
        <v>1775</v>
      </c>
      <c r="W43" s="42">
        <v>255</v>
      </c>
      <c r="X43" s="42">
        <v>671</v>
      </c>
      <c r="Y43" s="42">
        <v>1803</v>
      </c>
    </row>
    <row r="44" spans="1:25" x14ac:dyDescent="0.3">
      <c r="A44" s="77" t="s">
        <v>108</v>
      </c>
      <c r="B44" s="42">
        <v>1852</v>
      </c>
      <c r="C44" s="42">
        <v>2288</v>
      </c>
      <c r="D44" s="42">
        <v>2324</v>
      </c>
      <c r="E44" s="42">
        <v>2080</v>
      </c>
      <c r="F44" s="68">
        <v>2207</v>
      </c>
      <c r="G44" s="68">
        <v>2492</v>
      </c>
      <c r="H44" s="68">
        <v>2752</v>
      </c>
      <c r="I44" s="68">
        <v>3129</v>
      </c>
      <c r="J44" s="68">
        <v>3676</v>
      </c>
      <c r="K44" s="68">
        <v>4080</v>
      </c>
      <c r="L44" s="68">
        <v>3644</v>
      </c>
      <c r="M44" s="68">
        <v>4351</v>
      </c>
      <c r="N44" s="68">
        <v>4855</v>
      </c>
      <c r="O44" s="68">
        <v>5436</v>
      </c>
      <c r="P44" s="68">
        <v>4669</v>
      </c>
      <c r="Q44" s="68">
        <v>4492</v>
      </c>
      <c r="R44" s="42">
        <v>4167</v>
      </c>
      <c r="S44" s="42">
        <v>3549</v>
      </c>
      <c r="T44" s="42">
        <v>4755</v>
      </c>
      <c r="U44" s="42">
        <v>4599</v>
      </c>
      <c r="V44" s="42">
        <v>4710</v>
      </c>
      <c r="W44" s="42">
        <v>874</v>
      </c>
      <c r="X44" s="42">
        <v>1241</v>
      </c>
      <c r="Y44" s="42">
        <v>4070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19">C35/B35-1</f>
        <v>0.20178117048346067</v>
      </c>
      <c r="D46" s="65">
        <f t="shared" si="19"/>
        <v>-6.0978191827228412E-2</v>
      </c>
      <c r="E46" s="65">
        <f t="shared" si="19"/>
        <v>-9.6279594137542279E-2</v>
      </c>
      <c r="F46" s="65">
        <f t="shared" si="19"/>
        <v>3.2684630738522902E-2</v>
      </c>
      <c r="G46" s="65">
        <f t="shared" si="19"/>
        <v>0.10147378593863254</v>
      </c>
      <c r="H46" s="65">
        <f t="shared" si="19"/>
        <v>5.2423777144110506E-2</v>
      </c>
      <c r="I46" s="65">
        <f t="shared" si="19"/>
        <v>8.4618591079616445E-2</v>
      </c>
      <c r="J46" s="65">
        <f t="shared" si="19"/>
        <v>0.14239046887009987</v>
      </c>
      <c r="K46" s="65">
        <f t="shared" si="19"/>
        <v>4.9116904962153152E-2</v>
      </c>
      <c r="L46" s="65">
        <f t="shared" si="19"/>
        <v>-6.766073432740094E-2</v>
      </c>
      <c r="M46" s="65">
        <f t="shared" si="19"/>
        <v>0.15184866723989687</v>
      </c>
      <c r="N46" s="65">
        <f t="shared" si="19"/>
        <v>7.7784413257688811E-2</v>
      </c>
      <c r="O46" s="65">
        <f t="shared" si="19"/>
        <v>0.10652444936971883</v>
      </c>
      <c r="P46" s="65">
        <f t="shared" si="19"/>
        <v>-8.3875813720580839E-2</v>
      </c>
      <c r="Q46" s="65">
        <f t="shared" si="19"/>
        <v>-1.667122164525825E-2</v>
      </c>
      <c r="R46" s="65">
        <f t="shared" si="19"/>
        <v>-3.5853251806559183E-2</v>
      </c>
      <c r="S46" s="65">
        <f t="shared" si="19"/>
        <v>-7.5093686941481663E-2</v>
      </c>
      <c r="T46" s="65">
        <f t="shared" si="19"/>
        <v>0.24154589371980673</v>
      </c>
      <c r="U46" s="65">
        <f t="shared" si="19"/>
        <v>5.0207104305255434E-4</v>
      </c>
      <c r="V46" s="65">
        <f t="shared" si="19"/>
        <v>6.398193451260914E-3</v>
      </c>
      <c r="W46" s="65">
        <f t="shared" si="19"/>
        <v>-0.79431563201196709</v>
      </c>
      <c r="X46" s="65">
        <f t="shared" si="19"/>
        <v>0.51818181818181808</v>
      </c>
      <c r="Y46" s="65">
        <f t="shared" si="19"/>
        <v>1.7568862275449102</v>
      </c>
    </row>
    <row r="47" spans="1:25" s="80" customFormat="1" x14ac:dyDescent="0.3">
      <c r="A47" s="73" t="s">
        <v>5</v>
      </c>
      <c r="B47" s="65" t="s">
        <v>3</v>
      </c>
      <c r="C47" s="65">
        <f t="shared" si="19"/>
        <v>0.17179980750721846</v>
      </c>
      <c r="D47" s="65">
        <f t="shared" si="19"/>
        <v>-0.13305954825462007</v>
      </c>
      <c r="E47" s="65">
        <f t="shared" si="19"/>
        <v>-8.6688773093320681E-2</v>
      </c>
      <c r="F47" s="65">
        <f t="shared" si="19"/>
        <v>2.0746887966804906E-3</v>
      </c>
      <c r="G47" s="65">
        <f t="shared" si="19"/>
        <v>6.9875776397515521E-2</v>
      </c>
      <c r="H47" s="65">
        <f t="shared" si="19"/>
        <v>-1.0159651669085612E-2</v>
      </c>
      <c r="I47" s="65">
        <f t="shared" si="19"/>
        <v>1.4173998044965774E-2</v>
      </c>
      <c r="J47" s="65">
        <f t="shared" si="19"/>
        <v>9.3493975903614412E-2</v>
      </c>
      <c r="K47" s="65">
        <f t="shared" si="19"/>
        <v>-4.9360951961216371E-2</v>
      </c>
      <c r="L47" s="65">
        <f t="shared" si="19"/>
        <v>6.4904960593417105E-3</v>
      </c>
      <c r="M47" s="65">
        <f t="shared" si="19"/>
        <v>8.1068631966835669E-2</v>
      </c>
      <c r="N47" s="65">
        <f t="shared" si="19"/>
        <v>7.2432893054963365E-3</v>
      </c>
      <c r="O47" s="65">
        <f t="shared" si="19"/>
        <v>7.9526226734348615E-2</v>
      </c>
      <c r="P47" s="65">
        <f t="shared" si="19"/>
        <v>3.8009404388714696E-2</v>
      </c>
      <c r="Q47" s="65">
        <f t="shared" si="19"/>
        <v>2.0762551906379656E-2</v>
      </c>
      <c r="R47" s="65">
        <f t="shared" si="19"/>
        <v>2.4778106508875686E-2</v>
      </c>
      <c r="S47" s="65">
        <f t="shared" si="19"/>
        <v>3.5005413208228031E-2</v>
      </c>
      <c r="T47" s="65">
        <f t="shared" si="19"/>
        <v>0.11994421199442118</v>
      </c>
      <c r="U47" s="65">
        <f t="shared" si="19"/>
        <v>4.9813200498131982E-2</v>
      </c>
      <c r="V47" s="65">
        <f t="shared" si="19"/>
        <v>-1.7793594306049876E-2</v>
      </c>
      <c r="W47" s="65">
        <f t="shared" si="19"/>
        <v>-0.7657004830917874</v>
      </c>
      <c r="X47" s="65">
        <f t="shared" si="19"/>
        <v>0.62886597938144329</v>
      </c>
      <c r="Y47" s="65">
        <f t="shared" si="19"/>
        <v>1.2436708860759493</v>
      </c>
    </row>
    <row r="48" spans="1:25" x14ac:dyDescent="0.3">
      <c r="A48" s="74" t="s">
        <v>214</v>
      </c>
      <c r="B48" s="65" t="s">
        <v>3</v>
      </c>
      <c r="C48" s="65">
        <f>C37/B37-1</f>
        <v>0.16756176154672398</v>
      </c>
      <c r="D48" s="65">
        <f>D37/C37-1</f>
        <v>-0.12787488500459987</v>
      </c>
      <c r="E48" s="65">
        <f>E37/D37-1</f>
        <v>-9.3881856540084407E-2</v>
      </c>
      <c r="F48" s="65">
        <f>F37/E37-1</f>
        <v>0</v>
      </c>
      <c r="G48" s="65">
        <f t="shared" si="19"/>
        <v>3.9580908032595952E-2</v>
      </c>
      <c r="H48" s="65">
        <f t="shared" si="19"/>
        <v>-2.1276595744680882E-2</v>
      </c>
      <c r="I48" s="65">
        <f t="shared" si="19"/>
        <v>2.4027459954233388E-2</v>
      </c>
      <c r="J48" s="65">
        <f t="shared" si="19"/>
        <v>7.9329608938547569E-2</v>
      </c>
      <c r="K48" s="65">
        <f t="shared" si="19"/>
        <v>-7.7639751552795011E-2</v>
      </c>
      <c r="L48" s="65">
        <f t="shared" si="19"/>
        <v>-5.7239057239057201E-2</v>
      </c>
      <c r="M48" s="65">
        <f t="shared" si="19"/>
        <v>2.2619047619047539E-2</v>
      </c>
      <c r="N48" s="65">
        <f t="shared" si="19"/>
        <v>-3.143189755529685E-2</v>
      </c>
      <c r="O48" s="65">
        <f t="shared" si="19"/>
        <v>7.2115384615385469E-3</v>
      </c>
      <c r="P48" s="65">
        <f t="shared" si="19"/>
        <v>2.1479713603818507E-2</v>
      </c>
      <c r="Q48" s="65">
        <f t="shared" si="19"/>
        <v>-4.6728971962616273E-3</v>
      </c>
      <c r="R48" s="65">
        <f t="shared" si="19"/>
        <v>3.6384976525821511E-2</v>
      </c>
      <c r="S48" s="65">
        <f t="shared" si="19"/>
        <v>-2.2650056625141968E-3</v>
      </c>
      <c r="T48" s="65">
        <f t="shared" si="19"/>
        <v>0.10442678774120329</v>
      </c>
      <c r="U48" s="65">
        <f t="shared" si="19"/>
        <v>7.0914696813977329E-2</v>
      </c>
      <c r="V48" s="65">
        <f t="shared" si="19"/>
        <v>-6.3339731285988465E-2</v>
      </c>
      <c r="W48" s="65">
        <f t="shared" si="19"/>
        <v>-0.79303278688524592</v>
      </c>
      <c r="X48" s="65">
        <f t="shared" si="19"/>
        <v>0.5990099009900991</v>
      </c>
      <c r="Y48" s="65">
        <f t="shared" si="19"/>
        <v>1.1176470588235294</v>
      </c>
    </row>
    <row r="49" spans="1:25" x14ac:dyDescent="0.3">
      <c r="A49" s="74" t="s">
        <v>215</v>
      </c>
      <c r="B49" s="65" t="s">
        <v>3</v>
      </c>
      <c r="C49" s="65">
        <f>C40/B40-1</f>
        <v>0.17523975588491725</v>
      </c>
      <c r="D49" s="65">
        <f>D40/C40-1</f>
        <v>-0.13724035608308605</v>
      </c>
      <c r="E49" s="65">
        <f>E40/D40-1</f>
        <v>-8.0825451418744643E-2</v>
      </c>
      <c r="F49" s="65">
        <f>F40/E40-1</f>
        <v>2.8063610851263299E-3</v>
      </c>
      <c r="G49" s="65">
        <f t="shared" ref="G49:Y49" si="20">G40/F40-1</f>
        <v>9.5149253731343197E-2</v>
      </c>
      <c r="H49" s="65">
        <f t="shared" si="20"/>
        <v>-8.5178875638836082E-4</v>
      </c>
      <c r="I49" s="65">
        <f t="shared" si="20"/>
        <v>5.9676044330776445E-3</v>
      </c>
      <c r="J49" s="65">
        <f t="shared" si="20"/>
        <v>0.1042372881355933</v>
      </c>
      <c r="K49" s="65">
        <f t="shared" si="20"/>
        <v>-2.7628549501151234E-2</v>
      </c>
      <c r="L49" s="65">
        <f t="shared" si="20"/>
        <v>5.1302288871349688E-2</v>
      </c>
      <c r="M49" s="65">
        <f t="shared" si="20"/>
        <v>0.11786786786786796</v>
      </c>
      <c r="N49" s="65">
        <f t="shared" si="20"/>
        <v>2.8878441907320251E-2</v>
      </c>
      <c r="O49" s="65">
        <f t="shared" si="20"/>
        <v>0.11814621409921666</v>
      </c>
      <c r="P49" s="65">
        <f t="shared" si="20"/>
        <v>4.6701692936368833E-2</v>
      </c>
      <c r="Q49" s="65">
        <f t="shared" si="20"/>
        <v>3.2905744562186312E-2</v>
      </c>
      <c r="R49" s="65">
        <f t="shared" si="20"/>
        <v>1.9438444924406051E-2</v>
      </c>
      <c r="S49" s="65">
        <f t="shared" si="20"/>
        <v>5.1906779661016866E-2</v>
      </c>
      <c r="T49" s="65">
        <f t="shared" si="20"/>
        <v>0.12739174219536764</v>
      </c>
      <c r="U49" s="65">
        <f t="shared" si="20"/>
        <v>4.1089772219740972E-2</v>
      </c>
      <c r="V49" s="65">
        <f t="shared" si="20"/>
        <v>2.1450021450022394E-3</v>
      </c>
      <c r="W49" s="65">
        <f t="shared" si="20"/>
        <v>-0.75428082191780821</v>
      </c>
      <c r="X49" s="65">
        <f t="shared" si="20"/>
        <v>0.63937282229965153</v>
      </c>
      <c r="Y49" s="65">
        <f t="shared" si="20"/>
        <v>1.2869287991498406</v>
      </c>
    </row>
    <row r="50" spans="1:25" x14ac:dyDescent="0.3">
      <c r="A50" s="73" t="s">
        <v>110</v>
      </c>
      <c r="B50" s="65" t="s">
        <v>3</v>
      </c>
      <c r="C50" s="88">
        <f>C44/B44-1</f>
        <v>0.23542116630669541</v>
      </c>
      <c r="D50" s="88">
        <f>D44/C44-1</f>
        <v>1.573426573426584E-2</v>
      </c>
      <c r="E50" s="88">
        <f>E44/D44-1</f>
        <v>-0.10499139414802061</v>
      </c>
      <c r="F50" s="88">
        <f>F44/E44-1</f>
        <v>6.1057692307692202E-2</v>
      </c>
      <c r="G50" s="88">
        <f t="shared" ref="G50:Y50" si="21">G44/F44-1</f>
        <v>0.1291345718169461</v>
      </c>
      <c r="H50" s="88">
        <f t="shared" si="21"/>
        <v>0.1043338683788122</v>
      </c>
      <c r="I50" s="88">
        <f t="shared" si="21"/>
        <v>0.13699127906976738</v>
      </c>
      <c r="J50" s="88">
        <f t="shared" si="21"/>
        <v>0.17481623521891976</v>
      </c>
      <c r="K50" s="88">
        <f t="shared" si="21"/>
        <v>0.10990206746463538</v>
      </c>
      <c r="L50" s="88">
        <f t="shared" si="21"/>
        <v>-0.10686274509803917</v>
      </c>
      <c r="M50" s="88">
        <f t="shared" si="21"/>
        <v>0.19401756311745344</v>
      </c>
      <c r="N50" s="88">
        <f t="shared" si="21"/>
        <v>0.11583544012870606</v>
      </c>
      <c r="O50" s="88">
        <f t="shared" si="21"/>
        <v>0.11967044284243045</v>
      </c>
      <c r="P50" s="88">
        <f t="shared" si="21"/>
        <v>-0.14109639440765265</v>
      </c>
      <c r="Q50" s="88">
        <f t="shared" si="21"/>
        <v>-3.7909616620261266E-2</v>
      </c>
      <c r="R50" s="88">
        <f t="shared" si="21"/>
        <v>-7.2350845948352616E-2</v>
      </c>
      <c r="S50" s="88">
        <f t="shared" si="21"/>
        <v>-0.14830813534917209</v>
      </c>
      <c r="T50" s="88">
        <f t="shared" si="21"/>
        <v>0.33981403212172445</v>
      </c>
      <c r="U50" s="88">
        <f t="shared" si="21"/>
        <v>-3.2807570977917977E-2</v>
      </c>
      <c r="V50" s="88">
        <f t="shared" si="21"/>
        <v>2.4135681669928299E-2</v>
      </c>
      <c r="W50" s="88">
        <f t="shared" si="21"/>
        <v>-0.81443736730360938</v>
      </c>
      <c r="X50" s="88">
        <f t="shared" si="21"/>
        <v>0.41990846681922189</v>
      </c>
      <c r="Y50" s="88">
        <f t="shared" si="21"/>
        <v>2.2796132151490731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2">B35/B32</f>
        <v>5.6173351247820247E-2</v>
      </c>
      <c r="C52" s="65">
        <f t="shared" si="22"/>
        <v>6.2382776383568879E-2</v>
      </c>
      <c r="D52" s="65">
        <f t="shared" si="22"/>
        <v>5.778200484665294E-2</v>
      </c>
      <c r="E52" s="65">
        <f t="shared" si="22"/>
        <v>4.8215381284059333E-2</v>
      </c>
      <c r="F52" s="65">
        <f t="shared" si="22"/>
        <v>4.5858447083850382E-2</v>
      </c>
      <c r="G52" s="65">
        <f t="shared" si="22"/>
        <v>4.4895025012801827E-2</v>
      </c>
      <c r="H52" s="65">
        <f t="shared" si="22"/>
        <v>4.3588462411991824E-2</v>
      </c>
      <c r="I52" s="65">
        <f t="shared" si="22"/>
        <v>4.4214479307385791E-2</v>
      </c>
      <c r="J52" s="65">
        <f t="shared" si="22"/>
        <v>4.7203144229624044E-2</v>
      </c>
      <c r="K52" s="65">
        <f t="shared" si="22"/>
        <v>4.6578493387004025E-2</v>
      </c>
      <c r="L52" s="65">
        <f t="shared" si="22"/>
        <v>5.6133136408830712E-2</v>
      </c>
      <c r="M52" s="65">
        <f t="shared" si="22"/>
        <v>5.8313962093312785E-2</v>
      </c>
      <c r="N52" s="65">
        <f t="shared" si="22"/>
        <v>5.4326803681489455E-2</v>
      </c>
      <c r="O52" s="65">
        <f t="shared" si="22"/>
        <v>5.526994955959786E-2</v>
      </c>
      <c r="P52" s="65">
        <f t="shared" si="22"/>
        <v>4.8951469948827722E-2</v>
      </c>
      <c r="Q52" s="65">
        <f t="shared" si="22"/>
        <v>4.5226288565843972E-2</v>
      </c>
      <c r="R52" s="65">
        <f t="shared" si="22"/>
        <v>4.3672850191674585E-2</v>
      </c>
      <c r="S52" s="65">
        <f t="shared" si="22"/>
        <v>4.2991230244601809E-2</v>
      </c>
      <c r="T52" s="65">
        <f t="shared" si="22"/>
        <v>5.1821930817364609E-2</v>
      </c>
      <c r="U52" s="65">
        <f t="shared" si="22"/>
        <v>4.9789187669821044E-2</v>
      </c>
      <c r="V52" s="65">
        <f t="shared" si="22"/>
        <v>4.8930447034712436E-2</v>
      </c>
      <c r="W52" s="65">
        <f t="shared" ref="W52:X52" si="23">W35/W32</f>
        <v>1.1280354408225772E-2</v>
      </c>
      <c r="X52" s="65">
        <f t="shared" si="23"/>
        <v>1.4769002193241045E-2</v>
      </c>
      <c r="Y52" s="65">
        <f t="shared" ref="Y52" si="24">Y35/Y32</f>
        <v>3.623884262393149E-2</v>
      </c>
    </row>
    <row r="53" spans="1:25" x14ac:dyDescent="0.3">
      <c r="A53" s="75" t="s">
        <v>217</v>
      </c>
      <c r="B53" s="88">
        <f t="shared" ref="B53:V53" si="25">B35/B34</f>
        <v>0.27536434977578478</v>
      </c>
      <c r="C53" s="88">
        <f t="shared" si="25"/>
        <v>0.28322139601822977</v>
      </c>
      <c r="D53" s="88">
        <f t="shared" si="25"/>
        <v>0.25820912901723336</v>
      </c>
      <c r="E53" s="88">
        <f t="shared" si="25"/>
        <v>0.19783799792684734</v>
      </c>
      <c r="F53" s="88">
        <f t="shared" si="25"/>
        <v>0.19212737316065542</v>
      </c>
      <c r="G53" s="88">
        <f t="shared" si="25"/>
        <v>0.19368680431642452</v>
      </c>
      <c r="H53" s="88">
        <f t="shared" si="25"/>
        <v>0.19709978227827302</v>
      </c>
      <c r="I53" s="88">
        <f t="shared" si="25"/>
        <v>0.1877412605072333</v>
      </c>
      <c r="J53" s="88">
        <f t="shared" si="25"/>
        <v>0.19337106427270362</v>
      </c>
      <c r="K53" s="88">
        <f t="shared" si="25"/>
        <v>0.17837327689755764</v>
      </c>
      <c r="L53" s="88">
        <f t="shared" si="25"/>
        <v>0.1859253101419619</v>
      </c>
      <c r="M53" s="88">
        <f t="shared" si="25"/>
        <v>0.21361143002934047</v>
      </c>
      <c r="N53" s="88">
        <f t="shared" si="25"/>
        <v>0.21952925434861939</v>
      </c>
      <c r="O53" s="88">
        <f t="shared" si="25"/>
        <v>0.23366973818926429</v>
      </c>
      <c r="P53" s="88">
        <f t="shared" si="25"/>
        <v>0.2142773483251347</v>
      </c>
      <c r="Q53" s="88">
        <f t="shared" si="25"/>
        <v>0.21157238621662944</v>
      </c>
      <c r="R53" s="88">
        <f t="shared" si="25"/>
        <v>0.20771833178647345</v>
      </c>
      <c r="S53" s="88">
        <f t="shared" si="25"/>
        <v>0.18493861317655197</v>
      </c>
      <c r="T53" s="88">
        <f t="shared" si="25"/>
        <v>0.22225011855943314</v>
      </c>
      <c r="U53" s="88">
        <f t="shared" si="25"/>
        <v>0.23522294685277539</v>
      </c>
      <c r="V53" s="88">
        <f t="shared" si="25"/>
        <v>0.22287047841306884</v>
      </c>
      <c r="W53" s="88">
        <f t="shared" ref="W53:X53" si="26">W35/W34</f>
        <v>5.3105889925973607E-2</v>
      </c>
      <c r="X53" s="88">
        <f t="shared" si="26"/>
        <v>7.3432415794565123E-2</v>
      </c>
      <c r="Y53" s="88">
        <f t="shared" ref="Y53" si="27">Y35/Y34</f>
        <v>0.1605449135205505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2.0865139949109414E-2</v>
      </c>
      <c r="C55" s="88">
        <f t="shared" ref="C55:V55" si="28">C42/C35</f>
        <v>1.7997035782341731E-2</v>
      </c>
      <c r="D55" s="88">
        <f t="shared" si="28"/>
        <v>1.8940248027057498E-2</v>
      </c>
      <c r="E55" s="88">
        <f t="shared" si="28"/>
        <v>2.220558882235529E-2</v>
      </c>
      <c r="F55" s="88">
        <f t="shared" si="28"/>
        <v>2.4885237980188452E-2</v>
      </c>
      <c r="G55" s="88">
        <f t="shared" si="28"/>
        <v>2.6321561745996928E-2</v>
      </c>
      <c r="H55" s="88">
        <f t="shared" si="28"/>
        <v>2.8761984160066693E-2</v>
      </c>
      <c r="I55" s="88">
        <f t="shared" si="28"/>
        <v>2.959262106072252E-2</v>
      </c>
      <c r="J55" s="88">
        <f t="shared" si="28"/>
        <v>3.0613961312026913E-2</v>
      </c>
      <c r="K55" s="88">
        <f t="shared" si="28"/>
        <v>3.3028699695366363E-2</v>
      </c>
      <c r="L55" s="88">
        <f t="shared" si="28"/>
        <v>3.8865004299226139E-2</v>
      </c>
      <c r="M55" s="88">
        <f t="shared" si="28"/>
        <v>3.6876679605852496E-2</v>
      </c>
      <c r="N55" s="88">
        <f t="shared" si="28"/>
        <v>3.76783488017731E-2</v>
      </c>
      <c r="O55" s="88">
        <f t="shared" si="28"/>
        <v>3.6554832248372561E-2</v>
      </c>
      <c r="P55" s="88">
        <f t="shared" si="28"/>
        <v>4.3317846406121893E-2</v>
      </c>
      <c r="Q55" s="88">
        <f t="shared" si="28"/>
        <v>4.8916064480266815E-2</v>
      </c>
      <c r="R55" s="88">
        <f t="shared" si="28"/>
        <v>5.6500432401268376E-2</v>
      </c>
      <c r="S55" s="88">
        <f t="shared" si="28"/>
        <v>6.7632850241545889E-2</v>
      </c>
      <c r="T55" s="88">
        <f t="shared" si="28"/>
        <v>6.0750596209363628E-2</v>
      </c>
      <c r="U55" s="88">
        <f t="shared" si="28"/>
        <v>6.699284907790741E-2</v>
      </c>
      <c r="V55" s="88">
        <f t="shared" si="28"/>
        <v>6.6816255297930685E-2</v>
      </c>
      <c r="W55" s="88">
        <f t="shared" ref="W55:X55" si="29">W42/W35</f>
        <v>0.18848484848484848</v>
      </c>
      <c r="X55" s="88">
        <f t="shared" si="29"/>
        <v>0.10419161676646707</v>
      </c>
      <c r="Y55" s="88">
        <f t="shared" ref="Y55" si="30">Y42/Y35</f>
        <v>4.8074138430350417E-2</v>
      </c>
    </row>
    <row r="56" spans="1:25" x14ac:dyDescent="0.3">
      <c r="A56" s="75" t="s">
        <v>219</v>
      </c>
      <c r="B56" s="65">
        <f>B37/B35</f>
        <v>0.23689567430025446</v>
      </c>
      <c r="C56" s="65">
        <f t="shared" ref="C56:V56" si="31">C37/C35</f>
        <v>0.23015032818124073</v>
      </c>
      <c r="D56" s="65">
        <f t="shared" si="31"/>
        <v>0.2137542277339346</v>
      </c>
      <c r="E56" s="65">
        <f t="shared" si="31"/>
        <v>0.21432135728542914</v>
      </c>
      <c r="F56" s="65">
        <f t="shared" si="31"/>
        <v>0.207538052669727</v>
      </c>
      <c r="G56" s="65">
        <f t="shared" si="31"/>
        <v>0.19587628865979381</v>
      </c>
      <c r="H56" s="65">
        <f t="shared" si="31"/>
        <v>0.18215923301375572</v>
      </c>
      <c r="I56" s="65">
        <f t="shared" si="31"/>
        <v>0.17198308993082245</v>
      </c>
      <c r="J56" s="65">
        <f t="shared" si="31"/>
        <v>0.16248948696383517</v>
      </c>
      <c r="K56" s="65">
        <f t="shared" si="31"/>
        <v>0.14285714285714285</v>
      </c>
      <c r="L56" s="65">
        <f t="shared" si="31"/>
        <v>0.14445399828030955</v>
      </c>
      <c r="M56" s="65">
        <f t="shared" si="31"/>
        <v>0.12824723798148702</v>
      </c>
      <c r="N56" s="65">
        <f t="shared" si="31"/>
        <v>0.11525141986424713</v>
      </c>
      <c r="O56" s="65">
        <f t="shared" si="31"/>
        <v>0.10490736104156234</v>
      </c>
      <c r="P56" s="65">
        <f t="shared" si="31"/>
        <v>0.11697185023230391</v>
      </c>
      <c r="Q56" s="65">
        <f t="shared" si="31"/>
        <v>0.11839911061700945</v>
      </c>
      <c r="R56" s="65">
        <f t="shared" si="31"/>
        <v>0.12727010665897953</v>
      </c>
      <c r="S56" s="65">
        <f t="shared" si="31"/>
        <v>0.13729156926912889</v>
      </c>
      <c r="T56" s="65">
        <f t="shared" si="31"/>
        <v>0.12212878122254299</v>
      </c>
      <c r="U56" s="65">
        <f t="shared" si="31"/>
        <v>0.13072387404340735</v>
      </c>
      <c r="V56" s="65">
        <f t="shared" si="31"/>
        <v>0.12166542009473946</v>
      </c>
      <c r="W56" s="65">
        <f t="shared" ref="W56:X56" si="32">W37/W35</f>
        <v>0.12242424242424242</v>
      </c>
      <c r="X56" s="65">
        <f t="shared" si="32"/>
        <v>0.12894211576846307</v>
      </c>
      <c r="Y56" s="65">
        <f t="shared" ref="Y56" si="33">Y37/Y35</f>
        <v>9.9044309296264121E-2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4">B8-B35</f>
        <v>2256</v>
      </c>
      <c r="C59" s="42">
        <f t="shared" si="34"/>
        <v>643</v>
      </c>
      <c r="D59" s="42">
        <f t="shared" si="34"/>
        <v>-356</v>
      </c>
      <c r="E59" s="42">
        <f t="shared" si="34"/>
        <v>-160</v>
      </c>
      <c r="F59" s="42">
        <f t="shared" si="34"/>
        <v>-268</v>
      </c>
      <c r="G59" s="42">
        <f t="shared" si="34"/>
        <v>-135</v>
      </c>
      <c r="H59" s="42">
        <f t="shared" si="34"/>
        <v>-56</v>
      </c>
      <c r="I59" s="42">
        <f t="shared" si="34"/>
        <v>-496</v>
      </c>
      <c r="J59" s="42">
        <f t="shared" si="34"/>
        <v>-645</v>
      </c>
      <c r="K59" s="42">
        <f t="shared" si="34"/>
        <v>209</v>
      </c>
      <c r="L59" s="42">
        <f t="shared" si="34"/>
        <v>151</v>
      </c>
      <c r="M59" s="42">
        <f t="shared" si="34"/>
        <v>-246</v>
      </c>
      <c r="N59" s="42">
        <f t="shared" si="34"/>
        <v>-200</v>
      </c>
      <c r="O59" s="42">
        <f t="shared" si="34"/>
        <v>-537</v>
      </c>
      <c r="P59" s="42">
        <f t="shared" si="34"/>
        <v>458</v>
      </c>
      <c r="Q59" s="42">
        <f t="shared" si="34"/>
        <v>803</v>
      </c>
      <c r="R59" s="42">
        <f t="shared" si="34"/>
        <v>1384</v>
      </c>
      <c r="S59" s="42">
        <f t="shared" si="34"/>
        <v>1062</v>
      </c>
      <c r="T59" s="42">
        <f t="shared" si="34"/>
        <v>-422</v>
      </c>
      <c r="U59" s="42">
        <f t="shared" si="34"/>
        <v>-265</v>
      </c>
      <c r="V59" s="42">
        <f t="shared" si="34"/>
        <v>-446</v>
      </c>
      <c r="W59" s="42">
        <f t="shared" ref="W59:X59" si="35">W8-W35</f>
        <v>-220</v>
      </c>
      <c r="X59" s="42">
        <f t="shared" si="35"/>
        <v>-1217</v>
      </c>
      <c r="Y59" s="42">
        <f t="shared" ref="Y59" si="36">Y8-Y35</f>
        <v>-942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7">(C59-B59)/ABS(B59)</f>
        <v>-0.71498226950354615</v>
      </c>
      <c r="D61" s="87">
        <f t="shared" si="37"/>
        <v>-1.5536547433903578</v>
      </c>
      <c r="E61" s="87">
        <f t="shared" si="37"/>
        <v>0.550561797752809</v>
      </c>
      <c r="F61" s="87">
        <f t="shared" si="37"/>
        <v>-0.67500000000000004</v>
      </c>
      <c r="G61" s="87">
        <f t="shared" si="37"/>
        <v>0.4962686567164179</v>
      </c>
      <c r="H61" s="87">
        <f t="shared" si="37"/>
        <v>0.58518518518518514</v>
      </c>
      <c r="I61" s="87">
        <f t="shared" si="37"/>
        <v>-7.8571428571428568</v>
      </c>
      <c r="J61" s="87">
        <f t="shared" si="37"/>
        <v>-0.30040322580645162</v>
      </c>
      <c r="K61" s="87">
        <f t="shared" si="37"/>
        <v>1.3240310077519379</v>
      </c>
      <c r="L61" s="87">
        <f t="shared" si="37"/>
        <v>-0.27751196172248804</v>
      </c>
      <c r="M61" s="87">
        <f t="shared" si="37"/>
        <v>-2.629139072847682</v>
      </c>
      <c r="N61" s="87">
        <f t="shared" si="37"/>
        <v>0.18699186991869918</v>
      </c>
      <c r="O61" s="87">
        <f t="shared" si="37"/>
        <v>-1.6850000000000001</v>
      </c>
      <c r="P61" s="87">
        <f t="shared" si="37"/>
        <v>1.8528864059590318</v>
      </c>
      <c r="Q61" s="87">
        <f t="shared" si="37"/>
        <v>0.75327510917030571</v>
      </c>
      <c r="R61" s="87">
        <f t="shared" si="37"/>
        <v>0.72353673723536738</v>
      </c>
      <c r="S61" s="87">
        <f t="shared" si="37"/>
        <v>-0.23265895953757226</v>
      </c>
      <c r="T61" s="87">
        <f t="shared" si="37"/>
        <v>-1.3973634651600753</v>
      </c>
      <c r="U61" s="87">
        <f t="shared" si="37"/>
        <v>0.37203791469194314</v>
      </c>
      <c r="V61" s="87">
        <f t="shared" si="37"/>
        <v>-0.68301886792452826</v>
      </c>
      <c r="W61" s="87">
        <f t="shared" si="37"/>
        <v>0.50672645739910316</v>
      </c>
      <c r="X61" s="87">
        <f t="shared" si="37"/>
        <v>-4.5318181818181822</v>
      </c>
      <c r="Y61" s="87">
        <f t="shared" si="37"/>
        <v>0.22596548890714874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458" priority="21" stopIfTrue="1" operator="lessThan">
      <formula>0</formula>
    </cfRule>
  </conditionalFormatting>
  <conditionalFormatting sqref="B50:B52 C52:Y52">
    <cfRule type="cellIs" dxfId="457" priority="20" stopIfTrue="1" operator="lessThan">
      <formula>0</formula>
    </cfRule>
  </conditionalFormatting>
  <conditionalFormatting sqref="B19:Y29 Z34:HI35 Z51:HI53">
    <cfRule type="cellIs" dxfId="456" priority="23" stopIfTrue="1" operator="lessThan">
      <formula>0</formula>
    </cfRule>
  </conditionalFormatting>
  <conditionalFormatting sqref="B48:Y56 A57:U57 B59:Y59">
    <cfRule type="cellIs" dxfId="455" priority="6" stopIfTrue="1" operator="lessThan">
      <formula>0</formula>
    </cfRule>
  </conditionalFormatting>
  <conditionalFormatting sqref="B61:Y61">
    <cfRule type="cellIs" dxfId="454" priority="5" stopIfTrue="1" operator="lessThan">
      <formula>0</formula>
    </cfRule>
  </conditionalFormatting>
  <conditionalFormatting sqref="C19:Y23">
    <cfRule type="cellIs" dxfId="453" priority="2" operator="lessThan">
      <formula>0</formula>
    </cfRule>
  </conditionalFormatting>
  <conditionalFormatting sqref="C46:Y50">
    <cfRule type="cellIs" dxfId="452" priority="1" operator="lessThan">
      <formula>0</formula>
    </cfRule>
  </conditionalFormatting>
  <conditionalFormatting sqref="M34:P34">
    <cfRule type="cellIs" dxfId="451" priority="10" stopIfTrue="1" operator="lessThan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5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133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3107</v>
      </c>
      <c r="J5" s="42">
        <v>4113</v>
      </c>
      <c r="K5" s="42">
        <v>4128</v>
      </c>
      <c r="L5" s="42">
        <v>4819</v>
      </c>
      <c r="M5" s="42">
        <v>2920</v>
      </c>
      <c r="N5" s="42">
        <v>3155</v>
      </c>
      <c r="O5" s="42">
        <v>2577</v>
      </c>
      <c r="P5" s="42">
        <v>2358</v>
      </c>
      <c r="Q5" s="42">
        <v>2435</v>
      </c>
      <c r="R5" s="42">
        <v>2241</v>
      </c>
      <c r="S5" s="42">
        <v>2234</v>
      </c>
      <c r="T5" s="42">
        <v>2754</v>
      </c>
      <c r="U5" s="42">
        <v>3071</v>
      </c>
      <c r="V5" s="42">
        <v>3295</v>
      </c>
      <c r="W5" s="42">
        <v>2712</v>
      </c>
      <c r="X5" s="42">
        <v>3016</v>
      </c>
      <c r="Y5" s="42">
        <v>4281</v>
      </c>
    </row>
    <row r="6" spans="1:25" x14ac:dyDescent="0.3">
      <c r="A6" s="67" t="s">
        <v>113</v>
      </c>
      <c r="B6" s="42">
        <v>1059</v>
      </c>
      <c r="C6" s="42">
        <v>1225</v>
      </c>
      <c r="D6" s="42">
        <v>1552</v>
      </c>
      <c r="E6" s="42">
        <v>1228</v>
      </c>
      <c r="F6" s="68">
        <v>2895</v>
      </c>
      <c r="G6" s="68">
        <v>1818</v>
      </c>
      <c r="H6" s="68">
        <v>1379</v>
      </c>
      <c r="I6" s="68">
        <v>1684</v>
      </c>
      <c r="J6" s="68">
        <v>2289</v>
      </c>
      <c r="K6" s="68">
        <v>2309</v>
      </c>
      <c r="L6" s="68">
        <v>3060</v>
      </c>
      <c r="M6" s="68">
        <v>1390</v>
      </c>
      <c r="N6" s="68">
        <v>1463</v>
      </c>
      <c r="O6" s="68">
        <v>1131</v>
      </c>
      <c r="P6" s="68">
        <v>1006</v>
      </c>
      <c r="Q6" s="68">
        <v>1023</v>
      </c>
      <c r="R6" s="42">
        <v>917</v>
      </c>
      <c r="S6" s="42">
        <v>918</v>
      </c>
      <c r="T6" s="42">
        <v>1138</v>
      </c>
      <c r="U6" s="42">
        <v>1306</v>
      </c>
      <c r="V6" s="42">
        <v>1635</v>
      </c>
      <c r="W6" s="42">
        <v>1547</v>
      </c>
      <c r="X6" s="42">
        <v>1720</v>
      </c>
      <c r="Y6" s="42">
        <v>2641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1423</v>
      </c>
      <c r="J7" s="68">
        <v>1824</v>
      </c>
      <c r="K7" s="68">
        <v>1818</v>
      </c>
      <c r="L7" s="68">
        <v>1759</v>
      </c>
      <c r="M7" s="68">
        <v>1530</v>
      </c>
      <c r="N7" s="68">
        <v>1692</v>
      </c>
      <c r="O7" s="68">
        <v>1446</v>
      </c>
      <c r="P7" s="68">
        <v>1352</v>
      </c>
      <c r="Q7" s="42">
        <v>1412</v>
      </c>
      <c r="R7" s="42">
        <v>1324</v>
      </c>
      <c r="S7" s="42">
        <v>1316</v>
      </c>
      <c r="T7" s="42">
        <v>1615</v>
      </c>
      <c r="U7" s="42">
        <v>1765</v>
      </c>
      <c r="V7" s="42">
        <v>1660</v>
      </c>
      <c r="W7" s="42">
        <v>1165</v>
      </c>
      <c r="X7" s="42">
        <v>1296</v>
      </c>
      <c r="Y7" s="42">
        <v>1640</v>
      </c>
    </row>
    <row r="8" spans="1:25" x14ac:dyDescent="0.3">
      <c r="A8" s="69" t="s">
        <v>1</v>
      </c>
      <c r="B8" s="63" t="s">
        <v>3</v>
      </c>
      <c r="C8" s="63" t="s">
        <v>3</v>
      </c>
      <c r="D8" s="63" t="s">
        <v>3</v>
      </c>
      <c r="E8" s="63" t="s">
        <v>3</v>
      </c>
      <c r="F8" s="63" t="s">
        <v>3</v>
      </c>
      <c r="G8" s="63" t="s">
        <v>3</v>
      </c>
      <c r="H8" s="63" t="s">
        <v>3</v>
      </c>
      <c r="I8" s="3">
        <f t="shared" ref="I8:V8" si="0">I9+I17</f>
        <v>248</v>
      </c>
      <c r="J8" s="3">
        <f t="shared" si="0"/>
        <v>296</v>
      </c>
      <c r="K8" s="3">
        <f t="shared" si="0"/>
        <v>351</v>
      </c>
      <c r="L8" s="3">
        <f t="shared" si="0"/>
        <v>332</v>
      </c>
      <c r="M8" s="3">
        <f t="shared" si="0"/>
        <v>334</v>
      </c>
      <c r="N8" s="3">
        <f t="shared" si="0"/>
        <v>318</v>
      </c>
      <c r="O8" s="3">
        <f t="shared" si="0"/>
        <v>299</v>
      </c>
      <c r="P8" s="3">
        <f t="shared" si="0"/>
        <v>311</v>
      </c>
      <c r="Q8" s="3">
        <f t="shared" si="0"/>
        <v>322</v>
      </c>
      <c r="R8" s="3">
        <f t="shared" si="0"/>
        <v>342</v>
      </c>
      <c r="S8" s="3">
        <f t="shared" si="0"/>
        <v>366</v>
      </c>
      <c r="T8" s="3">
        <f t="shared" si="0"/>
        <v>406</v>
      </c>
      <c r="U8" s="3">
        <f t="shared" si="0"/>
        <v>415</v>
      </c>
      <c r="V8" s="3">
        <f t="shared" si="0"/>
        <v>435</v>
      </c>
      <c r="W8" s="3">
        <f t="shared" ref="W8:X8" si="1">W9+W17</f>
        <v>144</v>
      </c>
      <c r="X8" s="3">
        <f t="shared" si="1"/>
        <v>165</v>
      </c>
      <c r="Y8" s="3">
        <f t="shared" ref="Y8" si="2">Y9+Y17</f>
        <v>404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192</v>
      </c>
      <c r="J9" s="68">
        <v>222</v>
      </c>
      <c r="K9" s="68">
        <v>244</v>
      </c>
      <c r="L9" s="68">
        <v>218</v>
      </c>
      <c r="M9" s="68">
        <v>249</v>
      </c>
      <c r="N9" s="68">
        <v>250</v>
      </c>
      <c r="O9" s="68">
        <v>243</v>
      </c>
      <c r="P9" s="68">
        <v>260</v>
      </c>
      <c r="Q9" s="68">
        <v>268</v>
      </c>
      <c r="R9" s="42">
        <v>291</v>
      </c>
      <c r="S9" s="42">
        <v>308</v>
      </c>
      <c r="T9" s="42">
        <v>331</v>
      </c>
      <c r="U9" s="42">
        <v>330</v>
      </c>
      <c r="V9" s="42">
        <v>336</v>
      </c>
      <c r="W9" s="42">
        <v>128</v>
      </c>
      <c r="X9" s="42">
        <v>127</v>
      </c>
      <c r="Y9" s="42">
        <v>281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61</v>
      </c>
      <c r="J10" s="68">
        <v>67</v>
      </c>
      <c r="K10" s="68">
        <v>72</v>
      </c>
      <c r="L10" s="68">
        <v>53</v>
      </c>
      <c r="M10" s="68">
        <v>58</v>
      </c>
      <c r="N10" s="68">
        <v>51</v>
      </c>
      <c r="O10" s="68">
        <v>45</v>
      </c>
      <c r="P10" s="68">
        <v>45</v>
      </c>
      <c r="Q10" s="68">
        <v>44</v>
      </c>
      <c r="R10" s="42">
        <v>46</v>
      </c>
      <c r="S10" s="42">
        <v>52</v>
      </c>
      <c r="T10" s="42">
        <v>55</v>
      </c>
      <c r="U10" s="42">
        <v>55</v>
      </c>
      <c r="V10" s="42">
        <v>56</v>
      </c>
      <c r="W10" s="42">
        <v>9</v>
      </c>
      <c r="X10" s="42">
        <v>13</v>
      </c>
      <c r="Y10" s="42">
        <v>54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9</v>
      </c>
      <c r="J11" s="68">
        <v>10</v>
      </c>
      <c r="K11" s="68">
        <v>11</v>
      </c>
      <c r="L11" s="68">
        <v>2</v>
      </c>
      <c r="M11" s="68">
        <v>1</v>
      </c>
      <c r="N11" s="68">
        <v>2</v>
      </c>
      <c r="O11" s="68">
        <v>2</v>
      </c>
      <c r="P11" s="68">
        <v>2</v>
      </c>
      <c r="Q11" s="68">
        <v>2</v>
      </c>
      <c r="R11" s="42">
        <v>2</v>
      </c>
      <c r="S11" s="42">
        <v>3</v>
      </c>
      <c r="T11" s="42">
        <v>3</v>
      </c>
      <c r="U11" s="42">
        <v>2</v>
      </c>
      <c r="V11" s="42">
        <v>3</v>
      </c>
      <c r="W11" s="42">
        <v>1</v>
      </c>
      <c r="X11" s="42">
        <v>2</v>
      </c>
      <c r="Y11" s="42">
        <v>6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51</v>
      </c>
      <c r="J12" s="68">
        <v>57</v>
      </c>
      <c r="K12" s="68">
        <v>60</v>
      </c>
      <c r="L12" s="68">
        <v>51</v>
      </c>
      <c r="M12" s="68">
        <v>56</v>
      </c>
      <c r="N12" s="68">
        <v>49</v>
      </c>
      <c r="O12" s="68">
        <v>43</v>
      </c>
      <c r="P12" s="68">
        <v>42</v>
      </c>
      <c r="Q12" s="68">
        <v>41</v>
      </c>
      <c r="R12" s="42">
        <v>44</v>
      </c>
      <c r="S12" s="42">
        <v>49</v>
      </c>
      <c r="T12" s="42">
        <v>52</v>
      </c>
      <c r="U12" s="42">
        <v>53</v>
      </c>
      <c r="V12" s="42">
        <v>53</v>
      </c>
      <c r="W12" s="42">
        <v>8</v>
      </c>
      <c r="X12" s="42">
        <v>11</v>
      </c>
      <c r="Y12" s="42">
        <v>48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131</v>
      </c>
      <c r="J13" s="68">
        <v>154</v>
      </c>
      <c r="K13" s="68">
        <v>172</v>
      </c>
      <c r="L13" s="68">
        <v>165</v>
      </c>
      <c r="M13" s="68">
        <v>191</v>
      </c>
      <c r="N13" s="68">
        <v>199</v>
      </c>
      <c r="O13" s="68">
        <v>198</v>
      </c>
      <c r="P13" s="68">
        <v>215</v>
      </c>
      <c r="Q13" s="68">
        <v>224</v>
      </c>
      <c r="R13" s="42">
        <v>245</v>
      </c>
      <c r="S13" s="42">
        <v>256</v>
      </c>
      <c r="T13" s="42">
        <v>276</v>
      </c>
      <c r="U13" s="42">
        <v>275</v>
      </c>
      <c r="V13" s="42">
        <v>280</v>
      </c>
      <c r="W13" s="42">
        <v>119</v>
      </c>
      <c r="X13" s="42">
        <v>114</v>
      </c>
      <c r="Y13" s="42">
        <v>227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57</v>
      </c>
      <c r="J15" s="68">
        <v>57</v>
      </c>
      <c r="K15" s="68">
        <v>58</v>
      </c>
      <c r="L15" s="68">
        <v>60</v>
      </c>
      <c r="M15" s="68">
        <v>62</v>
      </c>
      <c r="N15" s="68">
        <v>67</v>
      </c>
      <c r="O15" s="68">
        <v>76</v>
      </c>
      <c r="P15" s="68">
        <v>83</v>
      </c>
      <c r="Q15" s="68">
        <v>88</v>
      </c>
      <c r="R15" s="42">
        <v>92</v>
      </c>
      <c r="S15" s="42">
        <v>99</v>
      </c>
      <c r="T15" s="42">
        <v>105</v>
      </c>
      <c r="U15" s="42">
        <v>110</v>
      </c>
      <c r="V15" s="42">
        <v>113</v>
      </c>
      <c r="W15" s="42">
        <v>95</v>
      </c>
      <c r="X15" s="42">
        <v>90</v>
      </c>
      <c r="Y15" s="42">
        <v>103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73</v>
      </c>
      <c r="J16" s="68">
        <v>96</v>
      </c>
      <c r="K16" s="68">
        <v>113</v>
      </c>
      <c r="L16" s="68">
        <v>104</v>
      </c>
      <c r="M16" s="68">
        <v>128</v>
      </c>
      <c r="N16" s="68">
        <v>131</v>
      </c>
      <c r="O16" s="68">
        <v>122</v>
      </c>
      <c r="P16" s="68">
        <v>131</v>
      </c>
      <c r="Q16" s="68">
        <v>135</v>
      </c>
      <c r="R16" s="42">
        <v>152</v>
      </c>
      <c r="S16" s="42">
        <v>156</v>
      </c>
      <c r="T16" s="42">
        <v>170</v>
      </c>
      <c r="U16" s="42">
        <v>165</v>
      </c>
      <c r="V16" s="42">
        <v>165</v>
      </c>
      <c r="W16" s="42">
        <v>23</v>
      </c>
      <c r="X16" s="42">
        <v>24</v>
      </c>
      <c r="Y16" s="42">
        <v>124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56</v>
      </c>
      <c r="J17" s="68">
        <v>74</v>
      </c>
      <c r="K17" s="68">
        <v>107</v>
      </c>
      <c r="L17" s="68">
        <v>114</v>
      </c>
      <c r="M17" s="68">
        <v>85</v>
      </c>
      <c r="N17" s="68">
        <v>68</v>
      </c>
      <c r="O17" s="68">
        <v>56</v>
      </c>
      <c r="P17" s="68">
        <v>51</v>
      </c>
      <c r="Q17" s="68">
        <v>54</v>
      </c>
      <c r="R17" s="42">
        <v>51</v>
      </c>
      <c r="S17" s="42">
        <v>58</v>
      </c>
      <c r="T17" s="42">
        <v>75</v>
      </c>
      <c r="U17" s="42">
        <v>85</v>
      </c>
      <c r="V17" s="42">
        <v>99</v>
      </c>
      <c r="W17" s="42">
        <v>16</v>
      </c>
      <c r="X17" s="42">
        <v>38</v>
      </c>
      <c r="Y17" s="42">
        <v>123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0.19354838709677424</v>
      </c>
      <c r="K19" s="89">
        <f t="shared" si="3"/>
        <v>0.18581081081081074</v>
      </c>
      <c r="L19" s="89">
        <f t="shared" si="3"/>
        <v>-5.4131054131054124E-2</v>
      </c>
      <c r="M19" s="89">
        <f t="shared" si="3"/>
        <v>6.0240963855422436E-3</v>
      </c>
      <c r="N19" s="89">
        <f t="shared" si="3"/>
        <v>-4.7904191616766512E-2</v>
      </c>
      <c r="O19" s="89">
        <f t="shared" si="3"/>
        <v>-5.9748427672955962E-2</v>
      </c>
      <c r="P19" s="89">
        <f t="shared" si="3"/>
        <v>4.013377926421402E-2</v>
      </c>
      <c r="Q19" s="89">
        <f t="shared" si="3"/>
        <v>3.5369774919614239E-2</v>
      </c>
      <c r="R19" s="89">
        <f t="shared" si="3"/>
        <v>6.211180124223592E-2</v>
      </c>
      <c r="S19" s="89">
        <f t="shared" si="3"/>
        <v>7.0175438596491224E-2</v>
      </c>
      <c r="T19" s="89">
        <f t="shared" si="3"/>
        <v>0.1092896174863387</v>
      </c>
      <c r="U19" s="89">
        <f t="shared" si="3"/>
        <v>2.2167487684729092E-2</v>
      </c>
      <c r="V19" s="89">
        <f t="shared" si="3"/>
        <v>4.8192771084337283E-2</v>
      </c>
      <c r="W19" s="89">
        <f t="shared" si="3"/>
        <v>-0.66896551724137931</v>
      </c>
      <c r="X19" s="89">
        <f t="shared" si="3"/>
        <v>0.14583333333333326</v>
      </c>
      <c r="Y19" s="89">
        <f t="shared" si="3"/>
        <v>1.4484848484848483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0.15625</v>
      </c>
      <c r="K20" s="89">
        <f t="shared" si="3"/>
        <v>9.9099099099099197E-2</v>
      </c>
      <c r="L20" s="89">
        <f t="shared" si="3"/>
        <v>-0.10655737704918034</v>
      </c>
      <c r="M20" s="89">
        <f t="shared" si="3"/>
        <v>0.14220183486238525</v>
      </c>
      <c r="N20" s="89">
        <f t="shared" si="3"/>
        <v>4.0160642570281624E-3</v>
      </c>
      <c r="O20" s="89">
        <f t="shared" si="3"/>
        <v>-2.8000000000000025E-2</v>
      </c>
      <c r="P20" s="89">
        <f t="shared" si="3"/>
        <v>6.9958847736625529E-2</v>
      </c>
      <c r="Q20" s="89">
        <f t="shared" si="3"/>
        <v>3.076923076923066E-2</v>
      </c>
      <c r="R20" s="89">
        <f t="shared" si="3"/>
        <v>8.582089552238803E-2</v>
      </c>
      <c r="S20" s="89">
        <f t="shared" si="3"/>
        <v>5.841924398625431E-2</v>
      </c>
      <c r="T20" s="89">
        <f t="shared" si="3"/>
        <v>7.4675324675324672E-2</v>
      </c>
      <c r="U20" s="89">
        <f t="shared" si="3"/>
        <v>-3.0211480362537513E-3</v>
      </c>
      <c r="V20" s="89">
        <f t="shared" si="3"/>
        <v>1.8181818181818077E-2</v>
      </c>
      <c r="W20" s="89">
        <f t="shared" si="3"/>
        <v>-0.61904761904761907</v>
      </c>
      <c r="X20" s="89">
        <f t="shared" si="3"/>
        <v>-7.8125E-3</v>
      </c>
      <c r="Y20" s="89">
        <f t="shared" si="3"/>
        <v>1.2125984251968505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9.8360655737705027E-2</v>
      </c>
      <c r="K21" s="89">
        <f t="shared" si="3"/>
        <v>7.4626865671641784E-2</v>
      </c>
      <c r="L21" s="89">
        <f t="shared" si="3"/>
        <v>-0.26388888888888884</v>
      </c>
      <c r="M21" s="89">
        <f t="shared" si="3"/>
        <v>9.4339622641509413E-2</v>
      </c>
      <c r="N21" s="89">
        <f t="shared" si="3"/>
        <v>-0.12068965517241381</v>
      </c>
      <c r="O21" s="89">
        <f t="shared" si="3"/>
        <v>-0.11764705882352944</v>
      </c>
      <c r="P21" s="89">
        <f t="shared" si="3"/>
        <v>0</v>
      </c>
      <c r="Q21" s="89">
        <f t="shared" si="3"/>
        <v>-2.2222222222222254E-2</v>
      </c>
      <c r="R21" s="89">
        <f t="shared" si="3"/>
        <v>4.5454545454545414E-2</v>
      </c>
      <c r="S21" s="89">
        <f t="shared" si="3"/>
        <v>0.13043478260869557</v>
      </c>
      <c r="T21" s="89">
        <f t="shared" si="3"/>
        <v>5.7692307692307709E-2</v>
      </c>
      <c r="U21" s="89">
        <f t="shared" si="3"/>
        <v>0</v>
      </c>
      <c r="V21" s="89">
        <f t="shared" si="3"/>
        <v>1.8181818181818077E-2</v>
      </c>
      <c r="W21" s="89">
        <f t="shared" si="3"/>
        <v>-0.8392857142857143</v>
      </c>
      <c r="X21" s="89">
        <f t="shared" si="3"/>
        <v>0.44444444444444442</v>
      </c>
      <c r="Y21" s="89">
        <f t="shared" si="3"/>
        <v>3.1538461538461542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0.17557251908396942</v>
      </c>
      <c r="K22" s="89">
        <f t="shared" si="4"/>
        <v>0.11688311688311681</v>
      </c>
      <c r="L22" s="89">
        <f t="shared" si="4"/>
        <v>-4.0697674418604612E-2</v>
      </c>
      <c r="M22" s="89">
        <f t="shared" si="4"/>
        <v>0.15757575757575748</v>
      </c>
      <c r="N22" s="89">
        <f t="shared" si="4"/>
        <v>4.1884816753926746E-2</v>
      </c>
      <c r="O22" s="89">
        <f t="shared" si="4"/>
        <v>-5.0251256281407253E-3</v>
      </c>
      <c r="P22" s="89">
        <f t="shared" si="4"/>
        <v>8.5858585858585856E-2</v>
      </c>
      <c r="Q22" s="89">
        <f t="shared" si="4"/>
        <v>4.1860465116279055E-2</v>
      </c>
      <c r="R22" s="89">
        <f t="shared" si="4"/>
        <v>9.375E-2</v>
      </c>
      <c r="S22" s="89">
        <f t="shared" si="4"/>
        <v>4.4897959183673564E-2</v>
      </c>
      <c r="T22" s="89">
        <f t="shared" si="4"/>
        <v>7.8125E-2</v>
      </c>
      <c r="U22" s="89">
        <f t="shared" si="4"/>
        <v>-3.6231884057971175E-3</v>
      </c>
      <c r="V22" s="89">
        <f t="shared" si="4"/>
        <v>1.8181818181818077E-2</v>
      </c>
      <c r="W22" s="89">
        <f t="shared" si="4"/>
        <v>-0.57499999999999996</v>
      </c>
      <c r="X22" s="89">
        <f t="shared" si="4"/>
        <v>-4.2016806722689037E-2</v>
      </c>
      <c r="Y22" s="89">
        <f t="shared" si="4"/>
        <v>0.99122807017543857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0.3214285714285714</v>
      </c>
      <c r="K23" s="89">
        <f t="shared" si="5"/>
        <v>0.44594594594594605</v>
      </c>
      <c r="L23" s="89">
        <f t="shared" si="5"/>
        <v>6.5420560747663448E-2</v>
      </c>
      <c r="M23" s="89">
        <f t="shared" si="5"/>
        <v>-0.25438596491228072</v>
      </c>
      <c r="N23" s="89">
        <f t="shared" si="5"/>
        <v>-0.19999999999999996</v>
      </c>
      <c r="O23" s="89">
        <f t="shared" si="5"/>
        <v>-0.17647058823529416</v>
      </c>
      <c r="P23" s="89">
        <f t="shared" si="5"/>
        <v>-8.9285714285714302E-2</v>
      </c>
      <c r="Q23" s="89">
        <f t="shared" si="5"/>
        <v>5.8823529411764719E-2</v>
      </c>
      <c r="R23" s="89">
        <f t="shared" si="5"/>
        <v>-5.555555555555558E-2</v>
      </c>
      <c r="S23" s="89">
        <f t="shared" si="5"/>
        <v>0.13725490196078427</v>
      </c>
      <c r="T23" s="89">
        <f t="shared" si="5"/>
        <v>0.2931034482758621</v>
      </c>
      <c r="U23" s="89">
        <f t="shared" si="5"/>
        <v>0.1333333333333333</v>
      </c>
      <c r="V23" s="89">
        <f t="shared" si="5"/>
        <v>0.16470588235294126</v>
      </c>
      <c r="W23" s="89">
        <f t="shared" si="5"/>
        <v>-0.83838383838383834</v>
      </c>
      <c r="X23" s="89">
        <f t="shared" si="5"/>
        <v>1.375</v>
      </c>
      <c r="Y23" s="89">
        <f t="shared" si="5"/>
        <v>2.236842105263158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7.9819761828130026E-2</v>
      </c>
      <c r="J25" s="89">
        <f t="shared" si="6"/>
        <v>7.1966934111354242E-2</v>
      </c>
      <c r="K25" s="89">
        <f t="shared" si="6"/>
        <v>8.5029069767441859E-2</v>
      </c>
      <c r="L25" s="89">
        <f t="shared" si="6"/>
        <v>6.889396140278066E-2</v>
      </c>
      <c r="M25" s="89">
        <f t="shared" si="6"/>
        <v>0.11438356164383562</v>
      </c>
      <c r="N25" s="89">
        <f t="shared" si="6"/>
        <v>0.10079239302694136</v>
      </c>
      <c r="O25" s="89">
        <f t="shared" si="6"/>
        <v>0.11602638727202173</v>
      </c>
      <c r="P25" s="89">
        <f t="shared" si="6"/>
        <v>0.13189143341815099</v>
      </c>
      <c r="Q25" s="89">
        <f t="shared" si="6"/>
        <v>0.1322381930184805</v>
      </c>
      <c r="R25" s="89">
        <f t="shared" si="6"/>
        <v>0.15261044176706828</v>
      </c>
      <c r="S25" s="89">
        <f t="shared" si="6"/>
        <v>0.16383169203222919</v>
      </c>
      <c r="T25" s="89">
        <f t="shared" si="6"/>
        <v>0.14742193173565724</v>
      </c>
      <c r="U25" s="89">
        <f t="shared" si="6"/>
        <v>0.13513513513513514</v>
      </c>
      <c r="V25" s="89">
        <f t="shared" si="6"/>
        <v>0.13201820940819423</v>
      </c>
      <c r="W25" s="89">
        <f t="shared" ref="W25:X25" si="7">W8/W5</f>
        <v>5.3097345132743362E-2</v>
      </c>
      <c r="X25" s="89">
        <f t="shared" si="7"/>
        <v>5.4708222811671085E-2</v>
      </c>
      <c r="Y25" s="89">
        <f t="shared" ref="Y25" si="8">Y8/Y5</f>
        <v>9.4370474188273767E-2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0.17427969079409697</v>
      </c>
      <c r="J26" s="89">
        <f t="shared" si="9"/>
        <v>0.16228070175438597</v>
      </c>
      <c r="K26" s="89">
        <f t="shared" si="9"/>
        <v>0.19306930693069307</v>
      </c>
      <c r="L26" s="89">
        <f t="shared" si="9"/>
        <v>0.18874360432063672</v>
      </c>
      <c r="M26" s="89">
        <f t="shared" si="9"/>
        <v>0.21830065359477124</v>
      </c>
      <c r="N26" s="89">
        <f t="shared" si="9"/>
        <v>0.18794326241134751</v>
      </c>
      <c r="O26" s="89">
        <f t="shared" si="9"/>
        <v>0.20677731673582295</v>
      </c>
      <c r="P26" s="89">
        <f t="shared" si="9"/>
        <v>0.23002958579881658</v>
      </c>
      <c r="Q26" s="89">
        <f t="shared" si="9"/>
        <v>0.22804532577903683</v>
      </c>
      <c r="R26" s="89">
        <f t="shared" si="9"/>
        <v>0.2583081570996979</v>
      </c>
      <c r="S26" s="89">
        <f t="shared" si="9"/>
        <v>0.27811550151975684</v>
      </c>
      <c r="T26" s="89">
        <f t="shared" si="9"/>
        <v>0.25139318885448919</v>
      </c>
      <c r="U26" s="89">
        <f t="shared" si="9"/>
        <v>0.23512747875354106</v>
      </c>
      <c r="V26" s="89">
        <f t="shared" si="9"/>
        <v>0.26204819277108432</v>
      </c>
      <c r="W26" s="89">
        <f t="shared" ref="W26:X26" si="10">W8/W7</f>
        <v>0.12360515021459227</v>
      </c>
      <c r="X26" s="89">
        <f t="shared" si="10"/>
        <v>0.12731481481481483</v>
      </c>
      <c r="Y26" s="89">
        <f t="shared" ref="Y26" si="11">Y8/Y7</f>
        <v>0.24634146341463414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0.22983870967741934</v>
      </c>
      <c r="J28" s="89">
        <f t="shared" si="12"/>
        <v>0.19256756756756757</v>
      </c>
      <c r="K28" s="89">
        <f t="shared" si="12"/>
        <v>0.16524216524216523</v>
      </c>
      <c r="L28" s="89">
        <f t="shared" si="12"/>
        <v>0.18072289156626506</v>
      </c>
      <c r="M28" s="89">
        <f t="shared" si="12"/>
        <v>0.18562874251497005</v>
      </c>
      <c r="N28" s="89">
        <f t="shared" si="12"/>
        <v>0.21069182389937108</v>
      </c>
      <c r="O28" s="89">
        <f t="shared" si="12"/>
        <v>0.25418060200668896</v>
      </c>
      <c r="P28" s="89">
        <f t="shared" si="12"/>
        <v>0.26688102893890675</v>
      </c>
      <c r="Q28" s="89">
        <f t="shared" si="12"/>
        <v>0.27329192546583853</v>
      </c>
      <c r="R28" s="89">
        <f t="shared" si="12"/>
        <v>0.26900584795321636</v>
      </c>
      <c r="S28" s="89">
        <f t="shared" si="12"/>
        <v>0.27049180327868855</v>
      </c>
      <c r="T28" s="89">
        <f t="shared" si="12"/>
        <v>0.25862068965517243</v>
      </c>
      <c r="U28" s="89">
        <f t="shared" si="12"/>
        <v>0.26506024096385544</v>
      </c>
      <c r="V28" s="89">
        <f t="shared" si="12"/>
        <v>0.25977011494252872</v>
      </c>
      <c r="W28" s="89">
        <f t="shared" ref="W28:X28" si="13">W15/W8</f>
        <v>0.65972222222222221</v>
      </c>
      <c r="X28" s="89">
        <f t="shared" si="13"/>
        <v>0.54545454545454541</v>
      </c>
      <c r="Y28" s="89">
        <f t="shared" ref="Y28" si="14">Y15/Y8</f>
        <v>0.25495049504950495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0.24596774193548387</v>
      </c>
      <c r="J29" s="89">
        <f t="shared" si="15"/>
        <v>0.22635135135135134</v>
      </c>
      <c r="K29" s="89">
        <f t="shared" si="15"/>
        <v>0.20512820512820512</v>
      </c>
      <c r="L29" s="89">
        <f t="shared" si="15"/>
        <v>0.15963855421686746</v>
      </c>
      <c r="M29" s="89">
        <f t="shared" si="15"/>
        <v>0.17365269461077845</v>
      </c>
      <c r="N29" s="89">
        <f t="shared" si="15"/>
        <v>0.16037735849056603</v>
      </c>
      <c r="O29" s="89">
        <f t="shared" si="15"/>
        <v>0.15050167224080269</v>
      </c>
      <c r="P29" s="89">
        <f t="shared" si="15"/>
        <v>0.14469453376205788</v>
      </c>
      <c r="Q29" s="89">
        <f t="shared" si="15"/>
        <v>0.13664596273291926</v>
      </c>
      <c r="R29" s="89">
        <f t="shared" si="15"/>
        <v>0.13450292397660818</v>
      </c>
      <c r="S29" s="89">
        <f t="shared" si="15"/>
        <v>0.14207650273224043</v>
      </c>
      <c r="T29" s="89">
        <f t="shared" si="15"/>
        <v>0.1354679802955665</v>
      </c>
      <c r="U29" s="89">
        <f t="shared" si="15"/>
        <v>0.13253012048192772</v>
      </c>
      <c r="V29" s="89">
        <f t="shared" si="15"/>
        <v>0.12873563218390804</v>
      </c>
      <c r="W29" s="89">
        <f t="shared" ref="W29:X29" si="16">W10/W8</f>
        <v>6.25E-2</v>
      </c>
      <c r="X29" s="89">
        <f t="shared" si="16"/>
        <v>7.8787878787878782E-2</v>
      </c>
      <c r="Y29" s="89">
        <f t="shared" ref="Y29" si="17">Y10/Y8</f>
        <v>0.13366336633663367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4785</v>
      </c>
      <c r="J32" s="42">
        <v>5412</v>
      </c>
      <c r="K32" s="42">
        <v>5889</v>
      </c>
      <c r="L32" s="42">
        <v>4229</v>
      </c>
      <c r="M32" s="42">
        <v>4376</v>
      </c>
      <c r="N32" s="42">
        <v>5063</v>
      </c>
      <c r="O32" s="42">
        <v>4173</v>
      </c>
      <c r="P32" s="42">
        <v>3926</v>
      </c>
      <c r="Q32" s="42">
        <v>4011</v>
      </c>
      <c r="R32" s="42">
        <v>4574</v>
      </c>
      <c r="S32" s="42">
        <v>4489</v>
      </c>
      <c r="T32" s="42">
        <v>4621</v>
      </c>
      <c r="U32" s="42">
        <v>5455</v>
      </c>
      <c r="V32" s="42">
        <v>5725</v>
      </c>
      <c r="W32" s="42">
        <v>3159</v>
      </c>
      <c r="X32" s="42">
        <v>4822</v>
      </c>
      <c r="Y32" s="42">
        <v>8110</v>
      </c>
    </row>
    <row r="33" spans="1:25" x14ac:dyDescent="0.3">
      <c r="A33" s="16" t="s">
        <v>116</v>
      </c>
      <c r="B33" s="42">
        <v>644</v>
      </c>
      <c r="C33" s="42">
        <v>670</v>
      </c>
      <c r="D33" s="42">
        <v>657</v>
      </c>
      <c r="E33" s="42">
        <v>677</v>
      </c>
      <c r="F33" s="68">
        <v>893</v>
      </c>
      <c r="G33" s="68">
        <v>1027</v>
      </c>
      <c r="H33" s="68">
        <v>1343</v>
      </c>
      <c r="I33" s="68">
        <v>1052</v>
      </c>
      <c r="J33" s="68">
        <v>1489</v>
      </c>
      <c r="K33" s="68">
        <v>1830</v>
      </c>
      <c r="L33" s="68">
        <v>1179</v>
      </c>
      <c r="M33" s="68">
        <v>1104</v>
      </c>
      <c r="N33" s="68">
        <v>1899</v>
      </c>
      <c r="O33" s="68">
        <v>1399</v>
      </c>
      <c r="P33" s="68">
        <v>1311</v>
      </c>
      <c r="Q33" s="68">
        <v>1241</v>
      </c>
      <c r="R33" s="42">
        <v>1538</v>
      </c>
      <c r="S33" s="42">
        <v>1407</v>
      </c>
      <c r="T33" s="42">
        <v>1498</v>
      </c>
      <c r="U33" s="42">
        <v>1850</v>
      </c>
      <c r="V33" s="42">
        <v>1727</v>
      </c>
      <c r="W33" s="42">
        <v>1450</v>
      </c>
      <c r="X33" s="42">
        <v>1915</v>
      </c>
      <c r="Y33" s="42">
        <v>2877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3733</v>
      </c>
      <c r="J34" s="68">
        <v>3923</v>
      </c>
      <c r="K34" s="68">
        <v>4058</v>
      </c>
      <c r="L34" s="68">
        <v>3050</v>
      </c>
      <c r="M34" s="68">
        <v>3271</v>
      </c>
      <c r="N34" s="68">
        <v>3164</v>
      </c>
      <c r="O34" s="68">
        <v>2774</v>
      </c>
      <c r="P34" s="68">
        <v>2615</v>
      </c>
      <c r="Q34" s="42">
        <v>2770</v>
      </c>
      <c r="R34" s="42">
        <v>3035</v>
      </c>
      <c r="S34" s="42">
        <v>3082</v>
      </c>
      <c r="T34" s="42">
        <v>3123</v>
      </c>
      <c r="U34" s="42">
        <v>3605</v>
      </c>
      <c r="V34" s="42">
        <v>3998</v>
      </c>
      <c r="W34" s="42">
        <v>1709</v>
      </c>
      <c r="X34" s="42">
        <v>2907</v>
      </c>
      <c r="Y34" s="42">
        <v>5233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1363</v>
      </c>
      <c r="J35" s="3">
        <f t="shared" si="18"/>
        <v>1424</v>
      </c>
      <c r="K35" s="3">
        <f t="shared" si="18"/>
        <v>1478</v>
      </c>
      <c r="L35" s="3">
        <f t="shared" si="18"/>
        <v>1596</v>
      </c>
      <c r="M35" s="3">
        <f t="shared" si="18"/>
        <v>1695</v>
      </c>
      <c r="N35" s="3">
        <f t="shared" si="18"/>
        <v>1679</v>
      </c>
      <c r="O35" s="3">
        <f t="shared" si="18"/>
        <v>1434</v>
      </c>
      <c r="P35" s="3">
        <f t="shared" si="18"/>
        <v>1454</v>
      </c>
      <c r="Q35" s="3">
        <f t="shared" si="18"/>
        <v>1511</v>
      </c>
      <c r="R35" s="3">
        <f t="shared" si="18"/>
        <v>1594</v>
      </c>
      <c r="S35" s="3">
        <f t="shared" si="18"/>
        <v>1757</v>
      </c>
      <c r="T35" s="3">
        <f t="shared" si="18"/>
        <v>1916</v>
      </c>
      <c r="U35" s="3">
        <f t="shared" si="18"/>
        <v>2120</v>
      </c>
      <c r="V35" s="3">
        <f t="shared" si="18"/>
        <v>2306</v>
      </c>
      <c r="W35" s="3">
        <f t="shared" ref="W35:X35" si="19">W36+W44</f>
        <v>248</v>
      </c>
      <c r="X35" s="3">
        <f t="shared" si="19"/>
        <v>1003</v>
      </c>
      <c r="Y35" s="3">
        <f t="shared" ref="Y35" si="20">Y36+Y44</f>
        <v>2688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1345</v>
      </c>
      <c r="J36" s="68">
        <v>1402</v>
      </c>
      <c r="K36" s="68">
        <v>1453</v>
      </c>
      <c r="L36" s="68">
        <v>1574</v>
      </c>
      <c r="M36" s="68">
        <v>1669</v>
      </c>
      <c r="N36" s="68">
        <v>1648</v>
      </c>
      <c r="O36" s="68">
        <v>1406</v>
      </c>
      <c r="P36" s="68">
        <v>1422</v>
      </c>
      <c r="Q36" s="68">
        <v>1479</v>
      </c>
      <c r="R36" s="42">
        <v>1572</v>
      </c>
      <c r="S36" s="42">
        <v>1743</v>
      </c>
      <c r="T36" s="42">
        <v>1901</v>
      </c>
      <c r="U36" s="42">
        <v>2095</v>
      </c>
      <c r="V36" s="42">
        <v>2290</v>
      </c>
      <c r="W36" s="42">
        <v>246</v>
      </c>
      <c r="X36" s="42">
        <v>995</v>
      </c>
      <c r="Y36" s="42">
        <v>2664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110</v>
      </c>
      <c r="J37" s="68">
        <v>119</v>
      </c>
      <c r="K37" s="68">
        <v>113</v>
      </c>
      <c r="L37" s="68">
        <v>110</v>
      </c>
      <c r="M37" s="68">
        <v>76</v>
      </c>
      <c r="N37" s="68">
        <v>82</v>
      </c>
      <c r="O37" s="68">
        <v>70</v>
      </c>
      <c r="P37" s="68">
        <v>70</v>
      </c>
      <c r="Q37" s="68">
        <v>72</v>
      </c>
      <c r="R37" s="42">
        <v>79</v>
      </c>
      <c r="S37" s="42">
        <v>79</v>
      </c>
      <c r="T37" s="42">
        <v>87</v>
      </c>
      <c r="U37" s="42">
        <v>97</v>
      </c>
      <c r="V37" s="42">
        <v>104</v>
      </c>
      <c r="W37" s="42">
        <v>17</v>
      </c>
      <c r="X37" s="42">
        <v>62</v>
      </c>
      <c r="Y37" s="42">
        <v>138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4</v>
      </c>
      <c r="J38" s="68">
        <v>4</v>
      </c>
      <c r="K38" s="68">
        <v>4</v>
      </c>
      <c r="L38" s="68">
        <v>4</v>
      </c>
      <c r="M38" s="68">
        <v>4</v>
      </c>
      <c r="N38" s="68">
        <v>4</v>
      </c>
      <c r="O38" s="68">
        <v>4</v>
      </c>
      <c r="P38" s="68">
        <v>4</v>
      </c>
      <c r="Q38" s="68">
        <v>4</v>
      </c>
      <c r="R38" s="42">
        <v>5</v>
      </c>
      <c r="S38" s="42">
        <v>5</v>
      </c>
      <c r="T38" s="42">
        <v>5</v>
      </c>
      <c r="U38" s="42">
        <v>5</v>
      </c>
      <c r="V38" s="42">
        <v>5</v>
      </c>
      <c r="W38" s="42">
        <v>5</v>
      </c>
      <c r="X38" s="42">
        <v>5</v>
      </c>
      <c r="Y38" s="42">
        <v>5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107</v>
      </c>
      <c r="J39" s="68">
        <v>115</v>
      </c>
      <c r="K39" s="68">
        <v>109</v>
      </c>
      <c r="L39" s="68">
        <v>106</v>
      </c>
      <c r="M39" s="68">
        <v>72</v>
      </c>
      <c r="N39" s="68">
        <v>78</v>
      </c>
      <c r="O39" s="68">
        <v>66</v>
      </c>
      <c r="P39" s="68">
        <v>66</v>
      </c>
      <c r="Q39" s="68">
        <v>68</v>
      </c>
      <c r="R39" s="42">
        <v>75</v>
      </c>
      <c r="S39" s="42">
        <v>74</v>
      </c>
      <c r="T39" s="42">
        <v>82</v>
      </c>
      <c r="U39" s="42">
        <v>92</v>
      </c>
      <c r="V39" s="42">
        <v>99</v>
      </c>
      <c r="W39" s="42">
        <v>12</v>
      </c>
      <c r="X39" s="42">
        <v>57</v>
      </c>
      <c r="Y39" s="42">
        <v>132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1235</v>
      </c>
      <c r="J40" s="68">
        <v>1283</v>
      </c>
      <c r="K40" s="68">
        <v>1341</v>
      </c>
      <c r="L40" s="68">
        <v>1463</v>
      </c>
      <c r="M40" s="68">
        <v>1593</v>
      </c>
      <c r="N40" s="68">
        <v>1567</v>
      </c>
      <c r="O40" s="68">
        <v>1336</v>
      </c>
      <c r="P40" s="68">
        <v>1352</v>
      </c>
      <c r="Q40" s="68">
        <v>1407</v>
      </c>
      <c r="R40" s="42">
        <v>1492</v>
      </c>
      <c r="S40" s="42">
        <v>1664</v>
      </c>
      <c r="T40" s="42">
        <v>1814</v>
      </c>
      <c r="U40" s="42">
        <v>1997</v>
      </c>
      <c r="V40" s="42">
        <v>2186</v>
      </c>
      <c r="W40" s="42">
        <v>230</v>
      </c>
      <c r="X40" s="42">
        <v>933</v>
      </c>
      <c r="Y40" s="42">
        <v>2526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</v>
      </c>
      <c r="J41" s="68">
        <v>1</v>
      </c>
      <c r="K41" s="68">
        <v>1</v>
      </c>
      <c r="L41" s="68">
        <v>1</v>
      </c>
      <c r="M41" s="68">
        <v>2</v>
      </c>
      <c r="N41" s="68">
        <v>2</v>
      </c>
      <c r="O41" s="68">
        <v>2</v>
      </c>
      <c r="P41" s="68">
        <v>2</v>
      </c>
      <c r="Q41" s="68">
        <v>3</v>
      </c>
      <c r="R41" s="42">
        <v>2</v>
      </c>
      <c r="S41" s="42">
        <v>2</v>
      </c>
      <c r="T41" s="42">
        <v>3</v>
      </c>
      <c r="U41" s="42">
        <v>3</v>
      </c>
      <c r="V41" s="42">
        <v>3</v>
      </c>
      <c r="W41" s="42">
        <v>1</v>
      </c>
      <c r="X41" s="42">
        <v>1</v>
      </c>
      <c r="Y41" s="42">
        <v>2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37</v>
      </c>
      <c r="J42" s="68">
        <v>43</v>
      </c>
      <c r="K42" s="68">
        <v>46</v>
      </c>
      <c r="L42" s="68">
        <v>51</v>
      </c>
      <c r="M42" s="68">
        <v>55</v>
      </c>
      <c r="N42" s="68">
        <v>50</v>
      </c>
      <c r="O42" s="68">
        <v>44</v>
      </c>
      <c r="P42" s="68">
        <v>50</v>
      </c>
      <c r="Q42" s="68">
        <v>63</v>
      </c>
      <c r="R42" s="42">
        <v>68</v>
      </c>
      <c r="S42" s="42">
        <v>74</v>
      </c>
      <c r="T42" s="42">
        <v>87</v>
      </c>
      <c r="U42" s="42">
        <v>104</v>
      </c>
      <c r="V42" s="42">
        <v>87</v>
      </c>
      <c r="W42" s="42">
        <v>13</v>
      </c>
      <c r="X42" s="42">
        <v>17</v>
      </c>
      <c r="Y42" s="42">
        <v>39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1197</v>
      </c>
      <c r="J43" s="68">
        <v>1240</v>
      </c>
      <c r="K43" s="68">
        <v>1293</v>
      </c>
      <c r="L43" s="68">
        <v>1410</v>
      </c>
      <c r="M43" s="68">
        <v>1537</v>
      </c>
      <c r="N43" s="68">
        <v>1515</v>
      </c>
      <c r="O43" s="68">
        <v>1290</v>
      </c>
      <c r="P43" s="68">
        <v>1299</v>
      </c>
      <c r="Q43" s="68">
        <v>1342</v>
      </c>
      <c r="R43" s="42">
        <v>1422</v>
      </c>
      <c r="S43" s="42">
        <v>1588</v>
      </c>
      <c r="T43" s="42">
        <v>1724</v>
      </c>
      <c r="U43" s="42">
        <v>1891</v>
      </c>
      <c r="V43" s="42">
        <v>2096</v>
      </c>
      <c r="W43" s="42">
        <v>216</v>
      </c>
      <c r="X43" s="42">
        <v>915</v>
      </c>
      <c r="Y43" s="42">
        <v>2485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18</v>
      </c>
      <c r="J44" s="68">
        <v>22</v>
      </c>
      <c r="K44" s="68">
        <v>25</v>
      </c>
      <c r="L44" s="68">
        <v>22</v>
      </c>
      <c r="M44" s="68">
        <v>26</v>
      </c>
      <c r="N44" s="68">
        <v>31</v>
      </c>
      <c r="O44" s="68">
        <v>28</v>
      </c>
      <c r="P44" s="68">
        <v>32</v>
      </c>
      <c r="Q44" s="68">
        <v>32</v>
      </c>
      <c r="R44" s="42">
        <v>22</v>
      </c>
      <c r="S44" s="42">
        <v>14</v>
      </c>
      <c r="T44" s="42">
        <v>15</v>
      </c>
      <c r="U44" s="42">
        <v>25</v>
      </c>
      <c r="V44" s="42">
        <v>16</v>
      </c>
      <c r="W44" s="42">
        <v>2</v>
      </c>
      <c r="X44" s="42">
        <v>8</v>
      </c>
      <c r="Y44" s="42">
        <v>24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4.4754218635363108E-2</v>
      </c>
      <c r="K46" s="65">
        <f t="shared" si="21"/>
        <v>3.7921348314606806E-2</v>
      </c>
      <c r="L46" s="65">
        <f t="shared" si="21"/>
        <v>7.9837618403247657E-2</v>
      </c>
      <c r="M46" s="65">
        <f t="shared" si="21"/>
        <v>6.203007518796988E-2</v>
      </c>
      <c r="N46" s="65">
        <f t="shared" si="21"/>
        <v>-9.4395280235988199E-3</v>
      </c>
      <c r="O46" s="65">
        <f t="shared" si="21"/>
        <v>-0.14592019058963668</v>
      </c>
      <c r="P46" s="65">
        <f t="shared" si="21"/>
        <v>1.3947001394700065E-2</v>
      </c>
      <c r="Q46" s="65">
        <f t="shared" si="21"/>
        <v>3.9202200825309452E-2</v>
      </c>
      <c r="R46" s="65">
        <f t="shared" si="21"/>
        <v>5.4930509596293753E-2</v>
      </c>
      <c r="S46" s="65">
        <f t="shared" si="21"/>
        <v>0.10225846925972393</v>
      </c>
      <c r="T46" s="65">
        <f t="shared" si="21"/>
        <v>9.0495162208309665E-2</v>
      </c>
      <c r="U46" s="65">
        <f t="shared" si="21"/>
        <v>0.10647181628392488</v>
      </c>
      <c r="V46" s="65">
        <f t="shared" si="21"/>
        <v>8.773584905660381E-2</v>
      </c>
      <c r="W46" s="65">
        <f t="shared" si="21"/>
        <v>-0.89245446660884653</v>
      </c>
      <c r="X46" s="65">
        <f t="shared" si="21"/>
        <v>3.044354838709677</v>
      </c>
      <c r="Y46" s="65">
        <f t="shared" si="21"/>
        <v>1.6799601196410769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4.2379182156133899E-2</v>
      </c>
      <c r="K47" s="65">
        <f t="shared" si="21"/>
        <v>3.6376604850213878E-2</v>
      </c>
      <c r="L47" s="65">
        <f t="shared" si="21"/>
        <v>8.3275980729525134E-2</v>
      </c>
      <c r="M47" s="65">
        <f t="shared" si="21"/>
        <v>6.0355781448538703E-2</v>
      </c>
      <c r="N47" s="65">
        <f t="shared" si="21"/>
        <v>-1.2582384661473989E-2</v>
      </c>
      <c r="O47" s="65">
        <f t="shared" si="21"/>
        <v>-0.14684466019417475</v>
      </c>
      <c r="P47" s="65">
        <f t="shared" si="21"/>
        <v>1.1379800853485111E-2</v>
      </c>
      <c r="Q47" s="65">
        <f t="shared" si="21"/>
        <v>4.0084388185654074E-2</v>
      </c>
      <c r="R47" s="65">
        <f t="shared" si="21"/>
        <v>6.2880324543610477E-2</v>
      </c>
      <c r="S47" s="65">
        <f t="shared" si="21"/>
        <v>0.10877862595419852</v>
      </c>
      <c r="T47" s="65">
        <f t="shared" si="21"/>
        <v>9.0648307515777349E-2</v>
      </c>
      <c r="U47" s="65">
        <f t="shared" si="21"/>
        <v>0.10205155181483438</v>
      </c>
      <c r="V47" s="65">
        <f t="shared" si="21"/>
        <v>9.3078758949880713E-2</v>
      </c>
      <c r="W47" s="65">
        <f t="shared" si="21"/>
        <v>-0.89257641921397379</v>
      </c>
      <c r="X47" s="65">
        <f t="shared" si="21"/>
        <v>3.0447154471544717</v>
      </c>
      <c r="Y47" s="65">
        <f t="shared" si="21"/>
        <v>1.677386934673367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8.181818181818179E-2</v>
      </c>
      <c r="K48" s="65">
        <f t="shared" si="21"/>
        <v>-5.0420168067226934E-2</v>
      </c>
      <c r="L48" s="65">
        <f t="shared" si="21"/>
        <v>-2.6548672566371723E-2</v>
      </c>
      <c r="M48" s="65">
        <f t="shared" si="21"/>
        <v>-0.30909090909090908</v>
      </c>
      <c r="N48" s="65">
        <f t="shared" si="21"/>
        <v>7.8947368421052655E-2</v>
      </c>
      <c r="O48" s="65">
        <f t="shared" si="21"/>
        <v>-0.14634146341463417</v>
      </c>
      <c r="P48" s="65">
        <f t="shared" si="21"/>
        <v>0</v>
      </c>
      <c r="Q48" s="65">
        <f t="shared" si="21"/>
        <v>2.857142857142847E-2</v>
      </c>
      <c r="R48" s="65">
        <f t="shared" si="21"/>
        <v>9.7222222222222321E-2</v>
      </c>
      <c r="S48" s="65">
        <f t="shared" si="21"/>
        <v>0</v>
      </c>
      <c r="T48" s="65">
        <f t="shared" si="21"/>
        <v>0.10126582278481022</v>
      </c>
      <c r="U48" s="65">
        <f t="shared" si="21"/>
        <v>0.11494252873563227</v>
      </c>
      <c r="V48" s="65">
        <f t="shared" si="21"/>
        <v>7.2164948453608213E-2</v>
      </c>
      <c r="W48" s="65">
        <f t="shared" si="21"/>
        <v>-0.83653846153846156</v>
      </c>
      <c r="X48" s="65">
        <f t="shared" si="21"/>
        <v>2.6470588235294117</v>
      </c>
      <c r="Y48" s="65">
        <f t="shared" si="21"/>
        <v>1.225806451612903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3.886639676113357E-2</v>
      </c>
      <c r="K49" s="65">
        <f t="shared" si="22"/>
        <v>4.5206547155105303E-2</v>
      </c>
      <c r="L49" s="65">
        <f t="shared" si="22"/>
        <v>9.0976882923191615E-2</v>
      </c>
      <c r="M49" s="65">
        <f t="shared" si="22"/>
        <v>8.8858509911141415E-2</v>
      </c>
      <c r="N49" s="65">
        <f t="shared" si="22"/>
        <v>-1.6321406151914575E-2</v>
      </c>
      <c r="O49" s="65">
        <f t="shared" si="22"/>
        <v>-0.14741544352265479</v>
      </c>
      <c r="P49" s="65">
        <f t="shared" si="22"/>
        <v>1.1976047904191711E-2</v>
      </c>
      <c r="Q49" s="65">
        <f t="shared" si="22"/>
        <v>4.0680473372781023E-2</v>
      </c>
      <c r="R49" s="65">
        <f t="shared" si="22"/>
        <v>6.0412224591329E-2</v>
      </c>
      <c r="S49" s="65">
        <f t="shared" si="22"/>
        <v>0.11528150134048265</v>
      </c>
      <c r="T49" s="65">
        <f t="shared" si="22"/>
        <v>9.0144230769230838E-2</v>
      </c>
      <c r="U49" s="65">
        <f t="shared" si="22"/>
        <v>0.10088202866593154</v>
      </c>
      <c r="V49" s="65">
        <f t="shared" si="22"/>
        <v>9.4641962944416624E-2</v>
      </c>
      <c r="W49" s="65">
        <f t="shared" si="22"/>
        <v>-0.89478499542543455</v>
      </c>
      <c r="X49" s="65">
        <f t="shared" si="22"/>
        <v>3.0565217391304351</v>
      </c>
      <c r="Y49" s="65">
        <f t="shared" si="22"/>
        <v>1.707395498392283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0.22222222222222232</v>
      </c>
      <c r="K50" s="88">
        <f t="shared" si="23"/>
        <v>0.13636363636363646</v>
      </c>
      <c r="L50" s="88">
        <f t="shared" si="23"/>
        <v>-0.12</v>
      </c>
      <c r="M50" s="88">
        <f t="shared" si="23"/>
        <v>0.18181818181818188</v>
      </c>
      <c r="N50" s="88">
        <f t="shared" si="23"/>
        <v>0.19230769230769229</v>
      </c>
      <c r="O50" s="88">
        <f t="shared" si="23"/>
        <v>-9.6774193548387122E-2</v>
      </c>
      <c r="P50" s="88">
        <f t="shared" si="23"/>
        <v>0.14285714285714279</v>
      </c>
      <c r="Q50" s="88">
        <f t="shared" si="23"/>
        <v>0</v>
      </c>
      <c r="R50" s="88">
        <f t="shared" si="23"/>
        <v>-0.3125</v>
      </c>
      <c r="S50" s="88">
        <f t="shared" si="23"/>
        <v>-0.36363636363636365</v>
      </c>
      <c r="T50" s="88">
        <f t="shared" si="23"/>
        <v>7.1428571428571397E-2</v>
      </c>
      <c r="U50" s="88">
        <f t="shared" si="23"/>
        <v>0.66666666666666674</v>
      </c>
      <c r="V50" s="88">
        <f t="shared" si="23"/>
        <v>-0.36</v>
      </c>
      <c r="W50" s="88">
        <f t="shared" si="23"/>
        <v>-0.875</v>
      </c>
      <c r="X50" s="88">
        <f t="shared" si="23"/>
        <v>3</v>
      </c>
      <c r="Y50" s="88">
        <f t="shared" si="23"/>
        <v>2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0.28484848484848485</v>
      </c>
      <c r="J52" s="65">
        <f t="shared" si="24"/>
        <v>0.2631189948263119</v>
      </c>
      <c r="K52" s="65">
        <f t="shared" si="24"/>
        <v>0.25097639667176092</v>
      </c>
      <c r="L52" s="65">
        <f t="shared" si="24"/>
        <v>0.37739418302199101</v>
      </c>
      <c r="M52" s="65">
        <f t="shared" si="24"/>
        <v>0.38734003656307131</v>
      </c>
      <c r="N52" s="65">
        <f t="shared" si="24"/>
        <v>0.3316215682401738</v>
      </c>
      <c r="O52" s="65">
        <f t="shared" si="24"/>
        <v>0.34363767074047447</v>
      </c>
      <c r="P52" s="65">
        <f t="shared" si="24"/>
        <v>0.37035150280183393</v>
      </c>
      <c r="Q52" s="65">
        <f t="shared" si="24"/>
        <v>0.37671403639990025</v>
      </c>
      <c r="R52" s="65">
        <f t="shared" si="24"/>
        <v>0.3484914735461303</v>
      </c>
      <c r="S52" s="65">
        <f t="shared" si="24"/>
        <v>0.39140120294052128</v>
      </c>
      <c r="T52" s="65">
        <f t="shared" si="24"/>
        <v>0.41462886821034406</v>
      </c>
      <c r="U52" s="65">
        <f t="shared" si="24"/>
        <v>0.38863428047662696</v>
      </c>
      <c r="V52" s="65">
        <f t="shared" si="24"/>
        <v>0.40279475982532753</v>
      </c>
      <c r="W52" s="65">
        <f t="shared" ref="W52:X52" si="25">W35/W32</f>
        <v>7.850585628363406E-2</v>
      </c>
      <c r="X52" s="65">
        <f t="shared" si="25"/>
        <v>0.20800497718788885</v>
      </c>
      <c r="Y52" s="65">
        <f t="shared" ref="Y52" si="26">Y35/Y32</f>
        <v>0.331442663378545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0.36512188588266808</v>
      </c>
      <c r="J53" s="88">
        <f t="shared" si="27"/>
        <v>0.36298750955901093</v>
      </c>
      <c r="K53" s="88">
        <f t="shared" si="27"/>
        <v>0.36421882700837849</v>
      </c>
      <c r="L53" s="88">
        <f t="shared" si="27"/>
        <v>0.52327868852459014</v>
      </c>
      <c r="M53" s="88">
        <f t="shared" si="27"/>
        <v>0.51819015591562212</v>
      </c>
      <c r="N53" s="88">
        <f t="shared" si="27"/>
        <v>0.5306573957016435</v>
      </c>
      <c r="O53" s="88">
        <f t="shared" si="27"/>
        <v>0.5169430425378515</v>
      </c>
      <c r="P53" s="88">
        <f t="shared" si="27"/>
        <v>0.55602294455066925</v>
      </c>
      <c r="Q53" s="88">
        <f t="shared" si="27"/>
        <v>0.54548736462093861</v>
      </c>
      <c r="R53" s="88">
        <f t="shared" si="27"/>
        <v>0.52520593080724876</v>
      </c>
      <c r="S53" s="88">
        <f t="shared" si="27"/>
        <v>0.57008436080467229</v>
      </c>
      <c r="T53" s="88">
        <f t="shared" si="27"/>
        <v>0.61351264809478068</v>
      </c>
      <c r="U53" s="88">
        <f t="shared" si="27"/>
        <v>0.58807212205270454</v>
      </c>
      <c r="V53" s="88">
        <f t="shared" si="27"/>
        <v>0.5767883941970986</v>
      </c>
      <c r="W53" s="88">
        <f t="shared" ref="W53:X53" si="28">W35/W34</f>
        <v>0.14511410181392628</v>
      </c>
      <c r="X53" s="88">
        <f t="shared" si="28"/>
        <v>0.34502923976608185</v>
      </c>
      <c r="Y53" s="88">
        <f t="shared" ref="Y53" si="29">Y35/Y34</f>
        <v>0.5136632906554558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2.7146001467351431E-2</v>
      </c>
      <c r="J55" s="88">
        <f t="shared" si="30"/>
        <v>3.0196629213483147E-2</v>
      </c>
      <c r="K55" s="88">
        <f t="shared" si="30"/>
        <v>3.1123139377537211E-2</v>
      </c>
      <c r="L55" s="88">
        <f t="shared" si="30"/>
        <v>3.1954887218045111E-2</v>
      </c>
      <c r="M55" s="88">
        <f t="shared" si="30"/>
        <v>3.2448377581120944E-2</v>
      </c>
      <c r="N55" s="88">
        <f t="shared" si="30"/>
        <v>2.9779630732578916E-2</v>
      </c>
      <c r="O55" s="88">
        <f t="shared" si="30"/>
        <v>3.0683403068340307E-2</v>
      </c>
      <c r="P55" s="88">
        <f t="shared" si="30"/>
        <v>3.4387895460797797E-2</v>
      </c>
      <c r="Q55" s="88">
        <f t="shared" si="30"/>
        <v>4.1694242223692918E-2</v>
      </c>
      <c r="R55" s="88">
        <f t="shared" si="30"/>
        <v>4.2659974905897118E-2</v>
      </c>
      <c r="S55" s="88">
        <f t="shared" si="30"/>
        <v>4.2117245304496301E-2</v>
      </c>
      <c r="T55" s="88">
        <f t="shared" si="30"/>
        <v>4.5407098121085593E-2</v>
      </c>
      <c r="U55" s="88">
        <f t="shared" si="30"/>
        <v>4.9056603773584909E-2</v>
      </c>
      <c r="V55" s="88">
        <f t="shared" si="30"/>
        <v>3.7727666955767562E-2</v>
      </c>
      <c r="W55" s="88">
        <f t="shared" ref="W55:X55" si="31">W42/W35</f>
        <v>5.2419354838709679E-2</v>
      </c>
      <c r="X55" s="88">
        <f t="shared" si="31"/>
        <v>1.6949152542372881E-2</v>
      </c>
      <c r="Y55" s="88">
        <f t="shared" ref="Y55" si="32">Y42/Y35</f>
        <v>1.4508928571428572E-2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8.0704328686720464E-2</v>
      </c>
      <c r="J56" s="65">
        <f t="shared" si="33"/>
        <v>8.3567415730337075E-2</v>
      </c>
      <c r="K56" s="65">
        <f t="shared" si="33"/>
        <v>7.6454668470906637E-2</v>
      </c>
      <c r="L56" s="65">
        <f t="shared" si="33"/>
        <v>6.8922305764411024E-2</v>
      </c>
      <c r="M56" s="65">
        <f t="shared" si="33"/>
        <v>4.4837758112094395E-2</v>
      </c>
      <c r="N56" s="65">
        <f t="shared" si="33"/>
        <v>4.8838594401429423E-2</v>
      </c>
      <c r="O56" s="65">
        <f t="shared" si="33"/>
        <v>4.8814504881450491E-2</v>
      </c>
      <c r="P56" s="65">
        <f t="shared" si="33"/>
        <v>4.8143053645116916E-2</v>
      </c>
      <c r="Q56" s="65">
        <f t="shared" si="33"/>
        <v>4.7650562541363337E-2</v>
      </c>
      <c r="R56" s="65">
        <f t="shared" si="33"/>
        <v>4.9560853199498121E-2</v>
      </c>
      <c r="S56" s="65">
        <f t="shared" si="33"/>
        <v>4.4963005122367672E-2</v>
      </c>
      <c r="T56" s="65">
        <f t="shared" si="33"/>
        <v>4.5407098121085593E-2</v>
      </c>
      <c r="U56" s="65">
        <f t="shared" si="33"/>
        <v>4.5754716981132072E-2</v>
      </c>
      <c r="V56" s="65">
        <f t="shared" si="33"/>
        <v>4.5099739809193407E-2</v>
      </c>
      <c r="W56" s="65">
        <f t="shared" ref="W56:X56" si="34">W37/W35</f>
        <v>6.8548387096774188E-2</v>
      </c>
      <c r="X56" s="65">
        <f t="shared" si="34"/>
        <v>6.1814556331006978E-2</v>
      </c>
      <c r="Y56" s="65">
        <f t="shared" ref="Y56" si="35">Y37/Y35</f>
        <v>5.1339285714285712E-2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-1115</v>
      </c>
      <c r="J59" s="42">
        <f t="shared" si="36"/>
        <v>-1128</v>
      </c>
      <c r="K59" s="42">
        <f t="shared" si="36"/>
        <v>-1127</v>
      </c>
      <c r="L59" s="42">
        <f t="shared" si="36"/>
        <v>-1264</v>
      </c>
      <c r="M59" s="42">
        <f t="shared" si="36"/>
        <v>-1361</v>
      </c>
      <c r="N59" s="42">
        <f t="shared" si="36"/>
        <v>-1361</v>
      </c>
      <c r="O59" s="42">
        <f t="shared" si="36"/>
        <v>-1135</v>
      </c>
      <c r="P59" s="42">
        <f t="shared" si="36"/>
        <v>-1143</v>
      </c>
      <c r="Q59" s="42">
        <f t="shared" si="36"/>
        <v>-1189</v>
      </c>
      <c r="R59" s="42">
        <f t="shared" si="36"/>
        <v>-1252</v>
      </c>
      <c r="S59" s="42">
        <f t="shared" si="36"/>
        <v>-1391</v>
      </c>
      <c r="T59" s="42">
        <f t="shared" si="36"/>
        <v>-1510</v>
      </c>
      <c r="U59" s="42">
        <f t="shared" si="36"/>
        <v>-1705</v>
      </c>
      <c r="V59" s="42">
        <f t="shared" si="36"/>
        <v>-1871</v>
      </c>
      <c r="W59" s="42">
        <f t="shared" ref="W59:X59" si="37">W8-W35</f>
        <v>-104</v>
      </c>
      <c r="X59" s="42">
        <f t="shared" si="37"/>
        <v>-838</v>
      </c>
      <c r="Y59" s="42">
        <f t="shared" ref="Y59" si="38">Y8-Y35</f>
        <v>-2284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-1.1659192825112108E-2</v>
      </c>
      <c r="K61" s="87">
        <f t="shared" si="39"/>
        <v>8.8652482269503544E-4</v>
      </c>
      <c r="L61" s="87">
        <f t="shared" si="39"/>
        <v>-0.12156166814551908</v>
      </c>
      <c r="M61" s="87">
        <f t="shared" si="39"/>
        <v>-7.6740506329113931E-2</v>
      </c>
      <c r="N61" s="87">
        <f t="shared" si="39"/>
        <v>0</v>
      </c>
      <c r="O61" s="87">
        <f t="shared" si="39"/>
        <v>0.16605437178545188</v>
      </c>
      <c r="P61" s="87">
        <f t="shared" si="39"/>
        <v>-7.048458149779736E-3</v>
      </c>
      <c r="Q61" s="87">
        <f t="shared" si="39"/>
        <v>-4.0244969378827648E-2</v>
      </c>
      <c r="R61" s="87">
        <f t="shared" si="39"/>
        <v>-5.298570227081581E-2</v>
      </c>
      <c r="S61" s="87">
        <f t="shared" si="39"/>
        <v>-0.1110223642172524</v>
      </c>
      <c r="T61" s="87">
        <f t="shared" si="39"/>
        <v>-8.5549964054636954E-2</v>
      </c>
      <c r="U61" s="87">
        <f t="shared" si="39"/>
        <v>-0.12913907284768211</v>
      </c>
      <c r="V61" s="87">
        <f t="shared" si="39"/>
        <v>-9.7360703812316721E-2</v>
      </c>
      <c r="W61" s="87">
        <f t="shared" si="39"/>
        <v>0.94441475146980225</v>
      </c>
      <c r="X61" s="87">
        <f t="shared" si="39"/>
        <v>-7.0576923076923075</v>
      </c>
      <c r="Y61" s="87">
        <f t="shared" si="39"/>
        <v>-1.7255369928400954</v>
      </c>
    </row>
    <row r="62" spans="1:25" x14ac:dyDescent="0.3">
      <c r="A62" s="35"/>
    </row>
    <row r="63" spans="1:25" x14ac:dyDescent="0.3">
      <c r="A63" s="36"/>
    </row>
  </sheetData>
  <conditionalFormatting sqref="B8:H8">
    <cfRule type="cellIs" dxfId="450" priority="2" stopIfTrue="1" operator="lessThan">
      <formula>0</formula>
    </cfRule>
  </conditionalFormatting>
  <conditionalFormatting sqref="B25:H26">
    <cfRule type="cellIs" dxfId="449" priority="12" stopIfTrue="1" operator="lessThan">
      <formula>0</formula>
    </cfRule>
  </conditionalFormatting>
  <conditionalFormatting sqref="B28:H29">
    <cfRule type="cellIs" dxfId="448" priority="6" stopIfTrue="1" operator="lessThan">
      <formula>0</formula>
    </cfRule>
  </conditionalFormatting>
  <conditionalFormatting sqref="B19:I23">
    <cfRule type="cellIs" dxfId="447" priority="35" stopIfTrue="1" operator="lessThan">
      <formula>0</formula>
    </cfRule>
  </conditionalFormatting>
  <conditionalFormatting sqref="B19:Y29 Z34:HI35 Z51:HI53 I55:Y56">
    <cfRule type="cellIs" dxfId="446" priority="37" stopIfTrue="1" operator="lessThan">
      <formula>0</formula>
    </cfRule>
  </conditionalFormatting>
  <conditionalFormatting sqref="B48:Y51 B54:Y54 A57:U57 I59:Y59">
    <cfRule type="cellIs" dxfId="445" priority="20" stopIfTrue="1" operator="lessThan">
      <formula>0</formula>
    </cfRule>
  </conditionalFormatting>
  <conditionalFormatting sqref="C8:H8">
    <cfRule type="cellIs" dxfId="444" priority="1" operator="lessThan">
      <formula>0</formula>
    </cfRule>
  </conditionalFormatting>
  <conditionalFormatting sqref="C25:H26">
    <cfRule type="cellIs" dxfId="443" priority="11" operator="lessThan">
      <formula>0</formula>
    </cfRule>
  </conditionalFormatting>
  <conditionalFormatting sqref="C28:H29">
    <cfRule type="cellIs" dxfId="442" priority="5" operator="lessThan">
      <formula>0</formula>
    </cfRule>
  </conditionalFormatting>
  <conditionalFormatting sqref="C50:I50 B50:B51 I52:Y53">
    <cfRule type="cellIs" dxfId="441" priority="34" stopIfTrue="1" operator="lessThan">
      <formula>0</formula>
    </cfRule>
  </conditionalFormatting>
  <conditionalFormatting sqref="C19:Y23">
    <cfRule type="cellIs" dxfId="440" priority="18" operator="lessThan">
      <formula>0</formula>
    </cfRule>
  </conditionalFormatting>
  <conditionalFormatting sqref="J46:Y50">
    <cfRule type="cellIs" dxfId="439" priority="17" operator="lessThan">
      <formula>0</formula>
    </cfRule>
  </conditionalFormatting>
  <conditionalFormatting sqref="J61:Y61">
    <cfRule type="cellIs" dxfId="438" priority="19" stopIfTrue="1" operator="lessThan">
      <formula>0</formula>
    </cfRule>
  </conditionalFormatting>
  <conditionalFormatting sqref="M34:P34">
    <cfRule type="cellIs" dxfId="437" priority="24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4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190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4878</v>
      </c>
      <c r="J5" s="42">
        <v>5528</v>
      </c>
      <c r="K5" s="42">
        <v>6174</v>
      </c>
      <c r="L5" s="42">
        <v>5220</v>
      </c>
      <c r="M5" s="42">
        <v>5789</v>
      </c>
      <c r="N5" s="42">
        <v>7644</v>
      </c>
      <c r="O5" s="42">
        <v>7089</v>
      </c>
      <c r="P5" s="42">
        <v>6982</v>
      </c>
      <c r="Q5" s="42">
        <v>7523</v>
      </c>
      <c r="R5" s="42">
        <v>7357</v>
      </c>
      <c r="S5" s="42">
        <v>7430</v>
      </c>
      <c r="T5" s="42">
        <v>8511</v>
      </c>
      <c r="U5" s="42">
        <v>8332</v>
      </c>
      <c r="V5" s="42">
        <v>8436</v>
      </c>
      <c r="W5" s="42">
        <v>6784</v>
      </c>
      <c r="X5" s="42">
        <v>9758</v>
      </c>
      <c r="Y5" s="42">
        <v>11992</v>
      </c>
    </row>
    <row r="6" spans="1:25" x14ac:dyDescent="0.3">
      <c r="A6" s="67" t="s">
        <v>113</v>
      </c>
      <c r="B6" s="42">
        <v>1813</v>
      </c>
      <c r="C6" s="42">
        <v>1902</v>
      </c>
      <c r="D6" s="42">
        <v>1877</v>
      </c>
      <c r="E6" s="42">
        <v>2047</v>
      </c>
      <c r="F6" s="68">
        <v>2269</v>
      </c>
      <c r="G6" s="68">
        <v>2556</v>
      </c>
      <c r="H6" s="68">
        <v>2842</v>
      </c>
      <c r="I6" s="68">
        <v>3520</v>
      </c>
      <c r="J6" s="68">
        <v>4076</v>
      </c>
      <c r="K6" s="68">
        <v>4733</v>
      </c>
      <c r="L6" s="68">
        <v>3888</v>
      </c>
      <c r="M6" s="68">
        <v>4477</v>
      </c>
      <c r="N6" s="68">
        <v>6319</v>
      </c>
      <c r="O6" s="68">
        <v>5746</v>
      </c>
      <c r="P6" s="68">
        <v>5561</v>
      </c>
      <c r="Q6" s="68">
        <v>6043</v>
      </c>
      <c r="R6" s="42">
        <v>5820</v>
      </c>
      <c r="S6" s="42">
        <v>5834</v>
      </c>
      <c r="T6" s="42">
        <v>6851</v>
      </c>
      <c r="U6" s="42">
        <v>6629</v>
      </c>
      <c r="V6" s="42">
        <v>6800</v>
      </c>
      <c r="W6" s="42">
        <v>5844</v>
      </c>
      <c r="X6" s="42">
        <v>8092</v>
      </c>
      <c r="Y6" s="42">
        <v>10210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1358</v>
      </c>
      <c r="J7" s="68">
        <v>1452</v>
      </c>
      <c r="K7" s="68">
        <v>1442</v>
      </c>
      <c r="L7" s="68">
        <v>1333</v>
      </c>
      <c r="M7" s="68">
        <v>1312</v>
      </c>
      <c r="N7" s="68">
        <v>1324</v>
      </c>
      <c r="O7" s="68">
        <v>1342</v>
      </c>
      <c r="P7" s="68">
        <v>1421</v>
      </c>
      <c r="Q7" s="42">
        <v>1480</v>
      </c>
      <c r="R7" s="42">
        <v>1537</v>
      </c>
      <c r="S7" s="42">
        <v>1596</v>
      </c>
      <c r="T7" s="42">
        <v>1660</v>
      </c>
      <c r="U7" s="42">
        <v>1702</v>
      </c>
      <c r="V7" s="42">
        <v>1636</v>
      </c>
      <c r="W7" s="42">
        <v>940</v>
      </c>
      <c r="X7" s="42">
        <v>1666</v>
      </c>
      <c r="Y7" s="42">
        <v>1782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916</v>
      </c>
      <c r="J8" s="3">
        <f t="shared" si="0"/>
        <v>937</v>
      </c>
      <c r="K8" s="3">
        <f t="shared" si="0"/>
        <v>894</v>
      </c>
      <c r="L8" s="3">
        <f t="shared" si="0"/>
        <v>851</v>
      </c>
      <c r="M8" s="3">
        <f t="shared" si="0"/>
        <v>792</v>
      </c>
      <c r="N8" s="3">
        <f t="shared" si="0"/>
        <v>812</v>
      </c>
      <c r="O8" s="3">
        <f t="shared" si="0"/>
        <v>846</v>
      </c>
      <c r="P8" s="3">
        <f t="shared" si="0"/>
        <v>907</v>
      </c>
      <c r="Q8" s="3">
        <f t="shared" si="0"/>
        <v>954</v>
      </c>
      <c r="R8" s="3">
        <f t="shared" si="0"/>
        <v>992</v>
      </c>
      <c r="S8" s="3">
        <f t="shared" si="0"/>
        <v>1053</v>
      </c>
      <c r="T8" s="3">
        <f t="shared" si="0"/>
        <v>1038</v>
      </c>
      <c r="U8" s="3">
        <f t="shared" si="0"/>
        <v>1090</v>
      </c>
      <c r="V8" s="3">
        <f t="shared" si="0"/>
        <v>1067</v>
      </c>
      <c r="W8" s="3">
        <f t="shared" ref="W8:X8" si="1">W9+W17</f>
        <v>370</v>
      </c>
      <c r="X8" s="3">
        <f t="shared" si="1"/>
        <v>1014</v>
      </c>
      <c r="Y8" s="3">
        <f t="shared" ref="Y8" si="2">Y9+Y17</f>
        <v>1068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707</v>
      </c>
      <c r="J9" s="68">
        <v>740</v>
      </c>
      <c r="K9" s="68">
        <v>720</v>
      </c>
      <c r="L9" s="68">
        <v>692</v>
      </c>
      <c r="M9" s="68">
        <v>613</v>
      </c>
      <c r="N9" s="68">
        <v>607</v>
      </c>
      <c r="O9" s="68">
        <v>635</v>
      </c>
      <c r="P9" s="68">
        <v>691</v>
      </c>
      <c r="Q9" s="68">
        <v>738</v>
      </c>
      <c r="R9" s="42">
        <v>767</v>
      </c>
      <c r="S9" s="42">
        <v>828</v>
      </c>
      <c r="T9" s="42">
        <v>823</v>
      </c>
      <c r="U9" s="42">
        <v>859</v>
      </c>
      <c r="V9" s="42">
        <v>842</v>
      </c>
      <c r="W9" s="42">
        <v>293</v>
      </c>
      <c r="X9" s="42">
        <v>817</v>
      </c>
      <c r="Y9" s="42">
        <v>787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401</v>
      </c>
      <c r="J10" s="68">
        <v>386</v>
      </c>
      <c r="K10" s="68">
        <v>375</v>
      </c>
      <c r="L10" s="68">
        <v>333</v>
      </c>
      <c r="M10" s="68">
        <v>243</v>
      </c>
      <c r="N10" s="68">
        <v>228</v>
      </c>
      <c r="O10" s="68">
        <v>211</v>
      </c>
      <c r="P10" s="68">
        <v>220</v>
      </c>
      <c r="Q10" s="68">
        <v>238</v>
      </c>
      <c r="R10" s="42">
        <v>226</v>
      </c>
      <c r="S10" s="42">
        <v>240</v>
      </c>
      <c r="T10" s="42">
        <v>249</v>
      </c>
      <c r="U10" s="42">
        <v>248</v>
      </c>
      <c r="V10" s="42">
        <v>218</v>
      </c>
      <c r="W10" s="42">
        <v>92</v>
      </c>
      <c r="X10" s="42">
        <v>201</v>
      </c>
      <c r="Y10" s="42">
        <v>196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238</v>
      </c>
      <c r="J11" s="68">
        <v>195</v>
      </c>
      <c r="K11" s="68">
        <v>201</v>
      </c>
      <c r="L11" s="68">
        <v>163</v>
      </c>
      <c r="M11" s="68">
        <v>71</v>
      </c>
      <c r="N11" s="68">
        <v>70</v>
      </c>
      <c r="O11" s="68">
        <v>67</v>
      </c>
      <c r="P11" s="68">
        <v>75</v>
      </c>
      <c r="Q11" s="68">
        <v>85</v>
      </c>
      <c r="R11" s="42">
        <v>79</v>
      </c>
      <c r="S11" s="42">
        <v>97</v>
      </c>
      <c r="T11" s="42">
        <v>121</v>
      </c>
      <c r="U11" s="42">
        <v>121</v>
      </c>
      <c r="V11" s="42">
        <v>101</v>
      </c>
      <c r="W11" s="42">
        <v>65</v>
      </c>
      <c r="X11" s="42">
        <v>105</v>
      </c>
      <c r="Y11" s="42">
        <v>116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163</v>
      </c>
      <c r="J12" s="68">
        <v>190</v>
      </c>
      <c r="K12" s="68">
        <v>173</v>
      </c>
      <c r="L12" s="68">
        <v>170</v>
      </c>
      <c r="M12" s="68">
        <v>173</v>
      </c>
      <c r="N12" s="68">
        <v>158</v>
      </c>
      <c r="O12" s="68">
        <v>145</v>
      </c>
      <c r="P12" s="68">
        <v>145</v>
      </c>
      <c r="Q12" s="68">
        <v>153</v>
      </c>
      <c r="R12" s="42">
        <v>147</v>
      </c>
      <c r="S12" s="42">
        <v>144</v>
      </c>
      <c r="T12" s="42">
        <v>128</v>
      </c>
      <c r="U12" s="42">
        <v>127</v>
      </c>
      <c r="V12" s="42">
        <v>116</v>
      </c>
      <c r="W12" s="42">
        <v>28</v>
      </c>
      <c r="X12" s="42">
        <v>97</v>
      </c>
      <c r="Y12" s="42">
        <v>80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305</v>
      </c>
      <c r="J13" s="68">
        <v>354</v>
      </c>
      <c r="K13" s="68">
        <v>345</v>
      </c>
      <c r="L13" s="68">
        <v>359</v>
      </c>
      <c r="M13" s="68">
        <v>369</v>
      </c>
      <c r="N13" s="68">
        <v>379</v>
      </c>
      <c r="O13" s="68">
        <v>423</v>
      </c>
      <c r="P13" s="68">
        <v>471</v>
      </c>
      <c r="Q13" s="68">
        <v>500</v>
      </c>
      <c r="R13" s="42">
        <v>541</v>
      </c>
      <c r="S13" s="42">
        <v>588</v>
      </c>
      <c r="T13" s="42">
        <v>574</v>
      </c>
      <c r="U13" s="42">
        <v>611</v>
      </c>
      <c r="V13" s="42">
        <v>625</v>
      </c>
      <c r="W13" s="42">
        <v>200</v>
      </c>
      <c r="X13" s="42">
        <v>616</v>
      </c>
      <c r="Y13" s="42">
        <v>591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17</v>
      </c>
      <c r="J14" s="68">
        <v>18</v>
      </c>
      <c r="K14" s="68">
        <v>18</v>
      </c>
      <c r="L14" s="68">
        <v>18</v>
      </c>
      <c r="M14" s="68">
        <v>17</v>
      </c>
      <c r="N14" s="68">
        <v>15</v>
      </c>
      <c r="O14" s="68">
        <v>13</v>
      </c>
      <c r="P14" s="68">
        <v>12</v>
      </c>
      <c r="Q14" s="68">
        <v>13</v>
      </c>
      <c r="R14" s="42">
        <v>14</v>
      </c>
      <c r="S14" s="42">
        <v>15</v>
      </c>
      <c r="T14" s="42">
        <v>15</v>
      </c>
      <c r="U14" s="42">
        <v>15</v>
      </c>
      <c r="V14" s="42">
        <v>15</v>
      </c>
      <c r="W14" s="42">
        <v>3</v>
      </c>
      <c r="X14" s="42">
        <v>2</v>
      </c>
      <c r="Y14" s="42">
        <v>7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20</v>
      </c>
      <c r="J15" s="68">
        <v>23</v>
      </c>
      <c r="K15" s="68">
        <v>24</v>
      </c>
      <c r="L15" s="68">
        <v>24</v>
      </c>
      <c r="M15" s="68">
        <v>27</v>
      </c>
      <c r="N15" s="68">
        <v>30</v>
      </c>
      <c r="O15" s="68">
        <v>32</v>
      </c>
      <c r="P15" s="68">
        <v>35</v>
      </c>
      <c r="Q15" s="68">
        <v>38</v>
      </c>
      <c r="R15" s="42">
        <v>40</v>
      </c>
      <c r="S15" s="42">
        <v>43</v>
      </c>
      <c r="T15" s="42">
        <v>46</v>
      </c>
      <c r="U15" s="42">
        <v>47</v>
      </c>
      <c r="V15" s="42">
        <v>48</v>
      </c>
      <c r="W15" s="42">
        <v>41</v>
      </c>
      <c r="X15" s="42">
        <v>40</v>
      </c>
      <c r="Y15" s="42">
        <v>46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268</v>
      </c>
      <c r="J16" s="68">
        <v>314</v>
      </c>
      <c r="K16" s="68">
        <v>303</v>
      </c>
      <c r="L16" s="68">
        <v>317</v>
      </c>
      <c r="M16" s="68">
        <v>326</v>
      </c>
      <c r="N16" s="68">
        <v>334</v>
      </c>
      <c r="O16" s="68">
        <v>378</v>
      </c>
      <c r="P16" s="68">
        <v>424</v>
      </c>
      <c r="Q16" s="68">
        <v>449</v>
      </c>
      <c r="R16" s="42">
        <v>486</v>
      </c>
      <c r="S16" s="42">
        <v>530</v>
      </c>
      <c r="T16" s="42">
        <v>513</v>
      </c>
      <c r="U16" s="42">
        <v>549</v>
      </c>
      <c r="V16" s="42">
        <v>562</v>
      </c>
      <c r="W16" s="42">
        <v>157</v>
      </c>
      <c r="X16" s="42">
        <v>574</v>
      </c>
      <c r="Y16" s="42">
        <v>539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209</v>
      </c>
      <c r="J17" s="68">
        <v>197</v>
      </c>
      <c r="K17" s="68">
        <v>174</v>
      </c>
      <c r="L17" s="68">
        <v>159</v>
      </c>
      <c r="M17" s="68">
        <v>179</v>
      </c>
      <c r="N17" s="68">
        <v>205</v>
      </c>
      <c r="O17" s="68">
        <v>211</v>
      </c>
      <c r="P17" s="68">
        <v>216</v>
      </c>
      <c r="Q17" s="68">
        <v>216</v>
      </c>
      <c r="R17" s="42">
        <v>225</v>
      </c>
      <c r="S17" s="42">
        <v>225</v>
      </c>
      <c r="T17" s="42">
        <v>215</v>
      </c>
      <c r="U17" s="42">
        <v>231</v>
      </c>
      <c r="V17" s="42">
        <v>225</v>
      </c>
      <c r="W17" s="42">
        <v>77</v>
      </c>
      <c r="X17" s="42">
        <v>197</v>
      </c>
      <c r="Y17" s="42">
        <v>281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2.2925764192139653E-2</v>
      </c>
      <c r="K19" s="89">
        <f t="shared" si="3"/>
        <v>-4.5891141942369318E-2</v>
      </c>
      <c r="L19" s="89">
        <f t="shared" si="3"/>
        <v>-4.8098434004474222E-2</v>
      </c>
      <c r="M19" s="89">
        <f t="shared" si="3"/>
        <v>-6.9330199764982336E-2</v>
      </c>
      <c r="N19" s="89">
        <f t="shared" si="3"/>
        <v>2.5252525252525304E-2</v>
      </c>
      <c r="O19" s="89">
        <f t="shared" si="3"/>
        <v>4.1871921182266014E-2</v>
      </c>
      <c r="P19" s="89">
        <f t="shared" si="3"/>
        <v>7.2104018912529488E-2</v>
      </c>
      <c r="Q19" s="89">
        <f t="shared" si="3"/>
        <v>5.1819184123484074E-2</v>
      </c>
      <c r="R19" s="89">
        <f t="shared" si="3"/>
        <v>3.98322851153039E-2</v>
      </c>
      <c r="S19" s="89">
        <f t="shared" si="3"/>
        <v>6.1491935483870996E-2</v>
      </c>
      <c r="T19" s="89">
        <f t="shared" si="3"/>
        <v>-1.4245014245014231E-2</v>
      </c>
      <c r="U19" s="89">
        <f t="shared" si="3"/>
        <v>5.0096339113680166E-2</v>
      </c>
      <c r="V19" s="89">
        <f t="shared" si="3"/>
        <v>-2.1100917431192689E-2</v>
      </c>
      <c r="W19" s="89">
        <f t="shared" si="3"/>
        <v>-0.65323336457357084</v>
      </c>
      <c r="X19" s="89">
        <f t="shared" si="3"/>
        <v>1.7405405405405405</v>
      </c>
      <c r="Y19" s="89">
        <f t="shared" si="3"/>
        <v>5.3254437869822535E-2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4.6676096181046622E-2</v>
      </c>
      <c r="K20" s="89">
        <f t="shared" si="3"/>
        <v>-2.7027027027026973E-2</v>
      </c>
      <c r="L20" s="89">
        <f t="shared" si="3"/>
        <v>-3.8888888888888862E-2</v>
      </c>
      <c r="M20" s="89">
        <f t="shared" si="3"/>
        <v>-0.11416184971098264</v>
      </c>
      <c r="N20" s="89">
        <f t="shared" si="3"/>
        <v>-9.7879282218596986E-3</v>
      </c>
      <c r="O20" s="89">
        <f t="shared" si="3"/>
        <v>4.6128500823723328E-2</v>
      </c>
      <c r="P20" s="89">
        <f t="shared" si="3"/>
        <v>8.8188976377952866E-2</v>
      </c>
      <c r="Q20" s="89">
        <f t="shared" si="3"/>
        <v>6.8017366136034818E-2</v>
      </c>
      <c r="R20" s="89">
        <f t="shared" si="3"/>
        <v>3.9295392953929476E-2</v>
      </c>
      <c r="S20" s="89">
        <f t="shared" si="3"/>
        <v>7.9530638852672642E-2</v>
      </c>
      <c r="T20" s="89">
        <f t="shared" si="3"/>
        <v>-6.0386473429951959E-3</v>
      </c>
      <c r="U20" s="89">
        <f t="shared" si="3"/>
        <v>4.3742405832320808E-2</v>
      </c>
      <c r="V20" s="89">
        <f t="shared" si="3"/>
        <v>-1.9790454016297976E-2</v>
      </c>
      <c r="W20" s="89">
        <f t="shared" si="3"/>
        <v>-0.65201900237529697</v>
      </c>
      <c r="X20" s="89">
        <f t="shared" si="3"/>
        <v>1.78839590443686</v>
      </c>
      <c r="Y20" s="89">
        <f t="shared" si="3"/>
        <v>-3.6719706242350103E-2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-3.7406483790523692E-2</v>
      </c>
      <c r="K21" s="89">
        <f t="shared" si="3"/>
        <v>-2.8497409326424861E-2</v>
      </c>
      <c r="L21" s="89">
        <f t="shared" si="3"/>
        <v>-0.11199999999999999</v>
      </c>
      <c r="M21" s="89">
        <f t="shared" si="3"/>
        <v>-0.27027027027027029</v>
      </c>
      <c r="N21" s="89">
        <f t="shared" si="3"/>
        <v>-6.1728395061728447E-2</v>
      </c>
      <c r="O21" s="89">
        <f t="shared" si="3"/>
        <v>-7.456140350877194E-2</v>
      </c>
      <c r="P21" s="89">
        <f t="shared" si="3"/>
        <v>4.2654028436019065E-2</v>
      </c>
      <c r="Q21" s="89">
        <f t="shared" si="3"/>
        <v>8.181818181818179E-2</v>
      </c>
      <c r="R21" s="89">
        <f t="shared" si="3"/>
        <v>-5.0420168067226934E-2</v>
      </c>
      <c r="S21" s="89">
        <f t="shared" si="3"/>
        <v>6.1946902654867353E-2</v>
      </c>
      <c r="T21" s="89">
        <f t="shared" si="3"/>
        <v>3.7500000000000089E-2</v>
      </c>
      <c r="U21" s="89">
        <f t="shared" si="3"/>
        <v>-4.0160642570281624E-3</v>
      </c>
      <c r="V21" s="89">
        <f t="shared" si="3"/>
        <v>-0.12096774193548387</v>
      </c>
      <c r="W21" s="89">
        <f t="shared" si="3"/>
        <v>-0.57798165137614677</v>
      </c>
      <c r="X21" s="89">
        <f t="shared" si="3"/>
        <v>1.1847826086956523</v>
      </c>
      <c r="Y21" s="89">
        <f t="shared" si="3"/>
        <v>-2.4875621890547261E-2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0.16065573770491803</v>
      </c>
      <c r="K22" s="89">
        <f t="shared" si="4"/>
        <v>-2.5423728813559365E-2</v>
      </c>
      <c r="L22" s="89">
        <f t="shared" si="4"/>
        <v>4.057971014492745E-2</v>
      </c>
      <c r="M22" s="89">
        <f t="shared" si="4"/>
        <v>2.7855153203342642E-2</v>
      </c>
      <c r="N22" s="89">
        <f t="shared" si="4"/>
        <v>2.7100271002709952E-2</v>
      </c>
      <c r="O22" s="89">
        <f t="shared" si="4"/>
        <v>0.11609498680738795</v>
      </c>
      <c r="P22" s="89">
        <f t="shared" si="4"/>
        <v>0.11347517730496448</v>
      </c>
      <c r="Q22" s="89">
        <f t="shared" si="4"/>
        <v>6.1571125265392768E-2</v>
      </c>
      <c r="R22" s="89">
        <f t="shared" si="4"/>
        <v>8.2000000000000073E-2</v>
      </c>
      <c r="S22" s="89">
        <f t="shared" si="4"/>
        <v>8.687615526802217E-2</v>
      </c>
      <c r="T22" s="89">
        <f t="shared" si="4"/>
        <v>-2.3809523809523836E-2</v>
      </c>
      <c r="U22" s="89">
        <f t="shared" si="4"/>
        <v>6.4459930313588876E-2</v>
      </c>
      <c r="V22" s="89">
        <f t="shared" si="4"/>
        <v>2.2913256955810146E-2</v>
      </c>
      <c r="W22" s="89">
        <f t="shared" si="4"/>
        <v>-0.67999999999999994</v>
      </c>
      <c r="X22" s="89">
        <f t="shared" si="4"/>
        <v>2.08</v>
      </c>
      <c r="Y22" s="89">
        <f t="shared" si="4"/>
        <v>-4.0584415584415612E-2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-5.7416267942583699E-2</v>
      </c>
      <c r="K23" s="89">
        <f t="shared" si="5"/>
        <v>-0.11675126903553301</v>
      </c>
      <c r="L23" s="89">
        <f t="shared" si="5"/>
        <v>-8.6206896551724088E-2</v>
      </c>
      <c r="M23" s="89">
        <f t="shared" si="5"/>
        <v>0.12578616352201255</v>
      </c>
      <c r="N23" s="89">
        <f t="shared" si="5"/>
        <v>0.14525139664804465</v>
      </c>
      <c r="O23" s="89">
        <f t="shared" si="5"/>
        <v>2.9268292682926855E-2</v>
      </c>
      <c r="P23" s="89">
        <f t="shared" si="5"/>
        <v>2.3696682464454888E-2</v>
      </c>
      <c r="Q23" s="89">
        <f t="shared" si="5"/>
        <v>0</v>
      </c>
      <c r="R23" s="89">
        <f t="shared" si="5"/>
        <v>4.1666666666666741E-2</v>
      </c>
      <c r="S23" s="89">
        <f t="shared" si="5"/>
        <v>0</v>
      </c>
      <c r="T23" s="89">
        <f t="shared" si="5"/>
        <v>-4.4444444444444398E-2</v>
      </c>
      <c r="U23" s="89">
        <f t="shared" si="5"/>
        <v>7.441860465116279E-2</v>
      </c>
      <c r="V23" s="89">
        <f t="shared" si="5"/>
        <v>-2.5974025974025983E-2</v>
      </c>
      <c r="W23" s="89">
        <f t="shared" si="5"/>
        <v>-0.65777777777777779</v>
      </c>
      <c r="X23" s="89">
        <f t="shared" si="5"/>
        <v>1.5584415584415585</v>
      </c>
      <c r="Y23" s="89">
        <f t="shared" si="5"/>
        <v>0.42639593908629436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0.1877818778187782</v>
      </c>
      <c r="J25" s="89">
        <f t="shared" si="6"/>
        <v>0.16950072358900145</v>
      </c>
      <c r="K25" s="89">
        <f t="shared" si="6"/>
        <v>0.14480077745383868</v>
      </c>
      <c r="L25" s="89">
        <f t="shared" si="6"/>
        <v>0.16302681992337165</v>
      </c>
      <c r="M25" s="89">
        <f t="shared" si="6"/>
        <v>0.13681119364311625</v>
      </c>
      <c r="N25" s="89">
        <f t="shared" si="6"/>
        <v>0.10622710622710622</v>
      </c>
      <c r="O25" s="89">
        <f t="shared" si="6"/>
        <v>0.11933982225983919</v>
      </c>
      <c r="P25" s="89">
        <f t="shared" si="6"/>
        <v>0.12990547121168719</v>
      </c>
      <c r="Q25" s="89">
        <f t="shared" si="6"/>
        <v>0.12681111258806327</v>
      </c>
      <c r="R25" s="89">
        <f t="shared" si="6"/>
        <v>0.13483756966154684</v>
      </c>
      <c r="S25" s="89">
        <f t="shared" si="6"/>
        <v>0.1417227456258412</v>
      </c>
      <c r="T25" s="89">
        <f t="shared" si="6"/>
        <v>0.12195981670778992</v>
      </c>
      <c r="U25" s="89">
        <f t="shared" si="6"/>
        <v>0.13082093134901585</v>
      </c>
      <c r="V25" s="89">
        <f t="shared" si="6"/>
        <v>0.12648174490279754</v>
      </c>
      <c r="W25" s="89">
        <f t="shared" ref="W25:X25" si="7">W8/W5</f>
        <v>5.454009433962264E-2</v>
      </c>
      <c r="X25" s="89">
        <f t="shared" si="7"/>
        <v>0.10391473662635786</v>
      </c>
      <c r="Y25" s="89">
        <f t="shared" ref="Y25" si="8">Y8/Y5</f>
        <v>8.9059372915276852E-2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0.67452135493372611</v>
      </c>
      <c r="J26" s="89">
        <f t="shared" si="9"/>
        <v>0.64531680440771355</v>
      </c>
      <c r="K26" s="89">
        <f t="shared" si="9"/>
        <v>0.61997226074895972</v>
      </c>
      <c r="L26" s="89">
        <f t="shared" si="9"/>
        <v>0.63840960240060018</v>
      </c>
      <c r="M26" s="89">
        <f t="shared" si="9"/>
        <v>0.60365853658536583</v>
      </c>
      <c r="N26" s="89">
        <f t="shared" si="9"/>
        <v>0.61329305135951662</v>
      </c>
      <c r="O26" s="89">
        <f t="shared" si="9"/>
        <v>0.63040238450074515</v>
      </c>
      <c r="P26" s="89">
        <f t="shared" si="9"/>
        <v>0.63828289936664317</v>
      </c>
      <c r="Q26" s="89">
        <f t="shared" si="9"/>
        <v>0.64459459459459456</v>
      </c>
      <c r="R26" s="89">
        <f t="shared" si="9"/>
        <v>0.64541314248536108</v>
      </c>
      <c r="S26" s="89">
        <f t="shared" si="9"/>
        <v>0.65977443609022557</v>
      </c>
      <c r="T26" s="89">
        <f t="shared" si="9"/>
        <v>0.62530120481927709</v>
      </c>
      <c r="U26" s="89">
        <f t="shared" si="9"/>
        <v>0.64042303172737958</v>
      </c>
      <c r="V26" s="89">
        <f t="shared" si="9"/>
        <v>0.65220048899755501</v>
      </c>
      <c r="W26" s="89">
        <f t="shared" ref="W26:X26" si="10">W8/W7</f>
        <v>0.39361702127659576</v>
      </c>
      <c r="X26" s="89">
        <f t="shared" si="10"/>
        <v>0.60864345738295322</v>
      </c>
      <c r="Y26" s="89">
        <f t="shared" ref="Y26" si="11">Y8/Y7</f>
        <v>0.59932659932659937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2.1834061135371178E-2</v>
      </c>
      <c r="J28" s="89">
        <f t="shared" si="12"/>
        <v>2.454642475987193E-2</v>
      </c>
      <c r="K28" s="89">
        <f t="shared" si="12"/>
        <v>2.6845637583892617E-2</v>
      </c>
      <c r="L28" s="89">
        <f t="shared" si="12"/>
        <v>2.8202115158636899E-2</v>
      </c>
      <c r="M28" s="89">
        <f t="shared" si="12"/>
        <v>3.4090909090909088E-2</v>
      </c>
      <c r="N28" s="89">
        <f t="shared" si="12"/>
        <v>3.6945812807881777E-2</v>
      </c>
      <c r="O28" s="89">
        <f t="shared" si="12"/>
        <v>3.7825059101654845E-2</v>
      </c>
      <c r="P28" s="89">
        <f t="shared" si="12"/>
        <v>3.8588754134509372E-2</v>
      </c>
      <c r="Q28" s="89">
        <f t="shared" si="12"/>
        <v>3.9832285115303984E-2</v>
      </c>
      <c r="R28" s="89">
        <f t="shared" si="12"/>
        <v>4.0322580645161289E-2</v>
      </c>
      <c r="S28" s="89">
        <f t="shared" si="12"/>
        <v>4.0835707502374169E-2</v>
      </c>
      <c r="T28" s="89">
        <f t="shared" si="12"/>
        <v>4.4315992292870907E-2</v>
      </c>
      <c r="U28" s="89">
        <f t="shared" si="12"/>
        <v>4.3119266055045874E-2</v>
      </c>
      <c r="V28" s="89">
        <f t="shared" si="12"/>
        <v>4.4985941893158389E-2</v>
      </c>
      <c r="W28" s="89">
        <f t="shared" ref="W28:X28" si="13">W15/W8</f>
        <v>0.11081081081081082</v>
      </c>
      <c r="X28" s="89">
        <f t="shared" si="13"/>
        <v>3.9447731755424063E-2</v>
      </c>
      <c r="Y28" s="89">
        <f t="shared" ref="Y28" si="14">Y15/Y8</f>
        <v>4.307116104868914E-2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0.43777292576419213</v>
      </c>
      <c r="J29" s="89">
        <f t="shared" si="15"/>
        <v>0.41195304162219848</v>
      </c>
      <c r="K29" s="89">
        <f t="shared" si="15"/>
        <v>0.41946308724832215</v>
      </c>
      <c r="L29" s="89">
        <f t="shared" si="15"/>
        <v>0.39130434782608697</v>
      </c>
      <c r="M29" s="89">
        <f t="shared" si="15"/>
        <v>0.30681818181818182</v>
      </c>
      <c r="N29" s="89">
        <f t="shared" si="15"/>
        <v>0.28078817733990147</v>
      </c>
      <c r="O29" s="89">
        <f t="shared" si="15"/>
        <v>0.24940898345153664</v>
      </c>
      <c r="P29" s="89">
        <f t="shared" si="15"/>
        <v>0.24255788313120177</v>
      </c>
      <c r="Q29" s="89">
        <f t="shared" si="15"/>
        <v>0.24947589098532494</v>
      </c>
      <c r="R29" s="89">
        <f t="shared" si="15"/>
        <v>0.22782258064516128</v>
      </c>
      <c r="S29" s="89">
        <f t="shared" si="15"/>
        <v>0.22792022792022792</v>
      </c>
      <c r="T29" s="89">
        <f t="shared" si="15"/>
        <v>0.23988439306358381</v>
      </c>
      <c r="U29" s="89">
        <f t="shared" si="15"/>
        <v>0.22752293577981653</v>
      </c>
      <c r="V29" s="89">
        <f t="shared" si="15"/>
        <v>0.204311152764761</v>
      </c>
      <c r="W29" s="89">
        <f t="shared" ref="W29:X29" si="16">W10/W8</f>
        <v>0.24864864864864866</v>
      </c>
      <c r="X29" s="89">
        <f t="shared" si="16"/>
        <v>0.19822485207100593</v>
      </c>
      <c r="Y29" s="89">
        <f t="shared" ref="Y29" si="17">Y10/Y8</f>
        <v>0.18352059925093633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3864</v>
      </c>
      <c r="J32" s="42">
        <v>3958</v>
      </c>
      <c r="K32" s="42">
        <v>4417</v>
      </c>
      <c r="L32" s="42">
        <v>4046</v>
      </c>
      <c r="M32" s="42">
        <v>4419</v>
      </c>
      <c r="N32" s="42">
        <v>5620</v>
      </c>
      <c r="O32" s="42">
        <v>5476</v>
      </c>
      <c r="P32" s="42">
        <v>5182</v>
      </c>
      <c r="Q32" s="42">
        <v>5306</v>
      </c>
      <c r="R32" s="42">
        <v>5230</v>
      </c>
      <c r="S32" s="42">
        <v>5095</v>
      </c>
      <c r="T32" s="42">
        <v>5154</v>
      </c>
      <c r="U32" s="42">
        <v>5418</v>
      </c>
      <c r="V32" s="42">
        <v>5214</v>
      </c>
      <c r="W32" s="42">
        <v>4630</v>
      </c>
      <c r="X32" s="42">
        <v>5770</v>
      </c>
      <c r="Y32" s="42">
        <v>6600</v>
      </c>
    </row>
    <row r="33" spans="1:25" x14ac:dyDescent="0.3">
      <c r="A33" s="16" t="s">
        <v>116</v>
      </c>
      <c r="B33" s="42">
        <v>2276</v>
      </c>
      <c r="C33" s="42">
        <v>2622</v>
      </c>
      <c r="D33" s="42">
        <v>2605</v>
      </c>
      <c r="E33" s="42">
        <v>2808</v>
      </c>
      <c r="F33" s="68">
        <v>2966</v>
      </c>
      <c r="G33" s="68">
        <v>3178</v>
      </c>
      <c r="H33" s="68">
        <v>3168</v>
      </c>
      <c r="I33" s="68">
        <v>3151</v>
      </c>
      <c r="J33" s="68">
        <v>3081</v>
      </c>
      <c r="K33" s="68">
        <v>3518</v>
      </c>
      <c r="L33" s="68">
        <v>3175</v>
      </c>
      <c r="M33" s="68">
        <v>3564</v>
      </c>
      <c r="N33" s="68">
        <v>4764</v>
      </c>
      <c r="O33" s="68">
        <v>4538</v>
      </c>
      <c r="P33" s="68">
        <v>4217</v>
      </c>
      <c r="Q33" s="68">
        <v>4264</v>
      </c>
      <c r="R33" s="42">
        <v>4165</v>
      </c>
      <c r="S33" s="42">
        <v>3978</v>
      </c>
      <c r="T33" s="42">
        <v>4050</v>
      </c>
      <c r="U33" s="42">
        <v>4239</v>
      </c>
      <c r="V33" s="42">
        <v>4028</v>
      </c>
      <c r="W33" s="42">
        <v>3863</v>
      </c>
      <c r="X33" s="42">
        <v>4706</v>
      </c>
      <c r="Y33" s="42">
        <v>5366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712</v>
      </c>
      <c r="J34" s="68">
        <v>877</v>
      </c>
      <c r="K34" s="68">
        <v>899</v>
      </c>
      <c r="L34" s="68">
        <v>871</v>
      </c>
      <c r="M34" s="68">
        <v>855</v>
      </c>
      <c r="N34" s="68">
        <v>857</v>
      </c>
      <c r="O34" s="68">
        <v>938</v>
      </c>
      <c r="P34" s="68">
        <v>965</v>
      </c>
      <c r="Q34" s="42">
        <v>1042</v>
      </c>
      <c r="R34" s="42">
        <v>1065</v>
      </c>
      <c r="S34" s="42">
        <v>1116</v>
      </c>
      <c r="T34" s="42">
        <v>1104</v>
      </c>
      <c r="U34" s="42">
        <v>1179</v>
      </c>
      <c r="V34" s="42">
        <v>1186</v>
      </c>
      <c r="W34" s="42">
        <v>766</v>
      </c>
      <c r="X34" s="42">
        <v>1063</v>
      </c>
      <c r="Y34" s="42">
        <v>1233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T35" si="18">I36+I44</f>
        <v>409</v>
      </c>
      <c r="J35" s="3">
        <f t="shared" si="18"/>
        <v>488</v>
      </c>
      <c r="K35" s="3">
        <f t="shared" si="18"/>
        <v>474</v>
      </c>
      <c r="L35" s="3">
        <f t="shared" si="18"/>
        <v>475</v>
      </c>
      <c r="M35" s="3">
        <f t="shared" si="18"/>
        <v>466</v>
      </c>
      <c r="N35" s="3">
        <f t="shared" si="18"/>
        <v>490</v>
      </c>
      <c r="O35" s="3">
        <f t="shared" si="18"/>
        <v>506</v>
      </c>
      <c r="P35" s="3">
        <f t="shared" si="18"/>
        <v>514</v>
      </c>
      <c r="Q35" s="3">
        <f t="shared" si="18"/>
        <v>532</v>
      </c>
      <c r="R35" s="3">
        <f t="shared" si="18"/>
        <v>524</v>
      </c>
      <c r="S35" s="3">
        <f t="shared" si="18"/>
        <v>559</v>
      </c>
      <c r="T35" s="3">
        <f t="shared" si="18"/>
        <v>574</v>
      </c>
      <c r="U35" s="3">
        <f>U36</f>
        <v>576</v>
      </c>
      <c r="V35" s="3">
        <f t="shared" ref="V35:Y35" si="19">V36</f>
        <v>585</v>
      </c>
      <c r="W35" s="3">
        <f t="shared" si="19"/>
        <v>175</v>
      </c>
      <c r="X35" s="3">
        <f t="shared" si="19"/>
        <v>411</v>
      </c>
      <c r="Y35" s="3">
        <f t="shared" si="19"/>
        <v>571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409</v>
      </c>
      <c r="J36" s="68">
        <v>488</v>
      </c>
      <c r="K36" s="68">
        <v>474</v>
      </c>
      <c r="L36" s="68">
        <v>475</v>
      </c>
      <c r="M36" s="68">
        <v>466</v>
      </c>
      <c r="N36" s="68">
        <v>490</v>
      </c>
      <c r="O36" s="68">
        <v>506</v>
      </c>
      <c r="P36" s="68">
        <v>514</v>
      </c>
      <c r="Q36" s="68">
        <v>532</v>
      </c>
      <c r="R36" s="42">
        <v>524</v>
      </c>
      <c r="S36" s="42">
        <v>559</v>
      </c>
      <c r="T36" s="42">
        <v>574</v>
      </c>
      <c r="U36" s="42">
        <v>576</v>
      </c>
      <c r="V36" s="42">
        <v>585</v>
      </c>
      <c r="W36" s="42">
        <v>175</v>
      </c>
      <c r="X36" s="42">
        <v>411</v>
      </c>
      <c r="Y36" s="42">
        <v>571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79</v>
      </c>
      <c r="J37" s="68">
        <v>84</v>
      </c>
      <c r="K37" s="68">
        <v>72</v>
      </c>
      <c r="L37" s="68">
        <v>68</v>
      </c>
      <c r="M37" s="68">
        <v>68</v>
      </c>
      <c r="N37" s="68">
        <v>71</v>
      </c>
      <c r="O37" s="68">
        <v>72</v>
      </c>
      <c r="P37" s="68">
        <v>71</v>
      </c>
      <c r="Q37" s="68">
        <v>77</v>
      </c>
      <c r="R37" s="42">
        <v>67</v>
      </c>
      <c r="S37" s="42">
        <v>57</v>
      </c>
      <c r="T37" s="42">
        <v>54</v>
      </c>
      <c r="U37" s="42">
        <v>55</v>
      </c>
      <c r="V37" s="42">
        <v>48</v>
      </c>
      <c r="W37" s="42">
        <v>12</v>
      </c>
      <c r="X37" s="42">
        <v>23</v>
      </c>
      <c r="Y37" s="42">
        <v>27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79</v>
      </c>
      <c r="J39" s="68">
        <v>84</v>
      </c>
      <c r="K39" s="68">
        <v>72</v>
      </c>
      <c r="L39" s="68">
        <v>68</v>
      </c>
      <c r="M39" s="68">
        <v>68</v>
      </c>
      <c r="N39" s="68">
        <v>71</v>
      </c>
      <c r="O39" s="68">
        <v>72</v>
      </c>
      <c r="P39" s="68">
        <v>71</v>
      </c>
      <c r="Q39" s="68">
        <v>77</v>
      </c>
      <c r="R39" s="42">
        <v>67</v>
      </c>
      <c r="S39" s="42">
        <v>57</v>
      </c>
      <c r="T39" s="42">
        <v>54</v>
      </c>
      <c r="U39" s="42">
        <v>55</v>
      </c>
      <c r="V39" s="42">
        <v>48</v>
      </c>
      <c r="W39" s="42">
        <v>12</v>
      </c>
      <c r="X39" s="42">
        <v>23</v>
      </c>
      <c r="Y39" s="42">
        <v>27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330</v>
      </c>
      <c r="J40" s="68">
        <v>404</v>
      </c>
      <c r="K40" s="68">
        <v>402</v>
      </c>
      <c r="L40" s="68">
        <v>407</v>
      </c>
      <c r="M40" s="68">
        <v>399</v>
      </c>
      <c r="N40" s="68">
        <v>418</v>
      </c>
      <c r="O40" s="68">
        <v>434</v>
      </c>
      <c r="P40" s="68">
        <v>443</v>
      </c>
      <c r="Q40" s="68">
        <v>454</v>
      </c>
      <c r="R40" s="42">
        <v>457</v>
      </c>
      <c r="S40" s="42">
        <v>501</v>
      </c>
      <c r="T40" s="42">
        <v>521</v>
      </c>
      <c r="U40" s="42">
        <v>522</v>
      </c>
      <c r="V40" s="42">
        <v>537</v>
      </c>
      <c r="W40" s="42">
        <v>163</v>
      </c>
      <c r="X40" s="42">
        <v>387</v>
      </c>
      <c r="Y40" s="42">
        <v>544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3</v>
      </c>
      <c r="J41" s="68">
        <v>3</v>
      </c>
      <c r="K41" s="68">
        <v>3</v>
      </c>
      <c r="L41" s="68">
        <v>3</v>
      </c>
      <c r="M41" s="68">
        <v>4</v>
      </c>
      <c r="N41" s="68">
        <v>4</v>
      </c>
      <c r="O41" s="68">
        <v>4</v>
      </c>
      <c r="P41" s="68">
        <v>5</v>
      </c>
      <c r="Q41" s="68">
        <v>5</v>
      </c>
      <c r="R41" s="42">
        <v>6</v>
      </c>
      <c r="S41" s="42">
        <v>6</v>
      </c>
      <c r="T41" s="42">
        <v>7</v>
      </c>
      <c r="U41" s="42">
        <v>7</v>
      </c>
      <c r="V41" s="42">
        <v>7</v>
      </c>
      <c r="W41" s="42">
        <v>2</v>
      </c>
      <c r="X41" s="42">
        <v>3</v>
      </c>
      <c r="Y41" s="42">
        <v>5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12</v>
      </c>
      <c r="J42" s="68">
        <v>14</v>
      </c>
      <c r="K42" s="68">
        <v>17</v>
      </c>
      <c r="L42" s="68">
        <v>22</v>
      </c>
      <c r="M42" s="68">
        <v>25</v>
      </c>
      <c r="N42" s="68">
        <v>29</v>
      </c>
      <c r="O42" s="68">
        <v>30</v>
      </c>
      <c r="P42" s="68">
        <v>35</v>
      </c>
      <c r="Q42" s="68">
        <v>42</v>
      </c>
      <c r="R42" s="42">
        <v>69</v>
      </c>
      <c r="S42" s="42">
        <v>127</v>
      </c>
      <c r="T42" s="42">
        <v>112</v>
      </c>
      <c r="U42" s="42">
        <v>51</v>
      </c>
      <c r="V42" s="42">
        <v>34</v>
      </c>
      <c r="W42" s="42">
        <v>4</v>
      </c>
      <c r="X42" s="42">
        <v>2</v>
      </c>
      <c r="Y42" s="42">
        <v>2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315</v>
      </c>
      <c r="J43" s="68">
        <v>388</v>
      </c>
      <c r="K43" s="68">
        <v>382</v>
      </c>
      <c r="L43" s="68">
        <v>381</v>
      </c>
      <c r="M43" s="68">
        <v>371</v>
      </c>
      <c r="N43" s="68">
        <v>386</v>
      </c>
      <c r="O43" s="68">
        <v>400</v>
      </c>
      <c r="P43" s="68">
        <v>403</v>
      </c>
      <c r="Q43" s="68">
        <v>407</v>
      </c>
      <c r="R43" s="42">
        <v>382</v>
      </c>
      <c r="S43" s="42">
        <v>368</v>
      </c>
      <c r="T43" s="42">
        <v>402</v>
      </c>
      <c r="U43" s="42">
        <v>464</v>
      </c>
      <c r="V43" s="42">
        <v>497</v>
      </c>
      <c r="W43" s="42">
        <v>158</v>
      </c>
      <c r="X43" s="42">
        <v>383</v>
      </c>
      <c r="Y43" s="42">
        <v>537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0</v>
      </c>
      <c r="U44" s="42" t="s">
        <v>18</v>
      </c>
      <c r="V44" s="42" t="s">
        <v>18</v>
      </c>
      <c r="W44" s="42" t="s">
        <v>18</v>
      </c>
      <c r="X44" s="42" t="s">
        <v>18</v>
      </c>
      <c r="Y44" s="42" t="s">
        <v>18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0">J35/I35-1</f>
        <v>0.1931540342298288</v>
      </c>
      <c r="K46" s="65">
        <f t="shared" si="20"/>
        <v>-2.8688524590163911E-2</v>
      </c>
      <c r="L46" s="65">
        <f t="shared" si="20"/>
        <v>2.1097046413502962E-3</v>
      </c>
      <c r="M46" s="65">
        <f t="shared" si="20"/>
        <v>-1.8947368421052602E-2</v>
      </c>
      <c r="N46" s="65">
        <f t="shared" si="20"/>
        <v>5.1502145922746712E-2</v>
      </c>
      <c r="O46" s="65">
        <f t="shared" si="20"/>
        <v>3.2653061224489743E-2</v>
      </c>
      <c r="P46" s="65">
        <f t="shared" si="20"/>
        <v>1.5810276679841806E-2</v>
      </c>
      <c r="Q46" s="65">
        <f t="shared" si="20"/>
        <v>3.5019455252918386E-2</v>
      </c>
      <c r="R46" s="65">
        <f t="shared" si="20"/>
        <v>-1.5037593984962405E-2</v>
      </c>
      <c r="S46" s="65">
        <f t="shared" si="20"/>
        <v>6.6793893129770909E-2</v>
      </c>
      <c r="T46" s="65">
        <f t="shared" si="20"/>
        <v>2.683363148479434E-2</v>
      </c>
      <c r="U46" s="65">
        <f t="shared" si="20"/>
        <v>3.4843205574912606E-3</v>
      </c>
      <c r="V46" s="65">
        <f t="shared" si="20"/>
        <v>1.5625E-2</v>
      </c>
      <c r="W46" s="65">
        <f t="shared" si="20"/>
        <v>-0.70085470085470081</v>
      </c>
      <c r="X46" s="65">
        <f t="shared" si="20"/>
        <v>1.3485714285714288</v>
      </c>
      <c r="Y46" s="65">
        <f t="shared" si="20"/>
        <v>0.38929440389294401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0"/>
        <v>0.1931540342298288</v>
      </c>
      <c r="K47" s="65">
        <f t="shared" si="20"/>
        <v>-2.8688524590163911E-2</v>
      </c>
      <c r="L47" s="65">
        <f t="shared" si="20"/>
        <v>2.1097046413502962E-3</v>
      </c>
      <c r="M47" s="65">
        <f t="shared" si="20"/>
        <v>-1.8947368421052602E-2</v>
      </c>
      <c r="N47" s="65">
        <f t="shared" si="20"/>
        <v>5.1502145922746712E-2</v>
      </c>
      <c r="O47" s="65">
        <f t="shared" si="20"/>
        <v>3.2653061224489743E-2</v>
      </c>
      <c r="P47" s="65">
        <f t="shared" si="20"/>
        <v>1.5810276679841806E-2</v>
      </c>
      <c r="Q47" s="65">
        <f t="shared" si="20"/>
        <v>3.5019455252918386E-2</v>
      </c>
      <c r="R47" s="65">
        <f t="shared" si="20"/>
        <v>-1.5037593984962405E-2</v>
      </c>
      <c r="S47" s="65">
        <f t="shared" si="20"/>
        <v>6.6793893129770909E-2</v>
      </c>
      <c r="T47" s="65">
        <f t="shared" si="20"/>
        <v>2.683363148479434E-2</v>
      </c>
      <c r="U47" s="65">
        <f t="shared" si="20"/>
        <v>3.4843205574912606E-3</v>
      </c>
      <c r="V47" s="65">
        <f t="shared" si="20"/>
        <v>1.5625E-2</v>
      </c>
      <c r="W47" s="65">
        <f t="shared" si="20"/>
        <v>-0.70085470085470081</v>
      </c>
      <c r="X47" s="65">
        <f t="shared" si="20"/>
        <v>1.3485714285714288</v>
      </c>
      <c r="Y47" s="65">
        <f t="shared" si="20"/>
        <v>0.38929440389294401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0"/>
        <v>6.3291139240506222E-2</v>
      </c>
      <c r="K48" s="65">
        <f t="shared" si="20"/>
        <v>-0.1428571428571429</v>
      </c>
      <c r="L48" s="65">
        <f t="shared" si="20"/>
        <v>-5.555555555555558E-2</v>
      </c>
      <c r="M48" s="65">
        <f t="shared" si="20"/>
        <v>0</v>
      </c>
      <c r="N48" s="65">
        <f t="shared" si="20"/>
        <v>4.4117647058823595E-2</v>
      </c>
      <c r="O48" s="65">
        <f t="shared" si="20"/>
        <v>1.4084507042253502E-2</v>
      </c>
      <c r="P48" s="65">
        <f t="shared" si="20"/>
        <v>-1.388888888888884E-2</v>
      </c>
      <c r="Q48" s="65">
        <f t="shared" si="20"/>
        <v>8.4507042253521236E-2</v>
      </c>
      <c r="R48" s="65">
        <f t="shared" si="20"/>
        <v>-0.12987012987012991</v>
      </c>
      <c r="S48" s="65">
        <f t="shared" si="20"/>
        <v>-0.14925373134328357</v>
      </c>
      <c r="T48" s="65">
        <f t="shared" si="20"/>
        <v>-5.2631578947368474E-2</v>
      </c>
      <c r="U48" s="65">
        <f t="shared" si="20"/>
        <v>1.8518518518518601E-2</v>
      </c>
      <c r="V48" s="65">
        <f t="shared" si="20"/>
        <v>-0.12727272727272732</v>
      </c>
      <c r="W48" s="65">
        <f t="shared" si="20"/>
        <v>-0.75</v>
      </c>
      <c r="X48" s="65">
        <f t="shared" si="20"/>
        <v>0.91666666666666674</v>
      </c>
      <c r="Y48" s="65">
        <f t="shared" si="20"/>
        <v>0.17391304347826098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1">J40/I40-1</f>
        <v>0.22424242424242413</v>
      </c>
      <c r="K49" s="65">
        <f t="shared" si="21"/>
        <v>-4.9504950495049549E-3</v>
      </c>
      <c r="L49" s="65">
        <f t="shared" si="21"/>
        <v>1.2437810945273631E-2</v>
      </c>
      <c r="M49" s="65">
        <f t="shared" si="21"/>
        <v>-1.9656019656019708E-2</v>
      </c>
      <c r="N49" s="65">
        <f t="shared" si="21"/>
        <v>4.7619047619047672E-2</v>
      </c>
      <c r="O49" s="65">
        <f t="shared" si="21"/>
        <v>3.8277511961722466E-2</v>
      </c>
      <c r="P49" s="65">
        <f t="shared" si="21"/>
        <v>2.0737327188940169E-2</v>
      </c>
      <c r="Q49" s="65">
        <f t="shared" si="21"/>
        <v>2.483069977426644E-2</v>
      </c>
      <c r="R49" s="65">
        <f t="shared" si="21"/>
        <v>6.6079295154184425E-3</v>
      </c>
      <c r="S49" s="65">
        <f t="shared" si="21"/>
        <v>9.6280087527352398E-2</v>
      </c>
      <c r="T49" s="65">
        <f t="shared" si="21"/>
        <v>3.9920159680638667E-2</v>
      </c>
      <c r="U49" s="65">
        <f t="shared" si="21"/>
        <v>1.9193857965451588E-3</v>
      </c>
      <c r="V49" s="65">
        <f t="shared" si="21"/>
        <v>2.8735632183908066E-2</v>
      </c>
      <c r="W49" s="65">
        <f t="shared" si="21"/>
        <v>-0.69646182495344511</v>
      </c>
      <c r="X49" s="65">
        <f t="shared" si="21"/>
        <v>1.3742331288343559</v>
      </c>
      <c r="Y49" s="65">
        <f t="shared" si="21"/>
        <v>0.40568475452196373</v>
      </c>
    </row>
    <row r="50" spans="1:25" x14ac:dyDescent="0.3">
      <c r="A50" s="73" t="s">
        <v>110</v>
      </c>
      <c r="B50" s="88" t="s">
        <v>3</v>
      </c>
      <c r="C50" s="88" t="s">
        <v>3</v>
      </c>
      <c r="D50" s="88" t="s">
        <v>3</v>
      </c>
      <c r="E50" s="88" t="s">
        <v>3</v>
      </c>
      <c r="F50" s="88" t="s">
        <v>3</v>
      </c>
      <c r="G50" s="88" t="s">
        <v>3</v>
      </c>
      <c r="H50" s="88" t="s">
        <v>3</v>
      </c>
      <c r="I50" s="88" t="s">
        <v>3</v>
      </c>
      <c r="J50" s="88" t="s">
        <v>3</v>
      </c>
      <c r="K50" s="88" t="s">
        <v>3</v>
      </c>
      <c r="L50" s="88" t="s">
        <v>3</v>
      </c>
      <c r="M50" s="88" t="s">
        <v>3</v>
      </c>
      <c r="N50" s="88" t="s">
        <v>3</v>
      </c>
      <c r="O50" s="88" t="s">
        <v>3</v>
      </c>
      <c r="P50" s="88" t="s">
        <v>3</v>
      </c>
      <c r="Q50" s="88" t="s">
        <v>3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2">I35/I32</f>
        <v>0.10584886128364389</v>
      </c>
      <c r="J52" s="65">
        <f t="shared" si="22"/>
        <v>0.12329459322890349</v>
      </c>
      <c r="K52" s="65">
        <f t="shared" si="22"/>
        <v>0.1073126556486303</v>
      </c>
      <c r="L52" s="65">
        <f t="shared" si="22"/>
        <v>0.11739990113692536</v>
      </c>
      <c r="M52" s="65">
        <f t="shared" si="22"/>
        <v>0.10545372256166553</v>
      </c>
      <c r="N52" s="65">
        <f t="shared" si="22"/>
        <v>8.7188612099644125E-2</v>
      </c>
      <c r="O52" s="65">
        <f t="shared" si="22"/>
        <v>9.2403214024835645E-2</v>
      </c>
      <c r="P52" s="65">
        <f t="shared" si="22"/>
        <v>9.9189502122732531E-2</v>
      </c>
      <c r="Q52" s="65">
        <f t="shared" si="22"/>
        <v>0.10026385224274406</v>
      </c>
      <c r="R52" s="65">
        <f t="shared" si="22"/>
        <v>0.10019120458891013</v>
      </c>
      <c r="S52" s="65">
        <f t="shared" si="22"/>
        <v>0.10971540726202159</v>
      </c>
      <c r="T52" s="65">
        <f t="shared" si="22"/>
        <v>0.1113698098564222</v>
      </c>
      <c r="U52" s="65">
        <f t="shared" si="22"/>
        <v>0.10631229235880399</v>
      </c>
      <c r="V52" s="65">
        <f t="shared" si="22"/>
        <v>0.11219792865362485</v>
      </c>
      <c r="W52" s="65">
        <f t="shared" ref="W52:X52" si="23">W35/W32</f>
        <v>3.7796976241900648E-2</v>
      </c>
      <c r="X52" s="65">
        <f t="shared" si="23"/>
        <v>7.1230502599653384E-2</v>
      </c>
      <c r="Y52" s="65">
        <f t="shared" ref="Y52" si="24">Y35/Y32</f>
        <v>8.6515151515151517E-2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5">I35/I34</f>
        <v>0.574438202247191</v>
      </c>
      <c r="J53" s="88">
        <f t="shared" si="25"/>
        <v>0.55644241733181299</v>
      </c>
      <c r="K53" s="88">
        <f t="shared" si="25"/>
        <v>0.52725250278086766</v>
      </c>
      <c r="L53" s="88">
        <f t="shared" si="25"/>
        <v>0.54535017221584381</v>
      </c>
      <c r="M53" s="88">
        <f t="shared" si="25"/>
        <v>0.54502923976608186</v>
      </c>
      <c r="N53" s="88">
        <f t="shared" si="25"/>
        <v>0.57176196032672111</v>
      </c>
      <c r="O53" s="88">
        <f t="shared" si="25"/>
        <v>0.53944562899786785</v>
      </c>
      <c r="P53" s="88">
        <f t="shared" si="25"/>
        <v>0.53264248704663208</v>
      </c>
      <c r="Q53" s="88">
        <f t="shared" si="25"/>
        <v>0.51055662188099804</v>
      </c>
      <c r="R53" s="88">
        <f t="shared" si="25"/>
        <v>0.49201877934272298</v>
      </c>
      <c r="S53" s="88">
        <f t="shared" si="25"/>
        <v>0.50089605734767029</v>
      </c>
      <c r="T53" s="88">
        <f t="shared" si="25"/>
        <v>0.51992753623188404</v>
      </c>
      <c r="U53" s="88">
        <f t="shared" si="25"/>
        <v>0.48854961832061067</v>
      </c>
      <c r="V53" s="88">
        <f t="shared" si="25"/>
        <v>0.49325463743676223</v>
      </c>
      <c r="W53" s="88">
        <f t="shared" ref="W53:X53" si="26">W35/W34</f>
        <v>0.22845953002610966</v>
      </c>
      <c r="X53" s="88">
        <f t="shared" si="26"/>
        <v>0.38664158043273755</v>
      </c>
      <c r="Y53" s="88">
        <f t="shared" ref="Y53" si="27">Y35/Y34</f>
        <v>0.46309813463098137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8">I42/I35</f>
        <v>2.9339853300733496E-2</v>
      </c>
      <c r="J55" s="88">
        <f t="shared" si="28"/>
        <v>2.8688524590163935E-2</v>
      </c>
      <c r="K55" s="88">
        <f t="shared" si="28"/>
        <v>3.5864978902953586E-2</v>
      </c>
      <c r="L55" s="88">
        <f t="shared" si="28"/>
        <v>4.6315789473684213E-2</v>
      </c>
      <c r="M55" s="88">
        <f t="shared" si="28"/>
        <v>5.3648068669527899E-2</v>
      </c>
      <c r="N55" s="88">
        <f t="shared" si="28"/>
        <v>5.9183673469387757E-2</v>
      </c>
      <c r="O55" s="88">
        <f t="shared" si="28"/>
        <v>5.9288537549407112E-2</v>
      </c>
      <c r="P55" s="88">
        <f t="shared" si="28"/>
        <v>6.8093385214007776E-2</v>
      </c>
      <c r="Q55" s="88">
        <f t="shared" si="28"/>
        <v>7.8947368421052627E-2</v>
      </c>
      <c r="R55" s="88">
        <f t="shared" si="28"/>
        <v>0.1316793893129771</v>
      </c>
      <c r="S55" s="88">
        <f t="shared" si="28"/>
        <v>0.22719141323792486</v>
      </c>
      <c r="T55" s="88">
        <f t="shared" si="28"/>
        <v>0.1951219512195122</v>
      </c>
      <c r="U55" s="88">
        <f t="shared" si="28"/>
        <v>8.8541666666666671E-2</v>
      </c>
      <c r="V55" s="88">
        <f t="shared" si="28"/>
        <v>5.8119658119658121E-2</v>
      </c>
      <c r="W55" s="88">
        <f t="shared" ref="W55:X55" si="29">W42/W35</f>
        <v>2.2857142857142857E-2</v>
      </c>
      <c r="X55" s="88">
        <f t="shared" si="29"/>
        <v>4.8661800486618006E-3</v>
      </c>
      <c r="Y55" s="88">
        <f t="shared" ref="Y55" si="30">Y42/Y35</f>
        <v>3.5026269702276708E-3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1">I37/I35</f>
        <v>0.19315403422982885</v>
      </c>
      <c r="J56" s="65">
        <f t="shared" si="31"/>
        <v>0.1721311475409836</v>
      </c>
      <c r="K56" s="65">
        <f t="shared" si="31"/>
        <v>0.15189873417721519</v>
      </c>
      <c r="L56" s="65">
        <f t="shared" si="31"/>
        <v>0.1431578947368421</v>
      </c>
      <c r="M56" s="65">
        <f t="shared" si="31"/>
        <v>0.14592274678111589</v>
      </c>
      <c r="N56" s="65">
        <f t="shared" si="31"/>
        <v>0.14489795918367346</v>
      </c>
      <c r="O56" s="65">
        <f t="shared" si="31"/>
        <v>0.14229249011857709</v>
      </c>
      <c r="P56" s="65">
        <f t="shared" si="31"/>
        <v>0.13813229571984437</v>
      </c>
      <c r="Q56" s="65">
        <f t="shared" si="31"/>
        <v>0.14473684210526316</v>
      </c>
      <c r="R56" s="65">
        <f t="shared" si="31"/>
        <v>0.12786259541984732</v>
      </c>
      <c r="S56" s="65">
        <f t="shared" si="31"/>
        <v>0.10196779964221825</v>
      </c>
      <c r="T56" s="65">
        <f t="shared" si="31"/>
        <v>9.4076655052264813E-2</v>
      </c>
      <c r="U56" s="65">
        <f t="shared" si="31"/>
        <v>9.5486111111111105E-2</v>
      </c>
      <c r="V56" s="65">
        <f t="shared" si="31"/>
        <v>8.2051282051282051E-2</v>
      </c>
      <c r="W56" s="65">
        <f t="shared" ref="W56:X56" si="32">W37/W35</f>
        <v>6.8571428571428575E-2</v>
      </c>
      <c r="X56" s="65">
        <f t="shared" si="32"/>
        <v>5.5961070559610707E-2</v>
      </c>
      <c r="Y56" s="65">
        <f t="shared" ref="Y56" si="33">Y37/Y35</f>
        <v>4.7285464098073555E-2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4">I8-I35</f>
        <v>507</v>
      </c>
      <c r="J59" s="42">
        <f t="shared" si="34"/>
        <v>449</v>
      </c>
      <c r="K59" s="42">
        <f t="shared" si="34"/>
        <v>420</v>
      </c>
      <c r="L59" s="42">
        <f t="shared" si="34"/>
        <v>376</v>
      </c>
      <c r="M59" s="42">
        <f t="shared" si="34"/>
        <v>326</v>
      </c>
      <c r="N59" s="42">
        <f t="shared" si="34"/>
        <v>322</v>
      </c>
      <c r="O59" s="42">
        <f t="shared" si="34"/>
        <v>340</v>
      </c>
      <c r="P59" s="42">
        <f t="shared" si="34"/>
        <v>393</v>
      </c>
      <c r="Q59" s="42">
        <f t="shared" si="34"/>
        <v>422</v>
      </c>
      <c r="R59" s="42">
        <f t="shared" si="34"/>
        <v>468</v>
      </c>
      <c r="S59" s="42">
        <f t="shared" si="34"/>
        <v>494</v>
      </c>
      <c r="T59" s="42">
        <f t="shared" si="34"/>
        <v>464</v>
      </c>
      <c r="U59" s="42">
        <f t="shared" si="34"/>
        <v>514</v>
      </c>
      <c r="V59" s="42">
        <f t="shared" si="34"/>
        <v>482</v>
      </c>
      <c r="W59" s="42">
        <f t="shared" ref="W59:X59" si="35">W8-W35</f>
        <v>195</v>
      </c>
      <c r="X59" s="42">
        <f t="shared" si="35"/>
        <v>603</v>
      </c>
      <c r="Y59" s="42">
        <f t="shared" ref="Y59" si="36">Y8-Y35</f>
        <v>497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7">(J59-I59)/ABS(I59)</f>
        <v>-0.11439842209072978</v>
      </c>
      <c r="K61" s="87">
        <f t="shared" si="37"/>
        <v>-6.4587973273942098E-2</v>
      </c>
      <c r="L61" s="87">
        <f t="shared" si="37"/>
        <v>-0.10476190476190476</v>
      </c>
      <c r="M61" s="87">
        <f t="shared" si="37"/>
        <v>-0.13297872340425532</v>
      </c>
      <c r="N61" s="87">
        <f t="shared" si="37"/>
        <v>-1.2269938650306749E-2</v>
      </c>
      <c r="O61" s="87">
        <f t="shared" si="37"/>
        <v>5.5900621118012424E-2</v>
      </c>
      <c r="P61" s="87">
        <f t="shared" si="37"/>
        <v>0.15588235294117647</v>
      </c>
      <c r="Q61" s="87">
        <f t="shared" si="37"/>
        <v>7.3791348600508899E-2</v>
      </c>
      <c r="R61" s="87">
        <f t="shared" si="37"/>
        <v>0.10900473933649289</v>
      </c>
      <c r="S61" s="87">
        <f t="shared" si="37"/>
        <v>5.5555555555555552E-2</v>
      </c>
      <c r="T61" s="87">
        <f t="shared" si="37"/>
        <v>-6.0728744939271252E-2</v>
      </c>
      <c r="U61" s="87">
        <f t="shared" si="37"/>
        <v>0.10775862068965517</v>
      </c>
      <c r="V61" s="87">
        <f t="shared" si="37"/>
        <v>-6.2256809338521402E-2</v>
      </c>
      <c r="W61" s="87">
        <f t="shared" si="37"/>
        <v>-0.5954356846473029</v>
      </c>
      <c r="X61" s="87">
        <f t="shared" si="37"/>
        <v>2.0923076923076924</v>
      </c>
      <c r="Y61" s="87">
        <f t="shared" si="37"/>
        <v>-0.175787728026534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436" priority="19" stopIfTrue="1" operator="lessThan">
      <formula>0</formula>
    </cfRule>
  </conditionalFormatting>
  <conditionalFormatting sqref="B19:V24 W19:Y29 I25:V26 B27:V27 I28:V29 Z34:HI35 Z51:HI53 I55:Y56">
    <cfRule type="cellIs" dxfId="435" priority="21" stopIfTrue="1" operator="lessThan">
      <formula>0</formula>
    </cfRule>
  </conditionalFormatting>
  <conditionalFormatting sqref="B48:Y51 B54:Y54 A57:U57 I59:Y59">
    <cfRule type="cellIs" dxfId="434" priority="4" stopIfTrue="1" operator="lessThan">
      <formula>0</formula>
    </cfRule>
  </conditionalFormatting>
  <conditionalFormatting sqref="C50:I50 B50:B51 I52:Y53">
    <cfRule type="cellIs" dxfId="433" priority="18" stopIfTrue="1" operator="lessThan">
      <formula>0</formula>
    </cfRule>
  </conditionalFormatting>
  <conditionalFormatting sqref="C19:Y23">
    <cfRule type="cellIs" dxfId="432" priority="2" operator="lessThan">
      <formula>0</formula>
    </cfRule>
  </conditionalFormatting>
  <conditionalFormatting sqref="J46:Y50 B50:U50">
    <cfRule type="cellIs" dxfId="431" priority="1" operator="lessThan">
      <formula>0</formula>
    </cfRule>
  </conditionalFormatting>
  <conditionalFormatting sqref="J61:Y61">
    <cfRule type="cellIs" dxfId="430" priority="3" stopIfTrue="1" operator="lessThan">
      <formula>0</formula>
    </cfRule>
  </conditionalFormatting>
  <conditionalFormatting sqref="M34:P34">
    <cfRule type="cellIs" dxfId="429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5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191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4384</v>
      </c>
      <c r="J5" s="42">
        <v>5260</v>
      </c>
      <c r="K5" s="42">
        <v>5717</v>
      </c>
      <c r="L5" s="42">
        <v>4188</v>
      </c>
      <c r="M5" s="42">
        <v>5447</v>
      </c>
      <c r="N5" s="42">
        <v>6976</v>
      </c>
      <c r="O5" s="42">
        <v>6554</v>
      </c>
      <c r="P5" s="42">
        <v>6346</v>
      </c>
      <c r="Q5" s="42">
        <v>6941</v>
      </c>
      <c r="R5" s="42">
        <v>6276</v>
      </c>
      <c r="S5" s="42">
        <v>5984</v>
      </c>
      <c r="T5" s="42">
        <v>6305</v>
      </c>
      <c r="U5" s="42">
        <v>6851</v>
      </c>
      <c r="V5" s="42">
        <v>6694</v>
      </c>
      <c r="W5" s="42">
        <v>4891</v>
      </c>
      <c r="X5" s="42">
        <v>7776</v>
      </c>
      <c r="Y5" s="42">
        <v>9337</v>
      </c>
    </row>
    <row r="6" spans="1:25" x14ac:dyDescent="0.3">
      <c r="A6" s="67" t="s">
        <v>113</v>
      </c>
      <c r="B6" s="42">
        <v>2370</v>
      </c>
      <c r="C6" s="42">
        <v>2585</v>
      </c>
      <c r="D6" s="42">
        <v>2419</v>
      </c>
      <c r="E6" s="42">
        <v>2575</v>
      </c>
      <c r="F6" s="68">
        <v>2830</v>
      </c>
      <c r="G6" s="68">
        <v>3083</v>
      </c>
      <c r="H6" s="68">
        <v>3259</v>
      </c>
      <c r="I6" s="68">
        <v>3699</v>
      </c>
      <c r="J6" s="68">
        <v>4478</v>
      </c>
      <c r="K6" s="68">
        <v>4864</v>
      </c>
      <c r="L6" s="68">
        <v>3383</v>
      </c>
      <c r="M6" s="68">
        <v>4614</v>
      </c>
      <c r="N6" s="68">
        <v>6174</v>
      </c>
      <c r="O6" s="68">
        <v>5723</v>
      </c>
      <c r="P6" s="68">
        <v>5430</v>
      </c>
      <c r="Q6" s="68">
        <v>5970</v>
      </c>
      <c r="R6" s="42">
        <v>5225</v>
      </c>
      <c r="S6" s="42">
        <v>4837</v>
      </c>
      <c r="T6" s="42">
        <v>5078</v>
      </c>
      <c r="U6" s="42">
        <v>5603</v>
      </c>
      <c r="V6" s="42">
        <v>5428</v>
      </c>
      <c r="W6" s="42">
        <v>4201</v>
      </c>
      <c r="X6" s="42">
        <v>6395</v>
      </c>
      <c r="Y6" s="42">
        <v>7974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685</v>
      </c>
      <c r="J7" s="68">
        <v>782</v>
      </c>
      <c r="K7" s="68">
        <v>853</v>
      </c>
      <c r="L7" s="68">
        <v>805</v>
      </c>
      <c r="M7" s="68">
        <v>833</v>
      </c>
      <c r="N7" s="68">
        <v>802</v>
      </c>
      <c r="O7" s="68">
        <v>832</v>
      </c>
      <c r="P7" s="68">
        <v>917</v>
      </c>
      <c r="Q7" s="42">
        <v>971</v>
      </c>
      <c r="R7" s="42">
        <v>1052</v>
      </c>
      <c r="S7" s="42">
        <v>1147</v>
      </c>
      <c r="T7" s="42">
        <v>1227</v>
      </c>
      <c r="U7" s="42">
        <v>1249</v>
      </c>
      <c r="V7" s="42">
        <v>1266</v>
      </c>
      <c r="W7" s="42">
        <v>690</v>
      </c>
      <c r="X7" s="42">
        <v>1381</v>
      </c>
      <c r="Y7" s="42">
        <v>1362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421</v>
      </c>
      <c r="J8" s="3">
        <f t="shared" si="0"/>
        <v>460</v>
      </c>
      <c r="K8" s="3">
        <f t="shared" si="0"/>
        <v>486</v>
      </c>
      <c r="L8" s="3">
        <f t="shared" si="0"/>
        <v>467</v>
      </c>
      <c r="M8" s="3">
        <f t="shared" si="0"/>
        <v>471</v>
      </c>
      <c r="N8" s="3">
        <f t="shared" si="0"/>
        <v>506</v>
      </c>
      <c r="O8" s="3">
        <f t="shared" si="0"/>
        <v>537</v>
      </c>
      <c r="P8" s="3">
        <f t="shared" si="0"/>
        <v>596</v>
      </c>
      <c r="Q8" s="3">
        <f t="shared" si="0"/>
        <v>637</v>
      </c>
      <c r="R8" s="3">
        <f t="shared" si="0"/>
        <v>701</v>
      </c>
      <c r="S8" s="3">
        <f t="shared" si="0"/>
        <v>764</v>
      </c>
      <c r="T8" s="3">
        <f t="shared" si="0"/>
        <v>788</v>
      </c>
      <c r="U8" s="3">
        <f t="shared" si="0"/>
        <v>802</v>
      </c>
      <c r="V8" s="3">
        <f t="shared" si="0"/>
        <v>801</v>
      </c>
      <c r="W8" s="3">
        <f t="shared" ref="W8:X8" si="1">W9+W17</f>
        <v>319</v>
      </c>
      <c r="X8" s="3">
        <f t="shared" si="1"/>
        <v>861</v>
      </c>
      <c r="Y8" s="3">
        <f t="shared" ref="Y8" si="2">Y9+Y17</f>
        <v>901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324</v>
      </c>
      <c r="J9" s="68">
        <v>363</v>
      </c>
      <c r="K9" s="68">
        <v>386</v>
      </c>
      <c r="L9" s="68">
        <v>377</v>
      </c>
      <c r="M9" s="68">
        <v>363</v>
      </c>
      <c r="N9" s="68">
        <v>380</v>
      </c>
      <c r="O9" s="68">
        <v>408</v>
      </c>
      <c r="P9" s="68">
        <v>462</v>
      </c>
      <c r="Q9" s="68">
        <v>496</v>
      </c>
      <c r="R9" s="42">
        <v>551</v>
      </c>
      <c r="S9" s="42">
        <v>608</v>
      </c>
      <c r="T9" s="42">
        <v>626</v>
      </c>
      <c r="U9" s="42">
        <v>634</v>
      </c>
      <c r="V9" s="42">
        <v>635</v>
      </c>
      <c r="W9" s="42">
        <v>250</v>
      </c>
      <c r="X9" s="42">
        <v>693</v>
      </c>
      <c r="Y9" s="42">
        <v>698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149</v>
      </c>
      <c r="J10" s="68">
        <v>157</v>
      </c>
      <c r="K10" s="68">
        <v>165</v>
      </c>
      <c r="L10" s="68">
        <v>159</v>
      </c>
      <c r="M10" s="68">
        <v>136</v>
      </c>
      <c r="N10" s="68">
        <v>130</v>
      </c>
      <c r="O10" s="68">
        <v>120</v>
      </c>
      <c r="P10" s="68">
        <v>126</v>
      </c>
      <c r="Q10" s="68">
        <v>130</v>
      </c>
      <c r="R10" s="42">
        <v>127</v>
      </c>
      <c r="S10" s="42">
        <v>138</v>
      </c>
      <c r="T10" s="42">
        <v>133</v>
      </c>
      <c r="U10" s="42">
        <v>121</v>
      </c>
      <c r="V10" s="42">
        <v>109</v>
      </c>
      <c r="W10" s="42">
        <v>46</v>
      </c>
      <c r="X10" s="42">
        <v>122</v>
      </c>
      <c r="Y10" s="42">
        <v>108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65</v>
      </c>
      <c r="J11" s="68">
        <v>53</v>
      </c>
      <c r="K11" s="68">
        <v>54</v>
      </c>
      <c r="L11" s="68">
        <v>44</v>
      </c>
      <c r="M11" s="68">
        <v>19</v>
      </c>
      <c r="N11" s="68">
        <v>19</v>
      </c>
      <c r="O11" s="68">
        <v>18</v>
      </c>
      <c r="P11" s="68">
        <v>20</v>
      </c>
      <c r="Q11" s="68">
        <v>26</v>
      </c>
      <c r="R11" s="42">
        <v>20</v>
      </c>
      <c r="S11" s="42">
        <v>25</v>
      </c>
      <c r="T11" s="42">
        <v>25</v>
      </c>
      <c r="U11" s="42">
        <v>22</v>
      </c>
      <c r="V11" s="42">
        <v>22</v>
      </c>
      <c r="W11" s="42">
        <v>23</v>
      </c>
      <c r="X11" s="42">
        <v>48</v>
      </c>
      <c r="Y11" s="42">
        <v>50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84</v>
      </c>
      <c r="J12" s="68">
        <v>104</v>
      </c>
      <c r="K12" s="68">
        <v>111</v>
      </c>
      <c r="L12" s="68">
        <v>115</v>
      </c>
      <c r="M12" s="68">
        <v>117</v>
      </c>
      <c r="N12" s="68">
        <v>111</v>
      </c>
      <c r="O12" s="68">
        <v>102</v>
      </c>
      <c r="P12" s="68">
        <v>106</v>
      </c>
      <c r="Q12" s="68">
        <v>104</v>
      </c>
      <c r="R12" s="42">
        <v>107</v>
      </c>
      <c r="S12" s="42">
        <v>113</v>
      </c>
      <c r="T12" s="42">
        <v>108</v>
      </c>
      <c r="U12" s="42">
        <v>98</v>
      </c>
      <c r="V12" s="42">
        <v>87</v>
      </c>
      <c r="W12" s="42">
        <v>23</v>
      </c>
      <c r="X12" s="42">
        <v>75</v>
      </c>
      <c r="Y12" s="42">
        <v>58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174</v>
      </c>
      <c r="J13" s="68">
        <v>206</v>
      </c>
      <c r="K13" s="68">
        <v>221</v>
      </c>
      <c r="L13" s="68">
        <v>218</v>
      </c>
      <c r="M13" s="68">
        <v>227</v>
      </c>
      <c r="N13" s="68">
        <v>250</v>
      </c>
      <c r="O13" s="68">
        <v>288</v>
      </c>
      <c r="P13" s="68">
        <v>336</v>
      </c>
      <c r="Q13" s="68">
        <v>366</v>
      </c>
      <c r="R13" s="42">
        <v>425</v>
      </c>
      <c r="S13" s="42">
        <v>470</v>
      </c>
      <c r="T13" s="42">
        <v>492</v>
      </c>
      <c r="U13" s="42">
        <v>513</v>
      </c>
      <c r="V13" s="42">
        <v>526</v>
      </c>
      <c r="W13" s="42">
        <v>204</v>
      </c>
      <c r="X13" s="42">
        <v>570</v>
      </c>
      <c r="Y13" s="42">
        <v>589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10</v>
      </c>
      <c r="J14" s="68">
        <v>11</v>
      </c>
      <c r="K14" s="68">
        <v>11</v>
      </c>
      <c r="L14" s="68">
        <v>10</v>
      </c>
      <c r="M14" s="68">
        <v>10</v>
      </c>
      <c r="N14" s="68">
        <v>9</v>
      </c>
      <c r="O14" s="68">
        <v>8</v>
      </c>
      <c r="P14" s="68">
        <v>7</v>
      </c>
      <c r="Q14" s="68">
        <v>8</v>
      </c>
      <c r="R14" s="42">
        <v>9</v>
      </c>
      <c r="S14" s="42">
        <v>9</v>
      </c>
      <c r="T14" s="42">
        <v>10</v>
      </c>
      <c r="U14" s="42">
        <v>10</v>
      </c>
      <c r="V14" s="42">
        <v>11</v>
      </c>
      <c r="W14" s="42">
        <v>3</v>
      </c>
      <c r="X14" s="42">
        <v>2</v>
      </c>
      <c r="Y14" s="42">
        <v>6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20</v>
      </c>
      <c r="J15" s="68">
        <v>22</v>
      </c>
      <c r="K15" s="68">
        <v>24</v>
      </c>
      <c r="L15" s="68">
        <v>27</v>
      </c>
      <c r="M15" s="68">
        <v>28</v>
      </c>
      <c r="N15" s="68">
        <v>32</v>
      </c>
      <c r="O15" s="68">
        <v>36</v>
      </c>
      <c r="P15" s="68">
        <v>42</v>
      </c>
      <c r="Q15" s="68">
        <v>47</v>
      </c>
      <c r="R15" s="42">
        <v>53</v>
      </c>
      <c r="S15" s="42">
        <v>60</v>
      </c>
      <c r="T15" s="42">
        <v>70</v>
      </c>
      <c r="U15" s="42">
        <v>76</v>
      </c>
      <c r="V15" s="42">
        <v>78</v>
      </c>
      <c r="W15" s="42">
        <v>67</v>
      </c>
      <c r="X15" s="42">
        <v>66</v>
      </c>
      <c r="Y15" s="42">
        <v>75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145</v>
      </c>
      <c r="J16" s="68">
        <v>174</v>
      </c>
      <c r="K16" s="68">
        <v>186</v>
      </c>
      <c r="L16" s="68">
        <v>181</v>
      </c>
      <c r="M16" s="68">
        <v>189</v>
      </c>
      <c r="N16" s="68">
        <v>209</v>
      </c>
      <c r="O16" s="68">
        <v>244</v>
      </c>
      <c r="P16" s="68">
        <v>287</v>
      </c>
      <c r="Q16" s="68">
        <v>311</v>
      </c>
      <c r="R16" s="42">
        <v>363</v>
      </c>
      <c r="S16" s="42">
        <v>401</v>
      </c>
      <c r="T16" s="42">
        <v>412</v>
      </c>
      <c r="U16" s="42">
        <v>426</v>
      </c>
      <c r="V16" s="42">
        <v>437</v>
      </c>
      <c r="W16" s="42">
        <v>134</v>
      </c>
      <c r="X16" s="42">
        <v>502</v>
      </c>
      <c r="Y16" s="42">
        <v>508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97</v>
      </c>
      <c r="J17" s="68">
        <v>97</v>
      </c>
      <c r="K17" s="68">
        <v>100</v>
      </c>
      <c r="L17" s="68">
        <v>90</v>
      </c>
      <c r="M17" s="68">
        <v>108</v>
      </c>
      <c r="N17" s="68">
        <v>126</v>
      </c>
      <c r="O17" s="68">
        <v>129</v>
      </c>
      <c r="P17" s="68">
        <v>134</v>
      </c>
      <c r="Q17" s="68">
        <v>141</v>
      </c>
      <c r="R17" s="42">
        <v>150</v>
      </c>
      <c r="S17" s="42">
        <v>156</v>
      </c>
      <c r="T17" s="42">
        <v>162</v>
      </c>
      <c r="U17" s="42">
        <v>168</v>
      </c>
      <c r="V17" s="42">
        <v>166</v>
      </c>
      <c r="W17" s="42">
        <v>69</v>
      </c>
      <c r="X17" s="42">
        <v>168</v>
      </c>
      <c r="Y17" s="42">
        <v>203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9.2636579572446642E-2</v>
      </c>
      <c r="K19" s="89">
        <f t="shared" si="3"/>
        <v>5.6521739130434678E-2</v>
      </c>
      <c r="L19" s="89">
        <f t="shared" si="3"/>
        <v>-3.9094650205761305E-2</v>
      </c>
      <c r="M19" s="89">
        <f t="shared" si="3"/>
        <v>8.565310492505418E-3</v>
      </c>
      <c r="N19" s="89">
        <f t="shared" si="3"/>
        <v>7.4309978768577478E-2</v>
      </c>
      <c r="O19" s="89">
        <f t="shared" si="3"/>
        <v>6.1264822134387442E-2</v>
      </c>
      <c r="P19" s="89">
        <f t="shared" si="3"/>
        <v>0.10986964618249528</v>
      </c>
      <c r="Q19" s="89">
        <f t="shared" si="3"/>
        <v>6.8791946308724761E-2</v>
      </c>
      <c r="R19" s="89">
        <f t="shared" si="3"/>
        <v>0.10047095761381475</v>
      </c>
      <c r="S19" s="89">
        <f t="shared" si="3"/>
        <v>8.9871611982881516E-2</v>
      </c>
      <c r="T19" s="89">
        <f t="shared" si="3"/>
        <v>3.1413612565444948E-2</v>
      </c>
      <c r="U19" s="89">
        <f t="shared" si="3"/>
        <v>1.7766497461928932E-2</v>
      </c>
      <c r="V19" s="89">
        <f t="shared" si="3"/>
        <v>-1.2468827930174342E-3</v>
      </c>
      <c r="W19" s="89">
        <f t="shared" si="3"/>
        <v>-0.60174781523096132</v>
      </c>
      <c r="X19" s="89">
        <f t="shared" si="3"/>
        <v>1.6990595611285269</v>
      </c>
      <c r="Y19" s="89">
        <f t="shared" si="3"/>
        <v>4.6457607433217252E-2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0.12037037037037046</v>
      </c>
      <c r="K20" s="89">
        <f t="shared" si="3"/>
        <v>6.336088154269981E-2</v>
      </c>
      <c r="L20" s="89">
        <f t="shared" si="3"/>
        <v>-2.3316062176165775E-2</v>
      </c>
      <c r="M20" s="89">
        <f t="shared" si="3"/>
        <v>-3.7135278514588865E-2</v>
      </c>
      <c r="N20" s="89">
        <f t="shared" si="3"/>
        <v>4.6831955922864932E-2</v>
      </c>
      <c r="O20" s="89">
        <f t="shared" si="3"/>
        <v>7.3684210526315796E-2</v>
      </c>
      <c r="P20" s="89">
        <f t="shared" si="3"/>
        <v>0.13235294117647056</v>
      </c>
      <c r="Q20" s="89">
        <f t="shared" si="3"/>
        <v>7.3593073593073655E-2</v>
      </c>
      <c r="R20" s="89">
        <f t="shared" si="3"/>
        <v>0.11088709677419351</v>
      </c>
      <c r="S20" s="89">
        <f t="shared" si="3"/>
        <v>0.10344827586206895</v>
      </c>
      <c r="T20" s="89">
        <f t="shared" si="3"/>
        <v>2.960526315789469E-2</v>
      </c>
      <c r="U20" s="89">
        <f t="shared" si="3"/>
        <v>1.2779552715654896E-2</v>
      </c>
      <c r="V20" s="89">
        <f t="shared" si="3"/>
        <v>1.577287066246047E-3</v>
      </c>
      <c r="W20" s="89">
        <f t="shared" si="3"/>
        <v>-0.60629921259842523</v>
      </c>
      <c r="X20" s="89">
        <f t="shared" si="3"/>
        <v>1.7719999999999998</v>
      </c>
      <c r="Y20" s="89">
        <f t="shared" si="3"/>
        <v>7.2150072150072297E-3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5.3691275167785157E-2</v>
      </c>
      <c r="K21" s="89">
        <f t="shared" si="3"/>
        <v>5.0955414012738842E-2</v>
      </c>
      <c r="L21" s="89">
        <f t="shared" si="3"/>
        <v>-3.6363636363636376E-2</v>
      </c>
      <c r="M21" s="89">
        <f t="shared" si="3"/>
        <v>-0.14465408805031443</v>
      </c>
      <c r="N21" s="89">
        <f t="shared" si="3"/>
        <v>-4.4117647058823484E-2</v>
      </c>
      <c r="O21" s="89">
        <f t="shared" si="3"/>
        <v>-7.6923076923076872E-2</v>
      </c>
      <c r="P21" s="89">
        <f t="shared" si="3"/>
        <v>5.0000000000000044E-2</v>
      </c>
      <c r="Q21" s="89">
        <f t="shared" si="3"/>
        <v>3.1746031746031855E-2</v>
      </c>
      <c r="R21" s="89">
        <f t="shared" si="3"/>
        <v>-2.3076923076923106E-2</v>
      </c>
      <c r="S21" s="89">
        <f t="shared" si="3"/>
        <v>8.6614173228346525E-2</v>
      </c>
      <c r="T21" s="89">
        <f t="shared" si="3"/>
        <v>-3.6231884057971064E-2</v>
      </c>
      <c r="U21" s="89">
        <f t="shared" si="3"/>
        <v>-9.0225563909774431E-2</v>
      </c>
      <c r="V21" s="89">
        <f t="shared" si="3"/>
        <v>-9.9173553719008267E-2</v>
      </c>
      <c r="W21" s="89">
        <f t="shared" si="3"/>
        <v>-0.57798165137614677</v>
      </c>
      <c r="X21" s="89">
        <f t="shared" si="3"/>
        <v>1.652173913043478</v>
      </c>
      <c r="Y21" s="89">
        <f t="shared" si="3"/>
        <v>-0.11475409836065575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0.18390804597701149</v>
      </c>
      <c r="K22" s="89">
        <f t="shared" si="4"/>
        <v>7.2815533980582492E-2</v>
      </c>
      <c r="L22" s="89">
        <f t="shared" si="4"/>
        <v>-1.3574660633484115E-2</v>
      </c>
      <c r="M22" s="89">
        <f t="shared" si="4"/>
        <v>4.1284403669724856E-2</v>
      </c>
      <c r="N22" s="89">
        <f t="shared" si="4"/>
        <v>0.1013215859030836</v>
      </c>
      <c r="O22" s="89">
        <f t="shared" si="4"/>
        <v>0.15199999999999991</v>
      </c>
      <c r="P22" s="89">
        <f t="shared" si="4"/>
        <v>0.16666666666666674</v>
      </c>
      <c r="Q22" s="89">
        <f t="shared" si="4"/>
        <v>8.9285714285714191E-2</v>
      </c>
      <c r="R22" s="89">
        <f t="shared" si="4"/>
        <v>0.16120218579234979</v>
      </c>
      <c r="S22" s="89">
        <f t="shared" si="4"/>
        <v>0.10588235294117654</v>
      </c>
      <c r="T22" s="89">
        <f t="shared" si="4"/>
        <v>4.6808510638297829E-2</v>
      </c>
      <c r="U22" s="89">
        <f t="shared" si="4"/>
        <v>4.2682926829268331E-2</v>
      </c>
      <c r="V22" s="89">
        <f t="shared" si="4"/>
        <v>2.5341130604288553E-2</v>
      </c>
      <c r="W22" s="89">
        <f t="shared" si="4"/>
        <v>-0.61216730038022815</v>
      </c>
      <c r="X22" s="89">
        <f t="shared" si="4"/>
        <v>1.7941176470588234</v>
      </c>
      <c r="Y22" s="89">
        <f t="shared" si="4"/>
        <v>3.3333333333333437E-2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</v>
      </c>
      <c r="K23" s="89">
        <f t="shared" si="5"/>
        <v>3.0927835051546282E-2</v>
      </c>
      <c r="L23" s="89">
        <f t="shared" si="5"/>
        <v>-9.9999999999999978E-2</v>
      </c>
      <c r="M23" s="89">
        <f t="shared" si="5"/>
        <v>0.19999999999999996</v>
      </c>
      <c r="N23" s="89">
        <f t="shared" si="5"/>
        <v>0.16666666666666674</v>
      </c>
      <c r="O23" s="89">
        <f t="shared" si="5"/>
        <v>2.3809523809523725E-2</v>
      </c>
      <c r="P23" s="89">
        <f t="shared" si="5"/>
        <v>3.8759689922480689E-2</v>
      </c>
      <c r="Q23" s="89">
        <f t="shared" si="5"/>
        <v>5.2238805970149294E-2</v>
      </c>
      <c r="R23" s="89">
        <f t="shared" si="5"/>
        <v>6.3829787234042534E-2</v>
      </c>
      <c r="S23" s="89">
        <f t="shared" si="5"/>
        <v>4.0000000000000036E-2</v>
      </c>
      <c r="T23" s="89">
        <f t="shared" si="5"/>
        <v>3.8461538461538547E-2</v>
      </c>
      <c r="U23" s="89">
        <f t="shared" si="5"/>
        <v>3.7037037037036979E-2</v>
      </c>
      <c r="V23" s="89">
        <f t="shared" si="5"/>
        <v>-1.1904761904761862E-2</v>
      </c>
      <c r="W23" s="89">
        <f t="shared" si="5"/>
        <v>-0.5843373493975903</v>
      </c>
      <c r="X23" s="89">
        <f t="shared" si="5"/>
        <v>1.4347826086956523</v>
      </c>
      <c r="Y23" s="89">
        <f t="shared" si="5"/>
        <v>0.20833333333333326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9.6031021897810223E-2</v>
      </c>
      <c r="J25" s="89">
        <f t="shared" si="6"/>
        <v>8.7452471482889732E-2</v>
      </c>
      <c r="K25" s="89">
        <f t="shared" si="6"/>
        <v>8.5009620430295613E-2</v>
      </c>
      <c r="L25" s="89">
        <f t="shared" si="6"/>
        <v>0.1115090735434575</v>
      </c>
      <c r="M25" s="89">
        <f t="shared" si="6"/>
        <v>8.6469616302551858E-2</v>
      </c>
      <c r="N25" s="89">
        <f t="shared" si="6"/>
        <v>7.2534403669724773E-2</v>
      </c>
      <c r="O25" s="89">
        <f t="shared" si="6"/>
        <v>8.193469636862985E-2</v>
      </c>
      <c r="P25" s="89">
        <f t="shared" si="6"/>
        <v>9.3917428301292155E-2</v>
      </c>
      <c r="Q25" s="89">
        <f t="shared" si="6"/>
        <v>9.1773519665754213E-2</v>
      </c>
      <c r="R25" s="89">
        <f t="shared" si="6"/>
        <v>0.11169534735500318</v>
      </c>
      <c r="S25" s="89">
        <f t="shared" si="6"/>
        <v>0.12767379679144386</v>
      </c>
      <c r="T25" s="89">
        <f t="shared" si="6"/>
        <v>0.12498017446471055</v>
      </c>
      <c r="U25" s="89">
        <f t="shared" si="6"/>
        <v>0.11706320245219676</v>
      </c>
      <c r="V25" s="89">
        <f t="shared" si="6"/>
        <v>0.11965939647445474</v>
      </c>
      <c r="W25" s="89">
        <f t="shared" ref="W25:X25" si="7">W8/W5</f>
        <v>6.5221836025352684E-2</v>
      </c>
      <c r="X25" s="89">
        <f t="shared" si="7"/>
        <v>0.11072530864197531</v>
      </c>
      <c r="Y25" s="89">
        <f t="shared" ref="Y25" si="8">Y8/Y5</f>
        <v>9.6497804433972365E-2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0.61459854014598536</v>
      </c>
      <c r="J26" s="89">
        <f t="shared" si="9"/>
        <v>0.58823529411764708</v>
      </c>
      <c r="K26" s="89">
        <f t="shared" si="9"/>
        <v>0.56975381008206327</v>
      </c>
      <c r="L26" s="89">
        <f t="shared" si="9"/>
        <v>0.5801242236024845</v>
      </c>
      <c r="M26" s="89">
        <f t="shared" si="9"/>
        <v>0.56542617046818733</v>
      </c>
      <c r="N26" s="89">
        <f t="shared" si="9"/>
        <v>0.63092269326683292</v>
      </c>
      <c r="O26" s="89">
        <f t="shared" si="9"/>
        <v>0.64543269230769229</v>
      </c>
      <c r="P26" s="89">
        <f t="shared" si="9"/>
        <v>0.64994547437295525</v>
      </c>
      <c r="Q26" s="89">
        <f t="shared" si="9"/>
        <v>0.65602471678681773</v>
      </c>
      <c r="R26" s="89">
        <f t="shared" si="9"/>
        <v>0.66634980988593151</v>
      </c>
      <c r="S26" s="89">
        <f t="shared" si="9"/>
        <v>0.66608544027898864</v>
      </c>
      <c r="T26" s="89">
        <f t="shared" si="9"/>
        <v>0.64221678891605538</v>
      </c>
      <c r="U26" s="89">
        <f t="shared" si="9"/>
        <v>0.64211369095276216</v>
      </c>
      <c r="V26" s="89">
        <f t="shared" si="9"/>
        <v>0.63270142180094791</v>
      </c>
      <c r="W26" s="89">
        <f t="shared" ref="W26:X26" si="10">W8/W7</f>
        <v>0.46231884057971012</v>
      </c>
      <c r="X26" s="89">
        <f t="shared" si="10"/>
        <v>0.62346125995655322</v>
      </c>
      <c r="Y26" s="89">
        <f t="shared" ref="Y26" si="11">Y8/Y7</f>
        <v>0.66152716593245231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4.7505938242280284E-2</v>
      </c>
      <c r="J28" s="89">
        <f t="shared" si="12"/>
        <v>4.7826086956521741E-2</v>
      </c>
      <c r="K28" s="89">
        <f t="shared" si="12"/>
        <v>4.9382716049382713E-2</v>
      </c>
      <c r="L28" s="89">
        <f t="shared" si="12"/>
        <v>5.7815845824411134E-2</v>
      </c>
      <c r="M28" s="89">
        <f t="shared" si="12"/>
        <v>5.9447983014861996E-2</v>
      </c>
      <c r="N28" s="89">
        <f t="shared" si="12"/>
        <v>6.3241106719367585E-2</v>
      </c>
      <c r="O28" s="89">
        <f t="shared" si="12"/>
        <v>6.7039106145251395E-2</v>
      </c>
      <c r="P28" s="89">
        <f t="shared" si="12"/>
        <v>7.0469798657718116E-2</v>
      </c>
      <c r="Q28" s="89">
        <f t="shared" si="12"/>
        <v>7.378335949764521E-2</v>
      </c>
      <c r="R28" s="89">
        <f t="shared" si="12"/>
        <v>7.5606276747503573E-2</v>
      </c>
      <c r="S28" s="89">
        <f t="shared" si="12"/>
        <v>7.8534031413612565E-2</v>
      </c>
      <c r="T28" s="89">
        <f t="shared" si="12"/>
        <v>8.8832487309644673E-2</v>
      </c>
      <c r="U28" s="89">
        <f t="shared" si="12"/>
        <v>9.4763092269326679E-2</v>
      </c>
      <c r="V28" s="89">
        <f t="shared" si="12"/>
        <v>9.7378277153558054E-2</v>
      </c>
      <c r="W28" s="89">
        <f t="shared" ref="W28:X28" si="13">W15/W8</f>
        <v>0.21003134796238246</v>
      </c>
      <c r="X28" s="89">
        <f t="shared" si="13"/>
        <v>7.6655052264808357E-2</v>
      </c>
      <c r="Y28" s="89">
        <f t="shared" ref="Y28" si="14">Y15/Y8</f>
        <v>8.324084350721421E-2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0.35391923990498814</v>
      </c>
      <c r="J29" s="89">
        <f t="shared" si="15"/>
        <v>0.34130434782608693</v>
      </c>
      <c r="K29" s="89">
        <f t="shared" si="15"/>
        <v>0.33950617283950618</v>
      </c>
      <c r="L29" s="89">
        <f t="shared" si="15"/>
        <v>0.34047109207708781</v>
      </c>
      <c r="M29" s="89">
        <f t="shared" si="15"/>
        <v>0.28874734607218683</v>
      </c>
      <c r="N29" s="89">
        <f t="shared" si="15"/>
        <v>0.25691699604743085</v>
      </c>
      <c r="O29" s="89">
        <f t="shared" si="15"/>
        <v>0.22346368715083798</v>
      </c>
      <c r="P29" s="89">
        <f t="shared" si="15"/>
        <v>0.21140939597315436</v>
      </c>
      <c r="Q29" s="89">
        <f t="shared" si="15"/>
        <v>0.20408163265306123</v>
      </c>
      <c r="R29" s="89">
        <f t="shared" si="15"/>
        <v>0.181169757489301</v>
      </c>
      <c r="S29" s="89">
        <f t="shared" si="15"/>
        <v>0.1806282722513089</v>
      </c>
      <c r="T29" s="89">
        <f t="shared" si="15"/>
        <v>0.16878172588832488</v>
      </c>
      <c r="U29" s="89">
        <f t="shared" si="15"/>
        <v>0.15087281795511223</v>
      </c>
      <c r="V29" s="89">
        <f t="shared" si="15"/>
        <v>0.13607990012484394</v>
      </c>
      <c r="W29" s="89">
        <f t="shared" ref="W29:X29" si="16">W10/W8</f>
        <v>0.14420062695924765</v>
      </c>
      <c r="X29" s="89">
        <f t="shared" si="16"/>
        <v>0.14169570267131243</v>
      </c>
      <c r="Y29" s="89">
        <f t="shared" ref="Y29" si="17">Y10/Y8</f>
        <v>0.11986681465038845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4341</v>
      </c>
      <c r="J32" s="42">
        <v>4576</v>
      </c>
      <c r="K32" s="42">
        <v>4630</v>
      </c>
      <c r="L32" s="42">
        <v>3900</v>
      </c>
      <c r="M32" s="42">
        <v>4531</v>
      </c>
      <c r="N32" s="42">
        <v>5133</v>
      </c>
      <c r="O32" s="42">
        <v>5295</v>
      </c>
      <c r="P32" s="42">
        <v>5222</v>
      </c>
      <c r="Q32" s="42">
        <v>5328</v>
      </c>
      <c r="R32" s="42">
        <v>5442</v>
      </c>
      <c r="S32" s="42">
        <v>5288</v>
      </c>
      <c r="T32" s="42">
        <v>5274</v>
      </c>
      <c r="U32" s="42">
        <v>5414</v>
      </c>
      <c r="V32" s="42">
        <v>5581</v>
      </c>
      <c r="W32" s="42">
        <v>4319</v>
      </c>
      <c r="X32" s="42">
        <v>6033</v>
      </c>
      <c r="Y32" s="42">
        <v>7027</v>
      </c>
    </row>
    <row r="33" spans="1:25" x14ac:dyDescent="0.3">
      <c r="A33" s="16" t="s">
        <v>116</v>
      </c>
      <c r="B33" s="42">
        <v>2720</v>
      </c>
      <c r="C33" s="42">
        <v>3102</v>
      </c>
      <c r="D33" s="42">
        <v>3141</v>
      </c>
      <c r="E33" s="42">
        <v>3268</v>
      </c>
      <c r="F33" s="68">
        <v>3328</v>
      </c>
      <c r="G33" s="68">
        <v>3661</v>
      </c>
      <c r="H33" s="68">
        <v>3770</v>
      </c>
      <c r="I33" s="68">
        <v>3764</v>
      </c>
      <c r="J33" s="68">
        <v>3965</v>
      </c>
      <c r="K33" s="68">
        <v>4100</v>
      </c>
      <c r="L33" s="68">
        <v>3358</v>
      </c>
      <c r="M33" s="68">
        <v>3974</v>
      </c>
      <c r="N33" s="68">
        <v>4554</v>
      </c>
      <c r="O33" s="68">
        <v>4697</v>
      </c>
      <c r="P33" s="68">
        <v>4592</v>
      </c>
      <c r="Q33" s="68">
        <v>4690</v>
      </c>
      <c r="R33" s="42">
        <v>4799</v>
      </c>
      <c r="S33" s="42">
        <v>4650</v>
      </c>
      <c r="T33" s="42">
        <v>4612</v>
      </c>
      <c r="U33" s="42">
        <v>4695</v>
      </c>
      <c r="V33" s="42">
        <v>4827</v>
      </c>
      <c r="W33" s="42">
        <v>3861</v>
      </c>
      <c r="X33" s="42">
        <v>5235</v>
      </c>
      <c r="Y33" s="42">
        <v>6122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577</v>
      </c>
      <c r="J34" s="68">
        <v>611</v>
      </c>
      <c r="K34" s="68">
        <v>530</v>
      </c>
      <c r="L34" s="68">
        <v>542</v>
      </c>
      <c r="M34" s="68">
        <v>557</v>
      </c>
      <c r="N34" s="68">
        <v>579</v>
      </c>
      <c r="O34" s="68">
        <v>598</v>
      </c>
      <c r="P34" s="68">
        <v>630</v>
      </c>
      <c r="Q34" s="42">
        <v>638</v>
      </c>
      <c r="R34" s="42">
        <v>644</v>
      </c>
      <c r="S34" s="42">
        <v>638</v>
      </c>
      <c r="T34" s="42">
        <v>662</v>
      </c>
      <c r="U34" s="42">
        <v>719</v>
      </c>
      <c r="V34" s="42">
        <v>754</v>
      </c>
      <c r="W34" s="42">
        <v>458</v>
      </c>
      <c r="X34" s="42">
        <v>797</v>
      </c>
      <c r="Y34" s="42">
        <v>905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S35" si="18">I36+I44</f>
        <v>380</v>
      </c>
      <c r="J35" s="3">
        <f t="shared" si="18"/>
        <v>436</v>
      </c>
      <c r="K35" s="3">
        <f t="shared" si="18"/>
        <v>339</v>
      </c>
      <c r="L35" s="3">
        <f t="shared" si="18"/>
        <v>350</v>
      </c>
      <c r="M35" s="3">
        <f t="shared" si="18"/>
        <v>346</v>
      </c>
      <c r="N35" s="3">
        <f t="shared" si="18"/>
        <v>354</v>
      </c>
      <c r="O35" s="3">
        <f t="shared" si="18"/>
        <v>373</v>
      </c>
      <c r="P35" s="3">
        <f t="shared" si="18"/>
        <v>381</v>
      </c>
      <c r="Q35" s="3">
        <f t="shared" si="18"/>
        <v>375</v>
      </c>
      <c r="R35" s="3">
        <f t="shared" si="18"/>
        <v>365</v>
      </c>
      <c r="S35" s="3">
        <f t="shared" si="18"/>
        <v>343</v>
      </c>
      <c r="T35" s="3">
        <f>T36</f>
        <v>343</v>
      </c>
      <c r="U35" s="3">
        <f>U36</f>
        <v>373</v>
      </c>
      <c r="V35" s="3">
        <f t="shared" ref="V35:Y35" si="19">V36</f>
        <v>389</v>
      </c>
      <c r="W35" s="3">
        <f t="shared" si="19"/>
        <v>118</v>
      </c>
      <c r="X35" s="3">
        <f t="shared" si="19"/>
        <v>333</v>
      </c>
      <c r="Y35" s="3">
        <f t="shared" si="19"/>
        <v>480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276</v>
      </c>
      <c r="J36" s="68">
        <v>311</v>
      </c>
      <c r="K36" s="68">
        <v>339</v>
      </c>
      <c r="L36" s="68">
        <v>350</v>
      </c>
      <c r="M36" s="68">
        <v>346</v>
      </c>
      <c r="N36" s="68">
        <v>354</v>
      </c>
      <c r="O36" s="68">
        <v>373</v>
      </c>
      <c r="P36" s="68">
        <v>381</v>
      </c>
      <c r="Q36" s="68">
        <v>375</v>
      </c>
      <c r="R36" s="42">
        <v>365</v>
      </c>
      <c r="S36" s="42">
        <v>343</v>
      </c>
      <c r="T36" s="42">
        <v>343</v>
      </c>
      <c r="U36" s="42">
        <v>373</v>
      </c>
      <c r="V36" s="42">
        <v>389</v>
      </c>
      <c r="W36" s="42">
        <v>118</v>
      </c>
      <c r="X36" s="42">
        <v>333</v>
      </c>
      <c r="Y36" s="42">
        <v>480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49</v>
      </c>
      <c r="J37" s="68">
        <v>47</v>
      </c>
      <c r="K37" s="68">
        <v>49</v>
      </c>
      <c r="L37" s="68">
        <v>46</v>
      </c>
      <c r="M37" s="68">
        <v>48</v>
      </c>
      <c r="N37" s="68">
        <v>52</v>
      </c>
      <c r="O37" s="68">
        <v>57</v>
      </c>
      <c r="P37" s="68">
        <v>56</v>
      </c>
      <c r="Q37" s="68">
        <v>54</v>
      </c>
      <c r="R37" s="42">
        <v>58</v>
      </c>
      <c r="S37" s="42">
        <v>47</v>
      </c>
      <c r="T37" s="42">
        <v>42</v>
      </c>
      <c r="U37" s="42">
        <v>39</v>
      </c>
      <c r="V37" s="42">
        <v>38</v>
      </c>
      <c r="W37" s="42">
        <v>10</v>
      </c>
      <c r="X37" s="42">
        <v>20</v>
      </c>
      <c r="Y37" s="42">
        <v>25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49</v>
      </c>
      <c r="J39" s="68">
        <v>47</v>
      </c>
      <c r="K39" s="68">
        <v>49</v>
      </c>
      <c r="L39" s="68">
        <v>46</v>
      </c>
      <c r="M39" s="68">
        <v>48</v>
      </c>
      <c r="N39" s="68">
        <v>52</v>
      </c>
      <c r="O39" s="68">
        <v>57</v>
      </c>
      <c r="P39" s="68">
        <v>56</v>
      </c>
      <c r="Q39" s="68">
        <v>54</v>
      </c>
      <c r="R39" s="42">
        <v>58</v>
      </c>
      <c r="S39" s="42">
        <v>47</v>
      </c>
      <c r="T39" s="42">
        <v>42</v>
      </c>
      <c r="U39" s="42">
        <v>39</v>
      </c>
      <c r="V39" s="42">
        <v>38</v>
      </c>
      <c r="W39" s="42">
        <v>10</v>
      </c>
      <c r="X39" s="42">
        <v>20</v>
      </c>
      <c r="Y39" s="42">
        <v>25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228</v>
      </c>
      <c r="J40" s="68">
        <v>264</v>
      </c>
      <c r="K40" s="68">
        <v>290</v>
      </c>
      <c r="L40" s="68">
        <v>304</v>
      </c>
      <c r="M40" s="68">
        <v>298</v>
      </c>
      <c r="N40" s="68">
        <v>302</v>
      </c>
      <c r="O40" s="68">
        <v>316</v>
      </c>
      <c r="P40" s="68">
        <v>325</v>
      </c>
      <c r="Q40" s="68">
        <v>321</v>
      </c>
      <c r="R40" s="42">
        <v>306</v>
      </c>
      <c r="S40" s="42">
        <v>296</v>
      </c>
      <c r="T40" s="42">
        <v>301</v>
      </c>
      <c r="U40" s="42">
        <v>334</v>
      </c>
      <c r="V40" s="42">
        <v>350</v>
      </c>
      <c r="W40" s="42">
        <v>108</v>
      </c>
      <c r="X40" s="42">
        <v>313</v>
      </c>
      <c r="Y40" s="42">
        <v>454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2</v>
      </c>
      <c r="K41" s="68">
        <v>2</v>
      </c>
      <c r="L41" s="68">
        <v>2</v>
      </c>
      <c r="M41" s="68">
        <v>3</v>
      </c>
      <c r="N41" s="68">
        <v>3</v>
      </c>
      <c r="O41" s="68">
        <v>3</v>
      </c>
      <c r="P41" s="68">
        <v>4</v>
      </c>
      <c r="Q41" s="68">
        <v>4</v>
      </c>
      <c r="R41" s="42">
        <v>4</v>
      </c>
      <c r="S41" s="42">
        <v>5</v>
      </c>
      <c r="T41" s="42">
        <v>5</v>
      </c>
      <c r="U41" s="42">
        <v>5</v>
      </c>
      <c r="V41" s="42">
        <v>5</v>
      </c>
      <c r="W41" s="42">
        <v>1</v>
      </c>
      <c r="X41" s="42">
        <v>2</v>
      </c>
      <c r="Y41" s="42">
        <v>4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5</v>
      </c>
      <c r="J42" s="68">
        <v>7</v>
      </c>
      <c r="K42" s="68">
        <v>9</v>
      </c>
      <c r="L42" s="68">
        <v>9</v>
      </c>
      <c r="M42" s="68">
        <v>13</v>
      </c>
      <c r="N42" s="68">
        <v>14</v>
      </c>
      <c r="O42" s="68">
        <v>13</v>
      </c>
      <c r="P42" s="68">
        <v>13</v>
      </c>
      <c r="Q42" s="68">
        <v>13</v>
      </c>
      <c r="R42" s="42">
        <v>15</v>
      </c>
      <c r="S42" s="42">
        <v>15</v>
      </c>
      <c r="T42" s="42">
        <v>14</v>
      </c>
      <c r="U42" s="42">
        <v>15</v>
      </c>
      <c r="V42" s="42">
        <v>13</v>
      </c>
      <c r="W42" s="42">
        <v>2</v>
      </c>
      <c r="X42" s="42">
        <v>4</v>
      </c>
      <c r="Y42" s="42">
        <v>12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221</v>
      </c>
      <c r="J43" s="68">
        <v>255</v>
      </c>
      <c r="K43" s="68">
        <v>279</v>
      </c>
      <c r="L43" s="68">
        <v>292</v>
      </c>
      <c r="M43" s="68">
        <v>283</v>
      </c>
      <c r="N43" s="68">
        <v>285</v>
      </c>
      <c r="O43" s="68">
        <v>299</v>
      </c>
      <c r="P43" s="68">
        <v>309</v>
      </c>
      <c r="Q43" s="68">
        <v>304</v>
      </c>
      <c r="R43" s="42">
        <v>287</v>
      </c>
      <c r="S43" s="42">
        <v>276</v>
      </c>
      <c r="T43" s="42">
        <v>282</v>
      </c>
      <c r="U43" s="42">
        <v>315</v>
      </c>
      <c r="V43" s="42">
        <v>333</v>
      </c>
      <c r="W43" s="42">
        <v>104</v>
      </c>
      <c r="X43" s="42">
        <v>307</v>
      </c>
      <c r="Y43" s="42">
        <v>439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104</v>
      </c>
      <c r="J44" s="68">
        <v>125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 t="s">
        <v>18</v>
      </c>
      <c r="U44" s="42" t="s">
        <v>18</v>
      </c>
      <c r="V44" s="42" t="s">
        <v>18</v>
      </c>
      <c r="W44" s="42" t="s">
        <v>18</v>
      </c>
      <c r="X44" s="42" t="s">
        <v>18</v>
      </c>
      <c r="Y44" s="42" t="s">
        <v>18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0">J35/I35-1</f>
        <v>0.14736842105263159</v>
      </c>
      <c r="K46" s="65">
        <f t="shared" si="20"/>
        <v>-0.22247706422018354</v>
      </c>
      <c r="L46" s="65">
        <f t="shared" si="20"/>
        <v>3.2448377581120846E-2</v>
      </c>
      <c r="M46" s="65">
        <f t="shared" si="20"/>
        <v>-1.1428571428571455E-2</v>
      </c>
      <c r="N46" s="65">
        <f t="shared" si="20"/>
        <v>2.3121387283236983E-2</v>
      </c>
      <c r="O46" s="65">
        <f t="shared" si="20"/>
        <v>5.3672316384180796E-2</v>
      </c>
      <c r="P46" s="65">
        <f t="shared" si="20"/>
        <v>2.1447721179624679E-2</v>
      </c>
      <c r="Q46" s="65">
        <f t="shared" si="20"/>
        <v>-1.5748031496062964E-2</v>
      </c>
      <c r="R46" s="65">
        <f t="shared" si="20"/>
        <v>-2.6666666666666616E-2</v>
      </c>
      <c r="S46" s="65">
        <f t="shared" si="20"/>
        <v>-6.02739726027397E-2</v>
      </c>
      <c r="T46" s="65">
        <f t="shared" si="20"/>
        <v>0</v>
      </c>
      <c r="U46" s="65">
        <f t="shared" si="20"/>
        <v>8.7463556851312019E-2</v>
      </c>
      <c r="V46" s="65">
        <f t="shared" si="20"/>
        <v>4.2895442359249358E-2</v>
      </c>
      <c r="W46" s="65">
        <f t="shared" si="20"/>
        <v>-0.69665809768637532</v>
      </c>
      <c r="X46" s="65">
        <f t="shared" si="20"/>
        <v>1.8220338983050848</v>
      </c>
      <c r="Y46" s="65">
        <f t="shared" si="20"/>
        <v>0.44144144144144137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0"/>
        <v>0.12681159420289845</v>
      </c>
      <c r="K47" s="65">
        <f t="shared" si="20"/>
        <v>9.0032154340836001E-2</v>
      </c>
      <c r="L47" s="65">
        <f t="shared" si="20"/>
        <v>3.2448377581120846E-2</v>
      </c>
      <c r="M47" s="65">
        <f t="shared" si="20"/>
        <v>-1.1428571428571455E-2</v>
      </c>
      <c r="N47" s="65">
        <f t="shared" si="20"/>
        <v>2.3121387283236983E-2</v>
      </c>
      <c r="O47" s="65">
        <f t="shared" si="20"/>
        <v>5.3672316384180796E-2</v>
      </c>
      <c r="P47" s="65">
        <f t="shared" si="20"/>
        <v>2.1447721179624679E-2</v>
      </c>
      <c r="Q47" s="65">
        <f t="shared" si="20"/>
        <v>-1.5748031496062964E-2</v>
      </c>
      <c r="R47" s="65">
        <f t="shared" si="20"/>
        <v>-2.6666666666666616E-2</v>
      </c>
      <c r="S47" s="65">
        <f t="shared" si="20"/>
        <v>-6.02739726027397E-2</v>
      </c>
      <c r="T47" s="65">
        <f t="shared" si="20"/>
        <v>0</v>
      </c>
      <c r="U47" s="65">
        <f t="shared" si="20"/>
        <v>8.7463556851312019E-2</v>
      </c>
      <c r="V47" s="65">
        <f t="shared" si="20"/>
        <v>4.2895442359249358E-2</v>
      </c>
      <c r="W47" s="65">
        <f t="shared" si="20"/>
        <v>-0.69665809768637532</v>
      </c>
      <c r="X47" s="65">
        <f t="shared" si="20"/>
        <v>1.8220338983050848</v>
      </c>
      <c r="Y47" s="65">
        <f t="shared" si="20"/>
        <v>0.44144144144144137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0"/>
        <v>-4.081632653061229E-2</v>
      </c>
      <c r="K48" s="65">
        <f t="shared" si="20"/>
        <v>4.2553191489361764E-2</v>
      </c>
      <c r="L48" s="65">
        <f t="shared" si="20"/>
        <v>-6.1224489795918324E-2</v>
      </c>
      <c r="M48" s="65">
        <f t="shared" si="20"/>
        <v>4.3478260869565188E-2</v>
      </c>
      <c r="N48" s="65">
        <f t="shared" si="20"/>
        <v>8.3333333333333259E-2</v>
      </c>
      <c r="O48" s="65">
        <f t="shared" si="20"/>
        <v>9.6153846153846256E-2</v>
      </c>
      <c r="P48" s="65">
        <f t="shared" si="20"/>
        <v>-1.7543859649122862E-2</v>
      </c>
      <c r="Q48" s="65">
        <f t="shared" si="20"/>
        <v>-3.5714285714285698E-2</v>
      </c>
      <c r="R48" s="65">
        <f t="shared" si="20"/>
        <v>7.4074074074074181E-2</v>
      </c>
      <c r="S48" s="65">
        <f t="shared" si="20"/>
        <v>-0.18965517241379315</v>
      </c>
      <c r="T48" s="65">
        <f t="shared" si="20"/>
        <v>-0.1063829787234043</v>
      </c>
      <c r="U48" s="65">
        <f t="shared" si="20"/>
        <v>-7.1428571428571397E-2</v>
      </c>
      <c r="V48" s="65">
        <f t="shared" si="20"/>
        <v>-2.5641025641025661E-2</v>
      </c>
      <c r="W48" s="65">
        <f t="shared" si="20"/>
        <v>-0.73684210526315796</v>
      </c>
      <c r="X48" s="65">
        <f t="shared" si="20"/>
        <v>1</v>
      </c>
      <c r="Y48" s="65">
        <f t="shared" si="20"/>
        <v>0.25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1">J40/I40-1</f>
        <v>0.15789473684210531</v>
      </c>
      <c r="K49" s="65">
        <f t="shared" si="21"/>
        <v>9.8484848484848397E-2</v>
      </c>
      <c r="L49" s="65">
        <f t="shared" si="21"/>
        <v>4.8275862068965614E-2</v>
      </c>
      <c r="M49" s="65">
        <f t="shared" si="21"/>
        <v>-1.9736842105263164E-2</v>
      </c>
      <c r="N49" s="65">
        <f t="shared" si="21"/>
        <v>1.3422818791946289E-2</v>
      </c>
      <c r="O49" s="65">
        <f t="shared" si="21"/>
        <v>4.635761589403975E-2</v>
      </c>
      <c r="P49" s="65">
        <f t="shared" si="21"/>
        <v>2.8481012658227778E-2</v>
      </c>
      <c r="Q49" s="65">
        <f t="shared" si="21"/>
        <v>-1.2307692307692353E-2</v>
      </c>
      <c r="R49" s="65">
        <f t="shared" si="21"/>
        <v>-4.6728971962616828E-2</v>
      </c>
      <c r="S49" s="65">
        <f t="shared" si="21"/>
        <v>-3.2679738562091498E-2</v>
      </c>
      <c r="T49" s="65">
        <f t="shared" si="21"/>
        <v>1.6891891891891886E-2</v>
      </c>
      <c r="U49" s="65">
        <f t="shared" si="21"/>
        <v>0.10963455149501655</v>
      </c>
      <c r="V49" s="65">
        <f t="shared" si="21"/>
        <v>4.7904191616766401E-2</v>
      </c>
      <c r="W49" s="65">
        <f t="shared" si="21"/>
        <v>-0.6914285714285715</v>
      </c>
      <c r="X49" s="65">
        <f t="shared" si="21"/>
        <v>1.8981481481481484</v>
      </c>
      <c r="Y49" s="65">
        <f t="shared" si="21"/>
        <v>0.45047923322683703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K50" si="22">J44/I44-1</f>
        <v>0.20192307692307687</v>
      </c>
      <c r="K50" s="88">
        <f t="shared" si="22"/>
        <v>-1</v>
      </c>
      <c r="L50" s="88" t="s">
        <v>3</v>
      </c>
      <c r="M50" s="88" t="s">
        <v>3</v>
      </c>
      <c r="N50" s="88" t="s">
        <v>3</v>
      </c>
      <c r="O50" s="88" t="s">
        <v>3</v>
      </c>
      <c r="P50" s="88" t="s">
        <v>3</v>
      </c>
      <c r="Q50" s="88" t="s">
        <v>3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8.7537433771020495E-2</v>
      </c>
      <c r="J52" s="65">
        <f t="shared" si="23"/>
        <v>9.5279720279720273E-2</v>
      </c>
      <c r="K52" s="65">
        <f t="shared" si="23"/>
        <v>7.3218142548596113E-2</v>
      </c>
      <c r="L52" s="65">
        <f t="shared" si="23"/>
        <v>8.9743589743589744E-2</v>
      </c>
      <c r="M52" s="65">
        <f t="shared" si="23"/>
        <v>7.6362833811520633E-2</v>
      </c>
      <c r="N52" s="65">
        <f t="shared" si="23"/>
        <v>6.8965517241379309E-2</v>
      </c>
      <c r="O52" s="65">
        <f t="shared" si="23"/>
        <v>7.0443814919735601E-2</v>
      </c>
      <c r="P52" s="65">
        <f t="shared" si="23"/>
        <v>7.2960551512830332E-2</v>
      </c>
      <c r="Q52" s="65">
        <f t="shared" si="23"/>
        <v>7.0382882882882886E-2</v>
      </c>
      <c r="R52" s="65">
        <f t="shared" si="23"/>
        <v>6.7070929805218671E-2</v>
      </c>
      <c r="S52" s="65">
        <f t="shared" si="23"/>
        <v>6.4863842662632371E-2</v>
      </c>
      <c r="T52" s="65">
        <f t="shared" si="23"/>
        <v>6.5036025786879031E-2</v>
      </c>
      <c r="U52" s="65">
        <f t="shared" si="23"/>
        <v>6.8895456224602886E-2</v>
      </c>
      <c r="V52" s="65">
        <f t="shared" si="23"/>
        <v>6.9700770471241708E-2</v>
      </c>
      <c r="W52" s="65">
        <f t="shared" ref="W52:X52" si="24">W35/W32</f>
        <v>2.7321139152581615E-2</v>
      </c>
      <c r="X52" s="65">
        <f t="shared" si="24"/>
        <v>5.5196419691695676E-2</v>
      </c>
      <c r="Y52" s="65">
        <f t="shared" ref="Y52" si="25">Y35/Y32</f>
        <v>6.8307955030596265E-2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0.65857885615251299</v>
      </c>
      <c r="J53" s="88">
        <f t="shared" si="26"/>
        <v>0.71358428805237317</v>
      </c>
      <c r="K53" s="88">
        <f t="shared" si="26"/>
        <v>0.63962264150943393</v>
      </c>
      <c r="L53" s="88">
        <f t="shared" si="26"/>
        <v>0.64575645756457567</v>
      </c>
      <c r="M53" s="88">
        <f t="shared" si="26"/>
        <v>0.62118491921005381</v>
      </c>
      <c r="N53" s="88">
        <f t="shared" si="26"/>
        <v>0.6113989637305699</v>
      </c>
      <c r="O53" s="88">
        <f t="shared" si="26"/>
        <v>0.62374581939799334</v>
      </c>
      <c r="P53" s="88">
        <f t="shared" si="26"/>
        <v>0.60476190476190472</v>
      </c>
      <c r="Q53" s="88">
        <f t="shared" si="26"/>
        <v>0.58777429467084641</v>
      </c>
      <c r="R53" s="88">
        <f t="shared" si="26"/>
        <v>0.56677018633540377</v>
      </c>
      <c r="S53" s="88">
        <f t="shared" si="26"/>
        <v>0.53761755485893414</v>
      </c>
      <c r="T53" s="88">
        <f t="shared" si="26"/>
        <v>0.51812688821752262</v>
      </c>
      <c r="U53" s="88">
        <f t="shared" si="26"/>
        <v>0.5187760778859527</v>
      </c>
      <c r="V53" s="88">
        <f t="shared" si="26"/>
        <v>0.51591511936339518</v>
      </c>
      <c r="W53" s="88">
        <f t="shared" ref="W53:X53" si="27">W35/W34</f>
        <v>0.2576419213973799</v>
      </c>
      <c r="X53" s="88">
        <f t="shared" si="27"/>
        <v>0.41781681304893348</v>
      </c>
      <c r="Y53" s="88">
        <f t="shared" ref="Y53" si="28">Y35/Y34</f>
        <v>0.53038674033149169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9">I42/I35</f>
        <v>1.3157894736842105E-2</v>
      </c>
      <c r="J55" s="88">
        <f t="shared" si="29"/>
        <v>1.6055045871559634E-2</v>
      </c>
      <c r="K55" s="88">
        <f t="shared" si="29"/>
        <v>2.6548672566371681E-2</v>
      </c>
      <c r="L55" s="88">
        <f t="shared" si="29"/>
        <v>2.5714285714285714E-2</v>
      </c>
      <c r="M55" s="88">
        <f t="shared" si="29"/>
        <v>3.7572254335260118E-2</v>
      </c>
      <c r="N55" s="88">
        <f t="shared" si="29"/>
        <v>3.954802259887006E-2</v>
      </c>
      <c r="O55" s="88">
        <f t="shared" si="29"/>
        <v>3.4852546916890083E-2</v>
      </c>
      <c r="P55" s="88">
        <f t="shared" si="29"/>
        <v>3.4120734908136482E-2</v>
      </c>
      <c r="Q55" s="88">
        <f t="shared" si="29"/>
        <v>3.4666666666666665E-2</v>
      </c>
      <c r="R55" s="88">
        <f t="shared" si="29"/>
        <v>4.1095890410958902E-2</v>
      </c>
      <c r="S55" s="88">
        <f t="shared" si="29"/>
        <v>4.3731778425655975E-2</v>
      </c>
      <c r="T55" s="88">
        <f t="shared" si="29"/>
        <v>4.0816326530612242E-2</v>
      </c>
      <c r="U55" s="88">
        <f t="shared" si="29"/>
        <v>4.0214477211796246E-2</v>
      </c>
      <c r="V55" s="88">
        <f t="shared" si="29"/>
        <v>3.3419023136246784E-2</v>
      </c>
      <c r="W55" s="88">
        <f t="shared" ref="W55:X55" si="30">W42/W35</f>
        <v>1.6949152542372881E-2</v>
      </c>
      <c r="X55" s="88">
        <f t="shared" si="30"/>
        <v>1.2012012012012012E-2</v>
      </c>
      <c r="Y55" s="88">
        <f t="shared" ref="Y55" si="31">Y42/Y35</f>
        <v>2.5000000000000001E-2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0.12894736842105264</v>
      </c>
      <c r="J56" s="65">
        <f t="shared" si="32"/>
        <v>0.10779816513761468</v>
      </c>
      <c r="K56" s="65">
        <f t="shared" si="32"/>
        <v>0.14454277286135694</v>
      </c>
      <c r="L56" s="65">
        <f t="shared" si="32"/>
        <v>0.13142857142857142</v>
      </c>
      <c r="M56" s="65">
        <f t="shared" si="32"/>
        <v>0.13872832369942195</v>
      </c>
      <c r="N56" s="65">
        <f t="shared" si="32"/>
        <v>0.14689265536723164</v>
      </c>
      <c r="O56" s="65">
        <f t="shared" si="32"/>
        <v>0.15281501340482573</v>
      </c>
      <c r="P56" s="65">
        <f t="shared" si="32"/>
        <v>0.14698162729658792</v>
      </c>
      <c r="Q56" s="65">
        <f t="shared" si="32"/>
        <v>0.14399999999999999</v>
      </c>
      <c r="R56" s="65">
        <f t="shared" si="32"/>
        <v>0.15890410958904111</v>
      </c>
      <c r="S56" s="65">
        <f t="shared" si="32"/>
        <v>0.13702623906705538</v>
      </c>
      <c r="T56" s="65">
        <f t="shared" si="32"/>
        <v>0.12244897959183673</v>
      </c>
      <c r="U56" s="65">
        <f t="shared" si="32"/>
        <v>0.10455764075067024</v>
      </c>
      <c r="V56" s="65">
        <f t="shared" si="32"/>
        <v>9.7686375321336755E-2</v>
      </c>
      <c r="W56" s="65">
        <f t="shared" ref="W56:X56" si="33">W37/W35</f>
        <v>8.4745762711864403E-2</v>
      </c>
      <c r="X56" s="65">
        <f t="shared" si="33"/>
        <v>6.006006006006006E-2</v>
      </c>
      <c r="Y56" s="65">
        <f t="shared" ref="Y56" si="34">Y37/Y35</f>
        <v>5.2083333333333336E-2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41</v>
      </c>
      <c r="J59" s="42">
        <f t="shared" si="35"/>
        <v>24</v>
      </c>
      <c r="K59" s="42">
        <f t="shared" si="35"/>
        <v>147</v>
      </c>
      <c r="L59" s="42">
        <f t="shared" si="35"/>
        <v>117</v>
      </c>
      <c r="M59" s="42">
        <f t="shared" si="35"/>
        <v>125</v>
      </c>
      <c r="N59" s="42">
        <f t="shared" si="35"/>
        <v>152</v>
      </c>
      <c r="O59" s="42">
        <f t="shared" si="35"/>
        <v>164</v>
      </c>
      <c r="P59" s="42">
        <f t="shared" si="35"/>
        <v>215</v>
      </c>
      <c r="Q59" s="42">
        <f t="shared" si="35"/>
        <v>262</v>
      </c>
      <c r="R59" s="42">
        <f t="shared" si="35"/>
        <v>336</v>
      </c>
      <c r="S59" s="42">
        <f t="shared" si="35"/>
        <v>421</v>
      </c>
      <c r="T59" s="42">
        <f t="shared" si="35"/>
        <v>445</v>
      </c>
      <c r="U59" s="42">
        <f t="shared" si="35"/>
        <v>429</v>
      </c>
      <c r="V59" s="42">
        <f t="shared" si="35"/>
        <v>412</v>
      </c>
      <c r="W59" s="42">
        <f t="shared" ref="W59:X59" si="36">W8-W35</f>
        <v>201</v>
      </c>
      <c r="X59" s="42">
        <f t="shared" si="36"/>
        <v>528</v>
      </c>
      <c r="Y59" s="42">
        <f t="shared" ref="Y59" si="37">Y8-Y35</f>
        <v>421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8">(J59-I59)/ABS(I59)</f>
        <v>-0.41463414634146339</v>
      </c>
      <c r="K61" s="87">
        <f t="shared" si="38"/>
        <v>5.125</v>
      </c>
      <c r="L61" s="87">
        <f t="shared" si="38"/>
        <v>-0.20408163265306123</v>
      </c>
      <c r="M61" s="87">
        <f t="shared" si="38"/>
        <v>6.8376068376068383E-2</v>
      </c>
      <c r="N61" s="87">
        <f t="shared" si="38"/>
        <v>0.216</v>
      </c>
      <c r="O61" s="87">
        <f t="shared" si="38"/>
        <v>7.8947368421052627E-2</v>
      </c>
      <c r="P61" s="87">
        <f t="shared" si="38"/>
        <v>0.31097560975609756</v>
      </c>
      <c r="Q61" s="87">
        <f t="shared" si="38"/>
        <v>0.21860465116279071</v>
      </c>
      <c r="R61" s="87">
        <f t="shared" si="38"/>
        <v>0.28244274809160308</v>
      </c>
      <c r="S61" s="87">
        <f t="shared" si="38"/>
        <v>0.25297619047619047</v>
      </c>
      <c r="T61" s="87">
        <f t="shared" si="38"/>
        <v>5.7007125890736345E-2</v>
      </c>
      <c r="U61" s="87">
        <f t="shared" si="38"/>
        <v>-3.5955056179775284E-2</v>
      </c>
      <c r="V61" s="87">
        <f t="shared" si="38"/>
        <v>-3.9627039627039624E-2</v>
      </c>
      <c r="W61" s="87">
        <f t="shared" si="38"/>
        <v>-0.51213592233009708</v>
      </c>
      <c r="X61" s="87">
        <f t="shared" si="38"/>
        <v>1.6268656716417911</v>
      </c>
      <c r="Y61" s="87">
        <f t="shared" si="38"/>
        <v>-0.20265151515151514</v>
      </c>
    </row>
    <row r="62" spans="1:25" x14ac:dyDescent="0.3">
      <c r="A62" s="35"/>
    </row>
    <row r="63" spans="1:25" x14ac:dyDescent="0.3">
      <c r="A63" s="36"/>
    </row>
  </sheetData>
  <phoneticPr fontId="20" type="noConversion"/>
  <conditionalFormatting sqref="B19:I23">
    <cfRule type="cellIs" dxfId="428" priority="19" stopIfTrue="1" operator="lessThan">
      <formula>0</formula>
    </cfRule>
  </conditionalFormatting>
  <conditionalFormatting sqref="B19:V24 W19:Y29 I25:V26 B27:V27 I28:V29 Z34:HI35 Z51:HI53 I55:Y56">
    <cfRule type="cellIs" dxfId="427" priority="21" stopIfTrue="1" operator="lessThan">
      <formula>0</formula>
    </cfRule>
  </conditionalFormatting>
  <conditionalFormatting sqref="B48:Y51 B54:Y54 A57:U57 I59:Y59">
    <cfRule type="cellIs" dxfId="426" priority="4" stopIfTrue="1" operator="lessThan">
      <formula>0</formula>
    </cfRule>
  </conditionalFormatting>
  <conditionalFormatting sqref="C50:I50 B50:B51 I52:Y53">
    <cfRule type="cellIs" dxfId="425" priority="18" stopIfTrue="1" operator="lessThan">
      <formula>0</formula>
    </cfRule>
  </conditionalFormatting>
  <conditionalFormatting sqref="C19:Y23">
    <cfRule type="cellIs" dxfId="424" priority="2" operator="lessThan">
      <formula>0</formula>
    </cfRule>
  </conditionalFormatting>
  <conditionalFormatting sqref="J46:Y50">
    <cfRule type="cellIs" dxfId="423" priority="1" operator="lessThan">
      <formula>0</formula>
    </cfRule>
  </conditionalFormatting>
  <conditionalFormatting sqref="J61:Y61">
    <cfRule type="cellIs" dxfId="422" priority="3" stopIfTrue="1" operator="lessThan">
      <formula>0</formula>
    </cfRule>
  </conditionalFormatting>
  <conditionalFormatting sqref="M34:P34">
    <cfRule type="cellIs" dxfId="421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8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32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16217</v>
      </c>
      <c r="C5" s="42">
        <v>18521</v>
      </c>
      <c r="D5" s="42">
        <v>17689</v>
      </c>
      <c r="E5" s="42">
        <v>16257</v>
      </c>
      <c r="F5" s="42">
        <v>17278</v>
      </c>
      <c r="G5" s="42">
        <v>19771</v>
      </c>
      <c r="H5" s="42">
        <v>21046</v>
      </c>
      <c r="I5" s="42">
        <v>23108</v>
      </c>
      <c r="J5" s="42">
        <v>26382</v>
      </c>
      <c r="K5" s="42">
        <v>28667</v>
      </c>
      <c r="L5" s="42">
        <v>27948</v>
      </c>
      <c r="M5" s="42">
        <v>33367</v>
      </c>
      <c r="N5" s="42">
        <v>43968</v>
      </c>
      <c r="O5" s="42">
        <v>45279</v>
      </c>
      <c r="P5" s="42">
        <v>52472</v>
      </c>
      <c r="Q5" s="42">
        <v>52133</v>
      </c>
      <c r="R5" s="42">
        <v>48208</v>
      </c>
      <c r="S5" s="42">
        <v>46088</v>
      </c>
      <c r="T5" s="42">
        <v>52392</v>
      </c>
      <c r="U5" s="42">
        <v>50948</v>
      </c>
      <c r="V5" s="42">
        <v>45330</v>
      </c>
      <c r="W5" s="42">
        <v>36697</v>
      </c>
      <c r="X5" s="42">
        <v>44245</v>
      </c>
      <c r="Y5" s="42">
        <v>39522</v>
      </c>
    </row>
    <row r="6" spans="1:25" x14ac:dyDescent="0.3">
      <c r="A6" s="67" t="s">
        <v>113</v>
      </c>
      <c r="B6" s="42">
        <v>12578</v>
      </c>
      <c r="C6" s="42">
        <v>14544</v>
      </c>
      <c r="D6" s="42">
        <v>14004</v>
      </c>
      <c r="E6" s="42">
        <v>12607</v>
      </c>
      <c r="F6" s="68">
        <v>13616</v>
      </c>
      <c r="G6" s="68">
        <v>16084</v>
      </c>
      <c r="H6" s="68">
        <v>16866</v>
      </c>
      <c r="I6" s="68">
        <v>18505</v>
      </c>
      <c r="J6" s="68">
        <v>20797</v>
      </c>
      <c r="K6" s="68">
        <v>22802</v>
      </c>
      <c r="L6" s="68">
        <v>21945</v>
      </c>
      <c r="M6" s="68">
        <v>27531</v>
      </c>
      <c r="N6" s="68">
        <v>37637</v>
      </c>
      <c r="O6" s="68">
        <v>38661</v>
      </c>
      <c r="P6" s="68">
        <v>43414</v>
      </c>
      <c r="Q6" s="68">
        <v>42052</v>
      </c>
      <c r="R6" s="42">
        <v>37954</v>
      </c>
      <c r="S6" s="42">
        <v>35545</v>
      </c>
      <c r="T6" s="42">
        <v>40610</v>
      </c>
      <c r="U6" s="42">
        <v>38213</v>
      </c>
      <c r="V6" s="42">
        <v>31605</v>
      </c>
      <c r="W6" s="42">
        <v>24170</v>
      </c>
      <c r="X6" s="42">
        <v>30327</v>
      </c>
      <c r="Y6" s="42">
        <v>26448</v>
      </c>
    </row>
    <row r="7" spans="1:25" x14ac:dyDescent="0.3">
      <c r="A7" s="67" t="s">
        <v>114</v>
      </c>
      <c r="B7" s="42">
        <v>3639</v>
      </c>
      <c r="C7" s="42">
        <v>3977</v>
      </c>
      <c r="D7" s="42">
        <v>3685</v>
      </c>
      <c r="E7" s="42">
        <v>3650</v>
      </c>
      <c r="F7" s="68">
        <v>3662</v>
      </c>
      <c r="G7" s="68">
        <v>3688</v>
      </c>
      <c r="H7" s="68">
        <v>4180</v>
      </c>
      <c r="I7" s="68">
        <v>4603</v>
      </c>
      <c r="J7" s="68">
        <v>5585</v>
      </c>
      <c r="K7" s="68">
        <v>5865</v>
      </c>
      <c r="L7" s="68">
        <v>6003</v>
      </c>
      <c r="M7" s="68">
        <v>5836</v>
      </c>
      <c r="N7" s="68">
        <v>6332</v>
      </c>
      <c r="O7" s="68">
        <v>6618</v>
      </c>
      <c r="P7" s="68">
        <v>9059</v>
      </c>
      <c r="Q7" s="42">
        <v>10081</v>
      </c>
      <c r="R7" s="42">
        <v>10254</v>
      </c>
      <c r="S7" s="42">
        <v>10544</v>
      </c>
      <c r="T7" s="42">
        <v>11782</v>
      </c>
      <c r="U7" s="42">
        <v>12735</v>
      </c>
      <c r="V7" s="42">
        <v>13726</v>
      </c>
      <c r="W7" s="42">
        <v>12527</v>
      </c>
      <c r="X7" s="42">
        <v>13917</v>
      </c>
      <c r="Y7" s="42">
        <v>13073</v>
      </c>
    </row>
    <row r="8" spans="1:25" x14ac:dyDescent="0.3">
      <c r="A8" s="69" t="s">
        <v>1</v>
      </c>
      <c r="B8" s="3">
        <f>B9+B17</f>
        <v>1016</v>
      </c>
      <c r="C8" s="3">
        <f t="shared" ref="C8:V8" si="0">C9+C17</f>
        <v>1104</v>
      </c>
      <c r="D8" s="3">
        <f t="shared" si="0"/>
        <v>993</v>
      </c>
      <c r="E8" s="3">
        <f t="shared" si="0"/>
        <v>873</v>
      </c>
      <c r="F8" s="3">
        <f t="shared" si="0"/>
        <v>762</v>
      </c>
      <c r="G8" s="3">
        <f t="shared" si="0"/>
        <v>838</v>
      </c>
      <c r="H8" s="3">
        <f t="shared" si="0"/>
        <v>898</v>
      </c>
      <c r="I8" s="3">
        <f t="shared" si="0"/>
        <v>902</v>
      </c>
      <c r="J8" s="3">
        <f t="shared" si="0"/>
        <v>940</v>
      </c>
      <c r="K8" s="3">
        <f t="shared" si="0"/>
        <v>969</v>
      </c>
      <c r="L8" s="3">
        <f t="shared" si="0"/>
        <v>883</v>
      </c>
      <c r="M8" s="3">
        <f t="shared" si="0"/>
        <v>1081</v>
      </c>
      <c r="N8" s="3">
        <f t="shared" si="0"/>
        <v>1112</v>
      </c>
      <c r="O8" s="3">
        <f t="shared" si="0"/>
        <v>1236</v>
      </c>
      <c r="P8" s="3">
        <f t="shared" si="0"/>
        <v>1233</v>
      </c>
      <c r="Q8" s="3">
        <f t="shared" si="0"/>
        <v>1263</v>
      </c>
      <c r="R8" s="3">
        <f t="shared" si="0"/>
        <v>1367</v>
      </c>
      <c r="S8" s="3">
        <f t="shared" si="0"/>
        <v>1342</v>
      </c>
      <c r="T8" s="3">
        <f t="shared" si="0"/>
        <v>1481</v>
      </c>
      <c r="U8" s="3">
        <f t="shared" si="0"/>
        <v>1639</v>
      </c>
      <c r="V8" s="3">
        <f t="shared" si="0"/>
        <v>1552</v>
      </c>
      <c r="W8" s="3">
        <f t="shared" ref="W8:X8" si="1">W9+W17</f>
        <v>447</v>
      </c>
      <c r="X8" s="3">
        <f t="shared" si="1"/>
        <v>336</v>
      </c>
      <c r="Y8" s="3">
        <f t="shared" ref="Y8" si="2">Y9+Y17</f>
        <v>490</v>
      </c>
    </row>
    <row r="9" spans="1:25" x14ac:dyDescent="0.3">
      <c r="A9" s="70" t="s">
        <v>107</v>
      </c>
      <c r="B9" s="42">
        <v>667</v>
      </c>
      <c r="C9" s="42">
        <v>724</v>
      </c>
      <c r="D9" s="42">
        <v>633</v>
      </c>
      <c r="E9" s="42">
        <v>543</v>
      </c>
      <c r="F9" s="68">
        <v>488</v>
      </c>
      <c r="G9" s="68">
        <v>513</v>
      </c>
      <c r="H9" s="68">
        <v>574</v>
      </c>
      <c r="I9" s="68">
        <v>591</v>
      </c>
      <c r="J9" s="68">
        <v>618</v>
      </c>
      <c r="K9" s="68">
        <v>626</v>
      </c>
      <c r="L9" s="68">
        <v>562</v>
      </c>
      <c r="M9" s="68">
        <v>657</v>
      </c>
      <c r="N9" s="68">
        <v>666</v>
      </c>
      <c r="O9" s="68">
        <v>672</v>
      </c>
      <c r="P9" s="68">
        <v>677</v>
      </c>
      <c r="Q9" s="68">
        <v>675</v>
      </c>
      <c r="R9" s="42">
        <v>733</v>
      </c>
      <c r="S9" s="42">
        <v>737</v>
      </c>
      <c r="T9" s="42">
        <v>816</v>
      </c>
      <c r="U9" s="42">
        <v>846</v>
      </c>
      <c r="V9" s="42">
        <v>833</v>
      </c>
      <c r="W9" s="42">
        <v>330</v>
      </c>
      <c r="X9" s="42">
        <v>252</v>
      </c>
      <c r="Y9" s="42">
        <v>417</v>
      </c>
    </row>
    <row r="10" spans="1:25" x14ac:dyDescent="0.3">
      <c r="A10" s="71" t="s">
        <v>201</v>
      </c>
      <c r="B10" s="42">
        <v>269</v>
      </c>
      <c r="C10" s="42">
        <v>300</v>
      </c>
      <c r="D10" s="42">
        <v>250</v>
      </c>
      <c r="E10" s="42">
        <v>204</v>
      </c>
      <c r="F10" s="68">
        <v>172</v>
      </c>
      <c r="G10" s="68">
        <v>182</v>
      </c>
      <c r="H10" s="68">
        <v>205</v>
      </c>
      <c r="I10" s="68">
        <v>215</v>
      </c>
      <c r="J10" s="68">
        <v>220</v>
      </c>
      <c r="K10" s="68">
        <v>215</v>
      </c>
      <c r="L10" s="68">
        <v>176</v>
      </c>
      <c r="M10" s="68">
        <v>215</v>
      </c>
      <c r="N10" s="68">
        <v>210</v>
      </c>
      <c r="O10" s="68">
        <v>196</v>
      </c>
      <c r="P10" s="68">
        <v>191</v>
      </c>
      <c r="Q10" s="68">
        <v>171</v>
      </c>
      <c r="R10" s="42">
        <v>177</v>
      </c>
      <c r="S10" s="42">
        <v>154</v>
      </c>
      <c r="T10" s="42">
        <v>161</v>
      </c>
      <c r="U10" s="42">
        <v>159</v>
      </c>
      <c r="V10" s="42">
        <v>142</v>
      </c>
      <c r="W10" s="42">
        <v>18</v>
      </c>
      <c r="X10" s="42">
        <v>7</v>
      </c>
      <c r="Y10" s="42">
        <v>44</v>
      </c>
    </row>
    <row r="11" spans="1:25" x14ac:dyDescent="0.3">
      <c r="A11" s="72" t="s">
        <v>202</v>
      </c>
      <c r="B11" s="42">
        <v>1</v>
      </c>
      <c r="C11" s="42">
        <v>1</v>
      </c>
      <c r="D11" s="42">
        <v>1</v>
      </c>
      <c r="E11" s="42">
        <v>2</v>
      </c>
      <c r="F11" s="68">
        <v>2</v>
      </c>
      <c r="G11" s="68">
        <v>2</v>
      </c>
      <c r="H11" s="68">
        <v>4</v>
      </c>
      <c r="I11" s="68">
        <v>3</v>
      </c>
      <c r="J11" s="68">
        <v>3</v>
      </c>
      <c r="K11" s="68">
        <v>2</v>
      </c>
      <c r="L11" s="68">
        <v>2</v>
      </c>
      <c r="M11" s="68">
        <v>2</v>
      </c>
      <c r="N11" s="68">
        <v>2</v>
      </c>
      <c r="O11" s="68">
        <v>3</v>
      </c>
      <c r="P11" s="68">
        <v>3</v>
      </c>
      <c r="Q11" s="68">
        <v>2</v>
      </c>
      <c r="R11" s="42">
        <v>2</v>
      </c>
      <c r="S11" s="42">
        <v>2</v>
      </c>
      <c r="T11" s="42">
        <v>2</v>
      </c>
      <c r="U11" s="42">
        <v>2</v>
      </c>
      <c r="V11" s="42">
        <v>3</v>
      </c>
      <c r="W11" s="42">
        <v>1</v>
      </c>
      <c r="X11" s="42">
        <v>1</v>
      </c>
      <c r="Y11" s="42">
        <v>2</v>
      </c>
    </row>
    <row r="12" spans="1:25" x14ac:dyDescent="0.3">
      <c r="A12" s="72" t="s">
        <v>203</v>
      </c>
      <c r="B12" s="42">
        <v>268</v>
      </c>
      <c r="C12" s="42">
        <v>299</v>
      </c>
      <c r="D12" s="42">
        <v>248</v>
      </c>
      <c r="E12" s="42">
        <v>202</v>
      </c>
      <c r="F12" s="68">
        <v>171</v>
      </c>
      <c r="G12" s="68">
        <v>180</v>
      </c>
      <c r="H12" s="68">
        <v>201</v>
      </c>
      <c r="I12" s="68">
        <v>213</v>
      </c>
      <c r="J12" s="68">
        <v>217</v>
      </c>
      <c r="K12" s="68">
        <v>213</v>
      </c>
      <c r="L12" s="68">
        <v>174</v>
      </c>
      <c r="M12" s="68">
        <v>212</v>
      </c>
      <c r="N12" s="68">
        <v>208</v>
      </c>
      <c r="O12" s="68">
        <v>193</v>
      </c>
      <c r="P12" s="68">
        <v>188</v>
      </c>
      <c r="Q12" s="68">
        <v>169</v>
      </c>
      <c r="R12" s="42">
        <v>175</v>
      </c>
      <c r="S12" s="42">
        <v>151</v>
      </c>
      <c r="T12" s="42">
        <v>159</v>
      </c>
      <c r="U12" s="42">
        <v>157</v>
      </c>
      <c r="V12" s="42">
        <v>139</v>
      </c>
      <c r="W12" s="42">
        <v>17</v>
      </c>
      <c r="X12" s="42">
        <v>6</v>
      </c>
      <c r="Y12" s="42">
        <v>41</v>
      </c>
    </row>
    <row r="13" spans="1:25" x14ac:dyDescent="0.3">
      <c r="A13" s="71" t="s">
        <v>204</v>
      </c>
      <c r="B13" s="42">
        <v>397</v>
      </c>
      <c r="C13" s="42">
        <v>424</v>
      </c>
      <c r="D13" s="42">
        <v>383</v>
      </c>
      <c r="E13" s="42">
        <v>339</v>
      </c>
      <c r="F13" s="68">
        <v>316</v>
      </c>
      <c r="G13" s="68">
        <v>331</v>
      </c>
      <c r="H13" s="68">
        <v>369</v>
      </c>
      <c r="I13" s="68">
        <v>376</v>
      </c>
      <c r="J13" s="68">
        <v>398</v>
      </c>
      <c r="K13" s="68">
        <v>411</v>
      </c>
      <c r="L13" s="68">
        <v>386</v>
      </c>
      <c r="M13" s="68">
        <v>442</v>
      </c>
      <c r="N13" s="68">
        <v>457</v>
      </c>
      <c r="O13" s="68">
        <v>476</v>
      </c>
      <c r="P13" s="68">
        <v>487</v>
      </c>
      <c r="Q13" s="68">
        <v>504</v>
      </c>
      <c r="R13" s="42">
        <v>556</v>
      </c>
      <c r="S13" s="42">
        <v>583</v>
      </c>
      <c r="T13" s="42">
        <v>655</v>
      </c>
      <c r="U13" s="42">
        <v>687</v>
      </c>
      <c r="V13" s="42">
        <v>691</v>
      </c>
      <c r="W13" s="42">
        <v>312</v>
      </c>
      <c r="X13" s="42">
        <v>245</v>
      </c>
      <c r="Y13" s="42">
        <v>373</v>
      </c>
    </row>
    <row r="14" spans="1:25" x14ac:dyDescent="0.3">
      <c r="A14" s="72" t="s">
        <v>205</v>
      </c>
      <c r="B14" s="42">
        <v>4</v>
      </c>
      <c r="C14" s="42">
        <v>4</v>
      </c>
      <c r="D14" s="42">
        <v>4</v>
      </c>
      <c r="E14" s="42">
        <v>4</v>
      </c>
      <c r="F14" s="68">
        <v>3</v>
      </c>
      <c r="G14" s="68">
        <v>3</v>
      </c>
      <c r="H14" s="68">
        <v>3</v>
      </c>
      <c r="I14" s="68">
        <v>3</v>
      </c>
      <c r="J14" s="68">
        <v>3</v>
      </c>
      <c r="K14" s="68">
        <v>3</v>
      </c>
      <c r="L14" s="68">
        <v>3</v>
      </c>
      <c r="M14" s="68">
        <v>3</v>
      </c>
      <c r="N14" s="68">
        <v>3</v>
      </c>
      <c r="O14" s="68">
        <v>3</v>
      </c>
      <c r="P14" s="68">
        <v>3</v>
      </c>
      <c r="Q14" s="68">
        <v>3</v>
      </c>
      <c r="R14" s="42">
        <v>3</v>
      </c>
      <c r="S14" s="42">
        <v>3</v>
      </c>
      <c r="T14" s="42">
        <v>4</v>
      </c>
      <c r="U14" s="42">
        <v>4</v>
      </c>
      <c r="V14" s="42">
        <v>4</v>
      </c>
      <c r="W14" s="42">
        <v>1</v>
      </c>
      <c r="X14" s="42">
        <v>1</v>
      </c>
      <c r="Y14" s="42">
        <v>2</v>
      </c>
    </row>
    <row r="15" spans="1:25" x14ac:dyDescent="0.3">
      <c r="A15" s="72" t="s">
        <v>206</v>
      </c>
      <c r="B15" s="42">
        <v>126</v>
      </c>
      <c r="C15" s="42">
        <v>122</v>
      </c>
      <c r="D15" s="42">
        <v>129</v>
      </c>
      <c r="E15" s="42">
        <v>137</v>
      </c>
      <c r="F15" s="68">
        <v>140</v>
      </c>
      <c r="G15" s="68">
        <v>140</v>
      </c>
      <c r="H15" s="68">
        <v>149</v>
      </c>
      <c r="I15" s="68">
        <v>150</v>
      </c>
      <c r="J15" s="68">
        <v>154</v>
      </c>
      <c r="K15" s="68">
        <v>161</v>
      </c>
      <c r="L15" s="68">
        <v>174</v>
      </c>
      <c r="M15" s="68">
        <v>184</v>
      </c>
      <c r="N15" s="68">
        <v>194</v>
      </c>
      <c r="O15" s="68">
        <v>203</v>
      </c>
      <c r="P15" s="68">
        <v>215</v>
      </c>
      <c r="Q15" s="68">
        <v>233</v>
      </c>
      <c r="R15" s="42">
        <v>255</v>
      </c>
      <c r="S15" s="42">
        <v>285</v>
      </c>
      <c r="T15" s="42">
        <v>316</v>
      </c>
      <c r="U15" s="42">
        <v>330</v>
      </c>
      <c r="V15" s="42">
        <v>327</v>
      </c>
      <c r="W15" s="42">
        <v>267</v>
      </c>
      <c r="X15" s="42">
        <v>228</v>
      </c>
      <c r="Y15" s="42">
        <v>264</v>
      </c>
    </row>
    <row r="16" spans="1:25" x14ac:dyDescent="0.3">
      <c r="A16" s="72" t="s">
        <v>207</v>
      </c>
      <c r="B16" s="42">
        <v>268</v>
      </c>
      <c r="C16" s="42">
        <v>298</v>
      </c>
      <c r="D16" s="42">
        <v>251</v>
      </c>
      <c r="E16" s="42">
        <v>198</v>
      </c>
      <c r="F16" s="68">
        <v>172</v>
      </c>
      <c r="G16" s="68">
        <v>188</v>
      </c>
      <c r="H16" s="68">
        <v>217</v>
      </c>
      <c r="I16" s="68">
        <v>223</v>
      </c>
      <c r="J16" s="68">
        <v>240</v>
      </c>
      <c r="K16" s="68">
        <v>246</v>
      </c>
      <c r="L16" s="68">
        <v>209</v>
      </c>
      <c r="M16" s="68">
        <v>255</v>
      </c>
      <c r="N16" s="68">
        <v>260</v>
      </c>
      <c r="O16" s="68">
        <v>271</v>
      </c>
      <c r="P16" s="68">
        <v>269</v>
      </c>
      <c r="Q16" s="68">
        <v>268</v>
      </c>
      <c r="R16" s="42">
        <v>298</v>
      </c>
      <c r="S16" s="42">
        <v>295</v>
      </c>
      <c r="T16" s="42">
        <v>336</v>
      </c>
      <c r="U16" s="42">
        <v>354</v>
      </c>
      <c r="V16" s="42">
        <v>360</v>
      </c>
      <c r="W16" s="42">
        <v>45</v>
      </c>
      <c r="X16" s="42">
        <v>17</v>
      </c>
      <c r="Y16" s="42">
        <v>107</v>
      </c>
    </row>
    <row r="17" spans="1:25" x14ac:dyDescent="0.3">
      <c r="A17" s="70" t="s">
        <v>108</v>
      </c>
      <c r="B17" s="42">
        <v>349</v>
      </c>
      <c r="C17" s="42">
        <v>380</v>
      </c>
      <c r="D17" s="42">
        <v>360</v>
      </c>
      <c r="E17" s="42">
        <v>330</v>
      </c>
      <c r="F17" s="68">
        <v>274</v>
      </c>
      <c r="G17" s="68">
        <v>325</v>
      </c>
      <c r="H17" s="68">
        <v>324</v>
      </c>
      <c r="I17" s="68">
        <v>311</v>
      </c>
      <c r="J17" s="68">
        <v>322</v>
      </c>
      <c r="K17" s="68">
        <v>343</v>
      </c>
      <c r="L17" s="68">
        <v>321</v>
      </c>
      <c r="M17" s="68">
        <v>424</v>
      </c>
      <c r="N17" s="68">
        <v>446</v>
      </c>
      <c r="O17" s="68">
        <v>564</v>
      </c>
      <c r="P17" s="68">
        <v>556</v>
      </c>
      <c r="Q17" s="68">
        <v>588</v>
      </c>
      <c r="R17" s="42">
        <v>634</v>
      </c>
      <c r="S17" s="42">
        <v>605</v>
      </c>
      <c r="T17" s="42">
        <v>665</v>
      </c>
      <c r="U17" s="42">
        <v>793</v>
      </c>
      <c r="V17" s="42">
        <v>719</v>
      </c>
      <c r="W17" s="42">
        <v>117</v>
      </c>
      <c r="X17" s="42">
        <v>84</v>
      </c>
      <c r="Y17" s="42">
        <v>73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8.6614173228346525E-2</v>
      </c>
      <c r="D19" s="89">
        <f t="shared" si="3"/>
        <v>-0.10054347826086951</v>
      </c>
      <c r="E19" s="89">
        <f t="shared" si="3"/>
        <v>-0.12084592145015105</v>
      </c>
      <c r="F19" s="89">
        <f t="shared" si="3"/>
        <v>-0.12714776632302405</v>
      </c>
      <c r="G19" s="89">
        <f t="shared" si="3"/>
        <v>9.9737532808398921E-2</v>
      </c>
      <c r="H19" s="89">
        <f t="shared" si="3"/>
        <v>7.1599045346061985E-2</v>
      </c>
      <c r="I19" s="89">
        <f t="shared" si="3"/>
        <v>4.4543429844097204E-3</v>
      </c>
      <c r="J19" s="89">
        <f t="shared" si="3"/>
        <v>4.2128603104212958E-2</v>
      </c>
      <c r="K19" s="89">
        <f t="shared" si="3"/>
        <v>3.0851063829787195E-2</v>
      </c>
      <c r="L19" s="89">
        <f t="shared" si="3"/>
        <v>-8.8751289989680071E-2</v>
      </c>
      <c r="M19" s="89">
        <f t="shared" si="3"/>
        <v>0.22423556058890148</v>
      </c>
      <c r="N19" s="89">
        <f t="shared" si="3"/>
        <v>2.8677150786309058E-2</v>
      </c>
      <c r="O19" s="89">
        <f t="shared" si="3"/>
        <v>0.11151079136690645</v>
      </c>
      <c r="P19" s="89">
        <f t="shared" si="3"/>
        <v>-2.4271844660194164E-3</v>
      </c>
      <c r="Q19" s="89">
        <f t="shared" si="3"/>
        <v>2.4330900243308973E-2</v>
      </c>
      <c r="R19" s="89">
        <f t="shared" si="3"/>
        <v>8.2343626286619065E-2</v>
      </c>
      <c r="S19" s="89">
        <f t="shared" si="3"/>
        <v>-1.8288222384784225E-2</v>
      </c>
      <c r="T19" s="89">
        <f t="shared" si="3"/>
        <v>0.10357675111773479</v>
      </c>
      <c r="U19" s="89">
        <f t="shared" si="3"/>
        <v>0.10668467251856861</v>
      </c>
      <c r="V19" s="89">
        <f t="shared" si="3"/>
        <v>-5.3081147040878629E-2</v>
      </c>
      <c r="W19" s="89">
        <f t="shared" si="3"/>
        <v>-0.71198453608247425</v>
      </c>
      <c r="X19" s="89">
        <f t="shared" si="3"/>
        <v>-0.24832214765100669</v>
      </c>
      <c r="Y19" s="89">
        <f t="shared" si="3"/>
        <v>0.45833333333333326</v>
      </c>
    </row>
    <row r="20" spans="1:25" x14ac:dyDescent="0.3">
      <c r="A20" s="73" t="s">
        <v>4</v>
      </c>
      <c r="B20" s="65" t="s">
        <v>3</v>
      </c>
      <c r="C20" s="89">
        <f t="shared" si="3"/>
        <v>8.5457271364317799E-2</v>
      </c>
      <c r="D20" s="89">
        <f t="shared" si="3"/>
        <v>-0.12569060773480667</v>
      </c>
      <c r="E20" s="89">
        <f t="shared" si="3"/>
        <v>-0.14218009478672988</v>
      </c>
      <c r="F20" s="89">
        <f t="shared" si="3"/>
        <v>-0.10128913443830567</v>
      </c>
      <c r="G20" s="89">
        <f t="shared" si="3"/>
        <v>5.1229508196721341E-2</v>
      </c>
      <c r="H20" s="89">
        <f t="shared" si="3"/>
        <v>0.11890838206627685</v>
      </c>
      <c r="I20" s="89">
        <f t="shared" si="3"/>
        <v>2.9616724738676048E-2</v>
      </c>
      <c r="J20" s="89">
        <f t="shared" si="3"/>
        <v>4.5685279187817285E-2</v>
      </c>
      <c r="K20" s="89">
        <f t="shared" si="3"/>
        <v>1.2944983818770295E-2</v>
      </c>
      <c r="L20" s="89">
        <f t="shared" si="3"/>
        <v>-0.10223642172523961</v>
      </c>
      <c r="M20" s="89">
        <f t="shared" si="3"/>
        <v>0.16903914590747338</v>
      </c>
      <c r="N20" s="89">
        <f t="shared" si="3"/>
        <v>1.3698630136986356E-2</v>
      </c>
      <c r="O20" s="89">
        <f t="shared" si="3"/>
        <v>9.009009009008917E-3</v>
      </c>
      <c r="P20" s="89">
        <f t="shared" si="3"/>
        <v>7.4404761904762751E-3</v>
      </c>
      <c r="Q20" s="89">
        <f t="shared" si="3"/>
        <v>-2.9542097488921559E-3</v>
      </c>
      <c r="R20" s="89">
        <f t="shared" si="3"/>
        <v>8.5925925925925961E-2</v>
      </c>
      <c r="S20" s="89">
        <f t="shared" si="3"/>
        <v>5.4570259208730487E-3</v>
      </c>
      <c r="T20" s="89">
        <f t="shared" si="3"/>
        <v>0.10719131614654009</v>
      </c>
      <c r="U20" s="89">
        <f t="shared" si="3"/>
        <v>3.6764705882353033E-2</v>
      </c>
      <c r="V20" s="89">
        <f t="shared" si="3"/>
        <v>-1.5366430260047248E-2</v>
      </c>
      <c r="W20" s="89">
        <f t="shared" si="3"/>
        <v>-0.6038415366146459</v>
      </c>
      <c r="X20" s="89">
        <f t="shared" si="3"/>
        <v>-0.23636363636363633</v>
      </c>
      <c r="Y20" s="89">
        <f t="shared" si="3"/>
        <v>0.65476190476190466</v>
      </c>
    </row>
    <row r="21" spans="1:25" x14ac:dyDescent="0.3">
      <c r="A21" s="74" t="s">
        <v>208</v>
      </c>
      <c r="B21" s="65" t="s">
        <v>3</v>
      </c>
      <c r="C21" s="89">
        <f>C10/B10-1</f>
        <v>0.11524163568773238</v>
      </c>
      <c r="D21" s="89">
        <f t="shared" si="3"/>
        <v>-0.16666666666666663</v>
      </c>
      <c r="E21" s="89">
        <f t="shared" si="3"/>
        <v>-0.18400000000000005</v>
      </c>
      <c r="F21" s="89">
        <f t="shared" si="3"/>
        <v>-0.15686274509803921</v>
      </c>
      <c r="G21" s="89">
        <f t="shared" si="3"/>
        <v>5.8139534883721034E-2</v>
      </c>
      <c r="H21" s="89">
        <f t="shared" si="3"/>
        <v>0.12637362637362637</v>
      </c>
      <c r="I21" s="89">
        <f t="shared" si="3"/>
        <v>4.8780487804878092E-2</v>
      </c>
      <c r="J21" s="89">
        <f t="shared" si="3"/>
        <v>2.3255813953488413E-2</v>
      </c>
      <c r="K21" s="89">
        <f t="shared" si="3"/>
        <v>-2.2727272727272707E-2</v>
      </c>
      <c r="L21" s="89">
        <f t="shared" si="3"/>
        <v>-0.18139534883720931</v>
      </c>
      <c r="M21" s="89">
        <f t="shared" si="3"/>
        <v>0.22159090909090917</v>
      </c>
      <c r="N21" s="89">
        <f t="shared" si="3"/>
        <v>-2.3255813953488413E-2</v>
      </c>
      <c r="O21" s="89">
        <f t="shared" si="3"/>
        <v>-6.6666666666666652E-2</v>
      </c>
      <c r="P21" s="89">
        <f t="shared" si="3"/>
        <v>-2.5510204081632626E-2</v>
      </c>
      <c r="Q21" s="89">
        <f t="shared" si="3"/>
        <v>-0.10471204188481675</v>
      </c>
      <c r="R21" s="89">
        <f t="shared" si="3"/>
        <v>3.5087719298245723E-2</v>
      </c>
      <c r="S21" s="89">
        <f t="shared" si="3"/>
        <v>-0.12994350282485878</v>
      </c>
      <c r="T21" s="89">
        <f t="shared" si="3"/>
        <v>4.5454545454545414E-2</v>
      </c>
      <c r="U21" s="89">
        <f t="shared" si="3"/>
        <v>-1.2422360248447228E-2</v>
      </c>
      <c r="V21" s="89">
        <f t="shared" si="3"/>
        <v>-0.10691823899371067</v>
      </c>
      <c r="W21" s="89">
        <f t="shared" si="3"/>
        <v>-0.87323943661971826</v>
      </c>
      <c r="X21" s="89">
        <f t="shared" si="3"/>
        <v>-0.61111111111111116</v>
      </c>
      <c r="Y21" s="89">
        <f t="shared" si="3"/>
        <v>5.2857142857142856</v>
      </c>
    </row>
    <row r="22" spans="1:25" x14ac:dyDescent="0.3">
      <c r="A22" s="74" t="s">
        <v>209</v>
      </c>
      <c r="B22" s="65" t="s">
        <v>3</v>
      </c>
      <c r="C22" s="89">
        <f>C13/B13-1</f>
        <v>6.8010075566750539E-2</v>
      </c>
      <c r="D22" s="89">
        <f t="shared" ref="D22:Y22" si="4">D13/C13-1</f>
        <v>-9.6698113207547176E-2</v>
      </c>
      <c r="E22" s="89">
        <f t="shared" si="4"/>
        <v>-0.11488250652741516</v>
      </c>
      <c r="F22" s="89">
        <f t="shared" si="4"/>
        <v>-6.7846607669616477E-2</v>
      </c>
      <c r="G22" s="89">
        <f t="shared" si="4"/>
        <v>4.7468354430379778E-2</v>
      </c>
      <c r="H22" s="89">
        <f t="shared" si="4"/>
        <v>0.11480362537764344</v>
      </c>
      <c r="I22" s="89">
        <f t="shared" si="4"/>
        <v>1.8970189701897011E-2</v>
      </c>
      <c r="J22" s="89">
        <f t="shared" si="4"/>
        <v>5.8510638297872397E-2</v>
      </c>
      <c r="K22" s="89">
        <f t="shared" si="4"/>
        <v>3.2663316582914659E-2</v>
      </c>
      <c r="L22" s="89">
        <f t="shared" si="4"/>
        <v>-6.0827250608272543E-2</v>
      </c>
      <c r="M22" s="89">
        <f t="shared" si="4"/>
        <v>0.14507772020725396</v>
      </c>
      <c r="N22" s="89">
        <f t="shared" si="4"/>
        <v>3.3936651583710509E-2</v>
      </c>
      <c r="O22" s="89">
        <f t="shared" si="4"/>
        <v>4.1575492341356712E-2</v>
      </c>
      <c r="P22" s="89">
        <f t="shared" si="4"/>
        <v>2.3109243697478909E-2</v>
      </c>
      <c r="Q22" s="89">
        <f t="shared" si="4"/>
        <v>3.4907597535934309E-2</v>
      </c>
      <c r="R22" s="89">
        <f t="shared" si="4"/>
        <v>0.10317460317460325</v>
      </c>
      <c r="S22" s="89">
        <f t="shared" si="4"/>
        <v>4.8561151079136611E-2</v>
      </c>
      <c r="T22" s="89">
        <f t="shared" si="4"/>
        <v>0.12349914236706683</v>
      </c>
      <c r="U22" s="89">
        <f t="shared" si="4"/>
        <v>4.8854961832061061E-2</v>
      </c>
      <c r="V22" s="89">
        <f t="shared" si="4"/>
        <v>5.8224163027655873E-3</v>
      </c>
      <c r="W22" s="89">
        <f t="shared" si="4"/>
        <v>-0.54848046309696086</v>
      </c>
      <c r="X22" s="89">
        <f t="shared" si="4"/>
        <v>-0.21474358974358976</v>
      </c>
      <c r="Y22" s="89">
        <f t="shared" si="4"/>
        <v>0.52244897959183678</v>
      </c>
    </row>
    <row r="23" spans="1:25" x14ac:dyDescent="0.3">
      <c r="A23" s="73" t="s">
        <v>109</v>
      </c>
      <c r="B23" s="65" t="s">
        <v>3</v>
      </c>
      <c r="C23" s="89">
        <f>C17/B17-1</f>
        <v>8.8825214899713512E-2</v>
      </c>
      <c r="D23" s="89">
        <f t="shared" ref="D23:Y23" si="5">D17/C17-1</f>
        <v>-5.2631578947368474E-2</v>
      </c>
      <c r="E23" s="89">
        <f t="shared" si="5"/>
        <v>-8.333333333333337E-2</v>
      </c>
      <c r="F23" s="89">
        <f t="shared" si="5"/>
        <v>-0.16969696969696968</v>
      </c>
      <c r="G23" s="89">
        <f t="shared" si="5"/>
        <v>0.18613138686131392</v>
      </c>
      <c r="H23" s="89">
        <f t="shared" si="5"/>
        <v>-3.0769230769230882E-3</v>
      </c>
      <c r="I23" s="89">
        <f t="shared" si="5"/>
        <v>-4.0123456790123413E-2</v>
      </c>
      <c r="J23" s="89">
        <f t="shared" si="5"/>
        <v>3.5369774919614239E-2</v>
      </c>
      <c r="K23" s="89">
        <f t="shared" si="5"/>
        <v>6.5217391304347894E-2</v>
      </c>
      <c r="L23" s="89">
        <f t="shared" si="5"/>
        <v>-6.4139941690962154E-2</v>
      </c>
      <c r="M23" s="89">
        <f t="shared" si="5"/>
        <v>0.32087227414330211</v>
      </c>
      <c r="N23" s="89">
        <f t="shared" si="5"/>
        <v>5.1886792452830122E-2</v>
      </c>
      <c r="O23" s="89">
        <f t="shared" si="5"/>
        <v>0.26457399103139023</v>
      </c>
      <c r="P23" s="89">
        <f t="shared" si="5"/>
        <v>-1.4184397163120588E-2</v>
      </c>
      <c r="Q23" s="89">
        <f t="shared" si="5"/>
        <v>5.755395683453246E-2</v>
      </c>
      <c r="R23" s="89">
        <f t="shared" si="5"/>
        <v>7.8231292517006779E-2</v>
      </c>
      <c r="S23" s="89">
        <f t="shared" si="5"/>
        <v>-4.5741324921135695E-2</v>
      </c>
      <c r="T23" s="89">
        <f t="shared" si="5"/>
        <v>9.9173553719008156E-2</v>
      </c>
      <c r="U23" s="89">
        <f t="shared" si="5"/>
        <v>0.1924812030075187</v>
      </c>
      <c r="V23" s="89">
        <f t="shared" si="5"/>
        <v>-9.331651954602771E-2</v>
      </c>
      <c r="W23" s="89">
        <f t="shared" si="5"/>
        <v>-0.83727399165507643</v>
      </c>
      <c r="X23" s="89">
        <f t="shared" si="5"/>
        <v>-0.28205128205128205</v>
      </c>
      <c r="Y23" s="89">
        <f t="shared" si="5"/>
        <v>-0.13095238095238093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6.2650305235246964E-2</v>
      </c>
      <c r="C25" s="89">
        <f t="shared" si="6"/>
        <v>5.9608012526321474E-2</v>
      </c>
      <c r="D25" s="89">
        <f t="shared" si="6"/>
        <v>5.6136582056645373E-2</v>
      </c>
      <c r="E25" s="89">
        <f t="shared" si="6"/>
        <v>5.3699944639232333E-2</v>
      </c>
      <c r="F25" s="89">
        <f t="shared" si="6"/>
        <v>4.410232665817803E-2</v>
      </c>
      <c r="G25" s="89">
        <f t="shared" si="6"/>
        <v>4.2385311820342927E-2</v>
      </c>
      <c r="H25" s="89">
        <f t="shared" si="6"/>
        <v>4.2668440558776013E-2</v>
      </c>
      <c r="I25" s="89">
        <f t="shared" si="6"/>
        <v>3.9034100744330967E-2</v>
      </c>
      <c r="J25" s="89">
        <f t="shared" si="6"/>
        <v>3.5630354029262373E-2</v>
      </c>
      <c r="K25" s="89">
        <f t="shared" si="6"/>
        <v>3.380193253566819E-2</v>
      </c>
      <c r="L25" s="89">
        <f t="shared" si="6"/>
        <v>3.1594389580649779E-2</v>
      </c>
      <c r="M25" s="89">
        <f t="shared" si="6"/>
        <v>3.2397278748464049E-2</v>
      </c>
      <c r="N25" s="89">
        <f t="shared" si="6"/>
        <v>2.5291120815138284E-2</v>
      </c>
      <c r="O25" s="89">
        <f t="shared" si="6"/>
        <v>2.7297422646259856E-2</v>
      </c>
      <c r="P25" s="89">
        <f t="shared" si="6"/>
        <v>2.3498246683945723E-2</v>
      </c>
      <c r="Q25" s="89">
        <f t="shared" si="6"/>
        <v>2.4226497611877312E-2</v>
      </c>
      <c r="R25" s="89">
        <f t="shared" si="6"/>
        <v>2.8356289412545636E-2</v>
      </c>
      <c r="S25" s="89">
        <f t="shared" si="6"/>
        <v>2.911820864433258E-2</v>
      </c>
      <c r="T25" s="89">
        <f t="shared" si="6"/>
        <v>2.826767445411513E-2</v>
      </c>
      <c r="U25" s="89">
        <f t="shared" si="6"/>
        <v>3.2170055743110625E-2</v>
      </c>
      <c r="V25" s="89">
        <f t="shared" si="6"/>
        <v>3.4237811603794396E-2</v>
      </c>
      <c r="W25" s="89">
        <f t="shared" ref="W25:X25" si="7">W8/W5</f>
        <v>1.2180832220617489E-2</v>
      </c>
      <c r="X25" s="89">
        <f t="shared" si="7"/>
        <v>7.5940784269408973E-3</v>
      </c>
      <c r="Y25" s="89">
        <f t="shared" ref="Y25" si="8">Y8/Y5</f>
        <v>1.2398157987956075E-2</v>
      </c>
    </row>
    <row r="26" spans="1:25" x14ac:dyDescent="0.3">
      <c r="A26" s="75" t="s">
        <v>211</v>
      </c>
      <c r="B26" s="89">
        <f t="shared" ref="B26:V26" si="9">B8/B7</f>
        <v>0.2791975817532289</v>
      </c>
      <c r="C26" s="89">
        <f t="shared" si="9"/>
        <v>0.2775961780236359</v>
      </c>
      <c r="D26" s="89">
        <f t="shared" si="9"/>
        <v>0.26947082767978292</v>
      </c>
      <c r="E26" s="89">
        <f t="shared" si="9"/>
        <v>0.23917808219178083</v>
      </c>
      <c r="F26" s="89">
        <f t="shared" si="9"/>
        <v>0.20808301474604041</v>
      </c>
      <c r="G26" s="89">
        <f t="shared" si="9"/>
        <v>0.22722342733188719</v>
      </c>
      <c r="H26" s="89">
        <f t="shared" si="9"/>
        <v>0.21483253588516746</v>
      </c>
      <c r="I26" s="89">
        <f t="shared" si="9"/>
        <v>0.19595915707147513</v>
      </c>
      <c r="J26" s="89">
        <f t="shared" si="9"/>
        <v>0.16830796777081469</v>
      </c>
      <c r="K26" s="89">
        <f t="shared" si="9"/>
        <v>0.16521739130434782</v>
      </c>
      <c r="L26" s="89">
        <f t="shared" si="9"/>
        <v>0.14709312010661335</v>
      </c>
      <c r="M26" s="89">
        <f t="shared" si="9"/>
        <v>0.18522960932145305</v>
      </c>
      <c r="N26" s="89">
        <f t="shared" si="9"/>
        <v>0.17561591914087177</v>
      </c>
      <c r="O26" s="89">
        <f t="shared" si="9"/>
        <v>0.18676337262012693</v>
      </c>
      <c r="P26" s="89">
        <f t="shared" si="9"/>
        <v>0.13610773816094493</v>
      </c>
      <c r="Q26" s="89">
        <f t="shared" si="9"/>
        <v>0.12528518996131335</v>
      </c>
      <c r="R26" s="89">
        <f t="shared" si="9"/>
        <v>0.1333138287497562</v>
      </c>
      <c r="S26" s="89">
        <f t="shared" si="9"/>
        <v>0.12727617602427921</v>
      </c>
      <c r="T26" s="89">
        <f t="shared" si="9"/>
        <v>0.12570022067560685</v>
      </c>
      <c r="U26" s="89">
        <f t="shared" si="9"/>
        <v>0.1287004318806439</v>
      </c>
      <c r="V26" s="89">
        <f t="shared" si="9"/>
        <v>0.11307008596823546</v>
      </c>
      <c r="W26" s="89">
        <f t="shared" ref="W26:X26" si="10">W8/W7</f>
        <v>3.568292488225433E-2</v>
      </c>
      <c r="X26" s="89">
        <f t="shared" si="10"/>
        <v>2.4143134296184521E-2</v>
      </c>
      <c r="Y26" s="89">
        <f t="shared" ref="Y26" si="11">Y8/Y7</f>
        <v>3.7481832785129655E-2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0.12401574803149606</v>
      </c>
      <c r="C28" s="89">
        <f t="shared" ref="C28:V28" si="12">C15/C8</f>
        <v>0.1105072463768116</v>
      </c>
      <c r="D28" s="89">
        <f t="shared" si="12"/>
        <v>0.12990936555891239</v>
      </c>
      <c r="E28" s="89">
        <f t="shared" si="12"/>
        <v>0.15693012600229095</v>
      </c>
      <c r="F28" s="89">
        <f t="shared" si="12"/>
        <v>0.18372703412073491</v>
      </c>
      <c r="G28" s="89">
        <f t="shared" si="12"/>
        <v>0.16706443914081145</v>
      </c>
      <c r="H28" s="89">
        <f t="shared" si="12"/>
        <v>0.16592427616926503</v>
      </c>
      <c r="I28" s="89">
        <f t="shared" si="12"/>
        <v>0.16629711751662971</v>
      </c>
      <c r="J28" s="89">
        <f t="shared" si="12"/>
        <v>0.16382978723404254</v>
      </c>
      <c r="K28" s="89">
        <f t="shared" si="12"/>
        <v>0.16615067079463364</v>
      </c>
      <c r="L28" s="89">
        <f t="shared" si="12"/>
        <v>0.19705549263873159</v>
      </c>
      <c r="M28" s="89">
        <f t="shared" si="12"/>
        <v>0.1702127659574468</v>
      </c>
      <c r="N28" s="89">
        <f t="shared" si="12"/>
        <v>0.17446043165467626</v>
      </c>
      <c r="O28" s="89">
        <f t="shared" si="12"/>
        <v>0.16423948220064724</v>
      </c>
      <c r="P28" s="89">
        <f t="shared" si="12"/>
        <v>0.17437145174371452</v>
      </c>
      <c r="Q28" s="89">
        <f t="shared" si="12"/>
        <v>0.18448139350752177</v>
      </c>
      <c r="R28" s="89">
        <f t="shared" si="12"/>
        <v>0.18653986832479882</v>
      </c>
      <c r="S28" s="89">
        <f t="shared" si="12"/>
        <v>0.21236959761549926</v>
      </c>
      <c r="T28" s="89">
        <f t="shared" si="12"/>
        <v>0.21336934503713706</v>
      </c>
      <c r="U28" s="89">
        <f t="shared" si="12"/>
        <v>0.20134228187919462</v>
      </c>
      <c r="V28" s="89">
        <f t="shared" si="12"/>
        <v>0.21069587628865979</v>
      </c>
      <c r="W28" s="89">
        <f t="shared" ref="W28:X28" si="13">W15/W8</f>
        <v>0.59731543624161076</v>
      </c>
      <c r="X28" s="89">
        <f t="shared" si="13"/>
        <v>0.6785714285714286</v>
      </c>
      <c r="Y28" s="89">
        <f t="shared" ref="Y28" si="14">Y15/Y8</f>
        <v>0.53877551020408165</v>
      </c>
    </row>
    <row r="29" spans="1:25" x14ac:dyDescent="0.3">
      <c r="A29" s="75" t="s">
        <v>213</v>
      </c>
      <c r="B29" s="89">
        <f>B10/B8</f>
        <v>0.26476377952755903</v>
      </c>
      <c r="C29" s="89">
        <f t="shared" ref="C29:V29" si="15">C10/C8</f>
        <v>0.27173913043478259</v>
      </c>
      <c r="D29" s="89">
        <f t="shared" si="15"/>
        <v>0.25176233635448136</v>
      </c>
      <c r="E29" s="89">
        <f t="shared" si="15"/>
        <v>0.23367697594501718</v>
      </c>
      <c r="F29" s="89">
        <f t="shared" si="15"/>
        <v>0.22572178477690288</v>
      </c>
      <c r="G29" s="89">
        <f t="shared" si="15"/>
        <v>0.21718377088305491</v>
      </c>
      <c r="H29" s="89">
        <f t="shared" si="15"/>
        <v>0.22828507795100222</v>
      </c>
      <c r="I29" s="89">
        <f t="shared" si="15"/>
        <v>0.23835920177383593</v>
      </c>
      <c r="J29" s="89">
        <f t="shared" si="15"/>
        <v>0.23404255319148937</v>
      </c>
      <c r="K29" s="89">
        <f t="shared" si="15"/>
        <v>0.22187822497420021</v>
      </c>
      <c r="L29" s="89">
        <f t="shared" si="15"/>
        <v>0.19932049830124576</v>
      </c>
      <c r="M29" s="89">
        <f t="shared" si="15"/>
        <v>0.19888991674375578</v>
      </c>
      <c r="N29" s="89">
        <f t="shared" si="15"/>
        <v>0.18884892086330934</v>
      </c>
      <c r="O29" s="89">
        <f t="shared" si="15"/>
        <v>0.15857605177993528</v>
      </c>
      <c r="P29" s="89">
        <f t="shared" si="15"/>
        <v>0.15490673154906731</v>
      </c>
      <c r="Q29" s="89">
        <f t="shared" si="15"/>
        <v>0.13539192399049882</v>
      </c>
      <c r="R29" s="89">
        <f t="shared" si="15"/>
        <v>0.12948061448427212</v>
      </c>
      <c r="S29" s="89">
        <f t="shared" si="15"/>
        <v>0.11475409836065574</v>
      </c>
      <c r="T29" s="89">
        <f t="shared" si="15"/>
        <v>0.10871033085752869</v>
      </c>
      <c r="U29" s="89">
        <f t="shared" si="15"/>
        <v>9.7010372178157417E-2</v>
      </c>
      <c r="V29" s="89">
        <f t="shared" si="15"/>
        <v>9.1494845360824736E-2</v>
      </c>
      <c r="W29" s="89">
        <f t="shared" ref="W29:X29" si="16">W10/W8</f>
        <v>4.0268456375838924E-2</v>
      </c>
      <c r="X29" s="89">
        <f t="shared" si="16"/>
        <v>2.0833333333333332E-2</v>
      </c>
      <c r="Y29" s="89">
        <f t="shared" ref="Y29" si="17">Y10/Y8</f>
        <v>8.9795918367346933E-2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14332</v>
      </c>
      <c r="C32" s="42">
        <v>16015</v>
      </c>
      <c r="D32" s="42">
        <v>14173</v>
      </c>
      <c r="E32" s="42">
        <v>13856</v>
      </c>
      <c r="F32" s="42">
        <v>13227</v>
      </c>
      <c r="G32" s="42">
        <v>15059</v>
      </c>
      <c r="H32" s="42">
        <v>15211</v>
      </c>
      <c r="I32" s="42">
        <v>14528</v>
      </c>
      <c r="J32" s="42">
        <v>14303</v>
      </c>
      <c r="K32" s="42">
        <v>14183</v>
      </c>
      <c r="L32" s="42">
        <v>10351</v>
      </c>
      <c r="M32" s="42">
        <v>12077</v>
      </c>
      <c r="N32" s="42">
        <v>12794</v>
      </c>
      <c r="O32" s="42">
        <v>13783</v>
      </c>
      <c r="P32" s="42">
        <v>14637</v>
      </c>
      <c r="Q32" s="42">
        <v>16013</v>
      </c>
      <c r="R32" s="42">
        <v>16678</v>
      </c>
      <c r="S32" s="42">
        <v>17092</v>
      </c>
      <c r="T32" s="42">
        <v>18088</v>
      </c>
      <c r="U32" s="42">
        <v>18180</v>
      </c>
      <c r="V32" s="42">
        <v>16931</v>
      </c>
      <c r="W32" s="42">
        <v>18136</v>
      </c>
      <c r="X32" s="42">
        <v>16466</v>
      </c>
      <c r="Y32" s="42">
        <v>17612</v>
      </c>
    </row>
    <row r="33" spans="1:25" x14ac:dyDescent="0.3">
      <c r="A33" s="16" t="s">
        <v>116</v>
      </c>
      <c r="B33" s="42">
        <v>10890</v>
      </c>
      <c r="C33" s="42">
        <v>12137</v>
      </c>
      <c r="D33" s="42">
        <v>10221</v>
      </c>
      <c r="E33" s="42">
        <v>9919</v>
      </c>
      <c r="F33" s="68">
        <v>9560</v>
      </c>
      <c r="G33" s="68">
        <v>10211</v>
      </c>
      <c r="H33" s="68">
        <v>9692</v>
      </c>
      <c r="I33" s="68">
        <v>8552</v>
      </c>
      <c r="J33" s="68">
        <v>7345</v>
      </c>
      <c r="K33" s="68">
        <v>6965</v>
      </c>
      <c r="L33" s="68">
        <v>3877</v>
      </c>
      <c r="M33" s="68">
        <v>4696</v>
      </c>
      <c r="N33" s="68">
        <v>4892</v>
      </c>
      <c r="O33" s="68">
        <v>5894</v>
      </c>
      <c r="P33" s="68">
        <v>6120</v>
      </c>
      <c r="Q33" s="68">
        <v>6707</v>
      </c>
      <c r="R33" s="42">
        <v>7318</v>
      </c>
      <c r="S33" s="42">
        <v>7783</v>
      </c>
      <c r="T33" s="42">
        <v>7749</v>
      </c>
      <c r="U33" s="42">
        <v>6809</v>
      </c>
      <c r="V33" s="42">
        <v>5291</v>
      </c>
      <c r="W33" s="42">
        <v>8249</v>
      </c>
      <c r="X33" s="42">
        <v>4527</v>
      </c>
      <c r="Y33" s="42">
        <v>4975</v>
      </c>
    </row>
    <row r="34" spans="1:25" x14ac:dyDescent="0.3">
      <c r="A34" s="16" t="s">
        <v>117</v>
      </c>
      <c r="B34" s="42">
        <v>3442</v>
      </c>
      <c r="C34" s="42">
        <v>3878</v>
      </c>
      <c r="D34" s="42">
        <v>3952</v>
      </c>
      <c r="E34" s="42">
        <v>3937</v>
      </c>
      <c r="F34" s="68">
        <v>3667</v>
      </c>
      <c r="G34" s="68">
        <v>4848</v>
      </c>
      <c r="H34" s="68">
        <v>5519</v>
      </c>
      <c r="I34" s="68">
        <v>5976</v>
      </c>
      <c r="J34" s="68">
        <v>6958</v>
      </c>
      <c r="K34" s="68">
        <v>7218</v>
      </c>
      <c r="L34" s="68">
        <v>6474</v>
      </c>
      <c r="M34" s="68">
        <v>7381</v>
      </c>
      <c r="N34" s="68">
        <v>7903</v>
      </c>
      <c r="O34" s="68">
        <v>7889</v>
      </c>
      <c r="P34" s="68">
        <v>8516</v>
      </c>
      <c r="Q34" s="42">
        <v>9306</v>
      </c>
      <c r="R34" s="42">
        <v>9360</v>
      </c>
      <c r="S34" s="42">
        <v>9309</v>
      </c>
      <c r="T34" s="42">
        <v>10339</v>
      </c>
      <c r="U34" s="42">
        <v>11371</v>
      </c>
      <c r="V34" s="42">
        <v>11640</v>
      </c>
      <c r="W34" s="42">
        <v>9887</v>
      </c>
      <c r="X34" s="42">
        <v>11939</v>
      </c>
      <c r="Y34" s="42">
        <v>12636</v>
      </c>
    </row>
    <row r="35" spans="1:25" x14ac:dyDescent="0.3">
      <c r="A35" s="76" t="s">
        <v>2</v>
      </c>
      <c r="B35" s="3">
        <f>B36+B44</f>
        <v>1325</v>
      </c>
      <c r="C35" s="3">
        <f t="shared" ref="C35:V35" si="18">C36+C44</f>
        <v>1610</v>
      </c>
      <c r="D35" s="3">
        <f t="shared" si="18"/>
        <v>1557</v>
      </c>
      <c r="E35" s="3">
        <f t="shared" si="18"/>
        <v>1492</v>
      </c>
      <c r="F35" s="3">
        <f t="shared" si="18"/>
        <v>1241</v>
      </c>
      <c r="G35" s="3">
        <f t="shared" si="18"/>
        <v>1740</v>
      </c>
      <c r="H35" s="3">
        <f t="shared" si="18"/>
        <v>1962</v>
      </c>
      <c r="I35" s="3">
        <f t="shared" si="18"/>
        <v>2120</v>
      </c>
      <c r="J35" s="3">
        <f t="shared" si="18"/>
        <v>2269</v>
      </c>
      <c r="K35" s="3">
        <f t="shared" si="18"/>
        <v>2627</v>
      </c>
      <c r="L35" s="3">
        <f t="shared" si="18"/>
        <v>2315</v>
      </c>
      <c r="M35" s="3">
        <f t="shared" si="18"/>
        <v>2674</v>
      </c>
      <c r="N35" s="3">
        <f t="shared" si="18"/>
        <v>3211</v>
      </c>
      <c r="O35" s="3">
        <f t="shared" si="18"/>
        <v>3344</v>
      </c>
      <c r="P35" s="3">
        <f t="shared" si="18"/>
        <v>2902</v>
      </c>
      <c r="Q35" s="3">
        <f t="shared" si="18"/>
        <v>2955</v>
      </c>
      <c r="R35" s="3">
        <f t="shared" si="18"/>
        <v>2838</v>
      </c>
      <c r="S35" s="3">
        <f t="shared" si="18"/>
        <v>2554</v>
      </c>
      <c r="T35" s="3">
        <f t="shared" si="18"/>
        <v>2488</v>
      </c>
      <c r="U35" s="3">
        <f t="shared" si="18"/>
        <v>2661</v>
      </c>
      <c r="V35" s="3">
        <f t="shared" si="18"/>
        <v>2393</v>
      </c>
      <c r="W35" s="3">
        <f t="shared" ref="W35:X35" si="19">W36+W44</f>
        <v>320</v>
      </c>
      <c r="X35" s="3">
        <f t="shared" si="19"/>
        <v>100</v>
      </c>
      <c r="Y35" s="3">
        <f t="shared" ref="Y35" si="20">Y36+Y44</f>
        <v>320</v>
      </c>
    </row>
    <row r="36" spans="1:25" x14ac:dyDescent="0.3">
      <c r="A36" s="77" t="s">
        <v>107</v>
      </c>
      <c r="B36" s="42">
        <v>978</v>
      </c>
      <c r="C36" s="42">
        <v>1178</v>
      </c>
      <c r="D36" s="42">
        <v>1091</v>
      </c>
      <c r="E36" s="42">
        <v>982</v>
      </c>
      <c r="F36" s="68">
        <v>775</v>
      </c>
      <c r="G36" s="68">
        <v>1079</v>
      </c>
      <c r="H36" s="68">
        <v>1177</v>
      </c>
      <c r="I36" s="68">
        <v>1191</v>
      </c>
      <c r="J36" s="68">
        <v>1256</v>
      </c>
      <c r="K36" s="68">
        <v>1366</v>
      </c>
      <c r="L36" s="68">
        <v>1206</v>
      </c>
      <c r="M36" s="68">
        <v>1288</v>
      </c>
      <c r="N36" s="68">
        <v>1334</v>
      </c>
      <c r="O36" s="68">
        <v>1288</v>
      </c>
      <c r="P36" s="68">
        <v>1105</v>
      </c>
      <c r="Q36" s="68">
        <v>1165</v>
      </c>
      <c r="R36" s="42">
        <v>1156</v>
      </c>
      <c r="S36" s="42">
        <v>1111</v>
      </c>
      <c r="T36" s="42">
        <v>1030</v>
      </c>
      <c r="U36" s="42">
        <v>1105</v>
      </c>
      <c r="V36" s="42">
        <v>1027</v>
      </c>
      <c r="W36" s="42">
        <v>111</v>
      </c>
      <c r="X36" s="42">
        <v>35</v>
      </c>
      <c r="Y36" s="42">
        <v>149</v>
      </c>
    </row>
    <row r="37" spans="1:25" x14ac:dyDescent="0.3">
      <c r="A37" s="78" t="s">
        <v>201</v>
      </c>
      <c r="B37" s="42">
        <v>553</v>
      </c>
      <c r="C37" s="42">
        <v>663</v>
      </c>
      <c r="D37" s="42">
        <v>615</v>
      </c>
      <c r="E37" s="42">
        <v>549</v>
      </c>
      <c r="F37" s="68">
        <v>440</v>
      </c>
      <c r="G37" s="68">
        <v>596</v>
      </c>
      <c r="H37" s="68">
        <v>636</v>
      </c>
      <c r="I37" s="68">
        <v>625</v>
      </c>
      <c r="J37" s="68">
        <v>647</v>
      </c>
      <c r="K37" s="68">
        <v>709</v>
      </c>
      <c r="L37" s="68">
        <v>584</v>
      </c>
      <c r="M37" s="68">
        <v>604</v>
      </c>
      <c r="N37" s="68">
        <v>604</v>
      </c>
      <c r="O37" s="68">
        <v>499</v>
      </c>
      <c r="P37" s="68">
        <v>401</v>
      </c>
      <c r="Q37" s="68">
        <v>400</v>
      </c>
      <c r="R37" s="42">
        <v>385</v>
      </c>
      <c r="S37" s="42">
        <v>343</v>
      </c>
      <c r="T37" s="42">
        <v>288</v>
      </c>
      <c r="U37" s="42">
        <v>279</v>
      </c>
      <c r="V37" s="42">
        <v>229</v>
      </c>
      <c r="W37" s="42">
        <v>22</v>
      </c>
      <c r="X37" s="42">
        <v>5</v>
      </c>
      <c r="Y37" s="42">
        <v>21</v>
      </c>
    </row>
    <row r="38" spans="1:25" x14ac:dyDescent="0.3">
      <c r="A38" s="79" t="s">
        <v>202</v>
      </c>
      <c r="B38" s="42">
        <v>28</v>
      </c>
      <c r="C38" s="42">
        <v>31</v>
      </c>
      <c r="D38" s="42">
        <v>29</v>
      </c>
      <c r="E38" s="42">
        <v>24</v>
      </c>
      <c r="F38" s="68">
        <v>36</v>
      </c>
      <c r="G38" s="68">
        <v>42</v>
      </c>
      <c r="H38" s="68">
        <v>45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>
        <v>525</v>
      </c>
      <c r="C39" s="42">
        <v>633</v>
      </c>
      <c r="D39" s="42">
        <v>586</v>
      </c>
      <c r="E39" s="42">
        <v>525</v>
      </c>
      <c r="F39" s="68">
        <v>404</v>
      </c>
      <c r="G39" s="68">
        <v>554</v>
      </c>
      <c r="H39" s="68">
        <v>591</v>
      </c>
      <c r="I39" s="68">
        <v>625</v>
      </c>
      <c r="J39" s="68">
        <v>647</v>
      </c>
      <c r="K39" s="68">
        <v>709</v>
      </c>
      <c r="L39" s="68">
        <v>584</v>
      </c>
      <c r="M39" s="68">
        <v>604</v>
      </c>
      <c r="N39" s="68">
        <v>604</v>
      </c>
      <c r="O39" s="68">
        <v>499</v>
      </c>
      <c r="P39" s="68">
        <v>401</v>
      </c>
      <c r="Q39" s="68">
        <v>400</v>
      </c>
      <c r="R39" s="42">
        <v>385</v>
      </c>
      <c r="S39" s="42">
        <v>343</v>
      </c>
      <c r="T39" s="42">
        <v>288</v>
      </c>
      <c r="U39" s="42">
        <v>279</v>
      </c>
      <c r="V39" s="42">
        <v>229</v>
      </c>
      <c r="W39" s="42">
        <v>22</v>
      </c>
      <c r="X39" s="42">
        <v>5</v>
      </c>
      <c r="Y39" s="42">
        <v>21</v>
      </c>
    </row>
    <row r="40" spans="1:25" x14ac:dyDescent="0.3">
      <c r="A40" s="78" t="s">
        <v>204</v>
      </c>
      <c r="B40" s="42">
        <v>425</v>
      </c>
      <c r="C40" s="42">
        <v>514</v>
      </c>
      <c r="D40" s="42">
        <v>475</v>
      </c>
      <c r="E40" s="42">
        <v>433</v>
      </c>
      <c r="F40" s="68">
        <v>335</v>
      </c>
      <c r="G40" s="68">
        <v>483</v>
      </c>
      <c r="H40" s="68">
        <v>542</v>
      </c>
      <c r="I40" s="68">
        <v>566</v>
      </c>
      <c r="J40" s="68">
        <v>609</v>
      </c>
      <c r="K40" s="68">
        <v>658</v>
      </c>
      <c r="L40" s="68">
        <v>622</v>
      </c>
      <c r="M40" s="68">
        <v>684</v>
      </c>
      <c r="N40" s="68">
        <v>731</v>
      </c>
      <c r="O40" s="68">
        <v>789</v>
      </c>
      <c r="P40" s="68">
        <v>704</v>
      </c>
      <c r="Q40" s="68">
        <v>765</v>
      </c>
      <c r="R40" s="42">
        <v>771</v>
      </c>
      <c r="S40" s="42">
        <v>768</v>
      </c>
      <c r="T40" s="42">
        <v>743</v>
      </c>
      <c r="U40" s="42">
        <v>826</v>
      </c>
      <c r="V40" s="42">
        <v>798</v>
      </c>
      <c r="W40" s="42">
        <v>90</v>
      </c>
      <c r="X40" s="42">
        <v>30</v>
      </c>
      <c r="Y40" s="42">
        <v>128</v>
      </c>
    </row>
    <row r="41" spans="1:25" x14ac:dyDescent="0.3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2</v>
      </c>
      <c r="L41" s="68">
        <v>2</v>
      </c>
      <c r="M41" s="68">
        <v>2</v>
      </c>
      <c r="N41" s="68">
        <v>2</v>
      </c>
      <c r="O41" s="68">
        <v>2</v>
      </c>
      <c r="P41" s="68">
        <v>3</v>
      </c>
      <c r="Q41" s="68">
        <v>3</v>
      </c>
      <c r="R41" s="42">
        <v>3</v>
      </c>
      <c r="S41" s="42">
        <v>4</v>
      </c>
      <c r="T41" s="42">
        <v>4</v>
      </c>
      <c r="U41" s="42">
        <v>2</v>
      </c>
      <c r="V41" s="42">
        <v>2</v>
      </c>
      <c r="W41" s="42">
        <v>1</v>
      </c>
      <c r="X41" s="42">
        <v>1</v>
      </c>
      <c r="Y41" s="42">
        <v>3</v>
      </c>
    </row>
    <row r="42" spans="1:25" x14ac:dyDescent="0.3">
      <c r="A42" s="79" t="s">
        <v>206</v>
      </c>
      <c r="B42" s="42">
        <v>3</v>
      </c>
      <c r="C42" s="42">
        <v>4</v>
      </c>
      <c r="D42" s="42">
        <v>5</v>
      </c>
      <c r="E42" s="42">
        <v>5</v>
      </c>
      <c r="F42" s="68">
        <v>5</v>
      </c>
      <c r="G42" s="68">
        <v>7</v>
      </c>
      <c r="H42" s="68">
        <v>9</v>
      </c>
      <c r="I42" s="68">
        <v>11</v>
      </c>
      <c r="J42" s="68">
        <v>12</v>
      </c>
      <c r="K42" s="68">
        <v>13</v>
      </c>
      <c r="L42" s="68">
        <v>15</v>
      </c>
      <c r="M42" s="68">
        <v>15</v>
      </c>
      <c r="N42" s="68">
        <v>18</v>
      </c>
      <c r="O42" s="68">
        <v>22</v>
      </c>
      <c r="P42" s="68">
        <v>25</v>
      </c>
      <c r="Q42" s="68">
        <v>27</v>
      </c>
      <c r="R42" s="42">
        <v>29</v>
      </c>
      <c r="S42" s="42">
        <v>31</v>
      </c>
      <c r="T42" s="42">
        <v>35</v>
      </c>
      <c r="U42" s="42">
        <v>42</v>
      </c>
      <c r="V42" s="42">
        <v>35</v>
      </c>
      <c r="W42" s="42">
        <v>6</v>
      </c>
      <c r="X42" s="42">
        <v>4</v>
      </c>
      <c r="Y42" s="42">
        <v>5</v>
      </c>
    </row>
    <row r="43" spans="1:25" x14ac:dyDescent="0.3">
      <c r="A43" s="79" t="s">
        <v>207</v>
      </c>
      <c r="B43" s="42">
        <v>420</v>
      </c>
      <c r="C43" s="42">
        <v>509</v>
      </c>
      <c r="D43" s="42">
        <v>469</v>
      </c>
      <c r="E43" s="42">
        <v>427</v>
      </c>
      <c r="F43" s="68">
        <v>329</v>
      </c>
      <c r="G43" s="68">
        <v>475</v>
      </c>
      <c r="H43" s="68">
        <v>531</v>
      </c>
      <c r="I43" s="68">
        <v>554</v>
      </c>
      <c r="J43" s="68">
        <v>595</v>
      </c>
      <c r="K43" s="68">
        <v>643</v>
      </c>
      <c r="L43" s="68">
        <v>605</v>
      </c>
      <c r="M43" s="68">
        <v>667</v>
      </c>
      <c r="N43" s="68">
        <v>711</v>
      </c>
      <c r="O43" s="68">
        <v>765</v>
      </c>
      <c r="P43" s="68">
        <v>677</v>
      </c>
      <c r="Q43" s="68">
        <v>735</v>
      </c>
      <c r="R43" s="42">
        <v>739</v>
      </c>
      <c r="S43" s="42">
        <v>733</v>
      </c>
      <c r="T43" s="42">
        <v>704</v>
      </c>
      <c r="U43" s="42">
        <v>782</v>
      </c>
      <c r="V43" s="42">
        <v>760</v>
      </c>
      <c r="W43" s="42">
        <v>82</v>
      </c>
      <c r="X43" s="42">
        <v>24</v>
      </c>
      <c r="Y43" s="42">
        <v>120</v>
      </c>
    </row>
    <row r="44" spans="1:25" x14ac:dyDescent="0.3">
      <c r="A44" s="77" t="s">
        <v>108</v>
      </c>
      <c r="B44" s="42">
        <v>347</v>
      </c>
      <c r="C44" s="42">
        <v>432</v>
      </c>
      <c r="D44" s="42">
        <v>466</v>
      </c>
      <c r="E44" s="42">
        <v>510</v>
      </c>
      <c r="F44" s="68">
        <v>466</v>
      </c>
      <c r="G44" s="68">
        <v>661</v>
      </c>
      <c r="H44" s="68">
        <v>785</v>
      </c>
      <c r="I44" s="68">
        <v>929</v>
      </c>
      <c r="J44" s="68">
        <v>1013</v>
      </c>
      <c r="K44" s="68">
        <v>1261</v>
      </c>
      <c r="L44" s="68">
        <v>1109</v>
      </c>
      <c r="M44" s="68">
        <v>1386</v>
      </c>
      <c r="N44" s="68">
        <v>1877</v>
      </c>
      <c r="O44" s="68">
        <v>2056</v>
      </c>
      <c r="P44" s="68">
        <v>1797</v>
      </c>
      <c r="Q44" s="68">
        <v>1790</v>
      </c>
      <c r="R44" s="42">
        <v>1682</v>
      </c>
      <c r="S44" s="42">
        <v>1443</v>
      </c>
      <c r="T44" s="42">
        <v>1458</v>
      </c>
      <c r="U44" s="42">
        <v>1556</v>
      </c>
      <c r="V44" s="42">
        <v>1366</v>
      </c>
      <c r="W44" s="42">
        <v>209</v>
      </c>
      <c r="X44" s="42">
        <v>65</v>
      </c>
      <c r="Y44" s="42">
        <v>171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0.21509433962264146</v>
      </c>
      <c r="D46" s="65">
        <f t="shared" si="21"/>
        <v>-3.2919254658385078E-2</v>
      </c>
      <c r="E46" s="65">
        <f t="shared" si="21"/>
        <v>-4.1746949261400101E-2</v>
      </c>
      <c r="F46" s="65">
        <f t="shared" si="21"/>
        <v>-0.16823056300268091</v>
      </c>
      <c r="G46" s="65">
        <f t="shared" si="21"/>
        <v>0.40209508460918619</v>
      </c>
      <c r="H46" s="65">
        <f t="shared" si="21"/>
        <v>0.12758620689655165</v>
      </c>
      <c r="I46" s="65">
        <f t="shared" si="21"/>
        <v>8.0530071355759514E-2</v>
      </c>
      <c r="J46" s="65">
        <f t="shared" si="21"/>
        <v>7.0283018867924429E-2</v>
      </c>
      <c r="K46" s="65">
        <f t="shared" si="21"/>
        <v>0.15777875716174528</v>
      </c>
      <c r="L46" s="65">
        <f t="shared" si="21"/>
        <v>-0.11876665397792163</v>
      </c>
      <c r="M46" s="65">
        <f t="shared" si="21"/>
        <v>0.15507559395248371</v>
      </c>
      <c r="N46" s="65">
        <f t="shared" si="21"/>
        <v>0.20082273747195223</v>
      </c>
      <c r="O46" s="65">
        <f t="shared" si="21"/>
        <v>4.1420118343195256E-2</v>
      </c>
      <c r="P46" s="65">
        <f t="shared" si="21"/>
        <v>-0.13217703349282295</v>
      </c>
      <c r="Q46" s="65">
        <f t="shared" si="21"/>
        <v>1.8263266712611914E-2</v>
      </c>
      <c r="R46" s="65">
        <f t="shared" si="21"/>
        <v>-3.9593908629441676E-2</v>
      </c>
      <c r="S46" s="65">
        <f t="shared" si="21"/>
        <v>-0.10007047216349541</v>
      </c>
      <c r="T46" s="65">
        <f t="shared" si="21"/>
        <v>-2.5841816758026659E-2</v>
      </c>
      <c r="U46" s="65">
        <f t="shared" si="21"/>
        <v>6.9533762057877757E-2</v>
      </c>
      <c r="V46" s="65">
        <f t="shared" si="21"/>
        <v>-0.10071401728673435</v>
      </c>
      <c r="W46" s="65">
        <f t="shared" si="21"/>
        <v>-0.86627664020058504</v>
      </c>
      <c r="X46" s="65">
        <f t="shared" si="21"/>
        <v>-0.6875</v>
      </c>
      <c r="Y46" s="65">
        <f t="shared" si="21"/>
        <v>2.2000000000000002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0.20449897750511248</v>
      </c>
      <c r="D47" s="65">
        <f t="shared" si="21"/>
        <v>-7.385398981324276E-2</v>
      </c>
      <c r="E47" s="65">
        <f t="shared" si="21"/>
        <v>-9.9908340971585741E-2</v>
      </c>
      <c r="F47" s="65">
        <f t="shared" si="21"/>
        <v>-0.21079429735234212</v>
      </c>
      <c r="G47" s="65">
        <f t="shared" si="21"/>
        <v>0.3922580645161291</v>
      </c>
      <c r="H47" s="65">
        <f t="shared" si="21"/>
        <v>9.0824837812789605E-2</v>
      </c>
      <c r="I47" s="65">
        <f t="shared" si="21"/>
        <v>1.1894647408666081E-2</v>
      </c>
      <c r="J47" s="65">
        <f t="shared" si="21"/>
        <v>5.4575986565911005E-2</v>
      </c>
      <c r="K47" s="65">
        <f t="shared" si="21"/>
        <v>8.757961783439483E-2</v>
      </c>
      <c r="L47" s="65">
        <f t="shared" si="21"/>
        <v>-0.1171303074670571</v>
      </c>
      <c r="M47" s="65">
        <f t="shared" si="21"/>
        <v>6.7993366500829211E-2</v>
      </c>
      <c r="N47" s="65">
        <f t="shared" si="21"/>
        <v>3.5714285714285809E-2</v>
      </c>
      <c r="O47" s="65">
        <f t="shared" si="21"/>
        <v>-3.4482758620689613E-2</v>
      </c>
      <c r="P47" s="65">
        <f t="shared" si="21"/>
        <v>-0.14208074534161486</v>
      </c>
      <c r="Q47" s="65">
        <f t="shared" si="21"/>
        <v>5.4298642533936681E-2</v>
      </c>
      <c r="R47" s="65">
        <f t="shared" si="21"/>
        <v>-7.7253218884120178E-3</v>
      </c>
      <c r="S47" s="65">
        <f t="shared" si="21"/>
        <v>-3.8927335640138394E-2</v>
      </c>
      <c r="T47" s="65">
        <f t="shared" si="21"/>
        <v>-7.2907290729072871E-2</v>
      </c>
      <c r="U47" s="65">
        <f t="shared" si="21"/>
        <v>7.2815533980582492E-2</v>
      </c>
      <c r="V47" s="65">
        <f t="shared" si="21"/>
        <v>-7.0588235294117618E-2</v>
      </c>
      <c r="W47" s="65">
        <f t="shared" si="21"/>
        <v>-0.89191820837390456</v>
      </c>
      <c r="X47" s="65">
        <f t="shared" si="21"/>
        <v>-0.68468468468468469</v>
      </c>
      <c r="Y47" s="65">
        <f t="shared" si="21"/>
        <v>3.2571428571428571</v>
      </c>
    </row>
    <row r="48" spans="1:25" x14ac:dyDescent="0.3">
      <c r="A48" s="74" t="s">
        <v>214</v>
      </c>
      <c r="B48" s="65" t="s">
        <v>3</v>
      </c>
      <c r="C48" s="65">
        <f>C37/B37-1</f>
        <v>0.19891500904159143</v>
      </c>
      <c r="D48" s="65">
        <f>D37/C37-1</f>
        <v>-7.2398190045248834E-2</v>
      </c>
      <c r="E48" s="65">
        <f>E37/D37-1</f>
        <v>-0.10731707317073169</v>
      </c>
      <c r="F48" s="65">
        <f>F37/E37-1</f>
        <v>-0.19854280510018218</v>
      </c>
      <c r="G48" s="65">
        <f t="shared" si="21"/>
        <v>0.3545454545454545</v>
      </c>
      <c r="H48" s="65">
        <f t="shared" si="21"/>
        <v>6.7114093959731447E-2</v>
      </c>
      <c r="I48" s="65">
        <f t="shared" si="21"/>
        <v>-1.7295597484276781E-2</v>
      </c>
      <c r="J48" s="65">
        <f t="shared" si="21"/>
        <v>3.5199999999999898E-2</v>
      </c>
      <c r="K48" s="65">
        <f t="shared" si="21"/>
        <v>9.5826893353941234E-2</v>
      </c>
      <c r="L48" s="65">
        <f t="shared" si="21"/>
        <v>-0.17630465444287724</v>
      </c>
      <c r="M48" s="65">
        <f t="shared" si="21"/>
        <v>3.4246575342465668E-2</v>
      </c>
      <c r="N48" s="65">
        <f t="shared" si="21"/>
        <v>0</v>
      </c>
      <c r="O48" s="65">
        <f t="shared" si="21"/>
        <v>-0.17384105960264906</v>
      </c>
      <c r="P48" s="65">
        <f t="shared" si="21"/>
        <v>-0.19639278557114226</v>
      </c>
      <c r="Q48" s="65">
        <f t="shared" si="21"/>
        <v>-2.4937655860348684E-3</v>
      </c>
      <c r="R48" s="65">
        <f t="shared" si="21"/>
        <v>-3.7499999999999978E-2</v>
      </c>
      <c r="S48" s="65">
        <f t="shared" si="21"/>
        <v>-0.10909090909090913</v>
      </c>
      <c r="T48" s="65">
        <f t="shared" si="21"/>
        <v>-0.16034985422740522</v>
      </c>
      <c r="U48" s="65">
        <f t="shared" si="21"/>
        <v>-3.125E-2</v>
      </c>
      <c r="V48" s="65">
        <f t="shared" si="21"/>
        <v>-0.17921146953405021</v>
      </c>
      <c r="W48" s="65">
        <f t="shared" si="21"/>
        <v>-0.90393013100436681</v>
      </c>
      <c r="X48" s="65">
        <f t="shared" si="21"/>
        <v>-0.77272727272727271</v>
      </c>
      <c r="Y48" s="65">
        <f t="shared" si="21"/>
        <v>3.2</v>
      </c>
    </row>
    <row r="49" spans="1:25" x14ac:dyDescent="0.3">
      <c r="A49" s="74" t="s">
        <v>215</v>
      </c>
      <c r="B49" s="65" t="s">
        <v>3</v>
      </c>
      <c r="C49" s="65">
        <f>C40/B40-1</f>
        <v>0.20941176470588241</v>
      </c>
      <c r="D49" s="65">
        <f>D40/C40-1</f>
        <v>-7.587548638132291E-2</v>
      </c>
      <c r="E49" s="65">
        <f>E40/D40-1</f>
        <v>-8.8421052631578956E-2</v>
      </c>
      <c r="F49" s="65">
        <f>F40/E40-1</f>
        <v>-0.2263279445727483</v>
      </c>
      <c r="G49" s="65">
        <f t="shared" ref="G49:Y49" si="22">G40/F40-1</f>
        <v>0.4417910447761193</v>
      </c>
      <c r="H49" s="65">
        <f t="shared" si="22"/>
        <v>0.12215320910973082</v>
      </c>
      <c r="I49" s="65">
        <f t="shared" si="22"/>
        <v>4.4280442804428111E-2</v>
      </c>
      <c r="J49" s="65">
        <f t="shared" si="22"/>
        <v>7.5971731448763347E-2</v>
      </c>
      <c r="K49" s="65">
        <f t="shared" si="22"/>
        <v>8.0459770114942541E-2</v>
      </c>
      <c r="L49" s="65">
        <f t="shared" si="22"/>
        <v>-5.4711246200607855E-2</v>
      </c>
      <c r="M49" s="65">
        <f t="shared" si="22"/>
        <v>9.9678456591639764E-2</v>
      </c>
      <c r="N49" s="65">
        <f t="shared" si="22"/>
        <v>6.8713450292397615E-2</v>
      </c>
      <c r="O49" s="65">
        <f t="shared" si="22"/>
        <v>7.9343365253077947E-2</v>
      </c>
      <c r="P49" s="65">
        <f t="shared" si="22"/>
        <v>-0.10773130544993659</v>
      </c>
      <c r="Q49" s="65">
        <f t="shared" si="22"/>
        <v>8.6647727272727293E-2</v>
      </c>
      <c r="R49" s="65">
        <f t="shared" si="22"/>
        <v>7.8431372549019329E-3</v>
      </c>
      <c r="S49" s="65">
        <f t="shared" si="22"/>
        <v>-3.8910505836575737E-3</v>
      </c>
      <c r="T49" s="65">
        <f t="shared" si="22"/>
        <v>-3.255208333333337E-2</v>
      </c>
      <c r="U49" s="65">
        <f t="shared" si="22"/>
        <v>0.11170928667563929</v>
      </c>
      <c r="V49" s="65">
        <f t="shared" si="22"/>
        <v>-3.3898305084745783E-2</v>
      </c>
      <c r="W49" s="65">
        <f t="shared" si="22"/>
        <v>-0.88721804511278202</v>
      </c>
      <c r="X49" s="65">
        <f t="shared" si="22"/>
        <v>-0.66666666666666674</v>
      </c>
      <c r="Y49" s="65">
        <f t="shared" si="22"/>
        <v>3.2666666666666666</v>
      </c>
    </row>
    <row r="50" spans="1:25" x14ac:dyDescent="0.3">
      <c r="A50" s="73" t="s">
        <v>110</v>
      </c>
      <c r="B50" s="65" t="s">
        <v>3</v>
      </c>
      <c r="C50" s="88">
        <f>C44/B44-1</f>
        <v>0.24495677233429403</v>
      </c>
      <c r="D50" s="88">
        <f>D44/C44-1</f>
        <v>7.870370370370372E-2</v>
      </c>
      <c r="E50" s="88">
        <f>E44/D44-1</f>
        <v>9.4420600858369008E-2</v>
      </c>
      <c r="F50" s="88">
        <f>F44/E44-1</f>
        <v>-8.6274509803921595E-2</v>
      </c>
      <c r="G50" s="88">
        <f t="shared" ref="G50:Y50" si="23">G44/F44-1</f>
        <v>0.4184549356223175</v>
      </c>
      <c r="H50" s="88">
        <f t="shared" si="23"/>
        <v>0.18759455370650535</v>
      </c>
      <c r="I50" s="88">
        <f t="shared" si="23"/>
        <v>0.18343949044585983</v>
      </c>
      <c r="J50" s="88">
        <f t="shared" si="23"/>
        <v>9.0419806243272394E-2</v>
      </c>
      <c r="K50" s="88">
        <f t="shared" si="23"/>
        <v>0.24481737413622895</v>
      </c>
      <c r="L50" s="88">
        <f t="shared" si="23"/>
        <v>-0.12053925455987313</v>
      </c>
      <c r="M50" s="88">
        <f t="shared" si="23"/>
        <v>0.24977457168620387</v>
      </c>
      <c r="N50" s="88">
        <f t="shared" si="23"/>
        <v>0.35425685425685427</v>
      </c>
      <c r="O50" s="88">
        <f t="shared" si="23"/>
        <v>9.5364944059669776E-2</v>
      </c>
      <c r="P50" s="88">
        <f t="shared" si="23"/>
        <v>-0.12597276264591439</v>
      </c>
      <c r="Q50" s="88">
        <f t="shared" si="23"/>
        <v>-3.8953811908736258E-3</v>
      </c>
      <c r="R50" s="88">
        <f t="shared" si="23"/>
        <v>-6.0335195530726304E-2</v>
      </c>
      <c r="S50" s="88">
        <f t="shared" si="23"/>
        <v>-0.14209274673008321</v>
      </c>
      <c r="T50" s="88">
        <f t="shared" si="23"/>
        <v>1.039501039501034E-2</v>
      </c>
      <c r="U50" s="88">
        <f t="shared" si="23"/>
        <v>6.7215363511659909E-2</v>
      </c>
      <c r="V50" s="88">
        <f t="shared" si="23"/>
        <v>-0.12210796915167099</v>
      </c>
      <c r="W50" s="88">
        <f t="shared" si="23"/>
        <v>-0.8469985358711567</v>
      </c>
      <c r="X50" s="88">
        <f t="shared" si="23"/>
        <v>-0.68899521531100483</v>
      </c>
      <c r="Y50" s="88">
        <f t="shared" si="23"/>
        <v>1.6307692307692307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9.2450460507954232E-2</v>
      </c>
      <c r="C52" s="65">
        <f t="shared" si="24"/>
        <v>0.10053075241960661</v>
      </c>
      <c r="D52" s="65">
        <f t="shared" si="24"/>
        <v>0.1098567699146264</v>
      </c>
      <c r="E52" s="65">
        <f t="shared" si="24"/>
        <v>0.10767898383371824</v>
      </c>
      <c r="F52" s="65">
        <f t="shared" si="24"/>
        <v>9.3823240341725261E-2</v>
      </c>
      <c r="G52" s="65">
        <f t="shared" si="24"/>
        <v>0.11554552095092635</v>
      </c>
      <c r="H52" s="65">
        <f t="shared" si="24"/>
        <v>0.12898560252448885</v>
      </c>
      <c r="I52" s="65">
        <f t="shared" si="24"/>
        <v>0.14592511013215859</v>
      </c>
      <c r="J52" s="65">
        <f t="shared" si="24"/>
        <v>0.15863804796196601</v>
      </c>
      <c r="K52" s="65">
        <f t="shared" si="24"/>
        <v>0.18522174434181768</v>
      </c>
      <c r="L52" s="65">
        <f t="shared" si="24"/>
        <v>0.22364988889962323</v>
      </c>
      <c r="M52" s="65">
        <f t="shared" si="24"/>
        <v>0.22141260246750022</v>
      </c>
      <c r="N52" s="65">
        <f t="shared" si="24"/>
        <v>0.25097702047834924</v>
      </c>
      <c r="O52" s="65">
        <f t="shared" si="24"/>
        <v>0.24261771747805266</v>
      </c>
      <c r="P52" s="65">
        <f t="shared" si="24"/>
        <v>0.19826467172234746</v>
      </c>
      <c r="Q52" s="65">
        <f t="shared" si="24"/>
        <v>0.18453756322987572</v>
      </c>
      <c r="R52" s="65">
        <f t="shared" si="24"/>
        <v>0.1701642882839669</v>
      </c>
      <c r="S52" s="65">
        <f t="shared" si="24"/>
        <v>0.14942663234261644</v>
      </c>
      <c r="T52" s="65">
        <f t="shared" si="24"/>
        <v>0.13754975674480319</v>
      </c>
      <c r="U52" s="65">
        <f t="shared" si="24"/>
        <v>0.14636963696369637</v>
      </c>
      <c r="V52" s="65">
        <f t="shared" si="24"/>
        <v>0.14133837339790917</v>
      </c>
      <c r="W52" s="65">
        <f t="shared" ref="W52:X52" si="25">W35/W32</f>
        <v>1.76444640494045E-2</v>
      </c>
      <c r="X52" s="65">
        <f t="shared" si="25"/>
        <v>6.0731203692457186E-3</v>
      </c>
      <c r="Y52" s="65">
        <f t="shared" ref="Y52" si="26">Y35/Y32</f>
        <v>1.8169429934135818E-2</v>
      </c>
    </row>
    <row r="53" spans="1:25" x14ac:dyDescent="0.3">
      <c r="A53" s="75" t="s">
        <v>217</v>
      </c>
      <c r="B53" s="88">
        <f t="shared" ref="B53:V53" si="27">B35/B34</f>
        <v>0.38495061011040094</v>
      </c>
      <c r="C53" s="88">
        <f t="shared" si="27"/>
        <v>0.41516245487364623</v>
      </c>
      <c r="D53" s="88">
        <f t="shared" si="27"/>
        <v>0.39397773279352227</v>
      </c>
      <c r="E53" s="88">
        <f t="shared" si="27"/>
        <v>0.37896875793751589</v>
      </c>
      <c r="F53" s="88">
        <f t="shared" si="27"/>
        <v>0.33842377965639486</v>
      </c>
      <c r="G53" s="88">
        <f t="shared" si="27"/>
        <v>0.3589108910891089</v>
      </c>
      <c r="H53" s="88">
        <f t="shared" si="27"/>
        <v>0.3554991846348976</v>
      </c>
      <c r="I53" s="88">
        <f t="shared" si="27"/>
        <v>0.35475234270414996</v>
      </c>
      <c r="J53" s="88">
        <f t="shared" si="27"/>
        <v>0.32609945386605349</v>
      </c>
      <c r="K53" s="88">
        <f t="shared" si="27"/>
        <v>0.36395123302853977</v>
      </c>
      <c r="L53" s="88">
        <f t="shared" si="27"/>
        <v>0.35758418288538768</v>
      </c>
      <c r="M53" s="88">
        <f t="shared" si="27"/>
        <v>0.36228153366752475</v>
      </c>
      <c r="N53" s="88">
        <f t="shared" si="27"/>
        <v>0.40630140452992536</v>
      </c>
      <c r="O53" s="88">
        <f t="shared" si="27"/>
        <v>0.42388135378374953</v>
      </c>
      <c r="P53" s="88">
        <f t="shared" si="27"/>
        <v>0.34077031470173791</v>
      </c>
      <c r="Q53" s="88">
        <f t="shared" si="27"/>
        <v>0.31753707285622179</v>
      </c>
      <c r="R53" s="88">
        <f t="shared" si="27"/>
        <v>0.30320512820512818</v>
      </c>
      <c r="S53" s="88">
        <f t="shared" si="27"/>
        <v>0.27435814802878933</v>
      </c>
      <c r="T53" s="88">
        <f t="shared" si="27"/>
        <v>0.24064222845536318</v>
      </c>
      <c r="U53" s="88">
        <f t="shared" si="27"/>
        <v>0.23401635740040455</v>
      </c>
      <c r="V53" s="88">
        <f t="shared" si="27"/>
        <v>0.20558419243986253</v>
      </c>
      <c r="W53" s="88">
        <f t="shared" ref="W53:X53" si="28">W35/W34</f>
        <v>3.2365732780418731E-2</v>
      </c>
      <c r="X53" s="88">
        <f t="shared" si="28"/>
        <v>8.3759108803082329E-3</v>
      </c>
      <c r="Y53" s="88">
        <f t="shared" ref="Y53" si="29">Y35/Y34</f>
        <v>2.5324469768914212E-2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2.2641509433962265E-3</v>
      </c>
      <c r="C55" s="88">
        <f t="shared" ref="C55:V55" si="30">C42/C35</f>
        <v>2.4844720496894411E-3</v>
      </c>
      <c r="D55" s="88">
        <f t="shared" si="30"/>
        <v>3.2113037893384713E-3</v>
      </c>
      <c r="E55" s="88">
        <f t="shared" si="30"/>
        <v>3.351206434316354E-3</v>
      </c>
      <c r="F55" s="88">
        <f t="shared" si="30"/>
        <v>4.0290088638195E-3</v>
      </c>
      <c r="G55" s="88">
        <f t="shared" si="30"/>
        <v>4.0229885057471264E-3</v>
      </c>
      <c r="H55" s="88">
        <f t="shared" si="30"/>
        <v>4.5871559633027525E-3</v>
      </c>
      <c r="I55" s="88">
        <f t="shared" si="30"/>
        <v>5.1886792452830186E-3</v>
      </c>
      <c r="J55" s="88">
        <f t="shared" si="30"/>
        <v>5.2886734244160421E-3</v>
      </c>
      <c r="K55" s="88">
        <f t="shared" si="30"/>
        <v>4.9486105824133996E-3</v>
      </c>
      <c r="L55" s="88">
        <f t="shared" si="30"/>
        <v>6.4794816414686825E-3</v>
      </c>
      <c r="M55" s="88">
        <f t="shared" si="30"/>
        <v>5.6095736724008976E-3</v>
      </c>
      <c r="N55" s="88">
        <f t="shared" si="30"/>
        <v>5.6057303020865777E-3</v>
      </c>
      <c r="O55" s="88">
        <f t="shared" si="30"/>
        <v>6.5789473684210523E-3</v>
      </c>
      <c r="P55" s="88">
        <f t="shared" si="30"/>
        <v>8.6147484493452799E-3</v>
      </c>
      <c r="Q55" s="88">
        <f t="shared" si="30"/>
        <v>9.1370558375634525E-3</v>
      </c>
      <c r="R55" s="88">
        <f t="shared" si="30"/>
        <v>1.0218463706835801E-2</v>
      </c>
      <c r="S55" s="88">
        <f t="shared" si="30"/>
        <v>1.2137823022709476E-2</v>
      </c>
      <c r="T55" s="88">
        <f t="shared" si="30"/>
        <v>1.4067524115755627E-2</v>
      </c>
      <c r="U55" s="88">
        <f t="shared" si="30"/>
        <v>1.5783540022547914E-2</v>
      </c>
      <c r="V55" s="88">
        <f t="shared" si="30"/>
        <v>1.4625992478061012E-2</v>
      </c>
      <c r="W55" s="88">
        <f t="shared" ref="W55:X55" si="31">W42/W35</f>
        <v>1.8749999999999999E-2</v>
      </c>
      <c r="X55" s="88">
        <f t="shared" si="31"/>
        <v>0.04</v>
      </c>
      <c r="Y55" s="88" t="s">
        <v>248</v>
      </c>
    </row>
    <row r="56" spans="1:25" x14ac:dyDescent="0.3">
      <c r="A56" s="75" t="s">
        <v>219</v>
      </c>
      <c r="B56" s="65">
        <f>B37/B35</f>
        <v>0.41735849056603774</v>
      </c>
      <c r="C56" s="65">
        <f t="shared" ref="C56:V56" si="32">C37/C35</f>
        <v>0.41180124223602482</v>
      </c>
      <c r="D56" s="65">
        <f t="shared" si="32"/>
        <v>0.39499036608863197</v>
      </c>
      <c r="E56" s="65">
        <f t="shared" si="32"/>
        <v>0.36796246648793568</v>
      </c>
      <c r="F56" s="65">
        <f t="shared" si="32"/>
        <v>0.35455278001611601</v>
      </c>
      <c r="G56" s="65">
        <f t="shared" si="32"/>
        <v>0.34252873563218389</v>
      </c>
      <c r="H56" s="65">
        <f t="shared" si="32"/>
        <v>0.32415902140672781</v>
      </c>
      <c r="I56" s="65">
        <f t="shared" si="32"/>
        <v>0.294811320754717</v>
      </c>
      <c r="J56" s="65">
        <f t="shared" si="32"/>
        <v>0.28514764213309829</v>
      </c>
      <c r="K56" s="65">
        <f t="shared" si="32"/>
        <v>0.26988960791777694</v>
      </c>
      <c r="L56" s="65">
        <f t="shared" si="32"/>
        <v>0.25226781857451402</v>
      </c>
      <c r="M56" s="65">
        <f t="shared" si="32"/>
        <v>0.22587883320867613</v>
      </c>
      <c r="N56" s="65">
        <f t="shared" si="32"/>
        <v>0.18810339458112738</v>
      </c>
      <c r="O56" s="65">
        <f t="shared" si="32"/>
        <v>0.14922248803827751</v>
      </c>
      <c r="P56" s="65">
        <f t="shared" si="32"/>
        <v>0.13818056512749827</v>
      </c>
      <c r="Q56" s="65">
        <f t="shared" si="32"/>
        <v>0.13536379018612521</v>
      </c>
      <c r="R56" s="65">
        <f t="shared" si="32"/>
        <v>0.13565891472868216</v>
      </c>
      <c r="S56" s="65">
        <f t="shared" si="32"/>
        <v>0.13429913860610806</v>
      </c>
      <c r="T56" s="65">
        <f t="shared" si="32"/>
        <v>0.1157556270096463</v>
      </c>
      <c r="U56" s="65">
        <f t="shared" si="32"/>
        <v>0.10484780157835401</v>
      </c>
      <c r="V56" s="65">
        <f t="shared" si="32"/>
        <v>9.5695779356456331E-2</v>
      </c>
      <c r="W56" s="65">
        <f t="shared" ref="W56:X56" si="33">W37/W35</f>
        <v>6.8750000000000006E-2</v>
      </c>
      <c r="X56" s="65">
        <f t="shared" si="33"/>
        <v>0.05</v>
      </c>
      <c r="Y56" s="65" t="s">
        <v>248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4">B8-B35</f>
        <v>-309</v>
      </c>
      <c r="C59" s="42">
        <f t="shared" si="34"/>
        <v>-506</v>
      </c>
      <c r="D59" s="42">
        <f t="shared" si="34"/>
        <v>-564</v>
      </c>
      <c r="E59" s="42">
        <f t="shared" si="34"/>
        <v>-619</v>
      </c>
      <c r="F59" s="42">
        <f t="shared" si="34"/>
        <v>-479</v>
      </c>
      <c r="G59" s="42">
        <f t="shared" si="34"/>
        <v>-902</v>
      </c>
      <c r="H59" s="42">
        <f t="shared" si="34"/>
        <v>-1064</v>
      </c>
      <c r="I59" s="42">
        <f t="shared" si="34"/>
        <v>-1218</v>
      </c>
      <c r="J59" s="42">
        <f t="shared" si="34"/>
        <v>-1329</v>
      </c>
      <c r="K59" s="42">
        <f t="shared" si="34"/>
        <v>-1658</v>
      </c>
      <c r="L59" s="42">
        <f t="shared" si="34"/>
        <v>-1432</v>
      </c>
      <c r="M59" s="42">
        <f t="shared" si="34"/>
        <v>-1593</v>
      </c>
      <c r="N59" s="42">
        <f t="shared" si="34"/>
        <v>-2099</v>
      </c>
      <c r="O59" s="42">
        <f t="shared" si="34"/>
        <v>-2108</v>
      </c>
      <c r="P59" s="42">
        <f t="shared" si="34"/>
        <v>-1669</v>
      </c>
      <c r="Q59" s="42">
        <f t="shared" si="34"/>
        <v>-1692</v>
      </c>
      <c r="R59" s="42">
        <f t="shared" si="34"/>
        <v>-1471</v>
      </c>
      <c r="S59" s="42">
        <f t="shared" si="34"/>
        <v>-1212</v>
      </c>
      <c r="T59" s="42">
        <f t="shared" si="34"/>
        <v>-1007</v>
      </c>
      <c r="U59" s="42">
        <f t="shared" si="34"/>
        <v>-1022</v>
      </c>
      <c r="V59" s="42">
        <f t="shared" si="34"/>
        <v>-841</v>
      </c>
      <c r="W59" s="42">
        <f t="shared" ref="W59:X59" si="35">W8-W35</f>
        <v>127</v>
      </c>
      <c r="X59" s="42">
        <f t="shared" si="35"/>
        <v>236</v>
      </c>
      <c r="Y59" s="42">
        <f t="shared" ref="Y59" si="36">Y8-Y35</f>
        <v>170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7">(C59-B59)/ABS(B59)</f>
        <v>-0.63754045307443363</v>
      </c>
      <c r="D61" s="87">
        <f t="shared" si="37"/>
        <v>-0.11462450592885376</v>
      </c>
      <c r="E61" s="87">
        <f t="shared" si="37"/>
        <v>-9.7517730496453903E-2</v>
      </c>
      <c r="F61" s="87">
        <f t="shared" si="37"/>
        <v>0.22617124394184168</v>
      </c>
      <c r="G61" s="87">
        <f t="shared" si="37"/>
        <v>-0.8830897703549061</v>
      </c>
      <c r="H61" s="87">
        <f t="shared" si="37"/>
        <v>-0.17960088691796008</v>
      </c>
      <c r="I61" s="87">
        <f t="shared" si="37"/>
        <v>-0.14473684210526316</v>
      </c>
      <c r="J61" s="87">
        <f t="shared" si="37"/>
        <v>-9.1133004926108374E-2</v>
      </c>
      <c r="K61" s="87">
        <f t="shared" si="37"/>
        <v>-0.24755455229495862</v>
      </c>
      <c r="L61" s="87">
        <f t="shared" si="37"/>
        <v>0.13630880579010857</v>
      </c>
      <c r="M61" s="87">
        <f t="shared" si="37"/>
        <v>-0.11243016759776536</v>
      </c>
      <c r="N61" s="87">
        <f t="shared" si="37"/>
        <v>-0.31763967357187695</v>
      </c>
      <c r="O61" s="87">
        <f t="shared" si="37"/>
        <v>-4.287756074321105E-3</v>
      </c>
      <c r="P61" s="87">
        <f t="shared" si="37"/>
        <v>0.20825426944971537</v>
      </c>
      <c r="Q61" s="87">
        <f t="shared" si="37"/>
        <v>-1.3780707010185741E-2</v>
      </c>
      <c r="R61" s="87">
        <f t="shared" si="37"/>
        <v>0.13061465721040189</v>
      </c>
      <c r="S61" s="87">
        <f t="shared" si="37"/>
        <v>0.17607070020394289</v>
      </c>
      <c r="T61" s="87">
        <f t="shared" si="37"/>
        <v>0.16914191419141913</v>
      </c>
      <c r="U61" s="87">
        <f t="shared" si="37"/>
        <v>-1.4895729890764648E-2</v>
      </c>
      <c r="V61" s="87">
        <f t="shared" si="37"/>
        <v>0.1771037181996086</v>
      </c>
      <c r="W61" s="87">
        <f t="shared" si="37"/>
        <v>1.1510107015457789</v>
      </c>
      <c r="X61" s="87">
        <f t="shared" si="37"/>
        <v>0.8582677165354331</v>
      </c>
      <c r="Y61" s="87">
        <f t="shared" si="37"/>
        <v>-0.27966101694915252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420" priority="19" stopIfTrue="1" operator="lessThan">
      <formula>0</formula>
    </cfRule>
  </conditionalFormatting>
  <conditionalFormatting sqref="B50:B52 C52:Y52">
    <cfRule type="cellIs" dxfId="419" priority="18" stopIfTrue="1" operator="lessThan">
      <formula>0</formula>
    </cfRule>
  </conditionalFormatting>
  <conditionalFormatting sqref="B19:Y29 Z34:HI35 Z51:HI53">
    <cfRule type="cellIs" dxfId="418" priority="21" stopIfTrue="1" operator="lessThan">
      <formula>0</formula>
    </cfRule>
  </conditionalFormatting>
  <conditionalFormatting sqref="B48:Y56 A57:U57 B59:Y59">
    <cfRule type="cellIs" dxfId="417" priority="4" stopIfTrue="1" operator="lessThan">
      <formula>0</formula>
    </cfRule>
  </conditionalFormatting>
  <conditionalFormatting sqref="B61:Y61">
    <cfRule type="cellIs" dxfId="416" priority="3" stopIfTrue="1" operator="lessThan">
      <formula>0</formula>
    </cfRule>
  </conditionalFormatting>
  <conditionalFormatting sqref="C19:Y23">
    <cfRule type="cellIs" dxfId="415" priority="2" operator="lessThan">
      <formula>0</formula>
    </cfRule>
  </conditionalFormatting>
  <conditionalFormatting sqref="C46:Y50">
    <cfRule type="cellIs" dxfId="414" priority="1" operator="lessThan">
      <formula>0</formula>
    </cfRule>
  </conditionalFormatting>
  <conditionalFormatting sqref="M34:P34">
    <cfRule type="cellIs" dxfId="413" priority="8" stopIfTrue="1" operator="lessThan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56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135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1782</v>
      </c>
      <c r="J5" s="42">
        <v>2100</v>
      </c>
      <c r="K5" s="42">
        <v>2306</v>
      </c>
      <c r="L5" s="42">
        <v>2044</v>
      </c>
      <c r="M5" s="42">
        <v>2184</v>
      </c>
      <c r="N5" s="42">
        <v>2412</v>
      </c>
      <c r="O5" s="42">
        <v>2418</v>
      </c>
      <c r="P5" s="42">
        <v>2654</v>
      </c>
      <c r="Q5" s="42">
        <v>2881</v>
      </c>
      <c r="R5" s="42">
        <v>2725</v>
      </c>
      <c r="S5" s="42">
        <v>2970</v>
      </c>
      <c r="T5" s="42">
        <v>3068</v>
      </c>
      <c r="U5" s="42">
        <v>2972</v>
      </c>
      <c r="V5" s="42">
        <v>3221</v>
      </c>
      <c r="W5" s="42">
        <v>3087</v>
      </c>
      <c r="X5" s="42">
        <v>3839</v>
      </c>
      <c r="Y5" s="42">
        <v>3879</v>
      </c>
    </row>
    <row r="6" spans="1:25" x14ac:dyDescent="0.3">
      <c r="A6" s="67" t="s">
        <v>113</v>
      </c>
      <c r="B6" s="42">
        <v>508</v>
      </c>
      <c r="C6" s="42">
        <v>581</v>
      </c>
      <c r="D6" s="42">
        <v>689</v>
      </c>
      <c r="E6" s="42">
        <v>692</v>
      </c>
      <c r="F6" s="68">
        <v>937</v>
      </c>
      <c r="G6" s="68">
        <v>1149</v>
      </c>
      <c r="H6" s="68">
        <v>1034</v>
      </c>
      <c r="I6" s="68">
        <v>1203</v>
      </c>
      <c r="J6" s="68">
        <v>1315</v>
      </c>
      <c r="K6" s="68">
        <v>1443</v>
      </c>
      <c r="L6" s="68">
        <v>1229</v>
      </c>
      <c r="M6" s="68">
        <v>1288</v>
      </c>
      <c r="N6" s="68">
        <v>1477</v>
      </c>
      <c r="O6" s="68">
        <v>1563</v>
      </c>
      <c r="P6" s="68">
        <v>1726</v>
      </c>
      <c r="Q6" s="68">
        <v>1841</v>
      </c>
      <c r="R6" s="42">
        <v>1715</v>
      </c>
      <c r="S6" s="42">
        <v>1843</v>
      </c>
      <c r="T6" s="42">
        <v>1889</v>
      </c>
      <c r="U6" s="42">
        <v>1749</v>
      </c>
      <c r="V6" s="42">
        <v>1909</v>
      </c>
      <c r="W6" s="42">
        <v>2107</v>
      </c>
      <c r="X6" s="42">
        <v>2905</v>
      </c>
      <c r="Y6" s="42">
        <v>2870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579</v>
      </c>
      <c r="J7" s="68">
        <v>786</v>
      </c>
      <c r="K7" s="68">
        <v>863</v>
      </c>
      <c r="L7" s="68">
        <v>815</v>
      </c>
      <c r="M7" s="68">
        <v>896</v>
      </c>
      <c r="N7" s="68">
        <v>935</v>
      </c>
      <c r="O7" s="68">
        <v>855</v>
      </c>
      <c r="P7" s="68">
        <v>929</v>
      </c>
      <c r="Q7" s="42">
        <v>1040</v>
      </c>
      <c r="R7" s="42">
        <v>1010</v>
      </c>
      <c r="S7" s="42">
        <v>1127</v>
      </c>
      <c r="T7" s="42">
        <v>1179</v>
      </c>
      <c r="U7" s="42">
        <v>1223</v>
      </c>
      <c r="V7" s="42">
        <v>1312</v>
      </c>
      <c r="W7" s="42">
        <v>980</v>
      </c>
      <c r="X7" s="42">
        <v>934</v>
      </c>
      <c r="Y7" s="42">
        <v>1010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146</v>
      </c>
      <c r="J8" s="3">
        <f t="shared" si="0"/>
        <v>167</v>
      </c>
      <c r="K8" s="3">
        <f t="shared" si="0"/>
        <v>186</v>
      </c>
      <c r="L8" s="3">
        <f t="shared" si="0"/>
        <v>209</v>
      </c>
      <c r="M8" s="3">
        <f t="shared" si="0"/>
        <v>232</v>
      </c>
      <c r="N8" s="3">
        <f t="shared" si="0"/>
        <v>274</v>
      </c>
      <c r="O8" s="3">
        <f t="shared" si="0"/>
        <v>264</v>
      </c>
      <c r="P8" s="3">
        <f t="shared" si="0"/>
        <v>282</v>
      </c>
      <c r="Q8" s="3">
        <f t="shared" si="0"/>
        <v>302</v>
      </c>
      <c r="R8" s="3">
        <f t="shared" si="0"/>
        <v>323</v>
      </c>
      <c r="S8" s="3">
        <f t="shared" si="0"/>
        <v>324</v>
      </c>
      <c r="T8" s="3">
        <f t="shared" si="0"/>
        <v>352</v>
      </c>
      <c r="U8" s="3">
        <f t="shared" si="0"/>
        <v>387</v>
      </c>
      <c r="V8" s="3">
        <f t="shared" si="0"/>
        <v>399</v>
      </c>
      <c r="W8" s="3">
        <f t="shared" ref="W8:X8" si="1">W9+W17</f>
        <v>96</v>
      </c>
      <c r="X8" s="3">
        <f t="shared" si="1"/>
        <v>72</v>
      </c>
      <c r="Y8" s="3">
        <f t="shared" ref="Y8" si="2">Y9+Y17</f>
        <v>283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118</v>
      </c>
      <c r="J9" s="68">
        <v>132</v>
      </c>
      <c r="K9" s="68">
        <v>144</v>
      </c>
      <c r="L9" s="68">
        <v>170</v>
      </c>
      <c r="M9" s="68">
        <v>187</v>
      </c>
      <c r="N9" s="68">
        <v>213</v>
      </c>
      <c r="O9" s="68">
        <v>211</v>
      </c>
      <c r="P9" s="68">
        <v>225</v>
      </c>
      <c r="Q9" s="68">
        <v>245</v>
      </c>
      <c r="R9" s="42">
        <v>275</v>
      </c>
      <c r="S9" s="42">
        <v>279</v>
      </c>
      <c r="T9" s="42">
        <v>299</v>
      </c>
      <c r="U9" s="42">
        <v>318</v>
      </c>
      <c r="V9" s="42">
        <v>333</v>
      </c>
      <c r="W9" s="42">
        <v>78</v>
      </c>
      <c r="X9" s="42">
        <v>58</v>
      </c>
      <c r="Y9" s="42">
        <v>223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39</v>
      </c>
      <c r="J10" s="68">
        <v>42</v>
      </c>
      <c r="K10" s="68">
        <v>44</v>
      </c>
      <c r="L10" s="68">
        <v>49</v>
      </c>
      <c r="M10" s="68">
        <v>50</v>
      </c>
      <c r="N10" s="68">
        <v>58</v>
      </c>
      <c r="O10" s="68">
        <v>56</v>
      </c>
      <c r="P10" s="68">
        <v>56</v>
      </c>
      <c r="Q10" s="68">
        <v>56</v>
      </c>
      <c r="R10" s="42">
        <v>59</v>
      </c>
      <c r="S10" s="42">
        <v>57</v>
      </c>
      <c r="T10" s="42">
        <v>55</v>
      </c>
      <c r="U10" s="42">
        <v>60</v>
      </c>
      <c r="V10" s="42">
        <v>63</v>
      </c>
      <c r="W10" s="42">
        <v>12</v>
      </c>
      <c r="X10" s="42">
        <v>8</v>
      </c>
      <c r="Y10" s="42">
        <v>44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5</v>
      </c>
      <c r="J11" s="68">
        <v>5</v>
      </c>
      <c r="K11" s="68">
        <v>5</v>
      </c>
      <c r="L11" s="68">
        <v>4</v>
      </c>
      <c r="M11" s="68">
        <v>2</v>
      </c>
      <c r="N11" s="68">
        <v>3</v>
      </c>
      <c r="O11" s="68">
        <v>3</v>
      </c>
      <c r="P11" s="68">
        <v>4</v>
      </c>
      <c r="Q11" s="68">
        <v>4</v>
      </c>
      <c r="R11" s="42">
        <v>4</v>
      </c>
      <c r="S11" s="42">
        <v>4</v>
      </c>
      <c r="T11" s="42">
        <v>4</v>
      </c>
      <c r="U11" s="42">
        <v>3</v>
      </c>
      <c r="V11" s="42">
        <v>5</v>
      </c>
      <c r="W11" s="42">
        <v>2</v>
      </c>
      <c r="X11" s="42">
        <v>2</v>
      </c>
      <c r="Y11" s="42">
        <v>5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34</v>
      </c>
      <c r="J12" s="68">
        <v>37</v>
      </c>
      <c r="K12" s="68">
        <v>40</v>
      </c>
      <c r="L12" s="68">
        <v>45</v>
      </c>
      <c r="M12" s="68">
        <v>48</v>
      </c>
      <c r="N12" s="68">
        <v>55</v>
      </c>
      <c r="O12" s="68">
        <v>53</v>
      </c>
      <c r="P12" s="68">
        <v>53</v>
      </c>
      <c r="Q12" s="68">
        <v>52</v>
      </c>
      <c r="R12" s="42">
        <v>56</v>
      </c>
      <c r="S12" s="42">
        <v>53</v>
      </c>
      <c r="T12" s="42">
        <v>51</v>
      </c>
      <c r="U12" s="42">
        <v>57</v>
      </c>
      <c r="V12" s="42">
        <v>58</v>
      </c>
      <c r="W12" s="42">
        <v>10</v>
      </c>
      <c r="X12" s="42">
        <v>7</v>
      </c>
      <c r="Y12" s="42">
        <v>39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79</v>
      </c>
      <c r="J13" s="68">
        <v>90</v>
      </c>
      <c r="K13" s="68">
        <v>100</v>
      </c>
      <c r="L13" s="68">
        <v>120</v>
      </c>
      <c r="M13" s="68">
        <v>137</v>
      </c>
      <c r="N13" s="68">
        <v>155</v>
      </c>
      <c r="O13" s="68">
        <v>155</v>
      </c>
      <c r="P13" s="68">
        <v>169</v>
      </c>
      <c r="Q13" s="68">
        <v>188</v>
      </c>
      <c r="R13" s="42">
        <v>216</v>
      </c>
      <c r="S13" s="42">
        <v>222</v>
      </c>
      <c r="T13" s="42">
        <v>244</v>
      </c>
      <c r="U13" s="42">
        <v>258</v>
      </c>
      <c r="V13" s="42">
        <v>270</v>
      </c>
      <c r="W13" s="42">
        <v>65</v>
      </c>
      <c r="X13" s="42">
        <v>49</v>
      </c>
      <c r="Y13" s="42">
        <v>179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>
        <v>1</v>
      </c>
      <c r="V14" s="42">
        <v>1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19</v>
      </c>
      <c r="J15" s="68">
        <v>18</v>
      </c>
      <c r="K15" s="68">
        <v>18</v>
      </c>
      <c r="L15" s="68">
        <v>19</v>
      </c>
      <c r="M15" s="68">
        <v>20</v>
      </c>
      <c r="N15" s="68">
        <v>21</v>
      </c>
      <c r="O15" s="68">
        <v>23</v>
      </c>
      <c r="P15" s="68">
        <v>24</v>
      </c>
      <c r="Q15" s="68">
        <v>26</v>
      </c>
      <c r="R15" s="42">
        <v>28</v>
      </c>
      <c r="S15" s="42">
        <v>30</v>
      </c>
      <c r="T15" s="42">
        <v>32</v>
      </c>
      <c r="U15" s="42">
        <v>34</v>
      </c>
      <c r="V15" s="42">
        <v>35</v>
      </c>
      <c r="W15" s="42">
        <v>29</v>
      </c>
      <c r="X15" s="42">
        <v>27</v>
      </c>
      <c r="Y15" s="42">
        <v>31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59</v>
      </c>
      <c r="J16" s="68">
        <v>71</v>
      </c>
      <c r="K16" s="68">
        <v>81</v>
      </c>
      <c r="L16" s="68">
        <v>101</v>
      </c>
      <c r="M16" s="68">
        <v>117</v>
      </c>
      <c r="N16" s="68">
        <v>134</v>
      </c>
      <c r="O16" s="68">
        <v>132</v>
      </c>
      <c r="P16" s="68">
        <v>145</v>
      </c>
      <c r="Q16" s="68">
        <v>162</v>
      </c>
      <c r="R16" s="42">
        <v>187</v>
      </c>
      <c r="S16" s="42">
        <v>192</v>
      </c>
      <c r="T16" s="42">
        <v>211</v>
      </c>
      <c r="U16" s="42">
        <v>224</v>
      </c>
      <c r="V16" s="42">
        <v>234</v>
      </c>
      <c r="W16" s="42">
        <v>36</v>
      </c>
      <c r="X16" s="42">
        <v>22</v>
      </c>
      <c r="Y16" s="42">
        <v>148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28</v>
      </c>
      <c r="J17" s="68">
        <v>35</v>
      </c>
      <c r="K17" s="68">
        <v>42</v>
      </c>
      <c r="L17" s="68">
        <v>39</v>
      </c>
      <c r="M17" s="68">
        <v>45</v>
      </c>
      <c r="N17" s="68">
        <v>61</v>
      </c>
      <c r="O17" s="68">
        <v>53</v>
      </c>
      <c r="P17" s="68">
        <v>57</v>
      </c>
      <c r="Q17" s="68">
        <v>57</v>
      </c>
      <c r="R17" s="42">
        <v>48</v>
      </c>
      <c r="S17" s="42">
        <v>45</v>
      </c>
      <c r="T17" s="42">
        <v>53</v>
      </c>
      <c r="U17" s="42">
        <v>69</v>
      </c>
      <c r="V17" s="42">
        <v>66</v>
      </c>
      <c r="W17" s="42">
        <v>18</v>
      </c>
      <c r="X17" s="42">
        <v>14</v>
      </c>
      <c r="Y17" s="42">
        <v>60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0.14383561643835607</v>
      </c>
      <c r="K19" s="89">
        <f t="shared" si="3"/>
        <v>0.11377245508982026</v>
      </c>
      <c r="L19" s="89">
        <f t="shared" si="3"/>
        <v>0.12365591397849451</v>
      </c>
      <c r="M19" s="89">
        <f t="shared" si="3"/>
        <v>0.11004784688995217</v>
      </c>
      <c r="N19" s="89">
        <f t="shared" si="3"/>
        <v>0.18103448275862077</v>
      </c>
      <c r="O19" s="89">
        <f t="shared" si="3"/>
        <v>-3.6496350364963459E-2</v>
      </c>
      <c r="P19" s="89">
        <f t="shared" si="3"/>
        <v>6.8181818181818121E-2</v>
      </c>
      <c r="Q19" s="89">
        <f t="shared" si="3"/>
        <v>7.0921985815602939E-2</v>
      </c>
      <c r="R19" s="89">
        <f t="shared" si="3"/>
        <v>6.9536423841059625E-2</v>
      </c>
      <c r="S19" s="89">
        <f t="shared" si="3"/>
        <v>3.0959752321981782E-3</v>
      </c>
      <c r="T19" s="89">
        <f t="shared" si="3"/>
        <v>8.6419753086419693E-2</v>
      </c>
      <c r="U19" s="89">
        <f t="shared" si="3"/>
        <v>9.9431818181818121E-2</v>
      </c>
      <c r="V19" s="89">
        <f t="shared" si="3"/>
        <v>3.1007751937984551E-2</v>
      </c>
      <c r="W19" s="89">
        <f t="shared" si="3"/>
        <v>-0.75939849624060152</v>
      </c>
      <c r="X19" s="89">
        <f t="shared" si="3"/>
        <v>-0.25</v>
      </c>
      <c r="Y19" s="89">
        <f t="shared" si="3"/>
        <v>2.9305555555555554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0.11864406779661008</v>
      </c>
      <c r="K20" s="89">
        <f t="shared" si="3"/>
        <v>9.0909090909090828E-2</v>
      </c>
      <c r="L20" s="89">
        <f t="shared" si="3"/>
        <v>0.18055555555555558</v>
      </c>
      <c r="M20" s="89">
        <f t="shared" si="3"/>
        <v>0.10000000000000009</v>
      </c>
      <c r="N20" s="89">
        <f t="shared" si="3"/>
        <v>0.1390374331550801</v>
      </c>
      <c r="O20" s="89">
        <f t="shared" si="3"/>
        <v>-9.3896713615023719E-3</v>
      </c>
      <c r="P20" s="89">
        <f t="shared" si="3"/>
        <v>6.6350710900473953E-2</v>
      </c>
      <c r="Q20" s="89">
        <f t="shared" si="3"/>
        <v>8.8888888888888795E-2</v>
      </c>
      <c r="R20" s="89">
        <f t="shared" si="3"/>
        <v>0.12244897959183665</v>
      </c>
      <c r="S20" s="89">
        <f t="shared" si="3"/>
        <v>1.4545454545454639E-2</v>
      </c>
      <c r="T20" s="89">
        <f t="shared" si="3"/>
        <v>7.1684587813620082E-2</v>
      </c>
      <c r="U20" s="89">
        <f t="shared" si="3"/>
        <v>6.3545150501672198E-2</v>
      </c>
      <c r="V20" s="89">
        <f t="shared" si="3"/>
        <v>4.7169811320754818E-2</v>
      </c>
      <c r="W20" s="89">
        <f t="shared" si="3"/>
        <v>-0.76576576576576572</v>
      </c>
      <c r="X20" s="89">
        <f t="shared" si="3"/>
        <v>-0.25641025641025639</v>
      </c>
      <c r="Y20" s="89">
        <f t="shared" si="3"/>
        <v>2.8448275862068964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7.6923076923076872E-2</v>
      </c>
      <c r="K21" s="89">
        <f t="shared" si="3"/>
        <v>4.7619047619047672E-2</v>
      </c>
      <c r="L21" s="89">
        <f t="shared" si="3"/>
        <v>0.11363636363636354</v>
      </c>
      <c r="M21" s="89">
        <f t="shared" si="3"/>
        <v>2.0408163265306145E-2</v>
      </c>
      <c r="N21" s="89">
        <f t="shared" si="3"/>
        <v>0.15999999999999992</v>
      </c>
      <c r="O21" s="89">
        <f t="shared" si="3"/>
        <v>-3.4482758620689613E-2</v>
      </c>
      <c r="P21" s="89">
        <f t="shared" si="3"/>
        <v>0</v>
      </c>
      <c r="Q21" s="89">
        <f t="shared" si="3"/>
        <v>0</v>
      </c>
      <c r="R21" s="89">
        <f t="shared" si="3"/>
        <v>5.3571428571428603E-2</v>
      </c>
      <c r="S21" s="89">
        <f t="shared" si="3"/>
        <v>-3.3898305084745783E-2</v>
      </c>
      <c r="T21" s="89">
        <f t="shared" si="3"/>
        <v>-3.5087719298245612E-2</v>
      </c>
      <c r="U21" s="89">
        <f t="shared" si="3"/>
        <v>9.0909090909090828E-2</v>
      </c>
      <c r="V21" s="89">
        <f t="shared" si="3"/>
        <v>5.0000000000000044E-2</v>
      </c>
      <c r="W21" s="89">
        <f t="shared" si="3"/>
        <v>-0.80952380952380953</v>
      </c>
      <c r="X21" s="89">
        <f t="shared" si="3"/>
        <v>-0.33333333333333337</v>
      </c>
      <c r="Y21" s="89">
        <f t="shared" si="3"/>
        <v>4.5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0.139240506329114</v>
      </c>
      <c r="K22" s="89">
        <f t="shared" si="4"/>
        <v>0.11111111111111116</v>
      </c>
      <c r="L22" s="89">
        <f t="shared" si="4"/>
        <v>0.19999999999999996</v>
      </c>
      <c r="M22" s="89">
        <f t="shared" si="4"/>
        <v>0.14166666666666661</v>
      </c>
      <c r="N22" s="89">
        <f t="shared" si="4"/>
        <v>0.13138686131386867</v>
      </c>
      <c r="O22" s="89">
        <f t="shared" si="4"/>
        <v>0</v>
      </c>
      <c r="P22" s="89">
        <f t="shared" si="4"/>
        <v>9.0322580645161299E-2</v>
      </c>
      <c r="Q22" s="89">
        <f t="shared" si="4"/>
        <v>0.11242603550295849</v>
      </c>
      <c r="R22" s="89">
        <f t="shared" si="4"/>
        <v>0.14893617021276606</v>
      </c>
      <c r="S22" s="89">
        <f t="shared" si="4"/>
        <v>2.7777777777777679E-2</v>
      </c>
      <c r="T22" s="89">
        <f t="shared" si="4"/>
        <v>9.9099099099099197E-2</v>
      </c>
      <c r="U22" s="89">
        <f t="shared" si="4"/>
        <v>5.7377049180327822E-2</v>
      </c>
      <c r="V22" s="89">
        <f t="shared" si="4"/>
        <v>4.6511627906976827E-2</v>
      </c>
      <c r="W22" s="89">
        <f t="shared" si="4"/>
        <v>-0.7592592592592593</v>
      </c>
      <c r="X22" s="89">
        <f t="shared" si="4"/>
        <v>-0.24615384615384617</v>
      </c>
      <c r="Y22" s="89">
        <f t="shared" si="4"/>
        <v>2.6530612244897958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0.25</v>
      </c>
      <c r="K23" s="89">
        <f t="shared" si="5"/>
        <v>0.19999999999999996</v>
      </c>
      <c r="L23" s="89">
        <f t="shared" si="5"/>
        <v>-7.1428571428571397E-2</v>
      </c>
      <c r="M23" s="89">
        <f t="shared" si="5"/>
        <v>0.15384615384615374</v>
      </c>
      <c r="N23" s="89">
        <f t="shared" si="5"/>
        <v>0.35555555555555562</v>
      </c>
      <c r="O23" s="89">
        <f t="shared" si="5"/>
        <v>-0.13114754098360659</v>
      </c>
      <c r="P23" s="89">
        <f t="shared" si="5"/>
        <v>7.547169811320753E-2</v>
      </c>
      <c r="Q23" s="89">
        <f t="shared" si="5"/>
        <v>0</v>
      </c>
      <c r="R23" s="89">
        <f t="shared" si="5"/>
        <v>-0.15789473684210531</v>
      </c>
      <c r="S23" s="89">
        <f t="shared" si="5"/>
        <v>-6.25E-2</v>
      </c>
      <c r="T23" s="89">
        <f t="shared" si="5"/>
        <v>0.17777777777777781</v>
      </c>
      <c r="U23" s="89">
        <f t="shared" si="5"/>
        <v>0.30188679245283012</v>
      </c>
      <c r="V23" s="89">
        <f t="shared" si="5"/>
        <v>-4.3478260869565188E-2</v>
      </c>
      <c r="W23" s="89">
        <f t="shared" si="5"/>
        <v>-0.72727272727272729</v>
      </c>
      <c r="X23" s="89">
        <f t="shared" si="5"/>
        <v>-0.22222222222222221</v>
      </c>
      <c r="Y23" s="89">
        <f t="shared" si="5"/>
        <v>3.2857142857142856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8.1930415263748599E-2</v>
      </c>
      <c r="J25" s="89">
        <f t="shared" si="6"/>
        <v>7.9523809523809524E-2</v>
      </c>
      <c r="K25" s="89">
        <f t="shared" si="6"/>
        <v>8.065915004336513E-2</v>
      </c>
      <c r="L25" s="89">
        <f t="shared" si="6"/>
        <v>0.1022504892367906</v>
      </c>
      <c r="M25" s="89">
        <f t="shared" si="6"/>
        <v>0.10622710622710622</v>
      </c>
      <c r="N25" s="89">
        <f t="shared" si="6"/>
        <v>0.11359867330016583</v>
      </c>
      <c r="O25" s="89">
        <f t="shared" si="6"/>
        <v>0.10918114143920596</v>
      </c>
      <c r="P25" s="89">
        <f t="shared" si="6"/>
        <v>0.10625470987189148</v>
      </c>
      <c r="Q25" s="89">
        <f t="shared" si="6"/>
        <v>0.10482471364109684</v>
      </c>
      <c r="R25" s="89">
        <f t="shared" si="6"/>
        <v>0.11853211009174312</v>
      </c>
      <c r="S25" s="89">
        <f t="shared" si="6"/>
        <v>0.10909090909090909</v>
      </c>
      <c r="T25" s="89">
        <f t="shared" si="6"/>
        <v>0.11473272490221642</v>
      </c>
      <c r="U25" s="89">
        <f t="shared" si="6"/>
        <v>0.13021534320323014</v>
      </c>
      <c r="V25" s="89">
        <f t="shared" si="6"/>
        <v>0.12387457311393978</v>
      </c>
      <c r="W25" s="89">
        <f t="shared" ref="W25:X25" si="7">W8/W5</f>
        <v>3.1098153547133137E-2</v>
      </c>
      <c r="X25" s="89">
        <f t="shared" si="7"/>
        <v>1.8754884084396978E-2</v>
      </c>
      <c r="Y25" s="89">
        <f t="shared" ref="Y25" si="8">Y8/Y5</f>
        <v>7.2956947666924468E-2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0.25215889464594127</v>
      </c>
      <c r="J26" s="89">
        <f t="shared" si="9"/>
        <v>0.21246819338422393</v>
      </c>
      <c r="K26" s="89">
        <f t="shared" si="9"/>
        <v>0.21552723059096177</v>
      </c>
      <c r="L26" s="89">
        <f t="shared" si="9"/>
        <v>0.25644171779141106</v>
      </c>
      <c r="M26" s="89">
        <f t="shared" si="9"/>
        <v>0.25892857142857145</v>
      </c>
      <c r="N26" s="89">
        <f t="shared" si="9"/>
        <v>0.29304812834224597</v>
      </c>
      <c r="O26" s="89">
        <f t="shared" si="9"/>
        <v>0.30877192982456142</v>
      </c>
      <c r="P26" s="89">
        <f t="shared" si="9"/>
        <v>0.30355220667384286</v>
      </c>
      <c r="Q26" s="89">
        <f t="shared" si="9"/>
        <v>0.29038461538461541</v>
      </c>
      <c r="R26" s="89">
        <f t="shared" si="9"/>
        <v>0.31980198019801981</v>
      </c>
      <c r="S26" s="89">
        <f t="shared" si="9"/>
        <v>0.28748890860692106</v>
      </c>
      <c r="T26" s="89">
        <f t="shared" si="9"/>
        <v>0.29855810008481765</v>
      </c>
      <c r="U26" s="89">
        <f t="shared" si="9"/>
        <v>0.31643499591169255</v>
      </c>
      <c r="V26" s="89">
        <f t="shared" si="9"/>
        <v>0.30411585365853661</v>
      </c>
      <c r="W26" s="89">
        <f t="shared" ref="W26:X26" si="10">W8/W7</f>
        <v>9.7959183673469383E-2</v>
      </c>
      <c r="X26" s="89">
        <f t="shared" si="10"/>
        <v>7.7087794432548179E-2</v>
      </c>
      <c r="Y26" s="89">
        <f t="shared" ref="Y26" si="11">Y8/Y7</f>
        <v>0.28019801980198022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0.13013698630136986</v>
      </c>
      <c r="J28" s="89">
        <f t="shared" si="12"/>
        <v>0.10778443113772455</v>
      </c>
      <c r="K28" s="89">
        <f t="shared" si="12"/>
        <v>9.6774193548387094E-2</v>
      </c>
      <c r="L28" s="89">
        <f t="shared" si="12"/>
        <v>9.0909090909090912E-2</v>
      </c>
      <c r="M28" s="89">
        <f t="shared" si="12"/>
        <v>8.6206896551724144E-2</v>
      </c>
      <c r="N28" s="89">
        <f t="shared" si="12"/>
        <v>7.6642335766423361E-2</v>
      </c>
      <c r="O28" s="89">
        <f t="shared" si="12"/>
        <v>8.7121212121212127E-2</v>
      </c>
      <c r="P28" s="89">
        <f t="shared" si="12"/>
        <v>8.5106382978723402E-2</v>
      </c>
      <c r="Q28" s="89">
        <f t="shared" si="12"/>
        <v>8.6092715231788075E-2</v>
      </c>
      <c r="R28" s="89">
        <f t="shared" si="12"/>
        <v>8.6687306501547989E-2</v>
      </c>
      <c r="S28" s="89">
        <f t="shared" si="12"/>
        <v>9.2592592592592587E-2</v>
      </c>
      <c r="T28" s="89">
        <f t="shared" si="12"/>
        <v>9.0909090909090912E-2</v>
      </c>
      <c r="U28" s="89">
        <f t="shared" si="12"/>
        <v>8.7855297157622733E-2</v>
      </c>
      <c r="V28" s="89">
        <f t="shared" si="12"/>
        <v>8.771929824561403E-2</v>
      </c>
      <c r="W28" s="89">
        <f t="shared" ref="W28:X28" si="13">W15/W8</f>
        <v>0.30208333333333331</v>
      </c>
      <c r="X28" s="89">
        <f t="shared" si="13"/>
        <v>0.375</v>
      </c>
      <c r="Y28" s="89">
        <f t="shared" ref="Y28" si="14">Y15/Y8</f>
        <v>0.10954063604240283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0.26712328767123289</v>
      </c>
      <c r="J29" s="89">
        <f t="shared" si="15"/>
        <v>0.25149700598802394</v>
      </c>
      <c r="K29" s="89">
        <f t="shared" si="15"/>
        <v>0.23655913978494625</v>
      </c>
      <c r="L29" s="89">
        <f t="shared" si="15"/>
        <v>0.23444976076555024</v>
      </c>
      <c r="M29" s="89">
        <f t="shared" si="15"/>
        <v>0.21551724137931033</v>
      </c>
      <c r="N29" s="89">
        <f t="shared" si="15"/>
        <v>0.21167883211678831</v>
      </c>
      <c r="O29" s="89">
        <f t="shared" si="15"/>
        <v>0.21212121212121213</v>
      </c>
      <c r="P29" s="89">
        <f t="shared" si="15"/>
        <v>0.19858156028368795</v>
      </c>
      <c r="Q29" s="89">
        <f t="shared" si="15"/>
        <v>0.18543046357615894</v>
      </c>
      <c r="R29" s="89">
        <f t="shared" si="15"/>
        <v>0.1826625386996904</v>
      </c>
      <c r="S29" s="89">
        <f t="shared" si="15"/>
        <v>0.17592592592592593</v>
      </c>
      <c r="T29" s="89">
        <f t="shared" si="15"/>
        <v>0.15625</v>
      </c>
      <c r="U29" s="89">
        <f t="shared" si="15"/>
        <v>0.15503875968992248</v>
      </c>
      <c r="V29" s="89">
        <f t="shared" si="15"/>
        <v>0.15789473684210525</v>
      </c>
      <c r="W29" s="89">
        <f t="shared" ref="W29:X29" si="16">W10/W8</f>
        <v>0.125</v>
      </c>
      <c r="X29" s="89">
        <f t="shared" si="16"/>
        <v>0.1111111111111111</v>
      </c>
      <c r="Y29" s="89">
        <f t="shared" ref="Y29" si="17">Y10/Y8</f>
        <v>0.15547703180212014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3199</v>
      </c>
      <c r="J32" s="42">
        <v>3577</v>
      </c>
      <c r="K32" s="42">
        <v>4735</v>
      </c>
      <c r="L32" s="42">
        <v>3639</v>
      </c>
      <c r="M32" s="42">
        <v>3539</v>
      </c>
      <c r="N32" s="42">
        <v>3726</v>
      </c>
      <c r="O32" s="42">
        <v>3950</v>
      </c>
      <c r="P32" s="42">
        <v>4423</v>
      </c>
      <c r="Q32" s="42">
        <v>5990</v>
      </c>
      <c r="R32" s="42">
        <v>6469</v>
      </c>
      <c r="S32" s="42">
        <v>6191</v>
      </c>
      <c r="T32" s="42">
        <v>5981</v>
      </c>
      <c r="U32" s="42">
        <v>5953</v>
      </c>
      <c r="V32" s="42">
        <v>6190</v>
      </c>
      <c r="W32" s="42">
        <v>5741</v>
      </c>
      <c r="X32" s="42">
        <v>7616</v>
      </c>
      <c r="Y32" s="42">
        <v>8396</v>
      </c>
    </row>
    <row r="33" spans="1:25" x14ac:dyDescent="0.3">
      <c r="A33" s="16" t="s">
        <v>116</v>
      </c>
      <c r="B33" s="42">
        <v>1898</v>
      </c>
      <c r="C33" s="42">
        <v>2728</v>
      </c>
      <c r="D33" s="42">
        <v>2984</v>
      </c>
      <c r="E33" s="42">
        <v>2665</v>
      </c>
      <c r="F33" s="68">
        <v>2733</v>
      </c>
      <c r="G33" s="68">
        <v>2610</v>
      </c>
      <c r="H33" s="68">
        <v>2609</v>
      </c>
      <c r="I33" s="68">
        <v>2642</v>
      </c>
      <c r="J33" s="68">
        <v>2892</v>
      </c>
      <c r="K33" s="68">
        <v>3190</v>
      </c>
      <c r="L33" s="68">
        <v>2287</v>
      </c>
      <c r="M33" s="68">
        <v>2498</v>
      </c>
      <c r="N33" s="68">
        <v>2961</v>
      </c>
      <c r="O33" s="68">
        <v>3212</v>
      </c>
      <c r="P33" s="68">
        <v>3779</v>
      </c>
      <c r="Q33" s="68">
        <v>5342</v>
      </c>
      <c r="R33" s="42">
        <v>5724</v>
      </c>
      <c r="S33" s="42">
        <v>5336</v>
      </c>
      <c r="T33" s="42">
        <v>5070</v>
      </c>
      <c r="U33" s="42">
        <v>5056</v>
      </c>
      <c r="V33" s="42">
        <v>5285</v>
      </c>
      <c r="W33" s="42">
        <v>5262</v>
      </c>
      <c r="X33" s="42">
        <v>7041</v>
      </c>
      <c r="Y33" s="42">
        <v>7687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557</v>
      </c>
      <c r="J34" s="68">
        <v>685</v>
      </c>
      <c r="K34" s="68">
        <v>1545</v>
      </c>
      <c r="L34" s="68">
        <v>1352</v>
      </c>
      <c r="M34" s="68">
        <v>1042</v>
      </c>
      <c r="N34" s="68">
        <v>765</v>
      </c>
      <c r="O34" s="68">
        <v>739</v>
      </c>
      <c r="P34" s="68">
        <v>644</v>
      </c>
      <c r="Q34" s="42">
        <v>647</v>
      </c>
      <c r="R34" s="42">
        <v>745</v>
      </c>
      <c r="S34" s="42">
        <v>855</v>
      </c>
      <c r="T34" s="42">
        <v>912</v>
      </c>
      <c r="U34" s="42">
        <v>898</v>
      </c>
      <c r="V34" s="42">
        <v>905</v>
      </c>
      <c r="W34" s="42">
        <v>479</v>
      </c>
      <c r="X34" s="42">
        <v>575</v>
      </c>
      <c r="Y34" s="42">
        <v>708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275</v>
      </c>
      <c r="J35" s="3">
        <f t="shared" si="18"/>
        <v>313</v>
      </c>
      <c r="K35" s="3">
        <f t="shared" si="18"/>
        <v>285</v>
      </c>
      <c r="L35" s="3">
        <f t="shared" si="18"/>
        <v>239</v>
      </c>
      <c r="M35" s="3">
        <f t="shared" si="18"/>
        <v>234</v>
      </c>
      <c r="N35" s="3">
        <f t="shared" si="18"/>
        <v>245</v>
      </c>
      <c r="O35" s="3">
        <f t="shared" si="18"/>
        <v>207</v>
      </c>
      <c r="P35" s="3">
        <f t="shared" si="18"/>
        <v>212</v>
      </c>
      <c r="Q35" s="3">
        <f t="shared" si="18"/>
        <v>223</v>
      </c>
      <c r="R35" s="3">
        <f t="shared" si="18"/>
        <v>260</v>
      </c>
      <c r="S35" s="3">
        <f t="shared" si="18"/>
        <v>277</v>
      </c>
      <c r="T35" s="3">
        <f t="shared" si="18"/>
        <v>319</v>
      </c>
      <c r="U35" s="3">
        <f t="shared" si="18"/>
        <v>410</v>
      </c>
      <c r="V35" s="3">
        <f t="shared" si="18"/>
        <v>403</v>
      </c>
      <c r="W35" s="3">
        <f t="shared" ref="W35:X35" si="19">W36+W44</f>
        <v>63</v>
      </c>
      <c r="X35" s="3">
        <f t="shared" si="19"/>
        <v>81</v>
      </c>
      <c r="Y35" s="3">
        <f t="shared" ref="Y35" si="20">Y36+Y44</f>
        <v>213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240</v>
      </c>
      <c r="J36" s="68">
        <v>278</v>
      </c>
      <c r="K36" s="68">
        <v>281</v>
      </c>
      <c r="L36" s="68">
        <v>239</v>
      </c>
      <c r="M36" s="68">
        <v>234</v>
      </c>
      <c r="N36" s="68">
        <v>245</v>
      </c>
      <c r="O36" s="68">
        <v>207</v>
      </c>
      <c r="P36" s="68">
        <v>212</v>
      </c>
      <c r="Q36" s="68">
        <v>223</v>
      </c>
      <c r="R36" s="42">
        <v>260</v>
      </c>
      <c r="S36" s="42">
        <v>277</v>
      </c>
      <c r="T36" s="42">
        <v>319</v>
      </c>
      <c r="U36" s="42">
        <v>410</v>
      </c>
      <c r="V36" s="42">
        <v>403</v>
      </c>
      <c r="W36" s="42">
        <v>63</v>
      </c>
      <c r="X36" s="42">
        <v>81</v>
      </c>
      <c r="Y36" s="42">
        <v>213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78</v>
      </c>
      <c r="J37" s="68">
        <v>87</v>
      </c>
      <c r="K37" s="68">
        <v>87</v>
      </c>
      <c r="L37" s="68">
        <v>69</v>
      </c>
      <c r="M37" s="68">
        <v>63</v>
      </c>
      <c r="N37" s="68">
        <v>63</v>
      </c>
      <c r="O37" s="68">
        <v>52</v>
      </c>
      <c r="P37" s="68">
        <v>53</v>
      </c>
      <c r="Q37" s="68">
        <v>57</v>
      </c>
      <c r="R37" s="42">
        <v>67</v>
      </c>
      <c r="S37" s="42">
        <v>68</v>
      </c>
      <c r="T37" s="42">
        <v>76</v>
      </c>
      <c r="U37" s="42">
        <v>95</v>
      </c>
      <c r="V37" s="42">
        <v>88</v>
      </c>
      <c r="W37" s="42">
        <v>14</v>
      </c>
      <c r="X37" s="42">
        <v>16</v>
      </c>
      <c r="Y37" s="42">
        <v>40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3</v>
      </c>
      <c r="J38" s="68">
        <v>3</v>
      </c>
      <c r="K38" s="68">
        <v>3</v>
      </c>
      <c r="L38" s="68">
        <v>3</v>
      </c>
      <c r="M38" s="68">
        <v>3</v>
      </c>
      <c r="N38" s="68">
        <v>3</v>
      </c>
      <c r="O38" s="68">
        <v>3</v>
      </c>
      <c r="P38" s="68">
        <v>3</v>
      </c>
      <c r="Q38" s="68">
        <v>3</v>
      </c>
      <c r="R38" s="42">
        <v>4</v>
      </c>
      <c r="S38" s="42">
        <v>4</v>
      </c>
      <c r="T38" s="42">
        <v>4</v>
      </c>
      <c r="U38" s="42">
        <v>4</v>
      </c>
      <c r="V38" s="42">
        <v>4</v>
      </c>
      <c r="W38" s="42">
        <v>4</v>
      </c>
      <c r="X38" s="42">
        <v>4</v>
      </c>
      <c r="Y38" s="42">
        <v>4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75</v>
      </c>
      <c r="J39" s="68">
        <v>84</v>
      </c>
      <c r="K39" s="68">
        <v>84</v>
      </c>
      <c r="L39" s="68">
        <v>66</v>
      </c>
      <c r="M39" s="68">
        <v>60</v>
      </c>
      <c r="N39" s="68">
        <v>60</v>
      </c>
      <c r="O39" s="68">
        <v>49</v>
      </c>
      <c r="P39" s="68">
        <v>50</v>
      </c>
      <c r="Q39" s="68">
        <v>54</v>
      </c>
      <c r="R39" s="42">
        <v>63</v>
      </c>
      <c r="S39" s="42">
        <v>64</v>
      </c>
      <c r="T39" s="42">
        <v>72</v>
      </c>
      <c r="U39" s="42">
        <v>91</v>
      </c>
      <c r="V39" s="42">
        <v>84</v>
      </c>
      <c r="W39" s="42">
        <v>10</v>
      </c>
      <c r="X39" s="42">
        <v>13</v>
      </c>
      <c r="Y39" s="42">
        <v>36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162</v>
      </c>
      <c r="J40" s="68">
        <v>190</v>
      </c>
      <c r="K40" s="68">
        <v>194</v>
      </c>
      <c r="L40" s="68">
        <v>170</v>
      </c>
      <c r="M40" s="68">
        <v>171</v>
      </c>
      <c r="N40" s="68">
        <v>182</v>
      </c>
      <c r="O40" s="68">
        <v>155</v>
      </c>
      <c r="P40" s="68">
        <v>159</v>
      </c>
      <c r="Q40" s="68">
        <v>166</v>
      </c>
      <c r="R40" s="42">
        <v>193</v>
      </c>
      <c r="S40" s="42">
        <v>209</v>
      </c>
      <c r="T40" s="42">
        <v>244</v>
      </c>
      <c r="U40" s="42">
        <v>315</v>
      </c>
      <c r="V40" s="42">
        <v>315</v>
      </c>
      <c r="W40" s="42">
        <v>49</v>
      </c>
      <c r="X40" s="42">
        <v>64</v>
      </c>
      <c r="Y40" s="42">
        <v>173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1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12</v>
      </c>
      <c r="J42" s="68">
        <v>14</v>
      </c>
      <c r="K42" s="68">
        <v>15</v>
      </c>
      <c r="L42" s="68">
        <v>17</v>
      </c>
      <c r="M42" s="68">
        <v>18</v>
      </c>
      <c r="N42" s="68">
        <v>19</v>
      </c>
      <c r="O42" s="68">
        <v>24</v>
      </c>
      <c r="P42" s="68">
        <v>27</v>
      </c>
      <c r="Q42" s="68">
        <v>29</v>
      </c>
      <c r="R42" s="42">
        <v>33</v>
      </c>
      <c r="S42" s="42">
        <v>38</v>
      </c>
      <c r="T42" s="42">
        <v>39</v>
      </c>
      <c r="U42" s="42">
        <v>41</v>
      </c>
      <c r="V42" s="42">
        <v>44</v>
      </c>
      <c r="W42" s="42">
        <v>17</v>
      </c>
      <c r="X42" s="42">
        <v>12</v>
      </c>
      <c r="Y42" s="42">
        <v>16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149</v>
      </c>
      <c r="J43" s="68">
        <v>176</v>
      </c>
      <c r="K43" s="68">
        <v>178</v>
      </c>
      <c r="L43" s="68">
        <v>152</v>
      </c>
      <c r="M43" s="68">
        <v>152</v>
      </c>
      <c r="N43" s="68">
        <v>162</v>
      </c>
      <c r="O43" s="68">
        <v>131</v>
      </c>
      <c r="P43" s="68">
        <v>131</v>
      </c>
      <c r="Q43" s="68">
        <v>137</v>
      </c>
      <c r="R43" s="42">
        <v>159</v>
      </c>
      <c r="S43" s="42">
        <v>170</v>
      </c>
      <c r="T43" s="42">
        <v>203</v>
      </c>
      <c r="U43" s="42">
        <v>273</v>
      </c>
      <c r="V43" s="42">
        <v>270</v>
      </c>
      <c r="W43" s="42">
        <v>32</v>
      </c>
      <c r="X43" s="42">
        <v>51</v>
      </c>
      <c r="Y43" s="42">
        <v>156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35</v>
      </c>
      <c r="J44" s="68">
        <v>35</v>
      </c>
      <c r="K44" s="68">
        <v>4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0.13818181818181818</v>
      </c>
      <c r="K46" s="65">
        <f t="shared" si="21"/>
        <v>-8.9456869009584716E-2</v>
      </c>
      <c r="L46" s="65">
        <f t="shared" si="21"/>
        <v>-0.16140350877192977</v>
      </c>
      <c r="M46" s="65">
        <f t="shared" si="21"/>
        <v>-2.0920502092050208E-2</v>
      </c>
      <c r="N46" s="65">
        <f t="shared" si="21"/>
        <v>4.7008547008547064E-2</v>
      </c>
      <c r="O46" s="65">
        <f t="shared" si="21"/>
        <v>-0.1551020408163265</v>
      </c>
      <c r="P46" s="65">
        <f t="shared" si="21"/>
        <v>2.4154589371980784E-2</v>
      </c>
      <c r="Q46" s="65">
        <f t="shared" si="21"/>
        <v>5.1886792452830122E-2</v>
      </c>
      <c r="R46" s="65">
        <f t="shared" si="21"/>
        <v>0.1659192825112108</v>
      </c>
      <c r="S46" s="65">
        <f t="shared" si="21"/>
        <v>6.5384615384615374E-2</v>
      </c>
      <c r="T46" s="65">
        <f t="shared" si="21"/>
        <v>0.15162454873646203</v>
      </c>
      <c r="U46" s="65">
        <f t="shared" si="21"/>
        <v>0.28526645768025083</v>
      </c>
      <c r="V46" s="65">
        <f t="shared" si="21"/>
        <v>-1.7073170731707332E-2</v>
      </c>
      <c r="W46" s="65">
        <f t="shared" si="21"/>
        <v>-0.84367245657568235</v>
      </c>
      <c r="X46" s="65">
        <f t="shared" si="21"/>
        <v>0.28571428571428581</v>
      </c>
      <c r="Y46" s="65">
        <f t="shared" si="21"/>
        <v>1.6296296296296298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0.15833333333333344</v>
      </c>
      <c r="K47" s="65">
        <f t="shared" si="21"/>
        <v>1.0791366906474753E-2</v>
      </c>
      <c r="L47" s="65">
        <f t="shared" si="21"/>
        <v>-0.14946619217081847</v>
      </c>
      <c r="M47" s="65">
        <f t="shared" si="21"/>
        <v>-2.0920502092050208E-2</v>
      </c>
      <c r="N47" s="65">
        <f t="shared" si="21"/>
        <v>4.7008547008547064E-2</v>
      </c>
      <c r="O47" s="65">
        <f t="shared" si="21"/>
        <v>-0.1551020408163265</v>
      </c>
      <c r="P47" s="65">
        <f t="shared" si="21"/>
        <v>2.4154589371980784E-2</v>
      </c>
      <c r="Q47" s="65">
        <f t="shared" si="21"/>
        <v>5.1886792452830122E-2</v>
      </c>
      <c r="R47" s="65">
        <f t="shared" si="21"/>
        <v>0.1659192825112108</v>
      </c>
      <c r="S47" s="65">
        <f t="shared" si="21"/>
        <v>6.5384615384615374E-2</v>
      </c>
      <c r="T47" s="65">
        <f t="shared" si="21"/>
        <v>0.15162454873646203</v>
      </c>
      <c r="U47" s="65">
        <f t="shared" si="21"/>
        <v>0.28526645768025083</v>
      </c>
      <c r="V47" s="65">
        <f t="shared" si="21"/>
        <v>-1.7073170731707332E-2</v>
      </c>
      <c r="W47" s="65">
        <f t="shared" si="21"/>
        <v>-0.84367245657568235</v>
      </c>
      <c r="X47" s="65">
        <f t="shared" si="21"/>
        <v>0.28571428571428581</v>
      </c>
      <c r="Y47" s="65">
        <f t="shared" si="21"/>
        <v>1.6296296296296298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0.11538461538461542</v>
      </c>
      <c r="K48" s="65">
        <f t="shared" si="21"/>
        <v>0</v>
      </c>
      <c r="L48" s="65">
        <f t="shared" si="21"/>
        <v>-0.2068965517241379</v>
      </c>
      <c r="M48" s="65">
        <f t="shared" si="21"/>
        <v>-8.6956521739130488E-2</v>
      </c>
      <c r="N48" s="65">
        <f t="shared" si="21"/>
        <v>0</v>
      </c>
      <c r="O48" s="65">
        <f t="shared" si="21"/>
        <v>-0.17460317460317465</v>
      </c>
      <c r="P48" s="65">
        <f t="shared" si="21"/>
        <v>1.9230769230769162E-2</v>
      </c>
      <c r="Q48" s="65">
        <f t="shared" si="21"/>
        <v>7.547169811320753E-2</v>
      </c>
      <c r="R48" s="65">
        <f t="shared" si="21"/>
        <v>0.17543859649122817</v>
      </c>
      <c r="S48" s="65">
        <f t="shared" si="21"/>
        <v>1.4925373134328401E-2</v>
      </c>
      <c r="T48" s="65">
        <f t="shared" si="21"/>
        <v>0.11764705882352944</v>
      </c>
      <c r="U48" s="65">
        <f t="shared" si="21"/>
        <v>0.25</v>
      </c>
      <c r="V48" s="65">
        <f t="shared" si="21"/>
        <v>-7.3684210526315796E-2</v>
      </c>
      <c r="W48" s="65">
        <f t="shared" si="21"/>
        <v>-0.84090909090909094</v>
      </c>
      <c r="X48" s="65">
        <f t="shared" si="21"/>
        <v>0.14285714285714279</v>
      </c>
      <c r="Y48" s="65">
        <f t="shared" si="21"/>
        <v>1.5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0.17283950617283961</v>
      </c>
      <c r="K49" s="65">
        <f t="shared" si="22"/>
        <v>2.1052631578947434E-2</v>
      </c>
      <c r="L49" s="65">
        <f t="shared" si="22"/>
        <v>-0.12371134020618557</v>
      </c>
      <c r="M49" s="65">
        <f t="shared" si="22"/>
        <v>5.8823529411764497E-3</v>
      </c>
      <c r="N49" s="65">
        <f t="shared" si="22"/>
        <v>6.4327485380117011E-2</v>
      </c>
      <c r="O49" s="65">
        <f t="shared" si="22"/>
        <v>-0.14835164835164838</v>
      </c>
      <c r="P49" s="65">
        <f t="shared" si="22"/>
        <v>2.5806451612903292E-2</v>
      </c>
      <c r="Q49" s="65">
        <f t="shared" si="22"/>
        <v>4.4025157232704393E-2</v>
      </c>
      <c r="R49" s="65">
        <f t="shared" si="22"/>
        <v>0.16265060240963858</v>
      </c>
      <c r="S49" s="65">
        <f t="shared" si="22"/>
        <v>8.290155440414515E-2</v>
      </c>
      <c r="T49" s="65">
        <f t="shared" si="22"/>
        <v>0.16746411483253598</v>
      </c>
      <c r="U49" s="65">
        <f t="shared" si="22"/>
        <v>0.29098360655737698</v>
      </c>
      <c r="V49" s="65">
        <f t="shared" si="22"/>
        <v>0</v>
      </c>
      <c r="W49" s="65">
        <f t="shared" si="22"/>
        <v>-0.84444444444444444</v>
      </c>
      <c r="X49" s="65">
        <f t="shared" si="22"/>
        <v>0.30612244897959173</v>
      </c>
      <c r="Y49" s="65">
        <f t="shared" si="22"/>
        <v>1.703125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L50" si="23">J44/I44-1</f>
        <v>0</v>
      </c>
      <c r="K50" s="88">
        <f t="shared" si="23"/>
        <v>-0.88571428571428568</v>
      </c>
      <c r="L50" s="88">
        <f t="shared" si="23"/>
        <v>-1</v>
      </c>
      <c r="M50" s="88" t="s">
        <v>3</v>
      </c>
      <c r="N50" s="88" t="s">
        <v>3</v>
      </c>
      <c r="O50" s="88" t="s">
        <v>3</v>
      </c>
      <c r="P50" s="88" t="s">
        <v>3</v>
      </c>
      <c r="Q50" s="88" t="s">
        <v>3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8.5964363863707413E-2</v>
      </c>
      <c r="J52" s="65">
        <f t="shared" si="24"/>
        <v>8.7503494548504326E-2</v>
      </c>
      <c r="K52" s="65">
        <f t="shared" si="24"/>
        <v>6.0190073917634639E-2</v>
      </c>
      <c r="L52" s="65">
        <f t="shared" si="24"/>
        <v>6.5677383896674907E-2</v>
      </c>
      <c r="M52" s="65">
        <f t="shared" si="24"/>
        <v>6.6120372986719411E-2</v>
      </c>
      <c r="N52" s="65">
        <f t="shared" si="24"/>
        <v>6.5754159957058508E-2</v>
      </c>
      <c r="O52" s="65">
        <f t="shared" si="24"/>
        <v>5.2405063291139239E-2</v>
      </c>
      <c r="P52" s="65">
        <f t="shared" si="24"/>
        <v>4.7931268369884691E-2</v>
      </c>
      <c r="Q52" s="65">
        <f t="shared" si="24"/>
        <v>3.7228714524207014E-2</v>
      </c>
      <c r="R52" s="65">
        <f t="shared" si="24"/>
        <v>4.0191683413201423E-2</v>
      </c>
      <c r="S52" s="65">
        <f t="shared" si="24"/>
        <v>4.4742367953480862E-2</v>
      </c>
      <c r="T52" s="65">
        <f t="shared" si="24"/>
        <v>5.3335562614947332E-2</v>
      </c>
      <c r="U52" s="65">
        <f t="shared" si="24"/>
        <v>6.887283722492861E-2</v>
      </c>
      <c r="V52" s="65">
        <f t="shared" si="24"/>
        <v>6.5105008077544421E-2</v>
      </c>
      <c r="W52" s="65">
        <f t="shared" ref="W52:X52" si="25">W35/W32</f>
        <v>1.0973697962027521E-2</v>
      </c>
      <c r="X52" s="65">
        <f t="shared" si="25"/>
        <v>1.0635504201680673E-2</v>
      </c>
      <c r="Y52" s="65">
        <f t="shared" ref="Y52" si="26">Y35/Y32</f>
        <v>2.5369223439733208E-2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0.49371633752244165</v>
      </c>
      <c r="J53" s="88">
        <f t="shared" si="27"/>
        <v>0.45693430656934308</v>
      </c>
      <c r="K53" s="88">
        <f t="shared" si="27"/>
        <v>0.18446601941747573</v>
      </c>
      <c r="L53" s="88">
        <f t="shared" si="27"/>
        <v>0.17677514792899407</v>
      </c>
      <c r="M53" s="88">
        <f t="shared" si="27"/>
        <v>0.22456813819577734</v>
      </c>
      <c r="N53" s="88">
        <f t="shared" si="27"/>
        <v>0.3202614379084967</v>
      </c>
      <c r="O53" s="88">
        <f t="shared" si="27"/>
        <v>0.28010825439783493</v>
      </c>
      <c r="P53" s="88">
        <f t="shared" si="27"/>
        <v>0.32919254658385094</v>
      </c>
      <c r="Q53" s="88">
        <f t="shared" si="27"/>
        <v>0.34466769706336942</v>
      </c>
      <c r="R53" s="88">
        <f t="shared" si="27"/>
        <v>0.34899328859060402</v>
      </c>
      <c r="S53" s="88">
        <f t="shared" si="27"/>
        <v>0.32397660818713453</v>
      </c>
      <c r="T53" s="88">
        <f t="shared" si="27"/>
        <v>0.34978070175438597</v>
      </c>
      <c r="U53" s="88">
        <f t="shared" si="27"/>
        <v>0.45657015590200445</v>
      </c>
      <c r="V53" s="88">
        <f t="shared" si="27"/>
        <v>0.4453038674033149</v>
      </c>
      <c r="W53" s="88">
        <f t="shared" ref="W53:X53" si="28">W35/W34</f>
        <v>0.13152400835073069</v>
      </c>
      <c r="X53" s="88">
        <f t="shared" si="28"/>
        <v>0.1408695652173913</v>
      </c>
      <c r="Y53" s="88">
        <f t="shared" ref="Y53" si="29">Y35/Y34</f>
        <v>0.30084745762711862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4.363636363636364E-2</v>
      </c>
      <c r="J55" s="88">
        <f t="shared" si="30"/>
        <v>4.472843450479233E-2</v>
      </c>
      <c r="K55" s="88">
        <f t="shared" si="30"/>
        <v>5.2631578947368418E-2</v>
      </c>
      <c r="L55" s="88">
        <f t="shared" si="30"/>
        <v>7.1129707112970716E-2</v>
      </c>
      <c r="M55" s="88">
        <f t="shared" si="30"/>
        <v>7.6923076923076927E-2</v>
      </c>
      <c r="N55" s="88">
        <f t="shared" si="30"/>
        <v>7.7551020408163265E-2</v>
      </c>
      <c r="O55" s="88">
        <f t="shared" si="30"/>
        <v>0.11594202898550725</v>
      </c>
      <c r="P55" s="88">
        <f t="shared" si="30"/>
        <v>0.12735849056603774</v>
      </c>
      <c r="Q55" s="88">
        <f t="shared" si="30"/>
        <v>0.13004484304932734</v>
      </c>
      <c r="R55" s="88">
        <f t="shared" si="30"/>
        <v>0.12692307692307692</v>
      </c>
      <c r="S55" s="88">
        <f t="shared" si="30"/>
        <v>0.13718411552346571</v>
      </c>
      <c r="T55" s="88">
        <f t="shared" si="30"/>
        <v>0.12225705329153605</v>
      </c>
      <c r="U55" s="88">
        <f t="shared" si="30"/>
        <v>0.1</v>
      </c>
      <c r="V55" s="88">
        <f t="shared" si="30"/>
        <v>0.10918114143920596</v>
      </c>
      <c r="W55" s="88">
        <f t="shared" ref="W55:X55" si="31">W42/W35</f>
        <v>0.26984126984126983</v>
      </c>
      <c r="X55" s="88">
        <f t="shared" si="31"/>
        <v>0.14814814814814814</v>
      </c>
      <c r="Y55" s="88">
        <f t="shared" ref="Y55" si="32">Y42/Y35</f>
        <v>7.5117370892018781E-2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0.28363636363636363</v>
      </c>
      <c r="J56" s="65">
        <f t="shared" si="33"/>
        <v>0.27795527156549521</v>
      </c>
      <c r="K56" s="65">
        <f t="shared" si="33"/>
        <v>0.30526315789473685</v>
      </c>
      <c r="L56" s="65">
        <f t="shared" si="33"/>
        <v>0.28870292887029286</v>
      </c>
      <c r="M56" s="65">
        <f t="shared" si="33"/>
        <v>0.26923076923076922</v>
      </c>
      <c r="N56" s="65">
        <f t="shared" si="33"/>
        <v>0.25714285714285712</v>
      </c>
      <c r="O56" s="65">
        <f t="shared" si="33"/>
        <v>0.25120772946859904</v>
      </c>
      <c r="P56" s="65">
        <f t="shared" si="33"/>
        <v>0.25</v>
      </c>
      <c r="Q56" s="65">
        <f t="shared" si="33"/>
        <v>0.2556053811659193</v>
      </c>
      <c r="R56" s="65">
        <f t="shared" si="33"/>
        <v>0.25769230769230766</v>
      </c>
      <c r="S56" s="65">
        <f t="shared" si="33"/>
        <v>0.24548736462093862</v>
      </c>
      <c r="T56" s="65">
        <f t="shared" si="33"/>
        <v>0.23824451410658307</v>
      </c>
      <c r="U56" s="65">
        <f t="shared" si="33"/>
        <v>0.23170731707317074</v>
      </c>
      <c r="V56" s="65">
        <f t="shared" si="33"/>
        <v>0.21836228287841192</v>
      </c>
      <c r="W56" s="65">
        <f t="shared" ref="W56:X56" si="34">W37/W35</f>
        <v>0.22222222222222221</v>
      </c>
      <c r="X56" s="65">
        <f t="shared" si="34"/>
        <v>0.19753086419753085</v>
      </c>
      <c r="Y56" s="65">
        <f t="shared" ref="Y56" si="35">Y37/Y35</f>
        <v>0.18779342723004694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-129</v>
      </c>
      <c r="J59" s="42">
        <f t="shared" si="36"/>
        <v>-146</v>
      </c>
      <c r="K59" s="42">
        <f t="shared" si="36"/>
        <v>-99</v>
      </c>
      <c r="L59" s="42">
        <f t="shared" si="36"/>
        <v>-30</v>
      </c>
      <c r="M59" s="42">
        <f t="shared" si="36"/>
        <v>-2</v>
      </c>
      <c r="N59" s="42">
        <f t="shared" si="36"/>
        <v>29</v>
      </c>
      <c r="O59" s="42">
        <f t="shared" si="36"/>
        <v>57</v>
      </c>
      <c r="P59" s="42">
        <f t="shared" si="36"/>
        <v>70</v>
      </c>
      <c r="Q59" s="42">
        <f t="shared" si="36"/>
        <v>79</v>
      </c>
      <c r="R59" s="42">
        <f t="shared" si="36"/>
        <v>63</v>
      </c>
      <c r="S59" s="42">
        <f t="shared" si="36"/>
        <v>47</v>
      </c>
      <c r="T59" s="42">
        <f t="shared" si="36"/>
        <v>33</v>
      </c>
      <c r="U59" s="42">
        <f t="shared" si="36"/>
        <v>-23</v>
      </c>
      <c r="V59" s="42">
        <f t="shared" si="36"/>
        <v>-4</v>
      </c>
      <c r="W59" s="42">
        <f t="shared" ref="W59:X59" si="37">W8-W35</f>
        <v>33</v>
      </c>
      <c r="X59" s="42">
        <f t="shared" si="37"/>
        <v>-9</v>
      </c>
      <c r="Y59" s="42">
        <f t="shared" ref="Y59" si="38">Y8-Y35</f>
        <v>70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-0.13178294573643412</v>
      </c>
      <c r="K61" s="87">
        <f t="shared" si="39"/>
        <v>0.32191780821917809</v>
      </c>
      <c r="L61" s="87">
        <f t="shared" si="39"/>
        <v>0.69696969696969702</v>
      </c>
      <c r="M61" s="87">
        <f t="shared" si="39"/>
        <v>0.93333333333333335</v>
      </c>
      <c r="N61" s="87">
        <f t="shared" si="39"/>
        <v>15.5</v>
      </c>
      <c r="O61" s="87">
        <f t="shared" si="39"/>
        <v>0.96551724137931039</v>
      </c>
      <c r="P61" s="87">
        <f t="shared" si="39"/>
        <v>0.22807017543859648</v>
      </c>
      <c r="Q61" s="87">
        <f t="shared" si="39"/>
        <v>0.12857142857142856</v>
      </c>
      <c r="R61" s="87">
        <f t="shared" si="39"/>
        <v>-0.20253164556962025</v>
      </c>
      <c r="S61" s="87">
        <f t="shared" si="39"/>
        <v>-0.25396825396825395</v>
      </c>
      <c r="T61" s="87">
        <f t="shared" si="39"/>
        <v>-0.2978723404255319</v>
      </c>
      <c r="U61" s="87">
        <f t="shared" si="39"/>
        <v>-1.696969696969697</v>
      </c>
      <c r="V61" s="87">
        <f t="shared" si="39"/>
        <v>0.82608695652173914</v>
      </c>
      <c r="W61" s="87">
        <f t="shared" si="39"/>
        <v>9.25</v>
      </c>
      <c r="X61" s="87">
        <f t="shared" si="39"/>
        <v>-1.2727272727272727</v>
      </c>
      <c r="Y61" s="87">
        <f t="shared" si="39"/>
        <v>8.7777777777777786</v>
      </c>
    </row>
    <row r="62" spans="1:25" x14ac:dyDescent="0.3">
      <c r="A62" s="35"/>
    </row>
    <row r="63" spans="1:25" x14ac:dyDescent="0.3">
      <c r="A63" s="36"/>
    </row>
  </sheetData>
  <conditionalFormatting sqref="B53:H53">
    <cfRule type="cellIs" dxfId="412" priority="9" stopIfTrue="1" operator="lessThan">
      <formula>0</formula>
    </cfRule>
  </conditionalFormatting>
  <conditionalFormatting sqref="B55:H56">
    <cfRule type="cellIs" dxfId="411" priority="5" stopIfTrue="1" operator="lessThan">
      <formula>0</formula>
    </cfRule>
  </conditionalFormatting>
  <conditionalFormatting sqref="B48:Y56 A57:U57">
    <cfRule type="cellIs" dxfId="410" priority="14" stopIfTrue="1" operator="lessThan">
      <formula>0</formula>
    </cfRule>
  </conditionalFormatting>
  <conditionalFormatting sqref="B59:Y59">
    <cfRule type="cellIs" dxfId="409" priority="3" stopIfTrue="1" operator="lessThan">
      <formula>0</formula>
    </cfRule>
  </conditionalFormatting>
  <conditionalFormatting sqref="B61:Y61">
    <cfRule type="cellIs" dxfId="408" priority="1" stopIfTrue="1" operator="lessThan">
      <formula>0</formula>
    </cfRule>
  </conditionalFormatting>
  <conditionalFormatting sqref="C50:I50 B50:B52">
    <cfRule type="cellIs" dxfId="407" priority="28" stopIfTrue="1" operator="lessThan">
      <formula>0</formula>
    </cfRule>
  </conditionalFormatting>
  <conditionalFormatting sqref="J19:V23 W19:Y29 B24:V24 I25:V26 B27:V27 I28:V29 Z34:HI35 Z51:HI53">
    <cfRule type="cellIs" dxfId="406" priority="31" stopIfTrue="1" operator="lessThan">
      <formula>0</formula>
    </cfRule>
  </conditionalFormatting>
  <conditionalFormatting sqref="J19:Y23">
    <cfRule type="cellIs" dxfId="405" priority="12" operator="lessThan">
      <formula>0</formula>
    </cfRule>
  </conditionalFormatting>
  <conditionalFormatting sqref="J46:Y50">
    <cfRule type="cellIs" dxfId="404" priority="11" operator="lessThan">
      <formula>0</formula>
    </cfRule>
  </conditionalFormatting>
  <conditionalFormatting sqref="M34:P34">
    <cfRule type="cellIs" dxfId="403" priority="1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/>
  <dimension ref="A1:W18"/>
  <sheetViews>
    <sheetView workbookViewId="0">
      <pane xSplit="1" topLeftCell="F1" activePane="topRight" state="frozen"/>
      <selection pane="topRight" activeCell="W3" sqref="W3"/>
    </sheetView>
  </sheetViews>
  <sheetFormatPr defaultColWidth="9.109375" defaultRowHeight="14.4" x14ac:dyDescent="0.3"/>
  <cols>
    <col min="1" max="1" width="17.33203125" style="16" bestFit="1" customWidth="1"/>
    <col min="2" max="23" width="9.109375" style="1"/>
    <col min="24" max="16384" width="9.109375" style="16"/>
  </cols>
  <sheetData>
    <row r="1" spans="1:23" x14ac:dyDescent="0.3">
      <c r="A1" s="1"/>
    </row>
    <row r="2" spans="1:23" ht="15" thickBot="1" x14ac:dyDescent="0.35">
      <c r="B2" s="29">
        <v>2001</v>
      </c>
      <c r="C2" s="29">
        <v>2002</v>
      </c>
      <c r="D2" s="29">
        <v>2003</v>
      </c>
      <c r="E2" s="29">
        <v>2004</v>
      </c>
      <c r="F2" s="29">
        <v>2005</v>
      </c>
      <c r="G2" s="29">
        <v>2006</v>
      </c>
      <c r="H2" s="29">
        <v>2007</v>
      </c>
      <c r="I2" s="29">
        <v>2008</v>
      </c>
      <c r="J2" s="29">
        <v>2009</v>
      </c>
      <c r="K2" s="29">
        <v>2010</v>
      </c>
      <c r="L2" s="29">
        <v>2011</v>
      </c>
      <c r="M2" s="29">
        <v>2012</v>
      </c>
      <c r="N2" s="29">
        <v>2013</v>
      </c>
      <c r="O2" s="29">
        <v>2014</v>
      </c>
      <c r="P2" s="29">
        <v>2015</v>
      </c>
      <c r="Q2" s="29">
        <v>2016</v>
      </c>
      <c r="R2" s="29">
        <v>2017</v>
      </c>
      <c r="S2" s="29">
        <v>2018</v>
      </c>
      <c r="T2" s="29">
        <v>2019</v>
      </c>
      <c r="U2" s="29">
        <v>2020</v>
      </c>
      <c r="V2" s="29">
        <v>2021</v>
      </c>
      <c r="W2" s="29">
        <v>2022</v>
      </c>
    </row>
    <row r="3" spans="1:23" x14ac:dyDescent="0.3">
      <c r="A3" s="16" t="s">
        <v>54</v>
      </c>
      <c r="B3" s="1">
        <v>2</v>
      </c>
      <c r="C3" s="1">
        <v>2</v>
      </c>
      <c r="D3" s="40">
        <v>1</v>
      </c>
      <c r="E3" s="40">
        <v>2</v>
      </c>
      <c r="F3" s="1">
        <v>2</v>
      </c>
      <c r="G3" s="40">
        <v>1</v>
      </c>
      <c r="H3" s="40">
        <v>2</v>
      </c>
      <c r="I3" s="1">
        <v>2</v>
      </c>
      <c r="J3" s="1">
        <v>2</v>
      </c>
      <c r="K3" s="1">
        <v>2</v>
      </c>
      <c r="L3" s="1">
        <v>2</v>
      </c>
      <c r="M3" s="40">
        <v>3</v>
      </c>
      <c r="N3" s="1">
        <v>3</v>
      </c>
      <c r="O3" s="1">
        <v>3</v>
      </c>
      <c r="P3" s="1">
        <v>3</v>
      </c>
      <c r="Q3" s="40">
        <v>2</v>
      </c>
      <c r="R3" s="40">
        <v>3</v>
      </c>
      <c r="S3" s="1">
        <v>3</v>
      </c>
      <c r="T3" s="1">
        <v>3</v>
      </c>
      <c r="U3" s="40">
        <v>2</v>
      </c>
      <c r="V3" s="40">
        <v>1</v>
      </c>
      <c r="W3" s="1">
        <v>1</v>
      </c>
    </row>
    <row r="4" spans="1:23" x14ac:dyDescent="0.3">
      <c r="A4" s="16" t="s">
        <v>46</v>
      </c>
      <c r="B4" s="1">
        <v>9</v>
      </c>
      <c r="C4" s="1">
        <v>8</v>
      </c>
      <c r="D4" s="40">
        <v>9</v>
      </c>
      <c r="E4" s="1">
        <v>9</v>
      </c>
      <c r="F4" s="1">
        <v>9</v>
      </c>
      <c r="G4" s="40">
        <v>8</v>
      </c>
      <c r="H4" s="40">
        <v>7</v>
      </c>
      <c r="I4" s="1">
        <v>7</v>
      </c>
      <c r="J4" s="40">
        <v>5</v>
      </c>
      <c r="K4" s="1">
        <v>5</v>
      </c>
      <c r="L4" s="40">
        <v>4</v>
      </c>
      <c r="M4" s="40">
        <v>2</v>
      </c>
      <c r="N4" s="1">
        <v>2</v>
      </c>
      <c r="O4" s="40">
        <v>1</v>
      </c>
      <c r="P4" s="1">
        <v>1</v>
      </c>
      <c r="Q4" s="1">
        <v>1</v>
      </c>
      <c r="R4" s="1">
        <v>1</v>
      </c>
      <c r="S4" s="1">
        <v>1</v>
      </c>
      <c r="T4" s="1">
        <v>1</v>
      </c>
      <c r="U4" s="1">
        <v>1</v>
      </c>
      <c r="V4" s="40">
        <v>2</v>
      </c>
      <c r="W4" s="40">
        <v>3</v>
      </c>
    </row>
    <row r="5" spans="1:23" x14ac:dyDescent="0.3">
      <c r="A5" s="16" t="s">
        <v>50</v>
      </c>
      <c r="B5" s="1">
        <v>10</v>
      </c>
      <c r="C5" s="1">
        <v>9</v>
      </c>
      <c r="D5" s="40">
        <v>6</v>
      </c>
      <c r="E5" s="1">
        <v>6</v>
      </c>
      <c r="F5" s="1">
        <v>6</v>
      </c>
      <c r="G5" s="1">
        <v>6</v>
      </c>
      <c r="H5" s="40">
        <v>5</v>
      </c>
      <c r="I5" s="40">
        <v>6</v>
      </c>
      <c r="J5" s="1">
        <v>6</v>
      </c>
      <c r="K5" s="40">
        <v>7</v>
      </c>
      <c r="L5" s="1">
        <v>7</v>
      </c>
      <c r="M5" s="1">
        <v>7</v>
      </c>
      <c r="N5" s="1">
        <v>7</v>
      </c>
      <c r="O5" s="1">
        <v>7</v>
      </c>
      <c r="P5" s="1">
        <v>7</v>
      </c>
      <c r="Q5" s="40">
        <v>6</v>
      </c>
      <c r="R5" s="1">
        <v>6</v>
      </c>
      <c r="S5" s="40">
        <v>5</v>
      </c>
      <c r="T5" s="1">
        <v>5</v>
      </c>
      <c r="U5" s="40">
        <v>3</v>
      </c>
      <c r="V5" s="1">
        <v>3</v>
      </c>
      <c r="W5" s="40">
        <v>4</v>
      </c>
    </row>
    <row r="6" spans="1:23" x14ac:dyDescent="0.3">
      <c r="A6" s="16" t="s">
        <v>197</v>
      </c>
      <c r="B6" s="1" t="s">
        <v>102</v>
      </c>
      <c r="C6" s="1" t="s">
        <v>102</v>
      </c>
      <c r="D6" s="1" t="s">
        <v>102</v>
      </c>
      <c r="E6" s="1" t="s">
        <v>102</v>
      </c>
      <c r="F6" s="1" t="s">
        <v>102</v>
      </c>
      <c r="G6" s="1" t="s">
        <v>102</v>
      </c>
      <c r="H6" s="1" t="s">
        <v>102</v>
      </c>
      <c r="I6" s="1" t="s">
        <v>102</v>
      </c>
      <c r="J6" s="1" t="s">
        <v>102</v>
      </c>
      <c r="K6" s="1" t="s">
        <v>102</v>
      </c>
      <c r="L6" s="1" t="s">
        <v>102</v>
      </c>
      <c r="M6" s="1" t="s">
        <v>102</v>
      </c>
      <c r="N6" s="1" t="s">
        <v>102</v>
      </c>
      <c r="O6" s="1" t="s">
        <v>102</v>
      </c>
      <c r="P6" s="1" t="s">
        <v>102</v>
      </c>
      <c r="Q6" s="1" t="s">
        <v>102</v>
      </c>
      <c r="R6" s="1" t="s">
        <v>102</v>
      </c>
      <c r="S6" s="1" t="s">
        <v>102</v>
      </c>
      <c r="T6" s="1" t="s">
        <v>102</v>
      </c>
      <c r="U6" s="1" t="s">
        <v>102</v>
      </c>
      <c r="V6" s="40">
        <v>4</v>
      </c>
      <c r="W6" s="40" t="s">
        <v>102</v>
      </c>
    </row>
    <row r="7" spans="1:23" x14ac:dyDescent="0.3">
      <c r="A7" s="16" t="s">
        <v>45</v>
      </c>
      <c r="B7" s="1">
        <v>4</v>
      </c>
      <c r="C7" s="1">
        <v>4</v>
      </c>
      <c r="D7" s="40">
        <v>5</v>
      </c>
      <c r="E7" s="40">
        <v>4</v>
      </c>
      <c r="F7" s="1">
        <v>4</v>
      </c>
      <c r="G7" s="40">
        <v>3</v>
      </c>
      <c r="H7" s="40">
        <v>1</v>
      </c>
      <c r="I7" s="1">
        <v>1</v>
      </c>
      <c r="J7" s="1">
        <v>1</v>
      </c>
      <c r="K7" s="1">
        <v>1</v>
      </c>
      <c r="L7" s="1">
        <v>1</v>
      </c>
      <c r="M7" s="1">
        <v>1</v>
      </c>
      <c r="N7" s="1">
        <v>1</v>
      </c>
      <c r="O7" s="40">
        <v>2</v>
      </c>
      <c r="P7" s="1">
        <v>2</v>
      </c>
      <c r="Q7" s="40">
        <v>3</v>
      </c>
      <c r="R7" s="40">
        <v>2</v>
      </c>
      <c r="S7" s="1">
        <v>2</v>
      </c>
      <c r="T7" s="1">
        <v>2</v>
      </c>
      <c r="U7" s="40">
        <v>4</v>
      </c>
      <c r="V7" s="40">
        <v>5</v>
      </c>
      <c r="W7" s="40">
        <v>2</v>
      </c>
    </row>
    <row r="8" spans="1:23" x14ac:dyDescent="0.3">
      <c r="A8" s="16" t="s">
        <v>60</v>
      </c>
      <c r="B8" s="1">
        <v>8</v>
      </c>
      <c r="C8" s="1">
        <v>7</v>
      </c>
      <c r="D8" s="1">
        <v>7</v>
      </c>
      <c r="E8" s="1">
        <v>7</v>
      </c>
      <c r="F8" s="1">
        <v>7</v>
      </c>
      <c r="G8" s="1">
        <v>7</v>
      </c>
      <c r="H8" s="40">
        <v>8</v>
      </c>
      <c r="I8" s="1">
        <v>8</v>
      </c>
      <c r="J8" s="40">
        <v>9</v>
      </c>
      <c r="K8" s="40">
        <v>10</v>
      </c>
      <c r="L8" s="1">
        <v>10</v>
      </c>
      <c r="M8" s="1">
        <v>10</v>
      </c>
      <c r="N8" s="1">
        <v>10</v>
      </c>
      <c r="O8" s="1">
        <v>10</v>
      </c>
      <c r="P8" s="1">
        <v>10</v>
      </c>
      <c r="Q8" s="40">
        <v>8</v>
      </c>
      <c r="R8" s="1">
        <v>8</v>
      </c>
      <c r="S8" s="1">
        <v>8</v>
      </c>
      <c r="T8" s="1">
        <v>8</v>
      </c>
      <c r="U8" s="40">
        <v>5</v>
      </c>
      <c r="V8" s="40">
        <v>6</v>
      </c>
      <c r="W8" s="40">
        <v>8</v>
      </c>
    </row>
    <row r="9" spans="1:23" x14ac:dyDescent="0.3">
      <c r="A9" s="16" t="s">
        <v>26</v>
      </c>
      <c r="B9" s="1">
        <v>3</v>
      </c>
      <c r="C9" s="1">
        <v>3</v>
      </c>
      <c r="D9" s="40">
        <v>4</v>
      </c>
      <c r="E9" s="40">
        <v>3</v>
      </c>
      <c r="F9" s="1">
        <v>3</v>
      </c>
      <c r="G9" s="1">
        <v>4</v>
      </c>
      <c r="H9" s="40">
        <v>3</v>
      </c>
      <c r="I9" s="1">
        <v>3</v>
      </c>
      <c r="J9" s="40">
        <v>4</v>
      </c>
      <c r="K9" s="1">
        <v>4</v>
      </c>
      <c r="L9" s="40">
        <v>5</v>
      </c>
      <c r="M9" s="1">
        <v>5</v>
      </c>
      <c r="N9" s="1">
        <v>5</v>
      </c>
      <c r="O9" s="1">
        <v>5</v>
      </c>
      <c r="P9" s="1">
        <v>5</v>
      </c>
      <c r="Q9" s="1">
        <v>5</v>
      </c>
      <c r="R9" s="1">
        <v>5</v>
      </c>
      <c r="S9" s="40">
        <v>4</v>
      </c>
      <c r="T9" s="1">
        <v>4</v>
      </c>
      <c r="U9" s="40">
        <v>7</v>
      </c>
      <c r="V9" s="1">
        <v>7</v>
      </c>
      <c r="W9" s="40">
        <v>5</v>
      </c>
    </row>
    <row r="10" spans="1:23" x14ac:dyDescent="0.3">
      <c r="A10" s="16" t="s">
        <v>44</v>
      </c>
      <c r="B10" s="1">
        <v>7</v>
      </c>
      <c r="C10" s="1">
        <v>10</v>
      </c>
      <c r="D10" s="1">
        <v>10</v>
      </c>
      <c r="E10" s="40" t="s">
        <v>102</v>
      </c>
      <c r="F10" s="1" t="s">
        <v>102</v>
      </c>
      <c r="G10" s="1" t="s">
        <v>102</v>
      </c>
      <c r="H10" s="40">
        <v>10</v>
      </c>
      <c r="I10" s="40">
        <v>9</v>
      </c>
      <c r="J10" s="40">
        <v>8</v>
      </c>
      <c r="K10" s="40">
        <v>6</v>
      </c>
      <c r="L10" s="1">
        <v>6</v>
      </c>
      <c r="M10" s="1">
        <v>6</v>
      </c>
      <c r="N10" s="1">
        <v>6</v>
      </c>
      <c r="O10" s="1">
        <v>6</v>
      </c>
      <c r="P10" s="1">
        <v>6</v>
      </c>
      <c r="Q10" s="40">
        <v>7</v>
      </c>
      <c r="R10" s="1">
        <v>7</v>
      </c>
      <c r="S10" s="1">
        <v>7</v>
      </c>
      <c r="T10" s="1">
        <v>7</v>
      </c>
      <c r="U10" s="40">
        <v>8</v>
      </c>
      <c r="V10" s="1">
        <v>8</v>
      </c>
      <c r="W10" s="40">
        <v>6</v>
      </c>
    </row>
    <row r="11" spans="1:23" x14ac:dyDescent="0.3">
      <c r="A11" s="16" t="s">
        <v>175</v>
      </c>
      <c r="B11" s="1" t="s">
        <v>102</v>
      </c>
      <c r="C11" s="1" t="s">
        <v>102</v>
      </c>
      <c r="D11" s="1" t="s">
        <v>102</v>
      </c>
      <c r="E11" s="1" t="s">
        <v>102</v>
      </c>
      <c r="F11" s="1" t="s">
        <v>102</v>
      </c>
      <c r="G11" s="1" t="s">
        <v>102</v>
      </c>
      <c r="H11" s="1" t="s">
        <v>102</v>
      </c>
      <c r="I11" s="1" t="s">
        <v>102</v>
      </c>
      <c r="J11" s="1" t="s">
        <v>102</v>
      </c>
      <c r="K11" s="1" t="s">
        <v>102</v>
      </c>
      <c r="L11" s="1" t="s">
        <v>102</v>
      </c>
      <c r="M11" s="1" t="s">
        <v>102</v>
      </c>
      <c r="N11" s="1" t="s">
        <v>102</v>
      </c>
      <c r="O11" s="1" t="s">
        <v>102</v>
      </c>
      <c r="P11" s="1" t="s">
        <v>102</v>
      </c>
      <c r="Q11" s="1" t="s">
        <v>102</v>
      </c>
      <c r="R11" s="1" t="s">
        <v>102</v>
      </c>
      <c r="S11" s="1" t="s">
        <v>102</v>
      </c>
      <c r="T11" s="1" t="s">
        <v>102</v>
      </c>
      <c r="U11" s="1" t="s">
        <v>102</v>
      </c>
      <c r="V11" s="40">
        <v>9</v>
      </c>
      <c r="W11" s="40" t="s">
        <v>102</v>
      </c>
    </row>
    <row r="12" spans="1:23" x14ac:dyDescent="0.3">
      <c r="A12" s="16" t="s">
        <v>41</v>
      </c>
      <c r="B12" s="1" t="s">
        <v>102</v>
      </c>
      <c r="C12" s="1" t="s">
        <v>102</v>
      </c>
      <c r="D12" s="1" t="s">
        <v>102</v>
      </c>
      <c r="E12" s="1" t="s">
        <v>102</v>
      </c>
      <c r="F12" s="1" t="s">
        <v>102</v>
      </c>
      <c r="G12" s="1" t="s">
        <v>102</v>
      </c>
      <c r="H12" s="1" t="s">
        <v>102</v>
      </c>
      <c r="I12" s="1" t="s">
        <v>102</v>
      </c>
      <c r="J12" s="1" t="s">
        <v>102</v>
      </c>
      <c r="K12" s="1" t="s">
        <v>102</v>
      </c>
      <c r="L12" s="1" t="s">
        <v>102</v>
      </c>
      <c r="M12" s="1" t="s">
        <v>102</v>
      </c>
      <c r="N12" s="1" t="s">
        <v>102</v>
      </c>
      <c r="O12" s="1" t="s">
        <v>102</v>
      </c>
      <c r="P12" s="1" t="s">
        <v>102</v>
      </c>
      <c r="Q12" s="1" t="s">
        <v>102</v>
      </c>
      <c r="R12" s="1" t="s">
        <v>102</v>
      </c>
      <c r="S12" s="1" t="s">
        <v>102</v>
      </c>
      <c r="T12" s="1" t="s">
        <v>102</v>
      </c>
      <c r="U12" s="1" t="s">
        <v>102</v>
      </c>
      <c r="V12" s="40">
        <v>10</v>
      </c>
      <c r="W12" s="40" t="s">
        <v>102</v>
      </c>
    </row>
    <row r="13" spans="1:23" x14ac:dyDescent="0.3">
      <c r="A13" s="16" t="s">
        <v>52</v>
      </c>
      <c r="B13" s="1">
        <v>1</v>
      </c>
      <c r="C13" s="1">
        <v>1</v>
      </c>
      <c r="D13" s="40">
        <v>2</v>
      </c>
      <c r="E13" s="40">
        <v>1</v>
      </c>
      <c r="F13" s="1">
        <v>1</v>
      </c>
      <c r="G13" s="40">
        <v>2</v>
      </c>
      <c r="H13" s="40">
        <v>4</v>
      </c>
      <c r="I13" s="1">
        <v>4</v>
      </c>
      <c r="J13" s="40">
        <v>3</v>
      </c>
      <c r="K13" s="1">
        <v>3</v>
      </c>
      <c r="L13" s="1">
        <v>3</v>
      </c>
      <c r="M13" s="40">
        <v>4</v>
      </c>
      <c r="N13" s="1">
        <v>4</v>
      </c>
      <c r="O13" s="1">
        <v>4</v>
      </c>
      <c r="P13" s="1">
        <v>4</v>
      </c>
      <c r="Q13" s="1">
        <v>4</v>
      </c>
      <c r="R13" s="1">
        <v>4</v>
      </c>
      <c r="S13" s="40">
        <v>5</v>
      </c>
      <c r="T13" s="40">
        <v>6</v>
      </c>
      <c r="U13" s="1">
        <v>6</v>
      </c>
      <c r="V13" s="40" t="s">
        <v>102</v>
      </c>
      <c r="W13" s="40" t="s">
        <v>102</v>
      </c>
    </row>
    <row r="14" spans="1:23" x14ac:dyDescent="0.3">
      <c r="A14" s="16" t="s">
        <v>43</v>
      </c>
      <c r="B14" s="1" t="s">
        <v>102</v>
      </c>
      <c r="C14" s="1" t="s">
        <v>102</v>
      </c>
      <c r="D14" s="1" t="s">
        <v>102</v>
      </c>
      <c r="E14" s="40">
        <v>10</v>
      </c>
      <c r="F14" s="1">
        <v>10</v>
      </c>
      <c r="G14" s="40">
        <v>9</v>
      </c>
      <c r="H14" s="1">
        <v>9</v>
      </c>
      <c r="I14" s="40" t="s">
        <v>102</v>
      </c>
      <c r="J14" s="40">
        <v>10</v>
      </c>
      <c r="K14" s="40">
        <v>9</v>
      </c>
      <c r="L14" s="1">
        <v>9</v>
      </c>
      <c r="M14" s="1">
        <v>9</v>
      </c>
      <c r="N14" s="40">
        <v>8</v>
      </c>
      <c r="O14" s="1">
        <v>8</v>
      </c>
      <c r="P14" s="1">
        <v>8</v>
      </c>
      <c r="Q14" s="40">
        <v>9</v>
      </c>
      <c r="R14" s="1">
        <v>9</v>
      </c>
      <c r="S14" s="1">
        <v>9</v>
      </c>
      <c r="T14" s="1">
        <v>9</v>
      </c>
      <c r="U14" s="1">
        <v>9</v>
      </c>
      <c r="V14" s="40" t="s">
        <v>102</v>
      </c>
      <c r="W14" s="40">
        <v>10</v>
      </c>
    </row>
    <row r="15" spans="1:23" x14ac:dyDescent="0.3">
      <c r="A15" s="16" t="s">
        <v>28</v>
      </c>
      <c r="B15" s="1">
        <v>5</v>
      </c>
      <c r="C15" s="1">
        <v>5</v>
      </c>
      <c r="D15" s="1">
        <v>5</v>
      </c>
      <c r="E15" s="1">
        <v>5</v>
      </c>
      <c r="F15" s="1">
        <v>5</v>
      </c>
      <c r="G15" s="1">
        <v>5</v>
      </c>
      <c r="H15" s="40">
        <v>6</v>
      </c>
      <c r="I15" s="40">
        <v>5</v>
      </c>
      <c r="J15" s="40">
        <v>7</v>
      </c>
      <c r="K15" s="40">
        <v>8</v>
      </c>
      <c r="L15" s="1">
        <v>8</v>
      </c>
      <c r="M15" s="1">
        <v>8</v>
      </c>
      <c r="N15" s="40">
        <v>9</v>
      </c>
      <c r="O15" s="1">
        <v>9</v>
      </c>
      <c r="P15" s="1">
        <v>9</v>
      </c>
      <c r="Q15" s="40">
        <v>10</v>
      </c>
      <c r="R15" s="1">
        <v>10</v>
      </c>
      <c r="S15" s="1">
        <v>10</v>
      </c>
      <c r="T15" s="1">
        <v>10</v>
      </c>
      <c r="U15" s="1">
        <v>10</v>
      </c>
      <c r="V15" s="40" t="s">
        <v>102</v>
      </c>
      <c r="W15" s="40">
        <v>7</v>
      </c>
    </row>
    <row r="16" spans="1:23" x14ac:dyDescent="0.3">
      <c r="A16" s="16" t="s">
        <v>27</v>
      </c>
      <c r="B16" s="1">
        <v>6</v>
      </c>
      <c r="C16" s="1">
        <v>6</v>
      </c>
      <c r="D16" s="40">
        <v>8</v>
      </c>
      <c r="E16" s="1">
        <v>8</v>
      </c>
      <c r="F16" s="1">
        <v>8</v>
      </c>
      <c r="G16" s="40">
        <v>10</v>
      </c>
      <c r="H16" s="40" t="s">
        <v>102</v>
      </c>
      <c r="I16" s="40">
        <v>10</v>
      </c>
      <c r="J16" s="40" t="s">
        <v>102</v>
      </c>
      <c r="K16" s="1" t="s">
        <v>102</v>
      </c>
      <c r="L16" s="1" t="s">
        <v>102</v>
      </c>
      <c r="M16" s="1" t="s">
        <v>102</v>
      </c>
      <c r="N16" s="1" t="s">
        <v>102</v>
      </c>
      <c r="O16" s="1" t="s">
        <v>102</v>
      </c>
      <c r="P16" s="1" t="s">
        <v>102</v>
      </c>
      <c r="Q16" s="1" t="s">
        <v>102</v>
      </c>
      <c r="R16" s="1" t="s">
        <v>102</v>
      </c>
      <c r="S16" s="1" t="s">
        <v>102</v>
      </c>
      <c r="T16" s="1" t="s">
        <v>102</v>
      </c>
      <c r="U16" s="1" t="s">
        <v>102</v>
      </c>
      <c r="V16" s="1" t="s">
        <v>102</v>
      </c>
      <c r="W16" s="40">
        <v>9</v>
      </c>
    </row>
    <row r="17" spans="4:18" x14ac:dyDescent="0.3">
      <c r="D17" s="44"/>
      <c r="E17" s="42"/>
      <c r="F17" s="42"/>
      <c r="G17" s="42"/>
      <c r="H17" s="42"/>
      <c r="I17" s="42"/>
      <c r="J17" s="42"/>
      <c r="K17" s="42"/>
    </row>
    <row r="18" spans="4:18" x14ac:dyDescent="0.3">
      <c r="P18" s="40"/>
      <c r="Q18" s="40" t="s">
        <v>166</v>
      </c>
      <c r="R18" s="40"/>
    </row>
  </sheetData>
  <sortState xmlns:xlrd2="http://schemas.microsoft.com/office/spreadsheetml/2017/richdata2" ref="A3:V17">
    <sortCondition ref="V3:V17"/>
  </sortState>
  <conditionalFormatting sqref="D17:K17">
    <cfRule type="cellIs" dxfId="727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9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33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6139</v>
      </c>
      <c r="C5" s="42">
        <v>6731</v>
      </c>
      <c r="D5" s="42">
        <v>7230</v>
      </c>
      <c r="E5" s="42">
        <v>7648</v>
      </c>
      <c r="F5" s="42">
        <v>9144</v>
      </c>
      <c r="G5" s="42">
        <v>10963</v>
      </c>
      <c r="H5" s="42">
        <v>13294</v>
      </c>
      <c r="I5" s="42">
        <v>16009</v>
      </c>
      <c r="J5" s="42">
        <v>23368</v>
      </c>
      <c r="K5" s="42">
        <v>27128</v>
      </c>
      <c r="L5" s="42">
        <v>25597</v>
      </c>
      <c r="M5" s="42">
        <v>29243</v>
      </c>
      <c r="N5" s="42">
        <v>32365</v>
      </c>
      <c r="O5" s="42">
        <v>33388</v>
      </c>
      <c r="P5" s="42">
        <v>34278</v>
      </c>
      <c r="Q5" s="42">
        <v>36015</v>
      </c>
      <c r="R5" s="42">
        <v>38838</v>
      </c>
      <c r="S5" s="42">
        <v>41210</v>
      </c>
      <c r="T5" s="42">
        <v>47936</v>
      </c>
      <c r="U5" s="42">
        <v>55830</v>
      </c>
      <c r="V5" s="42">
        <v>58012</v>
      </c>
      <c r="W5" s="42">
        <v>43335</v>
      </c>
      <c r="X5" s="42">
        <v>58299</v>
      </c>
      <c r="Y5" s="42">
        <v>73067</v>
      </c>
    </row>
    <row r="6" spans="1:25" x14ac:dyDescent="0.3">
      <c r="A6" s="67" t="s">
        <v>113</v>
      </c>
      <c r="B6" s="42">
        <v>3695</v>
      </c>
      <c r="C6" s="42">
        <v>3683</v>
      </c>
      <c r="D6" s="42">
        <v>3802</v>
      </c>
      <c r="E6" s="42">
        <v>4131</v>
      </c>
      <c r="F6" s="68">
        <v>5040</v>
      </c>
      <c r="G6" s="68">
        <v>6170</v>
      </c>
      <c r="H6" s="68">
        <v>8014</v>
      </c>
      <c r="I6" s="68">
        <v>9775</v>
      </c>
      <c r="J6" s="68">
        <v>15048</v>
      </c>
      <c r="K6" s="68">
        <v>17844</v>
      </c>
      <c r="L6" s="68">
        <v>16480</v>
      </c>
      <c r="M6" s="68">
        <v>19345</v>
      </c>
      <c r="N6" s="68">
        <v>21689</v>
      </c>
      <c r="O6" s="68">
        <v>22195</v>
      </c>
      <c r="P6" s="68">
        <v>21913</v>
      </c>
      <c r="Q6" s="68">
        <v>21625</v>
      </c>
      <c r="R6" s="42">
        <v>21515</v>
      </c>
      <c r="S6" s="42">
        <v>21692</v>
      </c>
      <c r="T6" s="42">
        <v>25673</v>
      </c>
      <c r="U6" s="42">
        <v>33253</v>
      </c>
      <c r="V6" s="42">
        <v>34292</v>
      </c>
      <c r="W6" s="42">
        <v>27019</v>
      </c>
      <c r="X6" s="42">
        <v>39808</v>
      </c>
      <c r="Y6" s="42">
        <v>47187</v>
      </c>
    </row>
    <row r="7" spans="1:25" x14ac:dyDescent="0.3">
      <c r="A7" s="67" t="s">
        <v>114</v>
      </c>
      <c r="B7" s="42">
        <v>2444</v>
      </c>
      <c r="C7" s="42">
        <v>3047</v>
      </c>
      <c r="D7" s="42">
        <v>3428</v>
      </c>
      <c r="E7" s="42">
        <v>3517</v>
      </c>
      <c r="F7" s="68">
        <v>4104</v>
      </c>
      <c r="G7" s="68">
        <v>4792</v>
      </c>
      <c r="H7" s="68">
        <v>5280</v>
      </c>
      <c r="I7" s="68">
        <v>6234</v>
      </c>
      <c r="J7" s="68">
        <v>8320</v>
      </c>
      <c r="K7" s="68">
        <v>9284</v>
      </c>
      <c r="L7" s="68">
        <v>9117</v>
      </c>
      <c r="M7" s="68">
        <v>9898</v>
      </c>
      <c r="N7" s="68">
        <v>10676</v>
      </c>
      <c r="O7" s="68">
        <v>11193</v>
      </c>
      <c r="P7" s="68">
        <v>12364</v>
      </c>
      <c r="Q7" s="42">
        <v>14389</v>
      </c>
      <c r="R7" s="42">
        <v>17323</v>
      </c>
      <c r="S7" s="42">
        <v>19518</v>
      </c>
      <c r="T7" s="42">
        <v>22263</v>
      </c>
      <c r="U7" s="42">
        <v>22578</v>
      </c>
      <c r="V7" s="42">
        <v>23720</v>
      </c>
      <c r="W7" s="42">
        <v>16317</v>
      </c>
      <c r="X7" s="42">
        <v>18491</v>
      </c>
      <c r="Y7" s="42">
        <v>25881</v>
      </c>
    </row>
    <row r="8" spans="1:25" x14ac:dyDescent="0.3">
      <c r="A8" s="69" t="s">
        <v>1</v>
      </c>
      <c r="B8" s="3">
        <f>B9+B17</f>
        <v>1761</v>
      </c>
      <c r="C8" s="3">
        <f t="shared" ref="C8:V8" si="0">C9+C17</f>
        <v>2191</v>
      </c>
      <c r="D8" s="3">
        <f t="shared" si="0"/>
        <v>2473</v>
      </c>
      <c r="E8" s="3">
        <f t="shared" si="0"/>
        <v>2544</v>
      </c>
      <c r="F8" s="3">
        <f t="shared" si="0"/>
        <v>2842</v>
      </c>
      <c r="G8" s="3">
        <f t="shared" si="0"/>
        <v>3272</v>
      </c>
      <c r="H8" s="3">
        <f t="shared" si="0"/>
        <v>3569</v>
      </c>
      <c r="I8" s="3">
        <f t="shared" si="0"/>
        <v>4073</v>
      </c>
      <c r="J8" s="3">
        <f t="shared" si="0"/>
        <v>5238</v>
      </c>
      <c r="K8" s="3">
        <f t="shared" si="0"/>
        <v>5707</v>
      </c>
      <c r="L8" s="3">
        <f t="shared" si="0"/>
        <v>5505</v>
      </c>
      <c r="M8" s="3">
        <f t="shared" si="0"/>
        <v>6231</v>
      </c>
      <c r="N8" s="3">
        <f t="shared" si="0"/>
        <v>6473</v>
      </c>
      <c r="O8" s="3">
        <f t="shared" si="0"/>
        <v>6737</v>
      </c>
      <c r="P8" s="3">
        <f t="shared" si="0"/>
        <v>7653</v>
      </c>
      <c r="Q8" s="3">
        <f t="shared" si="0"/>
        <v>8758</v>
      </c>
      <c r="R8" s="3">
        <f t="shared" si="0"/>
        <v>10557</v>
      </c>
      <c r="S8" s="3">
        <f t="shared" si="0"/>
        <v>12008</v>
      </c>
      <c r="T8" s="3">
        <f t="shared" si="0"/>
        <v>12903</v>
      </c>
      <c r="U8" s="3">
        <f t="shared" si="0"/>
        <v>13483</v>
      </c>
      <c r="V8" s="3">
        <f t="shared" si="0"/>
        <v>14190</v>
      </c>
      <c r="W8" s="3">
        <f t="shared" ref="W8:X8" si="1">W9+W17</f>
        <v>7879</v>
      </c>
      <c r="X8" s="3">
        <f t="shared" si="1"/>
        <v>7922</v>
      </c>
      <c r="Y8" s="3">
        <f t="shared" ref="Y8" si="2">Y9+Y17</f>
        <v>13228</v>
      </c>
    </row>
    <row r="9" spans="1:25" x14ac:dyDescent="0.3">
      <c r="A9" s="70" t="s">
        <v>107</v>
      </c>
      <c r="B9" s="42">
        <v>1632</v>
      </c>
      <c r="C9" s="42">
        <v>2053</v>
      </c>
      <c r="D9" s="42">
        <v>2349</v>
      </c>
      <c r="E9" s="42">
        <v>2423</v>
      </c>
      <c r="F9" s="68">
        <v>2665</v>
      </c>
      <c r="G9" s="68">
        <v>3072</v>
      </c>
      <c r="H9" s="68">
        <v>3318</v>
      </c>
      <c r="I9" s="68">
        <v>3628</v>
      </c>
      <c r="J9" s="68">
        <v>4726</v>
      </c>
      <c r="K9" s="68">
        <v>5121</v>
      </c>
      <c r="L9" s="68">
        <v>5064</v>
      </c>
      <c r="M9" s="68">
        <v>5703</v>
      </c>
      <c r="N9" s="68">
        <v>5928</v>
      </c>
      <c r="O9" s="68">
        <v>6171</v>
      </c>
      <c r="P9" s="68">
        <v>7083</v>
      </c>
      <c r="Q9" s="68">
        <v>8119</v>
      </c>
      <c r="R9" s="42">
        <v>9931</v>
      </c>
      <c r="S9" s="42">
        <v>11421</v>
      </c>
      <c r="T9" s="42">
        <v>12246</v>
      </c>
      <c r="U9" s="42">
        <v>12701</v>
      </c>
      <c r="V9" s="42">
        <v>13441</v>
      </c>
      <c r="W9" s="42">
        <v>7495</v>
      </c>
      <c r="X9" s="42">
        <v>7349</v>
      </c>
      <c r="Y9" s="42">
        <v>12368</v>
      </c>
    </row>
    <row r="10" spans="1:25" x14ac:dyDescent="0.3">
      <c r="A10" s="71" t="s">
        <v>201</v>
      </c>
      <c r="B10" s="42">
        <v>716</v>
      </c>
      <c r="C10" s="42">
        <v>897</v>
      </c>
      <c r="D10" s="42">
        <v>949</v>
      </c>
      <c r="E10" s="42">
        <v>825</v>
      </c>
      <c r="F10" s="68">
        <v>868</v>
      </c>
      <c r="G10" s="68">
        <v>1086</v>
      </c>
      <c r="H10" s="68">
        <v>1263</v>
      </c>
      <c r="I10" s="68">
        <v>1464</v>
      </c>
      <c r="J10" s="68">
        <v>2053</v>
      </c>
      <c r="K10" s="68">
        <v>2105</v>
      </c>
      <c r="L10" s="68">
        <v>1877</v>
      </c>
      <c r="M10" s="68">
        <v>2267</v>
      </c>
      <c r="N10" s="68">
        <v>2389</v>
      </c>
      <c r="O10" s="68">
        <v>2475</v>
      </c>
      <c r="P10" s="68">
        <v>2799</v>
      </c>
      <c r="Q10" s="68">
        <v>2902</v>
      </c>
      <c r="R10" s="42">
        <v>3267</v>
      </c>
      <c r="S10" s="42">
        <v>3298</v>
      </c>
      <c r="T10" s="42">
        <v>3333</v>
      </c>
      <c r="U10" s="42">
        <v>3354</v>
      </c>
      <c r="V10" s="42">
        <v>3868</v>
      </c>
      <c r="W10" s="42">
        <v>951</v>
      </c>
      <c r="X10" s="42">
        <v>833</v>
      </c>
      <c r="Y10" s="42">
        <v>2916</v>
      </c>
    </row>
    <row r="11" spans="1:25" x14ac:dyDescent="0.3">
      <c r="A11" s="72" t="s">
        <v>202</v>
      </c>
      <c r="B11" s="42">
        <v>219</v>
      </c>
      <c r="C11" s="42">
        <v>275</v>
      </c>
      <c r="D11" s="42">
        <v>338</v>
      </c>
      <c r="E11" s="42">
        <v>252</v>
      </c>
      <c r="F11" s="68">
        <v>262</v>
      </c>
      <c r="G11" s="68">
        <v>385</v>
      </c>
      <c r="H11" s="68">
        <v>418</v>
      </c>
      <c r="I11" s="68">
        <v>473</v>
      </c>
      <c r="J11" s="68">
        <v>606</v>
      </c>
      <c r="K11" s="68">
        <v>514</v>
      </c>
      <c r="L11" s="68">
        <v>365</v>
      </c>
      <c r="M11" s="68">
        <v>389</v>
      </c>
      <c r="N11" s="68">
        <v>467</v>
      </c>
      <c r="O11" s="68">
        <v>440</v>
      </c>
      <c r="P11" s="68">
        <v>520</v>
      </c>
      <c r="Q11" s="68">
        <v>570</v>
      </c>
      <c r="R11" s="42">
        <v>673</v>
      </c>
      <c r="S11" s="42">
        <v>694</v>
      </c>
      <c r="T11" s="42">
        <v>707</v>
      </c>
      <c r="U11" s="42">
        <v>514</v>
      </c>
      <c r="V11" s="42">
        <v>887</v>
      </c>
      <c r="W11" s="42">
        <v>366</v>
      </c>
      <c r="X11" s="42">
        <v>292</v>
      </c>
      <c r="Y11" s="42">
        <v>1279</v>
      </c>
    </row>
    <row r="12" spans="1:25" x14ac:dyDescent="0.3">
      <c r="A12" s="72" t="s">
        <v>203</v>
      </c>
      <c r="B12" s="42">
        <v>497</v>
      </c>
      <c r="C12" s="42">
        <v>622</v>
      </c>
      <c r="D12" s="42">
        <v>611</v>
      </c>
      <c r="E12" s="42">
        <v>573</v>
      </c>
      <c r="F12" s="68">
        <v>607</v>
      </c>
      <c r="G12" s="68">
        <v>700</v>
      </c>
      <c r="H12" s="68">
        <v>845</v>
      </c>
      <c r="I12" s="68">
        <v>991</v>
      </c>
      <c r="J12" s="68">
        <v>1447</v>
      </c>
      <c r="K12" s="68">
        <v>1592</v>
      </c>
      <c r="L12" s="68">
        <v>1511</v>
      </c>
      <c r="M12" s="68">
        <v>1878</v>
      </c>
      <c r="N12" s="68">
        <v>1923</v>
      </c>
      <c r="O12" s="68">
        <v>2035</v>
      </c>
      <c r="P12" s="68">
        <v>2279</v>
      </c>
      <c r="Q12" s="68">
        <v>2332</v>
      </c>
      <c r="R12" s="42">
        <v>2594</v>
      </c>
      <c r="S12" s="42">
        <v>2604</v>
      </c>
      <c r="T12" s="42">
        <v>2626</v>
      </c>
      <c r="U12" s="42">
        <v>2840</v>
      </c>
      <c r="V12" s="42">
        <v>2980</v>
      </c>
      <c r="W12" s="42">
        <v>586</v>
      </c>
      <c r="X12" s="42">
        <v>541</v>
      </c>
      <c r="Y12" s="42">
        <v>1637</v>
      </c>
    </row>
    <row r="13" spans="1:25" x14ac:dyDescent="0.3">
      <c r="A13" s="71" t="s">
        <v>204</v>
      </c>
      <c r="B13" s="42">
        <v>916</v>
      </c>
      <c r="C13" s="42">
        <v>1156</v>
      </c>
      <c r="D13" s="42">
        <v>1400</v>
      </c>
      <c r="E13" s="42">
        <v>1598</v>
      </c>
      <c r="F13" s="68">
        <v>1796</v>
      </c>
      <c r="G13" s="68">
        <v>1986</v>
      </c>
      <c r="H13" s="68">
        <v>2055</v>
      </c>
      <c r="I13" s="68">
        <v>2164</v>
      </c>
      <c r="J13" s="68">
        <v>2673</v>
      </c>
      <c r="K13" s="68">
        <v>3015</v>
      </c>
      <c r="L13" s="68">
        <v>3187</v>
      </c>
      <c r="M13" s="68">
        <v>3437</v>
      </c>
      <c r="N13" s="68">
        <v>3539</v>
      </c>
      <c r="O13" s="68">
        <v>3696</v>
      </c>
      <c r="P13" s="68">
        <v>4284</v>
      </c>
      <c r="Q13" s="68">
        <v>5217</v>
      </c>
      <c r="R13" s="42">
        <v>6664</v>
      </c>
      <c r="S13" s="42">
        <v>8123</v>
      </c>
      <c r="T13" s="42">
        <v>8913</v>
      </c>
      <c r="U13" s="42">
        <v>9347</v>
      </c>
      <c r="V13" s="42">
        <v>9573</v>
      </c>
      <c r="W13" s="42">
        <v>6544</v>
      </c>
      <c r="X13" s="42">
        <v>6515</v>
      </c>
      <c r="Y13" s="42">
        <v>9452</v>
      </c>
    </row>
    <row r="14" spans="1:25" x14ac:dyDescent="0.3">
      <c r="A14" s="72" t="s">
        <v>205</v>
      </c>
      <c r="B14" s="42">
        <v>4</v>
      </c>
      <c r="C14" s="42">
        <v>4</v>
      </c>
      <c r="D14" s="42">
        <v>4</v>
      </c>
      <c r="E14" s="42">
        <v>4</v>
      </c>
      <c r="F14" s="68">
        <v>4</v>
      </c>
      <c r="G14" s="68">
        <v>4</v>
      </c>
      <c r="H14" s="68">
        <v>3</v>
      </c>
      <c r="I14" s="68">
        <v>4</v>
      </c>
      <c r="J14" s="68">
        <v>4</v>
      </c>
      <c r="K14" s="68">
        <v>4</v>
      </c>
      <c r="L14" s="68">
        <v>4</v>
      </c>
      <c r="M14" s="68">
        <v>4</v>
      </c>
      <c r="N14" s="68">
        <v>4</v>
      </c>
      <c r="O14" s="68">
        <v>4</v>
      </c>
      <c r="P14" s="68">
        <v>5</v>
      </c>
      <c r="Q14" s="68">
        <v>6</v>
      </c>
      <c r="R14" s="42">
        <v>8</v>
      </c>
      <c r="S14" s="42">
        <v>9</v>
      </c>
      <c r="T14" s="42">
        <v>10</v>
      </c>
      <c r="U14" s="42">
        <v>10</v>
      </c>
      <c r="V14" s="42">
        <v>10</v>
      </c>
      <c r="W14" s="42">
        <v>3</v>
      </c>
      <c r="X14" s="42">
        <v>3</v>
      </c>
      <c r="Y14" s="42">
        <v>11</v>
      </c>
    </row>
    <row r="15" spans="1:25" x14ac:dyDescent="0.3">
      <c r="A15" s="72" t="s">
        <v>206</v>
      </c>
      <c r="B15" s="42">
        <v>654</v>
      </c>
      <c r="C15" s="42">
        <v>829</v>
      </c>
      <c r="D15" s="42">
        <v>1081</v>
      </c>
      <c r="E15" s="42">
        <v>1299</v>
      </c>
      <c r="F15" s="68">
        <v>1480</v>
      </c>
      <c r="G15" s="68">
        <v>1617</v>
      </c>
      <c r="H15" s="68">
        <v>1658</v>
      </c>
      <c r="I15" s="68">
        <v>1692</v>
      </c>
      <c r="J15" s="68">
        <v>2041</v>
      </c>
      <c r="K15" s="68">
        <v>2358</v>
      </c>
      <c r="L15" s="68">
        <v>2606</v>
      </c>
      <c r="M15" s="68">
        <v>2738</v>
      </c>
      <c r="N15" s="68">
        <v>2864</v>
      </c>
      <c r="O15" s="68">
        <v>2917</v>
      </c>
      <c r="P15" s="68">
        <v>3199</v>
      </c>
      <c r="Q15" s="68">
        <v>3999</v>
      </c>
      <c r="R15" s="42">
        <v>5274</v>
      </c>
      <c r="S15" s="42">
        <v>6558</v>
      </c>
      <c r="T15" s="42">
        <v>7230</v>
      </c>
      <c r="U15" s="42">
        <v>7569</v>
      </c>
      <c r="V15" s="42">
        <v>7695</v>
      </c>
      <c r="W15" s="42">
        <v>6189</v>
      </c>
      <c r="X15" s="42">
        <v>5931</v>
      </c>
      <c r="Y15" s="42">
        <v>7137</v>
      </c>
    </row>
    <row r="16" spans="1:25" x14ac:dyDescent="0.3">
      <c r="A16" s="72" t="s">
        <v>207</v>
      </c>
      <c r="B16" s="42">
        <v>258</v>
      </c>
      <c r="C16" s="42">
        <v>323</v>
      </c>
      <c r="D16" s="42">
        <v>315</v>
      </c>
      <c r="E16" s="42">
        <v>296</v>
      </c>
      <c r="F16" s="68">
        <v>312</v>
      </c>
      <c r="G16" s="68">
        <v>366</v>
      </c>
      <c r="H16" s="68">
        <v>394</v>
      </c>
      <c r="I16" s="68">
        <v>468</v>
      </c>
      <c r="J16" s="68">
        <v>628</v>
      </c>
      <c r="K16" s="68">
        <v>653</v>
      </c>
      <c r="L16" s="68">
        <v>577</v>
      </c>
      <c r="M16" s="68">
        <v>695</v>
      </c>
      <c r="N16" s="68">
        <v>671</v>
      </c>
      <c r="O16" s="68">
        <v>775</v>
      </c>
      <c r="P16" s="68">
        <v>1080</v>
      </c>
      <c r="Q16" s="68">
        <v>1213</v>
      </c>
      <c r="R16" s="42">
        <v>1382</v>
      </c>
      <c r="S16" s="42">
        <v>1556</v>
      </c>
      <c r="T16" s="42">
        <v>1673</v>
      </c>
      <c r="U16" s="42">
        <v>1768</v>
      </c>
      <c r="V16" s="42">
        <v>1868</v>
      </c>
      <c r="W16" s="42">
        <v>352</v>
      </c>
      <c r="X16" s="42">
        <v>581</v>
      </c>
      <c r="Y16" s="42">
        <v>2304</v>
      </c>
    </row>
    <row r="17" spans="1:25" x14ac:dyDescent="0.3">
      <c r="A17" s="70" t="s">
        <v>108</v>
      </c>
      <c r="B17" s="42">
        <v>129</v>
      </c>
      <c r="C17" s="42">
        <v>138</v>
      </c>
      <c r="D17" s="42">
        <v>124</v>
      </c>
      <c r="E17" s="42">
        <v>121</v>
      </c>
      <c r="F17" s="68">
        <v>177</v>
      </c>
      <c r="G17" s="68">
        <v>200</v>
      </c>
      <c r="H17" s="68">
        <v>251</v>
      </c>
      <c r="I17" s="68">
        <v>445</v>
      </c>
      <c r="J17" s="68">
        <v>512</v>
      </c>
      <c r="K17" s="68">
        <v>586</v>
      </c>
      <c r="L17" s="68">
        <v>441</v>
      </c>
      <c r="M17" s="68">
        <v>528</v>
      </c>
      <c r="N17" s="68">
        <v>545</v>
      </c>
      <c r="O17" s="68">
        <v>566</v>
      </c>
      <c r="P17" s="68">
        <v>570</v>
      </c>
      <c r="Q17" s="68">
        <v>639</v>
      </c>
      <c r="R17" s="42">
        <v>626</v>
      </c>
      <c r="S17" s="42">
        <v>587</v>
      </c>
      <c r="T17" s="42">
        <v>657</v>
      </c>
      <c r="U17" s="42">
        <v>782</v>
      </c>
      <c r="V17" s="42">
        <v>749</v>
      </c>
      <c r="W17" s="42">
        <v>384</v>
      </c>
      <c r="X17" s="42">
        <v>573</v>
      </c>
      <c r="Y17" s="42">
        <v>860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0.24417944349801246</v>
      </c>
      <c r="D19" s="89">
        <f t="shared" si="3"/>
        <v>0.1287083523505248</v>
      </c>
      <c r="E19" s="89">
        <f t="shared" si="3"/>
        <v>2.8710068742418215E-2</v>
      </c>
      <c r="F19" s="89">
        <f t="shared" si="3"/>
        <v>0.11713836477987427</v>
      </c>
      <c r="G19" s="89">
        <f t="shared" si="3"/>
        <v>0.15130190007037303</v>
      </c>
      <c r="H19" s="89">
        <f t="shared" si="3"/>
        <v>9.0770171149144208E-2</v>
      </c>
      <c r="I19" s="89">
        <f t="shared" si="3"/>
        <v>0.14121602689829094</v>
      </c>
      <c r="J19" s="89">
        <f t="shared" si="3"/>
        <v>0.28602995335133818</v>
      </c>
      <c r="K19" s="89">
        <f t="shared" si="3"/>
        <v>8.9537991599847322E-2</v>
      </c>
      <c r="L19" s="89">
        <f t="shared" si="3"/>
        <v>-3.5395128789206254E-2</v>
      </c>
      <c r="M19" s="89">
        <f t="shared" si="3"/>
        <v>0.13188010899182556</v>
      </c>
      <c r="N19" s="89">
        <f t="shared" si="3"/>
        <v>3.8838067725886605E-2</v>
      </c>
      <c r="O19" s="89">
        <f t="shared" si="3"/>
        <v>4.0784798393326049E-2</v>
      </c>
      <c r="P19" s="89">
        <f t="shared" si="3"/>
        <v>0.13596556330710996</v>
      </c>
      <c r="Q19" s="89">
        <f t="shared" si="3"/>
        <v>0.14438782176924092</v>
      </c>
      <c r="R19" s="89">
        <f t="shared" si="3"/>
        <v>0.20541219456496917</v>
      </c>
      <c r="S19" s="89">
        <f t="shared" si="3"/>
        <v>0.13744434972056463</v>
      </c>
      <c r="T19" s="89">
        <f t="shared" si="3"/>
        <v>7.4533644237175123E-2</v>
      </c>
      <c r="U19" s="89">
        <f t="shared" si="3"/>
        <v>4.4950786638766171E-2</v>
      </c>
      <c r="V19" s="89">
        <f t="shared" si="3"/>
        <v>5.2436401394348353E-2</v>
      </c>
      <c r="W19" s="89">
        <f t="shared" si="3"/>
        <v>-0.44474982381959127</v>
      </c>
      <c r="X19" s="89">
        <f t="shared" si="3"/>
        <v>5.4575453737784052E-3</v>
      </c>
      <c r="Y19" s="89">
        <f t="shared" si="3"/>
        <v>0.66978035849532946</v>
      </c>
    </row>
    <row r="20" spans="1:25" x14ac:dyDescent="0.3">
      <c r="A20" s="73" t="s">
        <v>4</v>
      </c>
      <c r="B20" s="65" t="s">
        <v>3</v>
      </c>
      <c r="C20" s="89">
        <f t="shared" si="3"/>
        <v>0.25796568627450989</v>
      </c>
      <c r="D20" s="89">
        <f t="shared" si="3"/>
        <v>0.14417924987822706</v>
      </c>
      <c r="E20" s="89">
        <f t="shared" si="3"/>
        <v>3.1502767134951037E-2</v>
      </c>
      <c r="F20" s="89">
        <f t="shared" si="3"/>
        <v>9.9876186545604595E-2</v>
      </c>
      <c r="G20" s="89">
        <f t="shared" si="3"/>
        <v>0.15272045028142589</v>
      </c>
      <c r="H20" s="89">
        <f t="shared" si="3"/>
        <v>8.0078125E-2</v>
      </c>
      <c r="I20" s="89">
        <f t="shared" si="3"/>
        <v>9.3429776974080836E-2</v>
      </c>
      <c r="J20" s="89">
        <f t="shared" si="3"/>
        <v>0.30264608599779486</v>
      </c>
      <c r="K20" s="89">
        <f t="shared" si="3"/>
        <v>8.3580194667795205E-2</v>
      </c>
      <c r="L20" s="89">
        <f t="shared" si="3"/>
        <v>-1.1130638547158789E-2</v>
      </c>
      <c r="M20" s="89">
        <f t="shared" si="3"/>
        <v>0.12618483412322279</v>
      </c>
      <c r="N20" s="89">
        <f t="shared" si="3"/>
        <v>3.9452919516044238E-2</v>
      </c>
      <c r="O20" s="89">
        <f t="shared" si="3"/>
        <v>4.0991902834007998E-2</v>
      </c>
      <c r="P20" s="89">
        <f t="shared" si="3"/>
        <v>0.14778804083616914</v>
      </c>
      <c r="Q20" s="89">
        <f t="shared" si="3"/>
        <v>0.14626570662148808</v>
      </c>
      <c r="R20" s="89">
        <f t="shared" si="3"/>
        <v>0.22318019460524696</v>
      </c>
      <c r="S20" s="89">
        <f t="shared" si="3"/>
        <v>0.15003524317792771</v>
      </c>
      <c r="T20" s="89">
        <f t="shared" si="3"/>
        <v>7.2235355923299105E-2</v>
      </c>
      <c r="U20" s="89">
        <f t="shared" si="3"/>
        <v>3.715498938428885E-2</v>
      </c>
      <c r="V20" s="89">
        <f t="shared" si="3"/>
        <v>5.826312888748908E-2</v>
      </c>
      <c r="W20" s="89">
        <f t="shared" si="3"/>
        <v>-0.44237779927088761</v>
      </c>
      <c r="X20" s="89">
        <f t="shared" si="3"/>
        <v>-1.9479653102068006E-2</v>
      </c>
      <c r="Y20" s="89">
        <f t="shared" si="3"/>
        <v>0.68295006123282076</v>
      </c>
    </row>
    <row r="21" spans="1:25" x14ac:dyDescent="0.3">
      <c r="A21" s="74" t="s">
        <v>208</v>
      </c>
      <c r="B21" s="65" t="s">
        <v>3</v>
      </c>
      <c r="C21" s="89">
        <f>C10/B10-1</f>
        <v>0.2527932960893855</v>
      </c>
      <c r="D21" s="89">
        <f t="shared" si="3"/>
        <v>5.7971014492753659E-2</v>
      </c>
      <c r="E21" s="89">
        <f t="shared" si="3"/>
        <v>-0.13066385669125391</v>
      </c>
      <c r="F21" s="89">
        <f t="shared" si="3"/>
        <v>5.2121212121212013E-2</v>
      </c>
      <c r="G21" s="89">
        <f t="shared" si="3"/>
        <v>0.25115207373271886</v>
      </c>
      <c r="H21" s="89">
        <f t="shared" si="3"/>
        <v>0.16298342541436472</v>
      </c>
      <c r="I21" s="89">
        <f t="shared" si="3"/>
        <v>0.15914489311163904</v>
      </c>
      <c r="J21" s="89">
        <f t="shared" si="3"/>
        <v>0.40232240437158473</v>
      </c>
      <c r="K21" s="89">
        <f t="shared" si="3"/>
        <v>2.5328787140769693E-2</v>
      </c>
      <c r="L21" s="89">
        <f t="shared" si="3"/>
        <v>-0.10831353919239906</v>
      </c>
      <c r="M21" s="89">
        <f t="shared" si="3"/>
        <v>0.20777836973894503</v>
      </c>
      <c r="N21" s="89">
        <f t="shared" si="3"/>
        <v>5.3815615350683688E-2</v>
      </c>
      <c r="O21" s="89">
        <f t="shared" si="3"/>
        <v>3.5998325659271746E-2</v>
      </c>
      <c r="P21" s="89">
        <f t="shared" si="3"/>
        <v>0.13090909090909086</v>
      </c>
      <c r="Q21" s="89">
        <f t="shared" si="3"/>
        <v>3.679885673454808E-2</v>
      </c>
      <c r="R21" s="89">
        <f t="shared" si="3"/>
        <v>0.12577532736044117</v>
      </c>
      <c r="S21" s="89">
        <f t="shared" si="3"/>
        <v>9.4888276706459607E-3</v>
      </c>
      <c r="T21" s="89">
        <f t="shared" si="3"/>
        <v>1.0612492419648234E-2</v>
      </c>
      <c r="U21" s="89">
        <f t="shared" si="3"/>
        <v>6.3006300630064072E-3</v>
      </c>
      <c r="V21" s="89">
        <f t="shared" si="3"/>
        <v>0.15324985092426946</v>
      </c>
      <c r="W21" s="89">
        <f t="shared" si="3"/>
        <v>-0.75413650465356774</v>
      </c>
      <c r="X21" s="89">
        <f t="shared" si="3"/>
        <v>-0.12407991587802314</v>
      </c>
      <c r="Y21" s="89">
        <f t="shared" si="3"/>
        <v>2.5006002400960385</v>
      </c>
    </row>
    <row r="22" spans="1:25" x14ac:dyDescent="0.3">
      <c r="A22" s="74" t="s">
        <v>209</v>
      </c>
      <c r="B22" s="65" t="s">
        <v>3</v>
      </c>
      <c r="C22" s="89">
        <f>C13/B13-1</f>
        <v>0.26200873362445409</v>
      </c>
      <c r="D22" s="89">
        <f t="shared" ref="D22:Y22" si="4">D13/C13-1</f>
        <v>0.21107266435986149</v>
      </c>
      <c r="E22" s="89">
        <f t="shared" si="4"/>
        <v>0.14142857142857146</v>
      </c>
      <c r="F22" s="89">
        <f t="shared" si="4"/>
        <v>0.12390488110137676</v>
      </c>
      <c r="G22" s="89">
        <f t="shared" si="4"/>
        <v>0.10579064587973264</v>
      </c>
      <c r="H22" s="89">
        <f t="shared" si="4"/>
        <v>3.4743202416918528E-2</v>
      </c>
      <c r="I22" s="89">
        <f t="shared" si="4"/>
        <v>5.3041362530413583E-2</v>
      </c>
      <c r="J22" s="89">
        <f t="shared" si="4"/>
        <v>0.23521256931608137</v>
      </c>
      <c r="K22" s="89">
        <f t="shared" si="4"/>
        <v>0.12794612794612803</v>
      </c>
      <c r="L22" s="89">
        <f t="shared" si="4"/>
        <v>5.7048092868988487E-2</v>
      </c>
      <c r="M22" s="89">
        <f t="shared" si="4"/>
        <v>7.8443677439598458E-2</v>
      </c>
      <c r="N22" s="89">
        <f t="shared" si="4"/>
        <v>2.9677043933663105E-2</v>
      </c>
      <c r="O22" s="89">
        <f t="shared" si="4"/>
        <v>4.436281435433731E-2</v>
      </c>
      <c r="P22" s="89">
        <f t="shared" si="4"/>
        <v>0.15909090909090917</v>
      </c>
      <c r="Q22" s="89">
        <f t="shared" si="4"/>
        <v>0.21778711484593827</v>
      </c>
      <c r="R22" s="89">
        <f t="shared" si="4"/>
        <v>0.27736246885183058</v>
      </c>
      <c r="S22" s="89">
        <f t="shared" si="4"/>
        <v>0.21893757503001199</v>
      </c>
      <c r="T22" s="89">
        <f t="shared" si="4"/>
        <v>9.7254708851409521E-2</v>
      </c>
      <c r="U22" s="89">
        <f t="shared" si="4"/>
        <v>4.869292045327045E-2</v>
      </c>
      <c r="V22" s="89">
        <f t="shared" si="4"/>
        <v>2.4178880924360824E-2</v>
      </c>
      <c r="W22" s="89">
        <f t="shared" si="4"/>
        <v>-0.31641073853546431</v>
      </c>
      <c r="X22" s="89">
        <f t="shared" si="4"/>
        <v>-4.4315403422983124E-3</v>
      </c>
      <c r="Y22" s="89">
        <f t="shared" si="4"/>
        <v>0.4508058326937836</v>
      </c>
    </row>
    <row r="23" spans="1:25" x14ac:dyDescent="0.3">
      <c r="A23" s="73" t="s">
        <v>109</v>
      </c>
      <c r="B23" s="65" t="s">
        <v>3</v>
      </c>
      <c r="C23" s="89">
        <f>C17/B17-1</f>
        <v>6.9767441860465018E-2</v>
      </c>
      <c r="D23" s="89">
        <f t="shared" ref="D23:Y23" si="5">D17/C17-1</f>
        <v>-0.10144927536231885</v>
      </c>
      <c r="E23" s="89">
        <f t="shared" si="5"/>
        <v>-2.4193548387096753E-2</v>
      </c>
      <c r="F23" s="89">
        <f t="shared" si="5"/>
        <v>0.46280991735537191</v>
      </c>
      <c r="G23" s="89">
        <f t="shared" si="5"/>
        <v>0.12994350282485878</v>
      </c>
      <c r="H23" s="89">
        <f t="shared" si="5"/>
        <v>0.25499999999999989</v>
      </c>
      <c r="I23" s="89">
        <f t="shared" si="5"/>
        <v>0.77290836653386452</v>
      </c>
      <c r="J23" s="89">
        <f t="shared" si="5"/>
        <v>0.15056179775280909</v>
      </c>
      <c r="K23" s="89">
        <f t="shared" si="5"/>
        <v>0.14453125</v>
      </c>
      <c r="L23" s="89">
        <f t="shared" si="5"/>
        <v>-0.24744027303754268</v>
      </c>
      <c r="M23" s="89">
        <f t="shared" si="5"/>
        <v>0.19727891156462585</v>
      </c>
      <c r="N23" s="89">
        <f t="shared" si="5"/>
        <v>3.2196969696969724E-2</v>
      </c>
      <c r="O23" s="89">
        <f t="shared" si="5"/>
        <v>3.8532110091743066E-2</v>
      </c>
      <c r="P23" s="89">
        <f t="shared" si="5"/>
        <v>7.0671378091873294E-3</v>
      </c>
      <c r="Q23" s="89">
        <f t="shared" si="5"/>
        <v>0.1210526315789473</v>
      </c>
      <c r="R23" s="89">
        <f t="shared" si="5"/>
        <v>-2.0344287949921713E-2</v>
      </c>
      <c r="S23" s="89">
        <f t="shared" si="5"/>
        <v>-6.2300319488817868E-2</v>
      </c>
      <c r="T23" s="89">
        <f t="shared" si="5"/>
        <v>0.11925042589437829</v>
      </c>
      <c r="U23" s="89">
        <f t="shared" si="5"/>
        <v>0.19025875190258756</v>
      </c>
      <c r="V23" s="89">
        <f t="shared" si="5"/>
        <v>-4.2199488491048598E-2</v>
      </c>
      <c r="W23" s="89">
        <f t="shared" si="5"/>
        <v>-0.48731642189586111</v>
      </c>
      <c r="X23" s="89">
        <f t="shared" si="5"/>
        <v>0.4921875</v>
      </c>
      <c r="Y23" s="89">
        <f t="shared" si="5"/>
        <v>0.50087260034904024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0.28685453656947385</v>
      </c>
      <c r="C25" s="89">
        <f t="shared" si="6"/>
        <v>0.32550883969692468</v>
      </c>
      <c r="D25" s="89">
        <f t="shared" si="6"/>
        <v>0.34204702627939143</v>
      </c>
      <c r="E25" s="89">
        <f t="shared" si="6"/>
        <v>0.33263598326359833</v>
      </c>
      <c r="F25" s="89">
        <f t="shared" si="6"/>
        <v>0.31080489938757655</v>
      </c>
      <c r="G25" s="89">
        <f t="shared" si="6"/>
        <v>0.29845845115388125</v>
      </c>
      <c r="H25" s="89">
        <f t="shared" si="6"/>
        <v>0.26846697758387245</v>
      </c>
      <c r="I25" s="89">
        <f t="shared" si="6"/>
        <v>0.25441938909363482</v>
      </c>
      <c r="J25" s="89">
        <f t="shared" si="6"/>
        <v>0.22415268743580966</v>
      </c>
      <c r="K25" s="89">
        <f t="shared" si="6"/>
        <v>0.21037304629902684</v>
      </c>
      <c r="L25" s="89">
        <f t="shared" si="6"/>
        <v>0.21506426534359496</v>
      </c>
      <c r="M25" s="89">
        <f t="shared" si="6"/>
        <v>0.2130766337243101</v>
      </c>
      <c r="N25" s="89">
        <f t="shared" si="6"/>
        <v>0.2</v>
      </c>
      <c r="O25" s="89">
        <f t="shared" si="6"/>
        <v>0.20177908230501976</v>
      </c>
      <c r="P25" s="89">
        <f t="shared" si="6"/>
        <v>0.22326273411517591</v>
      </c>
      <c r="Q25" s="89">
        <f t="shared" si="6"/>
        <v>0.24317645425517145</v>
      </c>
      <c r="R25" s="89">
        <f t="shared" si="6"/>
        <v>0.27182141201915649</v>
      </c>
      <c r="S25" s="89">
        <f t="shared" si="6"/>
        <v>0.29138558602281001</v>
      </c>
      <c r="T25" s="89">
        <f t="shared" si="6"/>
        <v>0.26917139519359146</v>
      </c>
      <c r="U25" s="89">
        <f t="shared" si="6"/>
        <v>0.24150098513344082</v>
      </c>
      <c r="V25" s="89">
        <f t="shared" si="6"/>
        <v>0.24460456457284699</v>
      </c>
      <c r="W25" s="89">
        <f t="shared" ref="W25:X25" si="7">W8/W5</f>
        <v>0.18181608399676935</v>
      </c>
      <c r="X25" s="89">
        <f t="shared" si="7"/>
        <v>0.1358856927220021</v>
      </c>
      <c r="Y25" s="89">
        <f t="shared" ref="Y25" si="8">Y8/Y5</f>
        <v>0.18103932007609455</v>
      </c>
    </row>
    <row r="26" spans="1:25" x14ac:dyDescent="0.3">
      <c r="A26" s="75" t="s">
        <v>211</v>
      </c>
      <c r="B26" s="89">
        <f t="shared" ref="B26:V26" si="9">B8/B7</f>
        <v>0.72054009819967269</v>
      </c>
      <c r="C26" s="89">
        <f t="shared" si="9"/>
        <v>0.71906793567443383</v>
      </c>
      <c r="D26" s="89">
        <f t="shared" si="9"/>
        <v>0.72141190198366389</v>
      </c>
      <c r="E26" s="89">
        <f t="shared" si="9"/>
        <v>0.72334375888541369</v>
      </c>
      <c r="F26" s="89">
        <f t="shared" si="9"/>
        <v>0.69249512670565305</v>
      </c>
      <c r="G26" s="89">
        <f t="shared" si="9"/>
        <v>0.68280467445742909</v>
      </c>
      <c r="H26" s="89">
        <f t="shared" si="9"/>
        <v>0.67594696969696966</v>
      </c>
      <c r="I26" s="89">
        <f t="shared" si="9"/>
        <v>0.65335258261148543</v>
      </c>
      <c r="J26" s="89">
        <f t="shared" si="9"/>
        <v>0.62956730769230773</v>
      </c>
      <c r="K26" s="89">
        <f t="shared" si="9"/>
        <v>0.61471348556656613</v>
      </c>
      <c r="L26" s="89">
        <f t="shared" si="9"/>
        <v>0.60381704508061862</v>
      </c>
      <c r="M26" s="89">
        <f t="shared" si="9"/>
        <v>0.62952111537684385</v>
      </c>
      <c r="N26" s="89">
        <f t="shared" si="9"/>
        <v>0.60631322592731363</v>
      </c>
      <c r="O26" s="89">
        <f t="shared" si="9"/>
        <v>0.60189404091843113</v>
      </c>
      <c r="P26" s="89">
        <f t="shared" si="9"/>
        <v>0.61897444192817863</v>
      </c>
      <c r="Q26" s="89">
        <f t="shared" si="9"/>
        <v>0.60865939259156299</v>
      </c>
      <c r="R26" s="89">
        <f t="shared" si="9"/>
        <v>0.60942100098135432</v>
      </c>
      <c r="S26" s="89">
        <f t="shared" si="9"/>
        <v>0.615226969976432</v>
      </c>
      <c r="T26" s="89">
        <f t="shared" si="9"/>
        <v>0.57957148632259803</v>
      </c>
      <c r="U26" s="89">
        <f t="shared" si="9"/>
        <v>0.59717424041101963</v>
      </c>
      <c r="V26" s="89">
        <f t="shared" si="9"/>
        <v>0.59822934232715008</v>
      </c>
      <c r="W26" s="89">
        <f t="shared" ref="W26:X26" si="10">W8/W7</f>
        <v>0.48287062572776857</v>
      </c>
      <c r="X26" s="89">
        <f t="shared" si="10"/>
        <v>0.42842463901357419</v>
      </c>
      <c r="Y26" s="89">
        <f t="shared" ref="Y26" si="11">Y8/Y7</f>
        <v>0.51110853521888644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0.37137989778534924</v>
      </c>
      <c r="C28" s="89">
        <f t="shared" ref="C28:V28" si="12">C15/C8</f>
        <v>0.37836604290278414</v>
      </c>
      <c r="D28" s="89">
        <f t="shared" si="12"/>
        <v>0.43712090578245044</v>
      </c>
      <c r="E28" s="89">
        <f t="shared" si="12"/>
        <v>0.51061320754716977</v>
      </c>
      <c r="F28" s="89">
        <f t="shared" si="12"/>
        <v>0.52076002814919076</v>
      </c>
      <c r="G28" s="89">
        <f t="shared" si="12"/>
        <v>0.49419315403422981</v>
      </c>
      <c r="H28" s="89">
        <f t="shared" si="12"/>
        <v>0.46455589801064723</v>
      </c>
      <c r="I28" s="89">
        <f t="shared" si="12"/>
        <v>0.41541861036091332</v>
      </c>
      <c r="J28" s="89">
        <f t="shared" si="12"/>
        <v>0.3896525391370752</v>
      </c>
      <c r="K28" s="89">
        <f t="shared" si="12"/>
        <v>0.41317680042053617</v>
      </c>
      <c r="L28" s="89">
        <f t="shared" si="12"/>
        <v>0.47338782924613987</v>
      </c>
      <c r="M28" s="89">
        <f t="shared" si="12"/>
        <v>0.43941582410528007</v>
      </c>
      <c r="N28" s="89">
        <f t="shared" si="12"/>
        <v>0.44245326741850766</v>
      </c>
      <c r="O28" s="89">
        <f t="shared" si="12"/>
        <v>0.4329820394834496</v>
      </c>
      <c r="P28" s="89">
        <f t="shared" si="12"/>
        <v>0.41800601071475241</v>
      </c>
      <c r="Q28" s="89">
        <f t="shared" si="12"/>
        <v>0.45661109842429781</v>
      </c>
      <c r="R28" s="89">
        <f t="shared" si="12"/>
        <v>0.49957374254049447</v>
      </c>
      <c r="S28" s="89">
        <f t="shared" si="12"/>
        <v>0.54613590939373746</v>
      </c>
      <c r="T28" s="89">
        <f t="shared" si="12"/>
        <v>0.56033480585910256</v>
      </c>
      <c r="U28" s="89">
        <f t="shared" si="12"/>
        <v>0.56137358154713346</v>
      </c>
      <c r="V28" s="89">
        <f t="shared" si="12"/>
        <v>0.54228329809725162</v>
      </c>
      <c r="W28" s="89">
        <f t="shared" ref="W28:X28" si="13">W15/W8</f>
        <v>0.78550577484452344</v>
      </c>
      <c r="X28" s="89">
        <f t="shared" si="13"/>
        <v>0.74867457712698815</v>
      </c>
      <c r="Y28" s="89">
        <f t="shared" ref="Y28" si="14">Y15/Y8</f>
        <v>0.53953734502570305</v>
      </c>
    </row>
    <row r="29" spans="1:25" x14ac:dyDescent="0.3">
      <c r="A29" s="75" t="s">
        <v>213</v>
      </c>
      <c r="B29" s="89">
        <f>B10/B8</f>
        <v>0.40658716638273706</v>
      </c>
      <c r="C29" s="89">
        <f t="shared" ref="C29:V29" si="15">C10/C8</f>
        <v>0.40940209949794615</v>
      </c>
      <c r="D29" s="89">
        <f t="shared" si="15"/>
        <v>0.38374443995147595</v>
      </c>
      <c r="E29" s="89">
        <f t="shared" si="15"/>
        <v>0.3242924528301887</v>
      </c>
      <c r="F29" s="89">
        <f t="shared" si="15"/>
        <v>0.30541871921182268</v>
      </c>
      <c r="G29" s="89">
        <f t="shared" si="15"/>
        <v>0.33190709046454769</v>
      </c>
      <c r="H29" s="89">
        <f t="shared" si="15"/>
        <v>0.3538806388344074</v>
      </c>
      <c r="I29" s="89">
        <f t="shared" si="15"/>
        <v>0.35944021605696047</v>
      </c>
      <c r="J29" s="89">
        <f t="shared" si="15"/>
        <v>0.39194348988163419</v>
      </c>
      <c r="K29" s="89">
        <f t="shared" si="15"/>
        <v>0.36884527772910458</v>
      </c>
      <c r="L29" s="89">
        <f t="shared" si="15"/>
        <v>0.34096276112624885</v>
      </c>
      <c r="M29" s="89">
        <f t="shared" si="15"/>
        <v>0.36382603113464934</v>
      </c>
      <c r="N29" s="89">
        <f t="shared" si="15"/>
        <v>0.36907152788506103</v>
      </c>
      <c r="O29" s="89">
        <f t="shared" si="15"/>
        <v>0.36737420216713673</v>
      </c>
      <c r="P29" s="89">
        <f t="shared" si="15"/>
        <v>0.36573892591140728</v>
      </c>
      <c r="Q29" s="89">
        <f t="shared" si="15"/>
        <v>0.33135419045444164</v>
      </c>
      <c r="R29" s="89">
        <f t="shared" si="15"/>
        <v>0.30946291560102301</v>
      </c>
      <c r="S29" s="89">
        <f t="shared" si="15"/>
        <v>0.2746502331778814</v>
      </c>
      <c r="T29" s="89">
        <f t="shared" si="15"/>
        <v>0.25831202046035806</v>
      </c>
      <c r="U29" s="89">
        <f t="shared" si="15"/>
        <v>0.2487576948750278</v>
      </c>
      <c r="V29" s="89">
        <f t="shared" si="15"/>
        <v>0.27258632840028191</v>
      </c>
      <c r="W29" s="89">
        <f t="shared" ref="W29:X29" si="16">W10/W8</f>
        <v>0.12070059652240132</v>
      </c>
      <c r="X29" s="89">
        <f t="shared" si="16"/>
        <v>0.10515021459227468</v>
      </c>
      <c r="Y29" s="89">
        <f t="shared" ref="Y29" si="17">Y10/Y8</f>
        <v>0.22044148775325068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10449</v>
      </c>
      <c r="C32" s="42">
        <v>12480</v>
      </c>
      <c r="D32" s="42">
        <v>11553</v>
      </c>
      <c r="E32" s="42">
        <v>13604</v>
      </c>
      <c r="F32" s="42">
        <v>15080</v>
      </c>
      <c r="G32" s="42">
        <v>18179</v>
      </c>
      <c r="H32" s="42">
        <v>23426</v>
      </c>
      <c r="I32" s="42">
        <v>28869</v>
      </c>
      <c r="J32" s="42">
        <v>34149</v>
      </c>
      <c r="K32" s="42">
        <v>38438</v>
      </c>
      <c r="L32" s="42">
        <v>34076</v>
      </c>
      <c r="M32" s="42">
        <v>44940</v>
      </c>
      <c r="N32" s="42">
        <v>53982</v>
      </c>
      <c r="O32" s="42">
        <v>59412</v>
      </c>
      <c r="P32" s="42">
        <v>62554</v>
      </c>
      <c r="Q32" s="42">
        <v>68101</v>
      </c>
      <c r="R32" s="42">
        <v>69771</v>
      </c>
      <c r="S32" s="42">
        <v>72572</v>
      </c>
      <c r="T32" s="42">
        <v>76888</v>
      </c>
      <c r="U32" s="42">
        <v>83990</v>
      </c>
      <c r="V32" s="42">
        <v>87528</v>
      </c>
      <c r="W32" s="42">
        <v>77484</v>
      </c>
      <c r="X32" s="42">
        <v>102422</v>
      </c>
      <c r="Y32" s="42">
        <v>118844</v>
      </c>
    </row>
    <row r="33" spans="1:25" x14ac:dyDescent="0.3">
      <c r="A33" s="16" t="s">
        <v>116</v>
      </c>
      <c r="B33" s="42">
        <v>9083</v>
      </c>
      <c r="C33" s="42">
        <v>10703</v>
      </c>
      <c r="D33" s="42">
        <v>9774</v>
      </c>
      <c r="E33" s="42">
        <v>11836</v>
      </c>
      <c r="F33" s="68">
        <v>13091</v>
      </c>
      <c r="G33" s="68">
        <v>15625</v>
      </c>
      <c r="H33" s="68">
        <v>18896</v>
      </c>
      <c r="I33" s="68">
        <v>21969</v>
      </c>
      <c r="J33" s="68">
        <v>24233</v>
      </c>
      <c r="K33" s="68">
        <v>25888</v>
      </c>
      <c r="L33" s="68">
        <v>21336</v>
      </c>
      <c r="M33" s="68">
        <v>29683</v>
      </c>
      <c r="N33" s="68">
        <v>36338</v>
      </c>
      <c r="O33" s="68">
        <v>40673</v>
      </c>
      <c r="P33" s="68">
        <v>41981</v>
      </c>
      <c r="Q33" s="68">
        <v>45526</v>
      </c>
      <c r="R33" s="42">
        <v>44902</v>
      </c>
      <c r="S33" s="42">
        <v>46117</v>
      </c>
      <c r="T33" s="42">
        <v>48569</v>
      </c>
      <c r="U33" s="42">
        <v>54270</v>
      </c>
      <c r="V33" s="42">
        <v>57887</v>
      </c>
      <c r="W33" s="42">
        <v>51291</v>
      </c>
      <c r="X33" s="42">
        <v>73415</v>
      </c>
      <c r="Y33" s="42">
        <v>85597</v>
      </c>
    </row>
    <row r="34" spans="1:25" x14ac:dyDescent="0.3">
      <c r="A34" s="16" t="s">
        <v>117</v>
      </c>
      <c r="B34" s="42">
        <v>1366</v>
      </c>
      <c r="C34" s="42">
        <v>1777</v>
      </c>
      <c r="D34" s="42">
        <v>1779</v>
      </c>
      <c r="E34" s="42">
        <v>1768</v>
      </c>
      <c r="F34" s="68">
        <v>1989</v>
      </c>
      <c r="G34" s="68">
        <v>2554</v>
      </c>
      <c r="H34" s="68">
        <v>4530</v>
      </c>
      <c r="I34" s="68">
        <v>6901</v>
      </c>
      <c r="J34" s="68">
        <v>9916</v>
      </c>
      <c r="K34" s="68">
        <v>12550</v>
      </c>
      <c r="L34" s="68">
        <v>12740</v>
      </c>
      <c r="M34" s="68">
        <v>15257</v>
      </c>
      <c r="N34" s="68">
        <v>17644</v>
      </c>
      <c r="O34" s="68">
        <v>18739</v>
      </c>
      <c r="P34" s="68">
        <v>20574</v>
      </c>
      <c r="Q34" s="42">
        <v>22576</v>
      </c>
      <c r="R34" s="42">
        <v>24869</v>
      </c>
      <c r="S34" s="42">
        <v>26455</v>
      </c>
      <c r="T34" s="42">
        <v>28319</v>
      </c>
      <c r="U34" s="42">
        <v>29720</v>
      </c>
      <c r="V34" s="42">
        <v>29640</v>
      </c>
      <c r="W34" s="42">
        <v>26193</v>
      </c>
      <c r="X34" s="42">
        <v>29007</v>
      </c>
      <c r="Y34" s="42">
        <v>33247</v>
      </c>
    </row>
    <row r="35" spans="1:25" x14ac:dyDescent="0.3">
      <c r="A35" s="76" t="s">
        <v>2</v>
      </c>
      <c r="B35" s="3">
        <f>B36+B44</f>
        <v>658</v>
      </c>
      <c r="C35" s="3">
        <f t="shared" ref="C35:V35" si="18">C36+C44</f>
        <v>771</v>
      </c>
      <c r="D35" s="3">
        <f t="shared" si="18"/>
        <v>779</v>
      </c>
      <c r="E35" s="3">
        <f t="shared" si="18"/>
        <v>779</v>
      </c>
      <c r="F35" s="3">
        <f t="shared" si="18"/>
        <v>793</v>
      </c>
      <c r="G35" s="3">
        <f t="shared" si="18"/>
        <v>876</v>
      </c>
      <c r="H35" s="3">
        <f t="shared" si="18"/>
        <v>1114</v>
      </c>
      <c r="I35" s="3">
        <f t="shared" si="18"/>
        <v>1477</v>
      </c>
      <c r="J35" s="3">
        <f t="shared" si="18"/>
        <v>1900</v>
      </c>
      <c r="K35" s="3">
        <f t="shared" si="18"/>
        <v>2449</v>
      </c>
      <c r="L35" s="3">
        <f t="shared" si="18"/>
        <v>2583</v>
      </c>
      <c r="M35" s="3">
        <f t="shared" si="18"/>
        <v>2564</v>
      </c>
      <c r="N35" s="3">
        <f t="shared" si="18"/>
        <v>2721</v>
      </c>
      <c r="O35" s="3">
        <f t="shared" si="18"/>
        <v>2628</v>
      </c>
      <c r="P35" s="3">
        <f t="shared" si="18"/>
        <v>2763</v>
      </c>
      <c r="Q35" s="3">
        <f t="shared" si="18"/>
        <v>2755</v>
      </c>
      <c r="R35" s="3">
        <f t="shared" si="18"/>
        <v>2773</v>
      </c>
      <c r="S35" s="3">
        <f t="shared" si="18"/>
        <v>2825</v>
      </c>
      <c r="T35" s="3">
        <f t="shared" si="18"/>
        <v>2869</v>
      </c>
      <c r="U35" s="3">
        <f t="shared" si="18"/>
        <v>2977</v>
      </c>
      <c r="V35" s="3">
        <f t="shared" si="18"/>
        <v>2845</v>
      </c>
      <c r="W35" s="3">
        <f t="shared" ref="W35:X35" si="19">W36+W44</f>
        <v>785</v>
      </c>
      <c r="X35" s="3">
        <f t="shared" si="19"/>
        <v>1172</v>
      </c>
      <c r="Y35" s="3">
        <f t="shared" ref="Y35" si="20">Y36+Y44</f>
        <v>2443</v>
      </c>
    </row>
    <row r="36" spans="1:25" x14ac:dyDescent="0.3">
      <c r="A36" s="77" t="s">
        <v>107</v>
      </c>
      <c r="B36" s="42">
        <v>566</v>
      </c>
      <c r="C36" s="42">
        <v>663</v>
      </c>
      <c r="D36" s="42">
        <v>669</v>
      </c>
      <c r="E36" s="42">
        <v>659</v>
      </c>
      <c r="F36" s="68">
        <v>686</v>
      </c>
      <c r="G36" s="68">
        <v>760</v>
      </c>
      <c r="H36" s="68">
        <v>981</v>
      </c>
      <c r="I36" s="68">
        <v>1345</v>
      </c>
      <c r="J36" s="68">
        <v>1744</v>
      </c>
      <c r="K36" s="68">
        <v>2165</v>
      </c>
      <c r="L36" s="68">
        <v>2312</v>
      </c>
      <c r="M36" s="68">
        <v>2270</v>
      </c>
      <c r="N36" s="68">
        <v>2364</v>
      </c>
      <c r="O36" s="68">
        <v>2311</v>
      </c>
      <c r="P36" s="68">
        <v>2477</v>
      </c>
      <c r="Q36" s="68">
        <v>2519</v>
      </c>
      <c r="R36" s="42">
        <v>2553</v>
      </c>
      <c r="S36" s="42">
        <v>2600</v>
      </c>
      <c r="T36" s="42">
        <v>2561</v>
      </c>
      <c r="U36" s="42">
        <v>2597</v>
      </c>
      <c r="V36" s="42">
        <v>2587</v>
      </c>
      <c r="W36" s="42">
        <v>722</v>
      </c>
      <c r="X36" s="42">
        <v>1088</v>
      </c>
      <c r="Y36" s="42">
        <v>2217</v>
      </c>
    </row>
    <row r="37" spans="1:25" x14ac:dyDescent="0.3">
      <c r="A37" s="78" t="s">
        <v>201</v>
      </c>
      <c r="B37" s="42">
        <v>141</v>
      </c>
      <c r="C37" s="42">
        <v>166</v>
      </c>
      <c r="D37" s="42">
        <v>168</v>
      </c>
      <c r="E37" s="42">
        <v>166</v>
      </c>
      <c r="F37" s="68">
        <v>171</v>
      </c>
      <c r="G37" s="68">
        <v>195</v>
      </c>
      <c r="H37" s="68">
        <v>247</v>
      </c>
      <c r="I37" s="68">
        <v>355</v>
      </c>
      <c r="J37" s="68">
        <v>466</v>
      </c>
      <c r="K37" s="68">
        <v>603</v>
      </c>
      <c r="L37" s="68">
        <v>605</v>
      </c>
      <c r="M37" s="68">
        <v>567</v>
      </c>
      <c r="N37" s="68">
        <v>569</v>
      </c>
      <c r="O37" s="68">
        <v>523</v>
      </c>
      <c r="P37" s="68">
        <v>517</v>
      </c>
      <c r="Q37" s="68">
        <v>455</v>
      </c>
      <c r="R37" s="42">
        <v>455</v>
      </c>
      <c r="S37" s="42">
        <v>421</v>
      </c>
      <c r="T37" s="42">
        <v>401</v>
      </c>
      <c r="U37" s="42">
        <v>379</v>
      </c>
      <c r="V37" s="42">
        <v>369</v>
      </c>
      <c r="W37" s="42">
        <v>111</v>
      </c>
      <c r="X37" s="42">
        <v>133</v>
      </c>
      <c r="Y37" s="42">
        <v>223</v>
      </c>
    </row>
    <row r="38" spans="1:25" x14ac:dyDescent="0.3">
      <c r="A38" s="79" t="s">
        <v>202</v>
      </c>
      <c r="B38" s="42">
        <v>2</v>
      </c>
      <c r="C38" s="42">
        <v>2</v>
      </c>
      <c r="D38" s="42">
        <v>2</v>
      </c>
      <c r="E38" s="42">
        <v>2</v>
      </c>
      <c r="F38" s="68">
        <v>3</v>
      </c>
      <c r="G38" s="68">
        <v>3</v>
      </c>
      <c r="H38" s="68">
        <v>4</v>
      </c>
      <c r="I38" s="68">
        <v>10</v>
      </c>
      <c r="J38" s="68">
        <v>10</v>
      </c>
      <c r="K38" s="68">
        <v>10</v>
      </c>
      <c r="L38" s="68">
        <v>10</v>
      </c>
      <c r="M38" s="68">
        <v>10</v>
      </c>
      <c r="N38" s="68">
        <v>11</v>
      </c>
      <c r="O38" s="68">
        <v>11</v>
      </c>
      <c r="P38" s="68">
        <v>11</v>
      </c>
      <c r="Q38" s="68">
        <v>12</v>
      </c>
      <c r="R38" s="42">
        <v>12</v>
      </c>
      <c r="S38" s="42">
        <v>12</v>
      </c>
      <c r="T38" s="42">
        <v>13</v>
      </c>
      <c r="U38" s="42">
        <v>14</v>
      </c>
      <c r="V38" s="42">
        <v>14</v>
      </c>
      <c r="W38" s="42">
        <v>13</v>
      </c>
      <c r="X38" s="42">
        <v>13</v>
      </c>
      <c r="Y38" s="42">
        <v>14</v>
      </c>
    </row>
    <row r="39" spans="1:25" x14ac:dyDescent="0.3">
      <c r="A39" s="79" t="s">
        <v>203</v>
      </c>
      <c r="B39" s="42">
        <v>139</v>
      </c>
      <c r="C39" s="42">
        <v>164</v>
      </c>
      <c r="D39" s="42">
        <v>166</v>
      </c>
      <c r="E39" s="42">
        <v>164</v>
      </c>
      <c r="F39" s="68">
        <v>168</v>
      </c>
      <c r="G39" s="68">
        <v>192</v>
      </c>
      <c r="H39" s="68">
        <v>243</v>
      </c>
      <c r="I39" s="68">
        <v>345</v>
      </c>
      <c r="J39" s="68">
        <v>456</v>
      </c>
      <c r="K39" s="68">
        <v>593</v>
      </c>
      <c r="L39" s="68">
        <v>595</v>
      </c>
      <c r="M39" s="68">
        <v>557</v>
      </c>
      <c r="N39" s="68">
        <v>558</v>
      </c>
      <c r="O39" s="68">
        <v>512</v>
      </c>
      <c r="P39" s="68">
        <v>506</v>
      </c>
      <c r="Q39" s="68">
        <v>444</v>
      </c>
      <c r="R39" s="42">
        <v>443</v>
      </c>
      <c r="S39" s="42">
        <v>409</v>
      </c>
      <c r="T39" s="42">
        <v>388</v>
      </c>
      <c r="U39" s="42">
        <v>365</v>
      </c>
      <c r="V39" s="42">
        <v>355</v>
      </c>
      <c r="W39" s="42">
        <v>98</v>
      </c>
      <c r="X39" s="42">
        <v>120</v>
      </c>
      <c r="Y39" s="42">
        <v>209</v>
      </c>
    </row>
    <row r="40" spans="1:25" x14ac:dyDescent="0.3">
      <c r="A40" s="78" t="s">
        <v>204</v>
      </c>
      <c r="B40" s="42">
        <v>424</v>
      </c>
      <c r="C40" s="42">
        <v>497</v>
      </c>
      <c r="D40" s="42">
        <v>501</v>
      </c>
      <c r="E40" s="42">
        <v>494</v>
      </c>
      <c r="F40" s="68">
        <v>515</v>
      </c>
      <c r="G40" s="68">
        <v>565</v>
      </c>
      <c r="H40" s="68">
        <v>734</v>
      </c>
      <c r="I40" s="68">
        <v>990</v>
      </c>
      <c r="J40" s="68">
        <v>1278</v>
      </c>
      <c r="K40" s="68">
        <v>1562</v>
      </c>
      <c r="L40" s="68">
        <v>1707</v>
      </c>
      <c r="M40" s="68">
        <v>1703</v>
      </c>
      <c r="N40" s="68">
        <v>1795</v>
      </c>
      <c r="O40" s="68">
        <v>1788</v>
      </c>
      <c r="P40" s="68">
        <v>1959</v>
      </c>
      <c r="Q40" s="68">
        <v>2063</v>
      </c>
      <c r="R40" s="42">
        <v>2099</v>
      </c>
      <c r="S40" s="42">
        <v>2178</v>
      </c>
      <c r="T40" s="42">
        <v>2161</v>
      </c>
      <c r="U40" s="42">
        <v>2218</v>
      </c>
      <c r="V40" s="42">
        <v>2217</v>
      </c>
      <c r="W40" s="42">
        <v>611</v>
      </c>
      <c r="X40" s="42">
        <v>955</v>
      </c>
      <c r="Y40" s="42">
        <v>1994</v>
      </c>
    </row>
    <row r="41" spans="1:25" x14ac:dyDescent="0.3">
      <c r="A41" s="79" t="s">
        <v>205</v>
      </c>
      <c r="B41" s="42">
        <v>5</v>
      </c>
      <c r="C41" s="42">
        <v>6</v>
      </c>
      <c r="D41" s="42">
        <v>6</v>
      </c>
      <c r="E41" s="42">
        <v>6</v>
      </c>
      <c r="F41" s="68">
        <v>7</v>
      </c>
      <c r="G41" s="68">
        <v>7</v>
      </c>
      <c r="H41" s="68">
        <v>7</v>
      </c>
      <c r="I41" s="68">
        <v>8</v>
      </c>
      <c r="J41" s="68">
        <v>9</v>
      </c>
      <c r="K41" s="68">
        <v>10</v>
      </c>
      <c r="L41" s="68">
        <v>11</v>
      </c>
      <c r="M41" s="68">
        <v>12</v>
      </c>
      <c r="N41" s="68">
        <v>12</v>
      </c>
      <c r="O41" s="68">
        <v>14</v>
      </c>
      <c r="P41" s="68">
        <v>15</v>
      </c>
      <c r="Q41" s="68">
        <v>15</v>
      </c>
      <c r="R41" s="42">
        <v>18</v>
      </c>
      <c r="S41" s="42">
        <v>21</v>
      </c>
      <c r="T41" s="42">
        <v>21</v>
      </c>
      <c r="U41" s="42">
        <v>22</v>
      </c>
      <c r="V41" s="42">
        <v>23</v>
      </c>
      <c r="W41" s="42">
        <v>7</v>
      </c>
      <c r="X41" s="42">
        <v>8</v>
      </c>
      <c r="Y41" s="42">
        <v>14</v>
      </c>
    </row>
    <row r="42" spans="1:25" x14ac:dyDescent="0.3">
      <c r="A42" s="79" t="s">
        <v>206</v>
      </c>
      <c r="B42" s="42">
        <v>6</v>
      </c>
      <c r="C42" s="42">
        <v>7</v>
      </c>
      <c r="D42" s="42">
        <v>7</v>
      </c>
      <c r="E42" s="42">
        <v>7</v>
      </c>
      <c r="F42" s="68">
        <v>10</v>
      </c>
      <c r="G42" s="68">
        <v>16</v>
      </c>
      <c r="H42" s="68">
        <v>21</v>
      </c>
      <c r="I42" s="68">
        <v>28</v>
      </c>
      <c r="J42" s="68">
        <v>38</v>
      </c>
      <c r="K42" s="68">
        <v>40</v>
      </c>
      <c r="L42" s="68">
        <v>51</v>
      </c>
      <c r="M42" s="68">
        <v>65</v>
      </c>
      <c r="N42" s="68">
        <v>67</v>
      </c>
      <c r="O42" s="68">
        <v>67</v>
      </c>
      <c r="P42" s="68">
        <v>75</v>
      </c>
      <c r="Q42" s="68">
        <v>81</v>
      </c>
      <c r="R42" s="42">
        <v>81</v>
      </c>
      <c r="S42" s="42">
        <v>88</v>
      </c>
      <c r="T42" s="42">
        <v>94</v>
      </c>
      <c r="U42" s="42">
        <v>94</v>
      </c>
      <c r="V42" s="42">
        <v>99</v>
      </c>
      <c r="W42" s="42">
        <v>47</v>
      </c>
      <c r="X42" s="42">
        <v>38</v>
      </c>
      <c r="Y42" s="42">
        <v>49</v>
      </c>
    </row>
    <row r="43" spans="1:25" x14ac:dyDescent="0.3">
      <c r="A43" s="79" t="s">
        <v>207</v>
      </c>
      <c r="B43" s="42">
        <v>413</v>
      </c>
      <c r="C43" s="42">
        <v>484</v>
      </c>
      <c r="D43" s="42">
        <v>488</v>
      </c>
      <c r="E43" s="42">
        <v>480</v>
      </c>
      <c r="F43" s="68">
        <v>498</v>
      </c>
      <c r="G43" s="68">
        <v>542</v>
      </c>
      <c r="H43" s="68">
        <v>706</v>
      </c>
      <c r="I43" s="68">
        <v>954</v>
      </c>
      <c r="J43" s="68">
        <v>1231</v>
      </c>
      <c r="K43" s="68">
        <v>1512</v>
      </c>
      <c r="L43" s="68">
        <v>1645</v>
      </c>
      <c r="M43" s="68">
        <v>1626</v>
      </c>
      <c r="N43" s="68">
        <v>1716</v>
      </c>
      <c r="O43" s="68">
        <v>1708</v>
      </c>
      <c r="P43" s="68">
        <v>1869</v>
      </c>
      <c r="Q43" s="68">
        <v>1967</v>
      </c>
      <c r="R43" s="42">
        <v>2000</v>
      </c>
      <c r="S43" s="42">
        <v>2070</v>
      </c>
      <c r="T43" s="42">
        <v>2045</v>
      </c>
      <c r="U43" s="42">
        <v>2102</v>
      </c>
      <c r="V43" s="42">
        <v>2094</v>
      </c>
      <c r="W43" s="42">
        <v>557</v>
      </c>
      <c r="X43" s="42">
        <v>910</v>
      </c>
      <c r="Y43" s="42">
        <v>1931</v>
      </c>
    </row>
    <row r="44" spans="1:25" x14ac:dyDescent="0.3">
      <c r="A44" s="77" t="s">
        <v>108</v>
      </c>
      <c r="B44" s="42">
        <v>92</v>
      </c>
      <c r="C44" s="42">
        <v>108</v>
      </c>
      <c r="D44" s="42">
        <v>110</v>
      </c>
      <c r="E44" s="42">
        <v>120</v>
      </c>
      <c r="F44" s="68">
        <v>107</v>
      </c>
      <c r="G44" s="68">
        <v>116</v>
      </c>
      <c r="H44" s="68">
        <v>133</v>
      </c>
      <c r="I44" s="68">
        <v>132</v>
      </c>
      <c r="J44" s="68">
        <v>156</v>
      </c>
      <c r="K44" s="68">
        <v>284</v>
      </c>
      <c r="L44" s="68">
        <v>271</v>
      </c>
      <c r="M44" s="68">
        <v>294</v>
      </c>
      <c r="N44" s="68">
        <v>357</v>
      </c>
      <c r="O44" s="68">
        <v>317</v>
      </c>
      <c r="P44" s="68">
        <v>286</v>
      </c>
      <c r="Q44" s="68">
        <v>236</v>
      </c>
      <c r="R44" s="42">
        <v>220</v>
      </c>
      <c r="S44" s="42">
        <v>225</v>
      </c>
      <c r="T44" s="42">
        <v>308</v>
      </c>
      <c r="U44" s="42">
        <v>380</v>
      </c>
      <c r="V44" s="42">
        <v>258</v>
      </c>
      <c r="W44" s="42">
        <v>63</v>
      </c>
      <c r="X44" s="42">
        <v>84</v>
      </c>
      <c r="Y44" s="42">
        <v>226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0.17173252279635265</v>
      </c>
      <c r="D46" s="65">
        <f t="shared" si="21"/>
        <v>1.037613488975353E-2</v>
      </c>
      <c r="E46" s="65">
        <f t="shared" si="21"/>
        <v>0</v>
      </c>
      <c r="F46" s="65">
        <f t="shared" si="21"/>
        <v>1.797175866495504E-2</v>
      </c>
      <c r="G46" s="65">
        <f t="shared" si="21"/>
        <v>0.10466582597730145</v>
      </c>
      <c r="H46" s="65">
        <f t="shared" si="21"/>
        <v>0.27168949771689488</v>
      </c>
      <c r="I46" s="65">
        <f t="shared" si="21"/>
        <v>0.32585278276481144</v>
      </c>
      <c r="J46" s="65">
        <f t="shared" si="21"/>
        <v>0.28639133378469861</v>
      </c>
      <c r="K46" s="65">
        <f t="shared" si="21"/>
        <v>0.28894736842105262</v>
      </c>
      <c r="L46" s="65">
        <f t="shared" si="21"/>
        <v>5.4716210698244172E-2</v>
      </c>
      <c r="M46" s="65">
        <f t="shared" si="21"/>
        <v>-7.3557878435926982E-3</v>
      </c>
      <c r="N46" s="65">
        <f t="shared" si="21"/>
        <v>6.1232449297971892E-2</v>
      </c>
      <c r="O46" s="65">
        <f t="shared" si="21"/>
        <v>-3.4178610804851184E-2</v>
      </c>
      <c r="P46" s="65">
        <f t="shared" si="21"/>
        <v>5.1369863013698724E-2</v>
      </c>
      <c r="Q46" s="65">
        <f t="shared" si="21"/>
        <v>-2.8954035468693462E-3</v>
      </c>
      <c r="R46" s="65">
        <f t="shared" si="21"/>
        <v>6.5335753176043454E-3</v>
      </c>
      <c r="S46" s="65">
        <f t="shared" si="21"/>
        <v>1.875225387666779E-2</v>
      </c>
      <c r="T46" s="65">
        <f t="shared" si="21"/>
        <v>1.5575221238937953E-2</v>
      </c>
      <c r="U46" s="65">
        <f t="shared" si="21"/>
        <v>3.7643778319972121E-2</v>
      </c>
      <c r="V46" s="65">
        <f t="shared" si="21"/>
        <v>-4.4339939536446105E-2</v>
      </c>
      <c r="W46" s="65">
        <f t="shared" si="21"/>
        <v>-0.72407732864674867</v>
      </c>
      <c r="X46" s="65">
        <f t="shared" si="21"/>
        <v>0.4929936305732483</v>
      </c>
      <c r="Y46" s="65">
        <f t="shared" si="21"/>
        <v>1.0844709897610922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0.17137809187279163</v>
      </c>
      <c r="D47" s="65">
        <f t="shared" si="21"/>
        <v>9.0497737556560764E-3</v>
      </c>
      <c r="E47" s="65">
        <f t="shared" si="21"/>
        <v>-1.4947683109118093E-2</v>
      </c>
      <c r="F47" s="65">
        <f t="shared" si="21"/>
        <v>4.0971168437025751E-2</v>
      </c>
      <c r="G47" s="65">
        <f t="shared" si="21"/>
        <v>0.10787172011661816</v>
      </c>
      <c r="H47" s="65">
        <f t="shared" si="21"/>
        <v>0.29078947368421049</v>
      </c>
      <c r="I47" s="65">
        <f t="shared" si="21"/>
        <v>0.37104994903160038</v>
      </c>
      <c r="J47" s="65">
        <f t="shared" si="21"/>
        <v>0.29665427509293685</v>
      </c>
      <c r="K47" s="65">
        <f t="shared" si="21"/>
        <v>0.24139908256880727</v>
      </c>
      <c r="L47" s="65">
        <f t="shared" si="21"/>
        <v>6.7898383371824522E-2</v>
      </c>
      <c r="M47" s="65">
        <f t="shared" si="21"/>
        <v>-1.8166089965397925E-2</v>
      </c>
      <c r="N47" s="65">
        <f t="shared" si="21"/>
        <v>4.1409691629956003E-2</v>
      </c>
      <c r="O47" s="65">
        <f t="shared" si="21"/>
        <v>-2.2419627749576954E-2</v>
      </c>
      <c r="P47" s="65">
        <f t="shared" si="21"/>
        <v>7.1830376460406686E-2</v>
      </c>
      <c r="Q47" s="65">
        <f t="shared" si="21"/>
        <v>1.6955995155429893E-2</v>
      </c>
      <c r="R47" s="65">
        <f t="shared" si="21"/>
        <v>1.349741961095674E-2</v>
      </c>
      <c r="S47" s="65">
        <f t="shared" si="21"/>
        <v>1.8409714061887961E-2</v>
      </c>
      <c r="T47" s="65">
        <f t="shared" si="21"/>
        <v>-1.5000000000000013E-2</v>
      </c>
      <c r="U47" s="65">
        <f t="shared" si="21"/>
        <v>1.4057008980866925E-2</v>
      </c>
      <c r="V47" s="65">
        <f t="shared" si="21"/>
        <v>-3.8505968425105452E-3</v>
      </c>
      <c r="W47" s="65">
        <f t="shared" si="21"/>
        <v>-0.72091225357557009</v>
      </c>
      <c r="X47" s="65">
        <f t="shared" si="21"/>
        <v>0.50692520775623273</v>
      </c>
      <c r="Y47" s="65">
        <f t="shared" si="21"/>
        <v>1.0376838235294117</v>
      </c>
    </row>
    <row r="48" spans="1:25" x14ac:dyDescent="0.3">
      <c r="A48" s="74" t="s">
        <v>214</v>
      </c>
      <c r="B48" s="65" t="s">
        <v>3</v>
      </c>
      <c r="C48" s="65">
        <f>C37/B37-1</f>
        <v>0.17730496453900702</v>
      </c>
      <c r="D48" s="65">
        <f>D37/C37-1</f>
        <v>1.2048192771084265E-2</v>
      </c>
      <c r="E48" s="65">
        <f>E37/D37-1</f>
        <v>-1.1904761904761862E-2</v>
      </c>
      <c r="F48" s="65">
        <f>F37/E37-1</f>
        <v>3.0120481927710774E-2</v>
      </c>
      <c r="G48" s="65">
        <f t="shared" si="21"/>
        <v>0.14035087719298245</v>
      </c>
      <c r="H48" s="65">
        <f t="shared" si="21"/>
        <v>0.26666666666666661</v>
      </c>
      <c r="I48" s="65">
        <f t="shared" si="21"/>
        <v>0.43724696356275294</v>
      </c>
      <c r="J48" s="65">
        <f t="shared" si="21"/>
        <v>0.3126760563380282</v>
      </c>
      <c r="K48" s="65">
        <f t="shared" si="21"/>
        <v>0.29399141630901293</v>
      </c>
      <c r="L48" s="65">
        <f t="shared" si="21"/>
        <v>3.3167495854062867E-3</v>
      </c>
      <c r="M48" s="65">
        <f t="shared" si="21"/>
        <v>-6.2809917355371891E-2</v>
      </c>
      <c r="N48" s="65">
        <f t="shared" si="21"/>
        <v>3.5273368606703048E-3</v>
      </c>
      <c r="O48" s="65">
        <f t="shared" si="21"/>
        <v>-8.084358523725832E-2</v>
      </c>
      <c r="P48" s="65">
        <f t="shared" si="21"/>
        <v>-1.147227533460804E-2</v>
      </c>
      <c r="Q48" s="65">
        <f t="shared" si="21"/>
        <v>-0.11992263056092844</v>
      </c>
      <c r="R48" s="65">
        <f t="shared" si="21"/>
        <v>0</v>
      </c>
      <c r="S48" s="65">
        <f t="shared" si="21"/>
        <v>-7.4725274725274682E-2</v>
      </c>
      <c r="T48" s="65">
        <f t="shared" si="21"/>
        <v>-4.7505938242280332E-2</v>
      </c>
      <c r="U48" s="65">
        <f t="shared" si="21"/>
        <v>-5.4862842892768104E-2</v>
      </c>
      <c r="V48" s="65">
        <f t="shared" si="21"/>
        <v>-2.6385224274406371E-2</v>
      </c>
      <c r="W48" s="65">
        <f t="shared" si="21"/>
        <v>-0.69918699186991873</v>
      </c>
      <c r="X48" s="65">
        <f t="shared" si="21"/>
        <v>0.19819819819819817</v>
      </c>
      <c r="Y48" s="65">
        <f t="shared" si="21"/>
        <v>0.67669172932330834</v>
      </c>
    </row>
    <row r="49" spans="1:25" x14ac:dyDescent="0.3">
      <c r="A49" s="74" t="s">
        <v>215</v>
      </c>
      <c r="B49" s="65" t="s">
        <v>3</v>
      </c>
      <c r="C49" s="65">
        <f>C40/B40-1</f>
        <v>0.17216981132075482</v>
      </c>
      <c r="D49" s="65">
        <f>D40/C40-1</f>
        <v>8.0482897384306362E-3</v>
      </c>
      <c r="E49" s="65">
        <f>E40/D40-1</f>
        <v>-1.3972055888223589E-2</v>
      </c>
      <c r="F49" s="65">
        <f>F40/E40-1</f>
        <v>4.2510121457489891E-2</v>
      </c>
      <c r="G49" s="65">
        <f t="shared" ref="G49:Y49" si="22">G40/F40-1</f>
        <v>9.7087378640776656E-2</v>
      </c>
      <c r="H49" s="65">
        <f t="shared" si="22"/>
        <v>0.29911504424778768</v>
      </c>
      <c r="I49" s="65">
        <f t="shared" si="22"/>
        <v>0.3487738419618529</v>
      </c>
      <c r="J49" s="65">
        <f t="shared" si="22"/>
        <v>0.29090909090909101</v>
      </c>
      <c r="K49" s="65">
        <f t="shared" si="22"/>
        <v>0.22222222222222232</v>
      </c>
      <c r="L49" s="65">
        <f t="shared" si="22"/>
        <v>9.2829705505761861E-2</v>
      </c>
      <c r="M49" s="65">
        <f t="shared" si="22"/>
        <v>-2.3432923257176164E-3</v>
      </c>
      <c r="N49" s="65">
        <f t="shared" si="22"/>
        <v>5.4022313564298319E-2</v>
      </c>
      <c r="O49" s="65">
        <f t="shared" si="22"/>
        <v>-3.8997214484679521E-3</v>
      </c>
      <c r="P49" s="65">
        <f t="shared" si="22"/>
        <v>9.5637583892617339E-2</v>
      </c>
      <c r="Q49" s="65">
        <f t="shared" si="22"/>
        <v>5.308831036242978E-2</v>
      </c>
      <c r="R49" s="65">
        <f t="shared" si="22"/>
        <v>1.7450315075133283E-2</v>
      </c>
      <c r="S49" s="65">
        <f t="shared" si="22"/>
        <v>3.7636969985707536E-2</v>
      </c>
      <c r="T49" s="65">
        <f t="shared" si="22"/>
        <v>-7.8053259871441183E-3</v>
      </c>
      <c r="U49" s="65">
        <f t="shared" si="22"/>
        <v>2.6376677464136966E-2</v>
      </c>
      <c r="V49" s="65">
        <f t="shared" si="22"/>
        <v>-4.5085662759247747E-4</v>
      </c>
      <c r="W49" s="65">
        <f t="shared" si="22"/>
        <v>-0.72440234551195304</v>
      </c>
      <c r="X49" s="65">
        <f t="shared" si="22"/>
        <v>0.56301145662847785</v>
      </c>
      <c r="Y49" s="65">
        <f t="shared" si="22"/>
        <v>1.087958115183246</v>
      </c>
    </row>
    <row r="50" spans="1:25" x14ac:dyDescent="0.3">
      <c r="A50" s="73" t="s">
        <v>110</v>
      </c>
      <c r="B50" s="65" t="s">
        <v>3</v>
      </c>
      <c r="C50" s="88">
        <f>C44/B44-1</f>
        <v>0.17391304347826098</v>
      </c>
      <c r="D50" s="88">
        <f>D44/C44-1</f>
        <v>1.8518518518518601E-2</v>
      </c>
      <c r="E50" s="88">
        <f>E44/D44-1</f>
        <v>9.0909090909090828E-2</v>
      </c>
      <c r="F50" s="88">
        <f>F44/E44-1</f>
        <v>-0.10833333333333328</v>
      </c>
      <c r="G50" s="88">
        <f t="shared" ref="G50:Y50" si="23">G44/F44-1</f>
        <v>8.4112149532710179E-2</v>
      </c>
      <c r="H50" s="88">
        <f t="shared" si="23"/>
        <v>0.14655172413793105</v>
      </c>
      <c r="I50" s="88">
        <f t="shared" si="23"/>
        <v>-7.5187969924812581E-3</v>
      </c>
      <c r="J50" s="88">
        <f t="shared" si="23"/>
        <v>0.18181818181818188</v>
      </c>
      <c r="K50" s="88">
        <f t="shared" si="23"/>
        <v>0.82051282051282048</v>
      </c>
      <c r="L50" s="88">
        <f t="shared" si="23"/>
        <v>-4.5774647887323994E-2</v>
      </c>
      <c r="M50" s="88">
        <f t="shared" si="23"/>
        <v>8.4870848708487046E-2</v>
      </c>
      <c r="N50" s="88">
        <f t="shared" si="23"/>
        <v>0.21428571428571419</v>
      </c>
      <c r="O50" s="88">
        <f t="shared" si="23"/>
        <v>-0.11204481792717091</v>
      </c>
      <c r="P50" s="88">
        <f t="shared" si="23"/>
        <v>-9.7791798107255468E-2</v>
      </c>
      <c r="Q50" s="88">
        <f t="shared" si="23"/>
        <v>-0.17482517482517479</v>
      </c>
      <c r="R50" s="88">
        <f t="shared" si="23"/>
        <v>-6.7796610169491567E-2</v>
      </c>
      <c r="S50" s="88">
        <f t="shared" si="23"/>
        <v>2.2727272727272707E-2</v>
      </c>
      <c r="T50" s="88">
        <f t="shared" si="23"/>
        <v>0.36888888888888882</v>
      </c>
      <c r="U50" s="88">
        <f t="shared" si="23"/>
        <v>0.23376623376623384</v>
      </c>
      <c r="V50" s="88">
        <f t="shared" si="23"/>
        <v>-0.32105263157894737</v>
      </c>
      <c r="W50" s="88">
        <f t="shared" si="23"/>
        <v>-0.7558139534883721</v>
      </c>
      <c r="X50" s="88">
        <f t="shared" si="23"/>
        <v>0.33333333333333326</v>
      </c>
      <c r="Y50" s="88">
        <f t="shared" si="23"/>
        <v>1.6904761904761907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6.2972533256770977E-2</v>
      </c>
      <c r="C52" s="65">
        <f t="shared" si="24"/>
        <v>6.1778846153846156E-2</v>
      </c>
      <c r="D52" s="65">
        <f t="shared" si="24"/>
        <v>6.742837358261923E-2</v>
      </c>
      <c r="E52" s="65">
        <f t="shared" si="24"/>
        <v>5.7262569832402237E-2</v>
      </c>
      <c r="F52" s="65">
        <f t="shared" si="24"/>
        <v>5.2586206896551725E-2</v>
      </c>
      <c r="G52" s="65">
        <f t="shared" si="24"/>
        <v>4.8187469057703942E-2</v>
      </c>
      <c r="H52" s="65">
        <f t="shared" si="24"/>
        <v>4.7553999829249551E-2</v>
      </c>
      <c r="I52" s="65">
        <f t="shared" si="24"/>
        <v>5.1162146246839173E-2</v>
      </c>
      <c r="J52" s="65">
        <f t="shared" si="24"/>
        <v>5.563852528624557E-2</v>
      </c>
      <c r="K52" s="65">
        <f t="shared" si="24"/>
        <v>6.3712992351319012E-2</v>
      </c>
      <c r="L52" s="65">
        <f t="shared" si="24"/>
        <v>7.5801150369761705E-2</v>
      </c>
      <c r="M52" s="65">
        <f t="shared" si="24"/>
        <v>5.7053849577214065E-2</v>
      </c>
      <c r="N52" s="65">
        <f t="shared" si="24"/>
        <v>5.0405690785817497E-2</v>
      </c>
      <c r="O52" s="65">
        <f t="shared" si="24"/>
        <v>4.4233488184205208E-2</v>
      </c>
      <c r="P52" s="65">
        <f t="shared" si="24"/>
        <v>4.4169837260606838E-2</v>
      </c>
      <c r="Q52" s="65">
        <f t="shared" si="24"/>
        <v>4.0454618874906388E-2</v>
      </c>
      <c r="R52" s="65">
        <f t="shared" si="24"/>
        <v>3.9744306373708273E-2</v>
      </c>
      <c r="S52" s="65">
        <f t="shared" si="24"/>
        <v>3.8926858843631153E-2</v>
      </c>
      <c r="T52" s="65">
        <f t="shared" si="24"/>
        <v>3.7314015190927065E-2</v>
      </c>
      <c r="U52" s="65">
        <f t="shared" si="24"/>
        <v>3.5444695797118703E-2</v>
      </c>
      <c r="V52" s="65">
        <f t="shared" si="24"/>
        <v>3.2503884471254914E-2</v>
      </c>
      <c r="W52" s="65">
        <f t="shared" ref="W52:X52" si="25">W35/W32</f>
        <v>1.0131123844922823E-2</v>
      </c>
      <c r="X52" s="65">
        <f t="shared" si="25"/>
        <v>1.1442854074319971E-2</v>
      </c>
      <c r="Y52" s="65">
        <f t="shared" ref="Y52" si="26">Y35/Y32</f>
        <v>2.0556359597455488E-2</v>
      </c>
    </row>
    <row r="53" spans="1:25" x14ac:dyDescent="0.3">
      <c r="A53" s="75" t="s">
        <v>217</v>
      </c>
      <c r="B53" s="88">
        <f t="shared" ref="B53:V53" si="27">B35/B34</f>
        <v>0.48169838945827231</v>
      </c>
      <c r="C53" s="88">
        <f t="shared" si="27"/>
        <v>0.43387732132808104</v>
      </c>
      <c r="D53" s="88">
        <f t="shared" si="27"/>
        <v>0.43788645306351881</v>
      </c>
      <c r="E53" s="88">
        <f t="shared" si="27"/>
        <v>0.44061085972850678</v>
      </c>
      <c r="F53" s="88">
        <f t="shared" si="27"/>
        <v>0.39869281045751637</v>
      </c>
      <c r="G53" s="88">
        <f t="shared" si="27"/>
        <v>0.34299138606108065</v>
      </c>
      <c r="H53" s="88">
        <f t="shared" si="27"/>
        <v>0.24591611479028697</v>
      </c>
      <c r="I53" s="88">
        <f t="shared" si="27"/>
        <v>0.21402695261556295</v>
      </c>
      <c r="J53" s="88">
        <f t="shared" si="27"/>
        <v>0.19160951996772893</v>
      </c>
      <c r="K53" s="88">
        <f t="shared" si="27"/>
        <v>0.19513944223107571</v>
      </c>
      <c r="L53" s="88">
        <f t="shared" si="27"/>
        <v>0.20274725274725275</v>
      </c>
      <c r="M53" s="88">
        <f t="shared" si="27"/>
        <v>0.16805400799632955</v>
      </c>
      <c r="N53" s="88">
        <f t="shared" si="27"/>
        <v>0.15421673090002266</v>
      </c>
      <c r="O53" s="88">
        <f t="shared" si="27"/>
        <v>0.14024227546827472</v>
      </c>
      <c r="P53" s="88">
        <f t="shared" si="27"/>
        <v>0.13429571303587051</v>
      </c>
      <c r="Q53" s="88">
        <f t="shared" si="27"/>
        <v>0.1220322466335932</v>
      </c>
      <c r="R53" s="88">
        <f t="shared" si="27"/>
        <v>0.11150428243998553</v>
      </c>
      <c r="S53" s="88">
        <f t="shared" si="27"/>
        <v>0.10678510678510679</v>
      </c>
      <c r="T53" s="88">
        <f t="shared" si="27"/>
        <v>0.10131007450828065</v>
      </c>
      <c r="U53" s="88">
        <f t="shared" si="27"/>
        <v>0.10016823687752355</v>
      </c>
      <c r="V53" s="88">
        <f t="shared" si="27"/>
        <v>9.5985155195681515E-2</v>
      </c>
      <c r="W53" s="88">
        <f t="shared" ref="W53:X53" si="28">W35/W34</f>
        <v>2.9969839270033979E-2</v>
      </c>
      <c r="X53" s="88">
        <f t="shared" si="28"/>
        <v>4.0404040404040407E-2</v>
      </c>
      <c r="Y53" s="88">
        <f t="shared" ref="Y53" si="29">Y35/Y34</f>
        <v>7.3480314013294426E-2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9.11854103343465E-3</v>
      </c>
      <c r="C55" s="88">
        <f t="shared" ref="C55:V55" si="30">C42/C35</f>
        <v>9.0791180285343717E-3</v>
      </c>
      <c r="D55" s="88">
        <f t="shared" si="30"/>
        <v>8.9858793324775355E-3</v>
      </c>
      <c r="E55" s="88">
        <f t="shared" si="30"/>
        <v>8.9858793324775355E-3</v>
      </c>
      <c r="F55" s="88">
        <f t="shared" si="30"/>
        <v>1.2610340479192938E-2</v>
      </c>
      <c r="G55" s="88">
        <f t="shared" si="30"/>
        <v>1.8264840182648401E-2</v>
      </c>
      <c r="H55" s="88">
        <f t="shared" si="30"/>
        <v>1.8850987432675045E-2</v>
      </c>
      <c r="I55" s="88">
        <f t="shared" si="30"/>
        <v>1.8957345971563982E-2</v>
      </c>
      <c r="J55" s="88">
        <f t="shared" si="30"/>
        <v>0.02</v>
      </c>
      <c r="K55" s="88">
        <f t="shared" si="30"/>
        <v>1.6333197223356473E-2</v>
      </c>
      <c r="L55" s="88">
        <f t="shared" si="30"/>
        <v>1.9744483159117306E-2</v>
      </c>
      <c r="M55" s="88">
        <f t="shared" si="30"/>
        <v>2.5351014040561622E-2</v>
      </c>
      <c r="N55" s="88">
        <f t="shared" si="30"/>
        <v>2.4623300257258361E-2</v>
      </c>
      <c r="O55" s="88">
        <f t="shared" si="30"/>
        <v>2.5494672754946726E-2</v>
      </c>
      <c r="P55" s="88">
        <f t="shared" si="30"/>
        <v>2.714440825190011E-2</v>
      </c>
      <c r="Q55" s="88">
        <f t="shared" si="30"/>
        <v>2.9401088929219599E-2</v>
      </c>
      <c r="R55" s="88">
        <f t="shared" si="30"/>
        <v>2.9210241615578794E-2</v>
      </c>
      <c r="S55" s="88">
        <f t="shared" si="30"/>
        <v>3.1150442477876107E-2</v>
      </c>
      <c r="T55" s="88">
        <f t="shared" si="30"/>
        <v>3.2764029278494249E-2</v>
      </c>
      <c r="U55" s="88">
        <f t="shared" si="30"/>
        <v>3.1575411488075245E-2</v>
      </c>
      <c r="V55" s="88">
        <f t="shared" si="30"/>
        <v>3.4797891036906857E-2</v>
      </c>
      <c r="W55" s="88">
        <f t="shared" ref="W55:X55" si="31">W42/W35</f>
        <v>5.9872611464968153E-2</v>
      </c>
      <c r="X55" s="88">
        <f t="shared" si="31"/>
        <v>3.2423208191126277E-2</v>
      </c>
      <c r="Y55" s="88">
        <f t="shared" ref="Y55" si="32">Y42/Y35</f>
        <v>2.0057306590257881E-2</v>
      </c>
    </row>
    <row r="56" spans="1:25" x14ac:dyDescent="0.3">
      <c r="A56" s="75" t="s">
        <v>219</v>
      </c>
      <c r="B56" s="65">
        <f>B37/B35</f>
        <v>0.21428571428571427</v>
      </c>
      <c r="C56" s="65">
        <f t="shared" ref="C56:V56" si="33">C37/C35</f>
        <v>0.21530479896238652</v>
      </c>
      <c r="D56" s="65">
        <f t="shared" si="33"/>
        <v>0.21566110397946084</v>
      </c>
      <c r="E56" s="65">
        <f t="shared" si="33"/>
        <v>0.21309370988446727</v>
      </c>
      <c r="F56" s="65">
        <f t="shared" si="33"/>
        <v>0.21563682219419925</v>
      </c>
      <c r="G56" s="65">
        <f t="shared" si="33"/>
        <v>0.2226027397260274</v>
      </c>
      <c r="H56" s="65">
        <f t="shared" si="33"/>
        <v>0.22172351885098743</v>
      </c>
      <c r="I56" s="65">
        <f t="shared" si="33"/>
        <v>0.24035206499661477</v>
      </c>
      <c r="J56" s="65">
        <f t="shared" si="33"/>
        <v>0.24526315789473685</v>
      </c>
      <c r="K56" s="65">
        <f t="shared" si="33"/>
        <v>0.2462229481420988</v>
      </c>
      <c r="L56" s="65">
        <f t="shared" si="33"/>
        <v>0.23422377080913667</v>
      </c>
      <c r="M56" s="65">
        <f t="shared" si="33"/>
        <v>0.22113884555382216</v>
      </c>
      <c r="N56" s="65">
        <f t="shared" si="33"/>
        <v>0.20911429621462699</v>
      </c>
      <c r="O56" s="65">
        <f t="shared" si="33"/>
        <v>0.19901065449010655</v>
      </c>
      <c r="P56" s="65">
        <f t="shared" si="33"/>
        <v>0.18711545421643141</v>
      </c>
      <c r="Q56" s="65">
        <f t="shared" si="33"/>
        <v>0.16515426497277677</v>
      </c>
      <c r="R56" s="65">
        <f t="shared" si="33"/>
        <v>0.16408222142084386</v>
      </c>
      <c r="S56" s="65">
        <f t="shared" si="33"/>
        <v>0.14902654867256637</v>
      </c>
      <c r="T56" s="65">
        <f t="shared" si="33"/>
        <v>0.13976995468804462</v>
      </c>
      <c r="U56" s="65">
        <f t="shared" si="33"/>
        <v>0.12730937185085656</v>
      </c>
      <c r="V56" s="65">
        <f t="shared" si="33"/>
        <v>0.12970123022847099</v>
      </c>
      <c r="W56" s="65">
        <f t="shared" ref="W56:X56" si="34">W37/W35</f>
        <v>0.14140127388535031</v>
      </c>
      <c r="X56" s="65">
        <f t="shared" si="34"/>
        <v>0.11348122866894197</v>
      </c>
      <c r="Y56" s="65">
        <f t="shared" ref="Y56" si="35">Y37/Y35</f>
        <v>9.1281211625051165E-2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1103</v>
      </c>
      <c r="C59" s="42">
        <f t="shared" si="36"/>
        <v>1420</v>
      </c>
      <c r="D59" s="42">
        <f t="shared" si="36"/>
        <v>1694</v>
      </c>
      <c r="E59" s="42">
        <f t="shared" si="36"/>
        <v>1765</v>
      </c>
      <c r="F59" s="42">
        <f t="shared" si="36"/>
        <v>2049</v>
      </c>
      <c r="G59" s="42">
        <f t="shared" si="36"/>
        <v>2396</v>
      </c>
      <c r="H59" s="42">
        <f t="shared" si="36"/>
        <v>2455</v>
      </c>
      <c r="I59" s="42">
        <f t="shared" si="36"/>
        <v>2596</v>
      </c>
      <c r="J59" s="42">
        <f t="shared" si="36"/>
        <v>3338</v>
      </c>
      <c r="K59" s="42">
        <f t="shared" si="36"/>
        <v>3258</v>
      </c>
      <c r="L59" s="42">
        <f t="shared" si="36"/>
        <v>2922</v>
      </c>
      <c r="M59" s="42">
        <f t="shared" si="36"/>
        <v>3667</v>
      </c>
      <c r="N59" s="42">
        <f t="shared" si="36"/>
        <v>3752</v>
      </c>
      <c r="O59" s="42">
        <f t="shared" si="36"/>
        <v>4109</v>
      </c>
      <c r="P59" s="42">
        <f t="shared" si="36"/>
        <v>4890</v>
      </c>
      <c r="Q59" s="42">
        <f t="shared" si="36"/>
        <v>6003</v>
      </c>
      <c r="R59" s="42">
        <f t="shared" si="36"/>
        <v>7784</v>
      </c>
      <c r="S59" s="42">
        <f t="shared" si="36"/>
        <v>9183</v>
      </c>
      <c r="T59" s="42">
        <f t="shared" si="36"/>
        <v>10034</v>
      </c>
      <c r="U59" s="42">
        <f t="shared" si="36"/>
        <v>10506</v>
      </c>
      <c r="V59" s="42">
        <f t="shared" si="36"/>
        <v>11345</v>
      </c>
      <c r="W59" s="42">
        <f t="shared" ref="W59:X59" si="37">W8-W35</f>
        <v>7094</v>
      </c>
      <c r="X59" s="42">
        <f t="shared" si="37"/>
        <v>6750</v>
      </c>
      <c r="Y59" s="42">
        <f t="shared" ref="Y59" si="38">Y8-Y35</f>
        <v>10785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0.28739800543970989</v>
      </c>
      <c r="D61" s="87">
        <f t="shared" si="39"/>
        <v>0.19295774647887323</v>
      </c>
      <c r="E61" s="87">
        <f t="shared" si="39"/>
        <v>4.1912632821723729E-2</v>
      </c>
      <c r="F61" s="87">
        <f t="shared" si="39"/>
        <v>0.16090651558073654</v>
      </c>
      <c r="G61" s="87">
        <f t="shared" si="39"/>
        <v>0.1693509028794534</v>
      </c>
      <c r="H61" s="87">
        <f t="shared" si="39"/>
        <v>2.4624373956594323E-2</v>
      </c>
      <c r="I61" s="87">
        <f t="shared" si="39"/>
        <v>5.743380855397149E-2</v>
      </c>
      <c r="J61" s="87">
        <f t="shared" si="39"/>
        <v>0.28582434514637906</v>
      </c>
      <c r="K61" s="87">
        <f t="shared" si="39"/>
        <v>-2.3966446974236069E-2</v>
      </c>
      <c r="L61" s="87">
        <f t="shared" si="39"/>
        <v>-0.10313075506445672</v>
      </c>
      <c r="M61" s="87">
        <f t="shared" si="39"/>
        <v>0.25496235455167693</v>
      </c>
      <c r="N61" s="87">
        <f t="shared" si="39"/>
        <v>2.317971093536951E-2</v>
      </c>
      <c r="O61" s="87">
        <f t="shared" si="39"/>
        <v>9.5149253731343281E-2</v>
      </c>
      <c r="P61" s="87">
        <f t="shared" si="39"/>
        <v>0.1900705767826722</v>
      </c>
      <c r="Q61" s="87">
        <f t="shared" si="39"/>
        <v>0.22760736196319017</v>
      </c>
      <c r="R61" s="87">
        <f t="shared" si="39"/>
        <v>0.29668499083791439</v>
      </c>
      <c r="S61" s="87">
        <f t="shared" si="39"/>
        <v>0.17972764645426517</v>
      </c>
      <c r="T61" s="87">
        <f t="shared" si="39"/>
        <v>9.2671240335402374E-2</v>
      </c>
      <c r="U61" s="87">
        <f t="shared" si="39"/>
        <v>4.7040063783137333E-2</v>
      </c>
      <c r="V61" s="87">
        <f t="shared" si="39"/>
        <v>7.9859128117266323E-2</v>
      </c>
      <c r="W61" s="87">
        <f t="shared" si="39"/>
        <v>-0.3747025121198766</v>
      </c>
      <c r="X61" s="87">
        <f t="shared" si="39"/>
        <v>-4.8491683112489428E-2</v>
      </c>
      <c r="Y61" s="87">
        <f t="shared" si="39"/>
        <v>0.59777777777777774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402" priority="19" stopIfTrue="1" operator="lessThan">
      <formula>0</formula>
    </cfRule>
  </conditionalFormatting>
  <conditionalFormatting sqref="B50:B52 C52:Y52">
    <cfRule type="cellIs" dxfId="401" priority="18" stopIfTrue="1" operator="lessThan">
      <formula>0</formula>
    </cfRule>
  </conditionalFormatting>
  <conditionalFormatting sqref="B19:Y29 Z34:HI35 Z51:HI53">
    <cfRule type="cellIs" dxfId="400" priority="21" stopIfTrue="1" operator="lessThan">
      <formula>0</formula>
    </cfRule>
  </conditionalFormatting>
  <conditionalFormatting sqref="B48:Y56 A57:U57 B59:Y59">
    <cfRule type="cellIs" dxfId="399" priority="4" stopIfTrue="1" operator="lessThan">
      <formula>0</formula>
    </cfRule>
  </conditionalFormatting>
  <conditionalFormatting sqref="B61:Y61">
    <cfRule type="cellIs" dxfId="398" priority="3" stopIfTrue="1" operator="lessThan">
      <formula>0</formula>
    </cfRule>
  </conditionalFormatting>
  <conditionalFormatting sqref="C19:Y23">
    <cfRule type="cellIs" dxfId="397" priority="2" operator="lessThan">
      <formula>0</formula>
    </cfRule>
  </conditionalFormatting>
  <conditionalFormatting sqref="C46:Y50">
    <cfRule type="cellIs" dxfId="396" priority="1" operator="lessThan">
      <formula>0</formula>
    </cfRule>
  </conditionalFormatting>
  <conditionalFormatting sqref="M34:P34">
    <cfRule type="cellIs" dxfId="395" priority="8" stopIfTrue="1" operator="lessThan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0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79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3470</v>
      </c>
      <c r="C5" s="42">
        <v>3526</v>
      </c>
      <c r="D5" s="42">
        <v>3540</v>
      </c>
      <c r="E5" s="42">
        <v>3809</v>
      </c>
      <c r="F5" s="42">
        <v>3784</v>
      </c>
      <c r="G5" s="42">
        <v>3836</v>
      </c>
      <c r="H5" s="42">
        <v>4247</v>
      </c>
      <c r="I5" s="42">
        <v>4259</v>
      </c>
      <c r="J5" s="42">
        <v>5307</v>
      </c>
      <c r="K5" s="42">
        <v>7093</v>
      </c>
      <c r="L5" s="42">
        <v>6610</v>
      </c>
      <c r="M5" s="42">
        <v>8657</v>
      </c>
      <c r="N5" s="42">
        <v>9300</v>
      </c>
      <c r="O5" s="42">
        <v>10088</v>
      </c>
      <c r="P5" s="42">
        <v>11300</v>
      </c>
      <c r="Q5" s="42">
        <v>10723</v>
      </c>
      <c r="R5" s="42">
        <v>9598</v>
      </c>
      <c r="S5" s="42">
        <v>8346</v>
      </c>
      <c r="T5" s="42">
        <v>9578</v>
      </c>
      <c r="U5" s="42">
        <v>10868</v>
      </c>
      <c r="V5" s="42">
        <v>10571</v>
      </c>
      <c r="W5" s="42">
        <v>9194</v>
      </c>
      <c r="X5" s="42">
        <v>11227</v>
      </c>
      <c r="Y5" s="42">
        <v>12091</v>
      </c>
    </row>
    <row r="6" spans="1:25" x14ac:dyDescent="0.3">
      <c r="A6" s="67" t="s">
        <v>113</v>
      </c>
      <c r="B6" s="42">
        <v>2049</v>
      </c>
      <c r="C6" s="42">
        <v>2434</v>
      </c>
      <c r="D6" s="42">
        <v>2538</v>
      </c>
      <c r="E6" s="42">
        <v>2572</v>
      </c>
      <c r="F6" s="68">
        <v>2512</v>
      </c>
      <c r="G6" s="68">
        <v>2673</v>
      </c>
      <c r="H6" s="68">
        <v>3057</v>
      </c>
      <c r="I6" s="68">
        <v>3072</v>
      </c>
      <c r="J6" s="68">
        <v>3968</v>
      </c>
      <c r="K6" s="68">
        <v>5637</v>
      </c>
      <c r="L6" s="68">
        <v>5104</v>
      </c>
      <c r="M6" s="68">
        <v>6943</v>
      </c>
      <c r="N6" s="68">
        <v>7416</v>
      </c>
      <c r="O6" s="68">
        <v>7979</v>
      </c>
      <c r="P6" s="68">
        <v>9095</v>
      </c>
      <c r="Q6" s="68">
        <v>8273</v>
      </c>
      <c r="R6" s="42">
        <v>7112</v>
      </c>
      <c r="S6" s="42">
        <v>6017</v>
      </c>
      <c r="T6" s="42">
        <v>6854</v>
      </c>
      <c r="U6" s="42">
        <v>8157</v>
      </c>
      <c r="V6" s="42">
        <v>7720</v>
      </c>
      <c r="W6" s="42">
        <v>7371</v>
      </c>
      <c r="X6" s="42">
        <v>9375</v>
      </c>
      <c r="Y6" s="42">
        <v>9792</v>
      </c>
    </row>
    <row r="7" spans="1:25" x14ac:dyDescent="0.3">
      <c r="A7" s="67" t="s">
        <v>114</v>
      </c>
      <c r="B7" s="42">
        <v>1422</v>
      </c>
      <c r="C7" s="42">
        <v>1092</v>
      </c>
      <c r="D7" s="42">
        <v>1003</v>
      </c>
      <c r="E7" s="42">
        <v>1237</v>
      </c>
      <c r="F7" s="68">
        <v>1272</v>
      </c>
      <c r="G7" s="68">
        <v>1164</v>
      </c>
      <c r="H7" s="68">
        <v>1190</v>
      </c>
      <c r="I7" s="68">
        <v>1186</v>
      </c>
      <c r="J7" s="68">
        <v>1339</v>
      </c>
      <c r="K7" s="68">
        <v>1456</v>
      </c>
      <c r="L7" s="68">
        <v>1506</v>
      </c>
      <c r="M7" s="68">
        <v>1714</v>
      </c>
      <c r="N7" s="68">
        <v>1883</v>
      </c>
      <c r="O7" s="68">
        <v>2109</v>
      </c>
      <c r="P7" s="68">
        <v>2205</v>
      </c>
      <c r="Q7" s="42">
        <v>2450</v>
      </c>
      <c r="R7" s="42">
        <v>2486</v>
      </c>
      <c r="S7" s="42">
        <v>2329</v>
      </c>
      <c r="T7" s="42">
        <v>2724</v>
      </c>
      <c r="U7" s="42">
        <v>2711</v>
      </c>
      <c r="V7" s="42">
        <v>2852</v>
      </c>
      <c r="W7" s="42">
        <v>1823</v>
      </c>
      <c r="X7" s="42">
        <v>1851</v>
      </c>
      <c r="Y7" s="42">
        <v>2299</v>
      </c>
    </row>
    <row r="8" spans="1:25" x14ac:dyDescent="0.3">
      <c r="A8" s="69" t="s">
        <v>1</v>
      </c>
      <c r="B8" s="3">
        <f>B9+B17</f>
        <v>522</v>
      </c>
      <c r="C8" s="3">
        <f t="shared" ref="C8:V8" si="0">C9+C17</f>
        <v>571</v>
      </c>
      <c r="D8" s="3">
        <f t="shared" si="0"/>
        <v>518</v>
      </c>
      <c r="E8" s="3">
        <f t="shared" si="0"/>
        <v>449</v>
      </c>
      <c r="F8" s="3">
        <f t="shared" si="0"/>
        <v>409</v>
      </c>
      <c r="G8" s="3">
        <f t="shared" si="0"/>
        <v>411</v>
      </c>
      <c r="H8" s="3">
        <f t="shared" si="0"/>
        <v>440</v>
      </c>
      <c r="I8" s="3">
        <f t="shared" si="0"/>
        <v>435</v>
      </c>
      <c r="J8" s="3">
        <f t="shared" si="0"/>
        <v>455</v>
      </c>
      <c r="K8" s="3">
        <f t="shared" si="0"/>
        <v>446</v>
      </c>
      <c r="L8" s="3">
        <f t="shared" si="0"/>
        <v>460</v>
      </c>
      <c r="M8" s="3">
        <f t="shared" si="0"/>
        <v>501</v>
      </c>
      <c r="N8" s="3">
        <f t="shared" si="0"/>
        <v>595</v>
      </c>
      <c r="O8" s="3">
        <f t="shared" si="0"/>
        <v>649</v>
      </c>
      <c r="P8" s="3">
        <f t="shared" si="0"/>
        <v>773</v>
      </c>
      <c r="Q8" s="3">
        <f t="shared" si="0"/>
        <v>843</v>
      </c>
      <c r="R8" s="3">
        <f t="shared" si="0"/>
        <v>851</v>
      </c>
      <c r="S8" s="3">
        <f t="shared" si="0"/>
        <v>908</v>
      </c>
      <c r="T8" s="3">
        <f t="shared" si="0"/>
        <v>989</v>
      </c>
      <c r="U8" s="3">
        <f t="shared" si="0"/>
        <v>1021</v>
      </c>
      <c r="V8" s="3">
        <f t="shared" si="0"/>
        <v>1055</v>
      </c>
      <c r="W8" s="3">
        <f t="shared" ref="W8:X8" si="1">W9+W17</f>
        <v>384</v>
      </c>
      <c r="X8" s="3">
        <f t="shared" si="1"/>
        <v>439</v>
      </c>
      <c r="Y8" s="3">
        <f t="shared" ref="Y8" si="2">Y9+Y17</f>
        <v>718</v>
      </c>
    </row>
    <row r="9" spans="1:25" x14ac:dyDescent="0.3">
      <c r="A9" s="70" t="s">
        <v>107</v>
      </c>
      <c r="B9" s="42">
        <v>484</v>
      </c>
      <c r="C9" s="42">
        <v>531</v>
      </c>
      <c r="D9" s="42">
        <v>484</v>
      </c>
      <c r="E9" s="42">
        <v>420</v>
      </c>
      <c r="F9" s="68">
        <v>379</v>
      </c>
      <c r="G9" s="68">
        <v>384</v>
      </c>
      <c r="H9" s="68">
        <v>411</v>
      </c>
      <c r="I9" s="68">
        <v>410</v>
      </c>
      <c r="J9" s="68">
        <v>423</v>
      </c>
      <c r="K9" s="68">
        <v>407</v>
      </c>
      <c r="L9" s="68">
        <v>423</v>
      </c>
      <c r="M9" s="68">
        <v>458</v>
      </c>
      <c r="N9" s="68">
        <v>544</v>
      </c>
      <c r="O9" s="68">
        <v>591</v>
      </c>
      <c r="P9" s="68">
        <v>704</v>
      </c>
      <c r="Q9" s="68">
        <v>765</v>
      </c>
      <c r="R9" s="42">
        <v>799</v>
      </c>
      <c r="S9" s="42">
        <v>858</v>
      </c>
      <c r="T9" s="42">
        <v>933</v>
      </c>
      <c r="U9" s="42">
        <v>959</v>
      </c>
      <c r="V9" s="42">
        <v>996</v>
      </c>
      <c r="W9" s="42">
        <v>350</v>
      </c>
      <c r="X9" s="42">
        <v>403</v>
      </c>
      <c r="Y9" s="42">
        <v>654</v>
      </c>
    </row>
    <row r="10" spans="1:25" x14ac:dyDescent="0.3">
      <c r="A10" s="71" t="s">
        <v>201</v>
      </c>
      <c r="B10" s="42">
        <v>146</v>
      </c>
      <c r="C10" s="42">
        <v>169</v>
      </c>
      <c r="D10" s="42">
        <v>141</v>
      </c>
      <c r="E10" s="42">
        <v>109</v>
      </c>
      <c r="F10" s="68">
        <v>96</v>
      </c>
      <c r="G10" s="68">
        <v>105</v>
      </c>
      <c r="H10" s="68">
        <v>120</v>
      </c>
      <c r="I10" s="68">
        <v>124</v>
      </c>
      <c r="J10" s="68">
        <v>129</v>
      </c>
      <c r="K10" s="68">
        <v>115</v>
      </c>
      <c r="L10" s="68">
        <v>117</v>
      </c>
      <c r="M10" s="68">
        <v>139</v>
      </c>
      <c r="N10" s="68">
        <v>171</v>
      </c>
      <c r="O10" s="68">
        <v>170</v>
      </c>
      <c r="P10" s="68">
        <v>195</v>
      </c>
      <c r="Q10" s="68">
        <v>211</v>
      </c>
      <c r="R10" s="42">
        <v>196</v>
      </c>
      <c r="S10" s="42">
        <v>178</v>
      </c>
      <c r="T10" s="42">
        <v>193</v>
      </c>
      <c r="U10" s="42">
        <v>186</v>
      </c>
      <c r="V10" s="42">
        <v>185</v>
      </c>
      <c r="W10" s="42">
        <v>21</v>
      </c>
      <c r="X10" s="42">
        <v>34</v>
      </c>
      <c r="Y10" s="42">
        <v>69</v>
      </c>
    </row>
    <row r="11" spans="1:25" x14ac:dyDescent="0.3">
      <c r="A11" s="72" t="s">
        <v>202</v>
      </c>
      <c r="B11" s="42">
        <v>4</v>
      </c>
      <c r="C11" s="42">
        <v>6</v>
      </c>
      <c r="D11" s="42">
        <v>7</v>
      </c>
      <c r="E11" s="42">
        <v>5</v>
      </c>
      <c r="F11" s="68">
        <v>4</v>
      </c>
      <c r="G11" s="68">
        <v>5</v>
      </c>
      <c r="H11" s="68">
        <v>6</v>
      </c>
      <c r="I11" s="68">
        <v>6</v>
      </c>
      <c r="J11" s="68">
        <v>7</v>
      </c>
      <c r="K11" s="68">
        <v>5</v>
      </c>
      <c r="L11" s="68">
        <v>4</v>
      </c>
      <c r="M11" s="68">
        <v>4</v>
      </c>
      <c r="N11" s="68">
        <v>4</v>
      </c>
      <c r="O11" s="68">
        <v>4</v>
      </c>
      <c r="P11" s="68">
        <v>4</v>
      </c>
      <c r="Q11" s="68">
        <v>4</v>
      </c>
      <c r="R11" s="42">
        <v>4</v>
      </c>
      <c r="S11" s="42">
        <v>4</v>
      </c>
      <c r="T11" s="42">
        <v>3</v>
      </c>
      <c r="U11" s="42">
        <v>2</v>
      </c>
      <c r="V11" s="42">
        <v>4</v>
      </c>
      <c r="W11" s="42">
        <v>1</v>
      </c>
      <c r="X11" s="42">
        <v>1</v>
      </c>
      <c r="Y11" s="42">
        <v>4</v>
      </c>
    </row>
    <row r="12" spans="1:25" x14ac:dyDescent="0.3">
      <c r="A12" s="72" t="s">
        <v>203</v>
      </c>
      <c r="B12" s="42">
        <v>142</v>
      </c>
      <c r="C12" s="42">
        <v>162</v>
      </c>
      <c r="D12" s="42">
        <v>133</v>
      </c>
      <c r="E12" s="42">
        <v>104</v>
      </c>
      <c r="F12" s="68">
        <v>92</v>
      </c>
      <c r="G12" s="68">
        <v>100</v>
      </c>
      <c r="H12" s="68">
        <v>114</v>
      </c>
      <c r="I12" s="68">
        <v>118</v>
      </c>
      <c r="J12" s="68">
        <v>123</v>
      </c>
      <c r="K12" s="68">
        <v>110</v>
      </c>
      <c r="L12" s="68">
        <v>113</v>
      </c>
      <c r="M12" s="68">
        <v>135</v>
      </c>
      <c r="N12" s="68">
        <v>167</v>
      </c>
      <c r="O12" s="68">
        <v>166</v>
      </c>
      <c r="P12" s="68">
        <v>190</v>
      </c>
      <c r="Q12" s="68">
        <v>207</v>
      </c>
      <c r="R12" s="42">
        <v>192</v>
      </c>
      <c r="S12" s="42">
        <v>175</v>
      </c>
      <c r="T12" s="42">
        <v>190</v>
      </c>
      <c r="U12" s="42">
        <v>184</v>
      </c>
      <c r="V12" s="42">
        <v>181</v>
      </c>
      <c r="W12" s="42">
        <v>19</v>
      </c>
      <c r="X12" s="42">
        <v>33</v>
      </c>
      <c r="Y12" s="42">
        <v>65</v>
      </c>
    </row>
    <row r="13" spans="1:25" x14ac:dyDescent="0.3">
      <c r="A13" s="71" t="s">
        <v>204</v>
      </c>
      <c r="B13" s="42">
        <v>338</v>
      </c>
      <c r="C13" s="42">
        <v>362</v>
      </c>
      <c r="D13" s="42">
        <v>343</v>
      </c>
      <c r="E13" s="42">
        <v>312</v>
      </c>
      <c r="F13" s="68">
        <v>284</v>
      </c>
      <c r="G13" s="68">
        <v>279</v>
      </c>
      <c r="H13" s="68">
        <v>291</v>
      </c>
      <c r="I13" s="68">
        <v>286</v>
      </c>
      <c r="J13" s="68">
        <v>293</v>
      </c>
      <c r="K13" s="68">
        <v>292</v>
      </c>
      <c r="L13" s="68">
        <v>306</v>
      </c>
      <c r="M13" s="68">
        <v>319</v>
      </c>
      <c r="N13" s="68">
        <v>372</v>
      </c>
      <c r="O13" s="68">
        <v>421</v>
      </c>
      <c r="P13" s="68">
        <v>509</v>
      </c>
      <c r="Q13" s="68">
        <v>554</v>
      </c>
      <c r="R13" s="42">
        <v>603</v>
      </c>
      <c r="S13" s="42">
        <v>680</v>
      </c>
      <c r="T13" s="42">
        <v>740</v>
      </c>
      <c r="U13" s="42">
        <v>773</v>
      </c>
      <c r="V13" s="42">
        <v>811</v>
      </c>
      <c r="W13" s="42">
        <v>329</v>
      </c>
      <c r="X13" s="42">
        <v>369</v>
      </c>
      <c r="Y13" s="42">
        <v>585</v>
      </c>
    </row>
    <row r="14" spans="1:25" x14ac:dyDescent="0.3">
      <c r="A14" s="72" t="s">
        <v>205</v>
      </c>
      <c r="B14" s="42">
        <v>2</v>
      </c>
      <c r="C14" s="42">
        <v>2</v>
      </c>
      <c r="D14" s="42">
        <v>2</v>
      </c>
      <c r="E14" s="42">
        <v>2</v>
      </c>
      <c r="F14" s="68">
        <v>2</v>
      </c>
      <c r="G14" s="68">
        <v>2</v>
      </c>
      <c r="H14" s="68">
        <v>2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2</v>
      </c>
      <c r="R14" s="42">
        <v>2</v>
      </c>
      <c r="S14" s="42">
        <v>3</v>
      </c>
      <c r="T14" s="42">
        <v>3</v>
      </c>
      <c r="U14" s="42">
        <v>3</v>
      </c>
      <c r="V14" s="42">
        <v>3</v>
      </c>
      <c r="W14" s="42">
        <v>1</v>
      </c>
      <c r="X14" s="42" t="s">
        <v>18</v>
      </c>
      <c r="Y14" s="42">
        <v>1</v>
      </c>
    </row>
    <row r="15" spans="1:25" x14ac:dyDescent="0.3">
      <c r="A15" s="72" t="s">
        <v>206</v>
      </c>
      <c r="B15" s="42">
        <v>196</v>
      </c>
      <c r="C15" s="42">
        <v>198</v>
      </c>
      <c r="D15" s="42">
        <v>210</v>
      </c>
      <c r="E15" s="42">
        <v>206</v>
      </c>
      <c r="F15" s="68">
        <v>189</v>
      </c>
      <c r="G15" s="68">
        <v>172</v>
      </c>
      <c r="H15" s="68">
        <v>165</v>
      </c>
      <c r="I15" s="68">
        <v>152</v>
      </c>
      <c r="J15" s="68">
        <v>153</v>
      </c>
      <c r="K15" s="68">
        <v>158</v>
      </c>
      <c r="L15" s="68">
        <v>163</v>
      </c>
      <c r="M15" s="68">
        <v>160</v>
      </c>
      <c r="N15" s="68">
        <v>167</v>
      </c>
      <c r="O15" s="68">
        <v>180</v>
      </c>
      <c r="P15" s="68">
        <v>205</v>
      </c>
      <c r="Q15" s="68">
        <v>231</v>
      </c>
      <c r="R15" s="42">
        <v>269</v>
      </c>
      <c r="S15" s="42">
        <v>312</v>
      </c>
      <c r="T15" s="42">
        <v>345</v>
      </c>
      <c r="U15" s="42">
        <v>350</v>
      </c>
      <c r="V15" s="42">
        <v>349</v>
      </c>
      <c r="W15" s="42">
        <v>282</v>
      </c>
      <c r="X15" s="42">
        <v>245</v>
      </c>
      <c r="Y15" s="42">
        <v>286</v>
      </c>
    </row>
    <row r="16" spans="1:25" x14ac:dyDescent="0.3">
      <c r="A16" s="72" t="s">
        <v>207</v>
      </c>
      <c r="B16" s="42">
        <v>140</v>
      </c>
      <c r="C16" s="42">
        <v>162</v>
      </c>
      <c r="D16" s="42">
        <v>131</v>
      </c>
      <c r="E16" s="42">
        <v>104</v>
      </c>
      <c r="F16" s="68">
        <v>93</v>
      </c>
      <c r="G16" s="68">
        <v>106</v>
      </c>
      <c r="H16" s="68">
        <v>124</v>
      </c>
      <c r="I16" s="68">
        <v>132</v>
      </c>
      <c r="J16" s="68">
        <v>139</v>
      </c>
      <c r="K16" s="68">
        <v>132</v>
      </c>
      <c r="L16" s="68">
        <v>140</v>
      </c>
      <c r="M16" s="68">
        <v>158</v>
      </c>
      <c r="N16" s="68">
        <v>204</v>
      </c>
      <c r="O16" s="68">
        <v>239</v>
      </c>
      <c r="P16" s="68">
        <v>302</v>
      </c>
      <c r="Q16" s="68">
        <v>321</v>
      </c>
      <c r="R16" s="42">
        <v>331</v>
      </c>
      <c r="S16" s="42">
        <v>365</v>
      </c>
      <c r="T16" s="42">
        <v>392</v>
      </c>
      <c r="U16" s="42">
        <v>420</v>
      </c>
      <c r="V16" s="42">
        <v>459</v>
      </c>
      <c r="W16" s="42">
        <v>46</v>
      </c>
      <c r="X16" s="42">
        <v>124</v>
      </c>
      <c r="Y16" s="42">
        <v>297</v>
      </c>
    </row>
    <row r="17" spans="1:25" x14ac:dyDescent="0.3">
      <c r="A17" s="70" t="s">
        <v>108</v>
      </c>
      <c r="B17" s="42">
        <v>38</v>
      </c>
      <c r="C17" s="42">
        <v>40</v>
      </c>
      <c r="D17" s="42">
        <v>34</v>
      </c>
      <c r="E17" s="42">
        <v>29</v>
      </c>
      <c r="F17" s="68">
        <v>30</v>
      </c>
      <c r="G17" s="68">
        <v>27</v>
      </c>
      <c r="H17" s="68">
        <v>29</v>
      </c>
      <c r="I17" s="68">
        <v>25</v>
      </c>
      <c r="J17" s="68">
        <v>32</v>
      </c>
      <c r="K17" s="68">
        <v>39</v>
      </c>
      <c r="L17" s="68">
        <v>37</v>
      </c>
      <c r="M17" s="68">
        <v>43</v>
      </c>
      <c r="N17" s="68">
        <v>51</v>
      </c>
      <c r="O17" s="68">
        <v>58</v>
      </c>
      <c r="P17" s="68">
        <v>69</v>
      </c>
      <c r="Q17" s="68">
        <v>78</v>
      </c>
      <c r="R17" s="42">
        <v>52</v>
      </c>
      <c r="S17" s="42">
        <v>50</v>
      </c>
      <c r="T17" s="42">
        <v>56</v>
      </c>
      <c r="U17" s="42">
        <v>62</v>
      </c>
      <c r="V17" s="42">
        <v>59</v>
      </c>
      <c r="W17" s="42">
        <v>34</v>
      </c>
      <c r="X17" s="42">
        <v>36</v>
      </c>
      <c r="Y17" s="42">
        <v>64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9.3869731800766187E-2</v>
      </c>
      <c r="D19" s="89">
        <f t="shared" si="3"/>
        <v>-9.2819614711033283E-2</v>
      </c>
      <c r="E19" s="89">
        <f t="shared" si="3"/>
        <v>-0.13320463320463316</v>
      </c>
      <c r="F19" s="89">
        <f t="shared" si="3"/>
        <v>-8.9086859688195963E-2</v>
      </c>
      <c r="G19" s="89">
        <f t="shared" si="3"/>
        <v>4.8899755501221609E-3</v>
      </c>
      <c r="H19" s="89">
        <f t="shared" si="3"/>
        <v>7.0559610705596132E-2</v>
      </c>
      <c r="I19" s="89">
        <f t="shared" si="3"/>
        <v>-1.1363636363636354E-2</v>
      </c>
      <c r="J19" s="89">
        <f t="shared" si="3"/>
        <v>4.5977011494252817E-2</v>
      </c>
      <c r="K19" s="89">
        <f t="shared" si="3"/>
        <v>-1.9780219780219821E-2</v>
      </c>
      <c r="L19" s="89">
        <f t="shared" si="3"/>
        <v>3.1390134529148073E-2</v>
      </c>
      <c r="M19" s="89">
        <f t="shared" si="3"/>
        <v>8.9130434782608736E-2</v>
      </c>
      <c r="N19" s="89">
        <f t="shared" si="3"/>
        <v>0.18762475049900207</v>
      </c>
      <c r="O19" s="89">
        <f t="shared" si="3"/>
        <v>9.0756302521008303E-2</v>
      </c>
      <c r="P19" s="89">
        <f t="shared" si="3"/>
        <v>0.19106317411402163</v>
      </c>
      <c r="Q19" s="89">
        <f t="shared" si="3"/>
        <v>9.0556274256144986E-2</v>
      </c>
      <c r="R19" s="89">
        <f t="shared" si="3"/>
        <v>9.4899169632265412E-3</v>
      </c>
      <c r="S19" s="89">
        <f t="shared" si="3"/>
        <v>6.6980023501762576E-2</v>
      </c>
      <c r="T19" s="89">
        <f t="shared" si="3"/>
        <v>8.9207048458149751E-2</v>
      </c>
      <c r="U19" s="89">
        <f t="shared" si="3"/>
        <v>3.2355915065722884E-2</v>
      </c>
      <c r="V19" s="89">
        <f t="shared" si="3"/>
        <v>3.3300685602350555E-2</v>
      </c>
      <c r="W19" s="89">
        <f t="shared" si="3"/>
        <v>-0.63601895734597158</v>
      </c>
      <c r="X19" s="89">
        <f t="shared" si="3"/>
        <v>0.14322916666666674</v>
      </c>
      <c r="Y19" s="89">
        <f t="shared" si="3"/>
        <v>0.6355353075170842</v>
      </c>
    </row>
    <row r="20" spans="1:25" x14ac:dyDescent="0.3">
      <c r="A20" s="73" t="s">
        <v>4</v>
      </c>
      <c r="B20" s="65" t="s">
        <v>3</v>
      </c>
      <c r="C20" s="89">
        <f t="shared" si="3"/>
        <v>9.710743801652888E-2</v>
      </c>
      <c r="D20" s="89">
        <f t="shared" si="3"/>
        <v>-8.8512241054613972E-2</v>
      </c>
      <c r="E20" s="89">
        <f t="shared" si="3"/>
        <v>-0.13223140495867769</v>
      </c>
      <c r="F20" s="89">
        <f t="shared" si="3"/>
        <v>-9.7619047619047605E-2</v>
      </c>
      <c r="G20" s="89">
        <f t="shared" si="3"/>
        <v>1.3192612137203241E-2</v>
      </c>
      <c r="H20" s="89">
        <f t="shared" si="3"/>
        <v>7.03125E-2</v>
      </c>
      <c r="I20" s="89">
        <f t="shared" si="3"/>
        <v>-2.4330900243308973E-3</v>
      </c>
      <c r="J20" s="89">
        <f t="shared" si="3"/>
        <v>3.170731707317076E-2</v>
      </c>
      <c r="K20" s="89">
        <f t="shared" si="3"/>
        <v>-3.7825059101654901E-2</v>
      </c>
      <c r="L20" s="89">
        <f t="shared" si="3"/>
        <v>3.9312039312039415E-2</v>
      </c>
      <c r="M20" s="89">
        <f t="shared" si="3"/>
        <v>8.2742316784869985E-2</v>
      </c>
      <c r="N20" s="89">
        <f t="shared" si="3"/>
        <v>0.18777292576419224</v>
      </c>
      <c r="O20" s="89">
        <f t="shared" si="3"/>
        <v>8.6397058823529438E-2</v>
      </c>
      <c r="P20" s="89">
        <f t="shared" si="3"/>
        <v>0.19120135363790181</v>
      </c>
      <c r="Q20" s="89">
        <f t="shared" si="3"/>
        <v>8.6647727272727293E-2</v>
      </c>
      <c r="R20" s="89">
        <f t="shared" si="3"/>
        <v>4.4444444444444509E-2</v>
      </c>
      <c r="S20" s="89">
        <f t="shared" si="3"/>
        <v>7.3842302878598165E-2</v>
      </c>
      <c r="T20" s="89">
        <f t="shared" si="3"/>
        <v>8.7412587412587506E-2</v>
      </c>
      <c r="U20" s="89">
        <f t="shared" si="3"/>
        <v>2.7867095391211238E-2</v>
      </c>
      <c r="V20" s="89">
        <f t="shared" si="3"/>
        <v>3.8581856100104339E-2</v>
      </c>
      <c r="W20" s="89">
        <f t="shared" si="3"/>
        <v>-0.64859437751004023</v>
      </c>
      <c r="X20" s="89">
        <f t="shared" si="3"/>
        <v>0.15142857142857147</v>
      </c>
      <c r="Y20" s="89">
        <f t="shared" si="3"/>
        <v>0.62282878411910669</v>
      </c>
    </row>
    <row r="21" spans="1:25" x14ac:dyDescent="0.3">
      <c r="A21" s="74" t="s">
        <v>208</v>
      </c>
      <c r="B21" s="65" t="s">
        <v>3</v>
      </c>
      <c r="C21" s="89">
        <f>C10/B10-1</f>
        <v>0.15753424657534243</v>
      </c>
      <c r="D21" s="89">
        <f t="shared" si="3"/>
        <v>-0.16568047337278102</v>
      </c>
      <c r="E21" s="89">
        <f t="shared" si="3"/>
        <v>-0.22695035460992907</v>
      </c>
      <c r="F21" s="89">
        <f t="shared" si="3"/>
        <v>-0.11926605504587151</v>
      </c>
      <c r="G21" s="89">
        <f t="shared" si="3"/>
        <v>9.375E-2</v>
      </c>
      <c r="H21" s="89">
        <f t="shared" si="3"/>
        <v>0.14285714285714279</v>
      </c>
      <c r="I21" s="89">
        <f t="shared" si="3"/>
        <v>3.3333333333333437E-2</v>
      </c>
      <c r="J21" s="89">
        <f t="shared" si="3"/>
        <v>4.0322580645161255E-2</v>
      </c>
      <c r="K21" s="89">
        <f t="shared" si="3"/>
        <v>-0.10852713178294571</v>
      </c>
      <c r="L21" s="89">
        <f t="shared" si="3"/>
        <v>1.7391304347825987E-2</v>
      </c>
      <c r="M21" s="89">
        <f t="shared" si="3"/>
        <v>0.18803418803418803</v>
      </c>
      <c r="N21" s="89">
        <f t="shared" si="3"/>
        <v>0.2302158273381294</v>
      </c>
      <c r="O21" s="89">
        <f t="shared" si="3"/>
        <v>-5.8479532163743242E-3</v>
      </c>
      <c r="P21" s="89">
        <f t="shared" si="3"/>
        <v>0.14705882352941169</v>
      </c>
      <c r="Q21" s="89">
        <f t="shared" si="3"/>
        <v>8.2051282051281982E-2</v>
      </c>
      <c r="R21" s="89">
        <f t="shared" si="3"/>
        <v>-7.1090047393364886E-2</v>
      </c>
      <c r="S21" s="89">
        <f t="shared" si="3"/>
        <v>-9.1836734693877542E-2</v>
      </c>
      <c r="T21" s="89">
        <f t="shared" si="3"/>
        <v>8.4269662921348409E-2</v>
      </c>
      <c r="U21" s="89">
        <f t="shared" si="3"/>
        <v>-3.6269430051813489E-2</v>
      </c>
      <c r="V21" s="89">
        <f t="shared" si="3"/>
        <v>-5.3763440860215006E-3</v>
      </c>
      <c r="W21" s="89">
        <f t="shared" si="3"/>
        <v>-0.88648648648648654</v>
      </c>
      <c r="X21" s="89">
        <f t="shared" si="3"/>
        <v>0.61904761904761907</v>
      </c>
      <c r="Y21" s="89">
        <f t="shared" si="3"/>
        <v>1.0294117647058822</v>
      </c>
    </row>
    <row r="22" spans="1:25" x14ac:dyDescent="0.3">
      <c r="A22" s="74" t="s">
        <v>209</v>
      </c>
      <c r="B22" s="65" t="s">
        <v>3</v>
      </c>
      <c r="C22" s="89">
        <f>C13/B13-1</f>
        <v>7.1005917159763232E-2</v>
      </c>
      <c r="D22" s="89">
        <f t="shared" ref="D22:Y22" si="4">D13/C13-1</f>
        <v>-5.24861878453039E-2</v>
      </c>
      <c r="E22" s="89">
        <f t="shared" si="4"/>
        <v>-9.0379008746355738E-2</v>
      </c>
      <c r="F22" s="89">
        <f t="shared" si="4"/>
        <v>-8.9743589743589758E-2</v>
      </c>
      <c r="G22" s="89">
        <f t="shared" si="4"/>
        <v>-1.7605633802816878E-2</v>
      </c>
      <c r="H22" s="89">
        <f t="shared" si="4"/>
        <v>4.3010752688172005E-2</v>
      </c>
      <c r="I22" s="89">
        <f t="shared" si="4"/>
        <v>-1.718213058419249E-2</v>
      </c>
      <c r="J22" s="89">
        <f t="shared" si="4"/>
        <v>2.4475524475524368E-2</v>
      </c>
      <c r="K22" s="89">
        <f t="shared" si="4"/>
        <v>-3.4129692832765013E-3</v>
      </c>
      <c r="L22" s="89">
        <f t="shared" si="4"/>
        <v>4.7945205479452024E-2</v>
      </c>
      <c r="M22" s="89">
        <f t="shared" si="4"/>
        <v>4.2483660130719025E-2</v>
      </c>
      <c r="N22" s="89">
        <f t="shared" si="4"/>
        <v>0.16614420062695934</v>
      </c>
      <c r="O22" s="89">
        <f t="shared" si="4"/>
        <v>0.13172043010752699</v>
      </c>
      <c r="P22" s="89">
        <f t="shared" si="4"/>
        <v>0.20902612826603328</v>
      </c>
      <c r="Q22" s="89">
        <f t="shared" si="4"/>
        <v>8.8408644400785885E-2</v>
      </c>
      <c r="R22" s="89">
        <f t="shared" si="4"/>
        <v>8.8447653429602813E-2</v>
      </c>
      <c r="S22" s="89">
        <f t="shared" si="4"/>
        <v>0.12769485903814259</v>
      </c>
      <c r="T22" s="89">
        <f t="shared" si="4"/>
        <v>8.8235294117646967E-2</v>
      </c>
      <c r="U22" s="89">
        <f t="shared" si="4"/>
        <v>4.4594594594594694E-2</v>
      </c>
      <c r="V22" s="89">
        <f t="shared" si="4"/>
        <v>4.9159120310478643E-2</v>
      </c>
      <c r="W22" s="89">
        <f t="shared" si="4"/>
        <v>-0.59432799013563509</v>
      </c>
      <c r="X22" s="89">
        <f t="shared" si="4"/>
        <v>0.12158054711246202</v>
      </c>
      <c r="Y22" s="89">
        <f t="shared" si="4"/>
        <v>0.58536585365853666</v>
      </c>
    </row>
    <row r="23" spans="1:25" x14ac:dyDescent="0.3">
      <c r="A23" s="73" t="s">
        <v>109</v>
      </c>
      <c r="B23" s="65" t="s">
        <v>3</v>
      </c>
      <c r="C23" s="89">
        <f>C17/B17-1</f>
        <v>5.2631578947368363E-2</v>
      </c>
      <c r="D23" s="89">
        <f t="shared" ref="D23:Y23" si="5">D17/C17-1</f>
        <v>-0.15000000000000002</v>
      </c>
      <c r="E23" s="89">
        <f t="shared" si="5"/>
        <v>-0.1470588235294118</v>
      </c>
      <c r="F23" s="89">
        <f t="shared" si="5"/>
        <v>3.4482758620689724E-2</v>
      </c>
      <c r="G23" s="89">
        <f t="shared" si="5"/>
        <v>-9.9999999999999978E-2</v>
      </c>
      <c r="H23" s="89">
        <f t="shared" si="5"/>
        <v>7.4074074074074181E-2</v>
      </c>
      <c r="I23" s="89">
        <f t="shared" si="5"/>
        <v>-0.13793103448275867</v>
      </c>
      <c r="J23" s="89">
        <f t="shared" si="5"/>
        <v>0.28000000000000003</v>
      </c>
      <c r="K23" s="89">
        <f t="shared" si="5"/>
        <v>0.21875</v>
      </c>
      <c r="L23" s="89">
        <f t="shared" si="5"/>
        <v>-5.1282051282051322E-2</v>
      </c>
      <c r="M23" s="89">
        <f t="shared" si="5"/>
        <v>0.16216216216216206</v>
      </c>
      <c r="N23" s="89">
        <f t="shared" si="5"/>
        <v>0.18604651162790709</v>
      </c>
      <c r="O23" s="89">
        <f t="shared" si="5"/>
        <v>0.13725490196078427</v>
      </c>
      <c r="P23" s="89">
        <f t="shared" si="5"/>
        <v>0.18965517241379315</v>
      </c>
      <c r="Q23" s="89">
        <f t="shared" si="5"/>
        <v>0.13043478260869557</v>
      </c>
      <c r="R23" s="89">
        <f t="shared" si="5"/>
        <v>-0.33333333333333337</v>
      </c>
      <c r="S23" s="89">
        <f t="shared" si="5"/>
        <v>-3.8461538461538436E-2</v>
      </c>
      <c r="T23" s="89">
        <f t="shared" si="5"/>
        <v>0.12000000000000011</v>
      </c>
      <c r="U23" s="89">
        <f t="shared" si="5"/>
        <v>0.10714285714285721</v>
      </c>
      <c r="V23" s="89">
        <f t="shared" si="5"/>
        <v>-4.8387096774193505E-2</v>
      </c>
      <c r="W23" s="89">
        <f t="shared" si="5"/>
        <v>-0.42372881355932202</v>
      </c>
      <c r="X23" s="89">
        <f t="shared" si="5"/>
        <v>5.8823529411764719E-2</v>
      </c>
      <c r="Y23" s="89">
        <f t="shared" si="5"/>
        <v>0.77777777777777768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0.15043227665706052</v>
      </c>
      <c r="C25" s="89">
        <f t="shared" si="6"/>
        <v>0.16193987521270561</v>
      </c>
      <c r="D25" s="89">
        <f t="shared" si="6"/>
        <v>0.14632768361581922</v>
      </c>
      <c r="E25" s="89">
        <f t="shared" si="6"/>
        <v>0.11787870832239433</v>
      </c>
      <c r="F25" s="89">
        <f t="shared" si="6"/>
        <v>0.10808668076109937</v>
      </c>
      <c r="G25" s="89">
        <f t="shared" si="6"/>
        <v>0.10714285714285714</v>
      </c>
      <c r="H25" s="89">
        <f t="shared" si="6"/>
        <v>0.1036025429715093</v>
      </c>
      <c r="I25" s="89">
        <f t="shared" si="6"/>
        <v>0.10213665179619628</v>
      </c>
      <c r="J25" s="89">
        <f t="shared" si="6"/>
        <v>8.5735820614283018E-2</v>
      </c>
      <c r="K25" s="89">
        <f t="shared" si="6"/>
        <v>6.2878894684900613E-2</v>
      </c>
      <c r="L25" s="89">
        <f t="shared" si="6"/>
        <v>6.9591527987897125E-2</v>
      </c>
      <c r="M25" s="89">
        <f t="shared" si="6"/>
        <v>5.7872242116206535E-2</v>
      </c>
      <c r="N25" s="89">
        <f t="shared" si="6"/>
        <v>6.3978494623655915E-2</v>
      </c>
      <c r="O25" s="89">
        <f t="shared" si="6"/>
        <v>6.4333862014274379E-2</v>
      </c>
      <c r="P25" s="89">
        <f t="shared" si="6"/>
        <v>6.8407079646017693E-2</v>
      </c>
      <c r="Q25" s="89">
        <f t="shared" si="6"/>
        <v>7.8616058938729833E-2</v>
      </c>
      <c r="R25" s="89">
        <f t="shared" si="6"/>
        <v>8.866430506355491E-2</v>
      </c>
      <c r="S25" s="89">
        <f t="shared" si="6"/>
        <v>0.10879463215911814</v>
      </c>
      <c r="T25" s="89">
        <f t="shared" si="6"/>
        <v>0.10325746502401337</v>
      </c>
      <c r="U25" s="89">
        <f t="shared" si="6"/>
        <v>9.3945528156054475E-2</v>
      </c>
      <c r="V25" s="89">
        <f t="shared" si="6"/>
        <v>9.9801343297701253E-2</v>
      </c>
      <c r="W25" s="89">
        <f t="shared" ref="W25:X25" si="7">W8/W5</f>
        <v>4.1766369371329125E-2</v>
      </c>
      <c r="X25" s="89">
        <f t="shared" si="7"/>
        <v>3.9102164425046763E-2</v>
      </c>
      <c r="Y25" s="89">
        <f t="shared" ref="Y25" si="8">Y8/Y5</f>
        <v>5.9383012157803325E-2</v>
      </c>
    </row>
    <row r="26" spans="1:25" x14ac:dyDescent="0.3">
      <c r="A26" s="75" t="s">
        <v>211</v>
      </c>
      <c r="B26" s="89">
        <f t="shared" ref="B26:V26" si="9">B8/B7</f>
        <v>0.36708860759493672</v>
      </c>
      <c r="C26" s="89">
        <f t="shared" si="9"/>
        <v>0.52289377289377292</v>
      </c>
      <c r="D26" s="89">
        <f t="shared" si="9"/>
        <v>0.51645064805583252</v>
      </c>
      <c r="E26" s="89">
        <f t="shared" si="9"/>
        <v>0.3629749393694422</v>
      </c>
      <c r="F26" s="89">
        <f t="shared" si="9"/>
        <v>0.32154088050314467</v>
      </c>
      <c r="G26" s="89">
        <f t="shared" si="9"/>
        <v>0.35309278350515466</v>
      </c>
      <c r="H26" s="89">
        <f t="shared" si="9"/>
        <v>0.36974789915966388</v>
      </c>
      <c r="I26" s="89">
        <f t="shared" si="9"/>
        <v>0.36677908937605397</v>
      </c>
      <c r="J26" s="89">
        <f t="shared" si="9"/>
        <v>0.33980582524271846</v>
      </c>
      <c r="K26" s="89">
        <f t="shared" si="9"/>
        <v>0.30631868131868134</v>
      </c>
      <c r="L26" s="89">
        <f t="shared" si="9"/>
        <v>0.3054448871181939</v>
      </c>
      <c r="M26" s="89">
        <f t="shared" si="9"/>
        <v>0.29229871645274214</v>
      </c>
      <c r="N26" s="89">
        <f t="shared" si="9"/>
        <v>0.31598513011152418</v>
      </c>
      <c r="O26" s="89">
        <f t="shared" si="9"/>
        <v>0.30772878141299193</v>
      </c>
      <c r="P26" s="89">
        <f t="shared" si="9"/>
        <v>0.3505668934240363</v>
      </c>
      <c r="Q26" s="89">
        <f t="shared" si="9"/>
        <v>0.34408163265306124</v>
      </c>
      <c r="R26" s="89">
        <f t="shared" si="9"/>
        <v>0.34231697506033787</v>
      </c>
      <c r="S26" s="89">
        <f t="shared" si="9"/>
        <v>0.38986689566337485</v>
      </c>
      <c r="T26" s="89">
        <f t="shared" si="9"/>
        <v>0.36306901615271658</v>
      </c>
      <c r="U26" s="89">
        <f t="shared" si="9"/>
        <v>0.37661379564736258</v>
      </c>
      <c r="V26" s="89">
        <f t="shared" si="9"/>
        <v>0.36991584852734921</v>
      </c>
      <c r="W26" s="89">
        <f t="shared" ref="W26:X26" si="10">W8/W7</f>
        <v>0.2106417992320351</v>
      </c>
      <c r="X26" s="89">
        <f t="shared" si="10"/>
        <v>0.2371690977849811</v>
      </c>
      <c r="Y26" s="89">
        <f t="shared" ref="Y26" si="11">Y8/Y7</f>
        <v>0.31230969986950846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0.37547892720306514</v>
      </c>
      <c r="C28" s="89">
        <f t="shared" ref="C28:V28" si="12">C15/C8</f>
        <v>0.34676007005253939</v>
      </c>
      <c r="D28" s="89">
        <f t="shared" si="12"/>
        <v>0.40540540540540543</v>
      </c>
      <c r="E28" s="89">
        <f t="shared" si="12"/>
        <v>0.45879732739420936</v>
      </c>
      <c r="F28" s="89">
        <f t="shared" si="12"/>
        <v>0.46210268948655259</v>
      </c>
      <c r="G28" s="89">
        <f t="shared" si="12"/>
        <v>0.41849148418491483</v>
      </c>
      <c r="H28" s="89">
        <f t="shared" si="12"/>
        <v>0.375</v>
      </c>
      <c r="I28" s="89">
        <f t="shared" si="12"/>
        <v>0.34942528735632183</v>
      </c>
      <c r="J28" s="89">
        <f t="shared" si="12"/>
        <v>0.33626373626373629</v>
      </c>
      <c r="K28" s="89">
        <f t="shared" si="12"/>
        <v>0.35426008968609868</v>
      </c>
      <c r="L28" s="89">
        <f t="shared" si="12"/>
        <v>0.35434782608695653</v>
      </c>
      <c r="M28" s="89">
        <f t="shared" si="12"/>
        <v>0.31936127744510978</v>
      </c>
      <c r="N28" s="89">
        <f t="shared" si="12"/>
        <v>0.28067226890756303</v>
      </c>
      <c r="O28" s="89">
        <f t="shared" si="12"/>
        <v>0.27734976887519258</v>
      </c>
      <c r="P28" s="89">
        <f t="shared" si="12"/>
        <v>0.2652005174644243</v>
      </c>
      <c r="Q28" s="89">
        <f t="shared" si="12"/>
        <v>0.27402135231316727</v>
      </c>
      <c r="R28" s="89">
        <f t="shared" si="12"/>
        <v>0.31609870740305523</v>
      </c>
      <c r="S28" s="89">
        <f t="shared" si="12"/>
        <v>0.34361233480176212</v>
      </c>
      <c r="T28" s="89">
        <f t="shared" si="12"/>
        <v>0.34883720930232559</v>
      </c>
      <c r="U28" s="89">
        <f t="shared" si="12"/>
        <v>0.34280117531831539</v>
      </c>
      <c r="V28" s="89">
        <f t="shared" si="12"/>
        <v>0.33080568720379144</v>
      </c>
      <c r="W28" s="89">
        <f t="shared" ref="W28:X28" si="13">W15/W8</f>
        <v>0.734375</v>
      </c>
      <c r="X28" s="89">
        <f t="shared" si="13"/>
        <v>0.55808656036446469</v>
      </c>
      <c r="Y28" s="89">
        <f t="shared" ref="Y28" si="14">Y15/Y8</f>
        <v>0.39832869080779942</v>
      </c>
    </row>
    <row r="29" spans="1:25" x14ac:dyDescent="0.3">
      <c r="A29" s="75" t="s">
        <v>213</v>
      </c>
      <c r="B29" s="89">
        <f>B10/B8</f>
        <v>0.27969348659003829</v>
      </c>
      <c r="C29" s="89">
        <f t="shared" ref="C29:V29" si="15">C10/C8</f>
        <v>0.29597197898423816</v>
      </c>
      <c r="D29" s="89">
        <f t="shared" si="15"/>
        <v>0.27220077220077221</v>
      </c>
      <c r="E29" s="89">
        <f t="shared" si="15"/>
        <v>0.24276169265033407</v>
      </c>
      <c r="F29" s="89">
        <f t="shared" si="15"/>
        <v>0.23471882640586797</v>
      </c>
      <c r="G29" s="89">
        <f t="shared" si="15"/>
        <v>0.25547445255474455</v>
      </c>
      <c r="H29" s="89">
        <f t="shared" si="15"/>
        <v>0.27272727272727271</v>
      </c>
      <c r="I29" s="89">
        <f t="shared" si="15"/>
        <v>0.28505747126436781</v>
      </c>
      <c r="J29" s="89">
        <f t="shared" si="15"/>
        <v>0.28351648351648351</v>
      </c>
      <c r="K29" s="89">
        <f t="shared" si="15"/>
        <v>0.25784753363228702</v>
      </c>
      <c r="L29" s="89">
        <f t="shared" si="15"/>
        <v>0.2543478260869565</v>
      </c>
      <c r="M29" s="89">
        <f t="shared" si="15"/>
        <v>0.27744510978043913</v>
      </c>
      <c r="N29" s="89">
        <f t="shared" si="15"/>
        <v>0.28739495798319326</v>
      </c>
      <c r="O29" s="89">
        <f t="shared" si="15"/>
        <v>0.26194144838212635</v>
      </c>
      <c r="P29" s="89">
        <f t="shared" si="15"/>
        <v>0.2522639068564036</v>
      </c>
      <c r="Q29" s="89">
        <f t="shared" si="15"/>
        <v>0.25029655990510086</v>
      </c>
      <c r="R29" s="89">
        <f t="shared" si="15"/>
        <v>0.23031727379553465</v>
      </c>
      <c r="S29" s="89">
        <f t="shared" si="15"/>
        <v>0.1960352422907489</v>
      </c>
      <c r="T29" s="89">
        <f t="shared" si="15"/>
        <v>0.19514661274014156</v>
      </c>
      <c r="U29" s="89">
        <f t="shared" si="15"/>
        <v>0.18217433888344761</v>
      </c>
      <c r="V29" s="89">
        <f t="shared" si="15"/>
        <v>0.17535545023696683</v>
      </c>
      <c r="W29" s="89">
        <f t="shared" ref="W29:X29" si="16">W10/W8</f>
        <v>5.46875E-2</v>
      </c>
      <c r="X29" s="89">
        <f t="shared" si="16"/>
        <v>7.7448747152619596E-2</v>
      </c>
      <c r="Y29" s="89">
        <f t="shared" ref="Y29" si="17">Y10/Y8</f>
        <v>9.610027855153204E-2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9931</v>
      </c>
      <c r="C32" s="42">
        <v>10890</v>
      </c>
      <c r="D32" s="42">
        <v>10520</v>
      </c>
      <c r="E32" s="42">
        <v>10233</v>
      </c>
      <c r="F32" s="42">
        <v>10041</v>
      </c>
      <c r="G32" s="42">
        <v>11285</v>
      </c>
      <c r="H32" s="42">
        <v>12579</v>
      </c>
      <c r="I32" s="42">
        <v>13916</v>
      </c>
      <c r="J32" s="42">
        <v>14936</v>
      </c>
      <c r="K32" s="42">
        <v>16375</v>
      </c>
      <c r="L32" s="42">
        <v>13468</v>
      </c>
      <c r="M32" s="42">
        <v>17032</v>
      </c>
      <c r="N32" s="42">
        <v>19724</v>
      </c>
      <c r="O32" s="42">
        <v>18651</v>
      </c>
      <c r="P32" s="42">
        <v>19492</v>
      </c>
      <c r="Q32" s="42">
        <v>20095</v>
      </c>
      <c r="R32" s="42">
        <v>20332</v>
      </c>
      <c r="S32" s="42">
        <v>20054</v>
      </c>
      <c r="T32" s="42">
        <v>21281</v>
      </c>
      <c r="U32" s="42">
        <v>21917</v>
      </c>
      <c r="V32" s="42">
        <v>21199</v>
      </c>
      <c r="W32" s="42">
        <v>20738</v>
      </c>
      <c r="X32" s="42">
        <v>27574</v>
      </c>
      <c r="Y32" s="42">
        <v>35368</v>
      </c>
    </row>
    <row r="33" spans="1:25" x14ac:dyDescent="0.3">
      <c r="A33" s="16" t="s">
        <v>116</v>
      </c>
      <c r="B33" s="42">
        <v>9560</v>
      </c>
      <c r="C33" s="42">
        <v>10427</v>
      </c>
      <c r="D33" s="42">
        <v>10146</v>
      </c>
      <c r="E33" s="42">
        <v>9684</v>
      </c>
      <c r="F33" s="68">
        <v>9551</v>
      </c>
      <c r="G33" s="68">
        <v>10853</v>
      </c>
      <c r="H33" s="68">
        <v>12075</v>
      </c>
      <c r="I33" s="68">
        <v>13481</v>
      </c>
      <c r="J33" s="68">
        <v>14377</v>
      </c>
      <c r="K33" s="68">
        <v>15885</v>
      </c>
      <c r="L33" s="68">
        <v>13005</v>
      </c>
      <c r="M33" s="68">
        <v>16517</v>
      </c>
      <c r="N33" s="68">
        <v>19148</v>
      </c>
      <c r="O33" s="68">
        <v>18041</v>
      </c>
      <c r="P33" s="68">
        <v>18905</v>
      </c>
      <c r="Q33" s="68">
        <v>19417</v>
      </c>
      <c r="R33" s="42">
        <v>19628</v>
      </c>
      <c r="S33" s="42">
        <v>19205</v>
      </c>
      <c r="T33" s="42">
        <v>20219</v>
      </c>
      <c r="U33" s="42">
        <v>20841</v>
      </c>
      <c r="V33" s="42">
        <v>20117</v>
      </c>
      <c r="W33" s="42">
        <v>20206</v>
      </c>
      <c r="X33" s="42">
        <v>27056</v>
      </c>
      <c r="Y33" s="42">
        <v>34558</v>
      </c>
    </row>
    <row r="34" spans="1:25" x14ac:dyDescent="0.3">
      <c r="A34" s="16" t="s">
        <v>117</v>
      </c>
      <c r="B34" s="42">
        <v>371</v>
      </c>
      <c r="C34" s="42">
        <v>463</v>
      </c>
      <c r="D34" s="42">
        <v>374</v>
      </c>
      <c r="E34" s="42">
        <v>549</v>
      </c>
      <c r="F34" s="68">
        <v>490</v>
      </c>
      <c r="G34" s="68">
        <v>431</v>
      </c>
      <c r="H34" s="68">
        <v>504</v>
      </c>
      <c r="I34" s="68">
        <v>435</v>
      </c>
      <c r="J34" s="68">
        <v>560</v>
      </c>
      <c r="K34" s="68">
        <v>490</v>
      </c>
      <c r="L34" s="68">
        <v>462</v>
      </c>
      <c r="M34" s="68">
        <v>514</v>
      </c>
      <c r="N34" s="68">
        <v>576</v>
      </c>
      <c r="O34" s="68">
        <v>610</v>
      </c>
      <c r="P34" s="68">
        <v>587</v>
      </c>
      <c r="Q34" s="42">
        <v>677</v>
      </c>
      <c r="R34" s="42">
        <v>704</v>
      </c>
      <c r="S34" s="42">
        <v>849</v>
      </c>
      <c r="T34" s="42">
        <v>1062</v>
      </c>
      <c r="U34" s="42">
        <v>1076</v>
      </c>
      <c r="V34" s="42">
        <v>1083</v>
      </c>
      <c r="W34" s="42">
        <v>531</v>
      </c>
      <c r="X34" s="42">
        <v>518</v>
      </c>
      <c r="Y34" s="42">
        <v>809</v>
      </c>
    </row>
    <row r="35" spans="1:25" x14ac:dyDescent="0.3">
      <c r="A35" s="76" t="s">
        <v>2</v>
      </c>
      <c r="B35" s="3">
        <f>B36+B44</f>
        <v>198</v>
      </c>
      <c r="C35" s="3">
        <f t="shared" ref="C35:V35" si="18">C36+C44</f>
        <v>243</v>
      </c>
      <c r="D35" s="3">
        <f t="shared" si="18"/>
        <v>221</v>
      </c>
      <c r="E35" s="3">
        <f t="shared" si="18"/>
        <v>206</v>
      </c>
      <c r="F35" s="3">
        <f t="shared" si="18"/>
        <v>160</v>
      </c>
      <c r="G35" s="3">
        <f t="shared" si="18"/>
        <v>150</v>
      </c>
      <c r="H35" s="3">
        <f t="shared" si="18"/>
        <v>146</v>
      </c>
      <c r="I35" s="3">
        <f t="shared" si="18"/>
        <v>155</v>
      </c>
      <c r="J35" s="3">
        <f t="shared" si="18"/>
        <v>172</v>
      </c>
      <c r="K35" s="3">
        <f t="shared" si="18"/>
        <v>180</v>
      </c>
      <c r="L35" s="3">
        <f t="shared" si="18"/>
        <v>192</v>
      </c>
      <c r="M35" s="3">
        <f t="shared" si="18"/>
        <v>239</v>
      </c>
      <c r="N35" s="3">
        <f t="shared" si="18"/>
        <v>266</v>
      </c>
      <c r="O35" s="3">
        <f t="shared" si="18"/>
        <v>261</v>
      </c>
      <c r="P35" s="3">
        <f t="shared" si="18"/>
        <v>260</v>
      </c>
      <c r="Q35" s="3">
        <f t="shared" si="18"/>
        <v>333</v>
      </c>
      <c r="R35" s="3">
        <f t="shared" si="18"/>
        <v>398</v>
      </c>
      <c r="S35" s="3">
        <f t="shared" si="18"/>
        <v>503</v>
      </c>
      <c r="T35" s="3">
        <f t="shared" si="18"/>
        <v>584</v>
      </c>
      <c r="U35" s="3">
        <f t="shared" si="18"/>
        <v>661</v>
      </c>
      <c r="V35" s="3">
        <f t="shared" si="18"/>
        <v>734</v>
      </c>
      <c r="W35" s="3">
        <f t="shared" ref="W35:X35" si="19">W36+W44</f>
        <v>150</v>
      </c>
      <c r="X35" s="3">
        <f t="shared" si="19"/>
        <v>103</v>
      </c>
      <c r="Y35" s="3">
        <f t="shared" ref="Y35" si="20">Y36+Y44</f>
        <v>320</v>
      </c>
    </row>
    <row r="36" spans="1:25" x14ac:dyDescent="0.3">
      <c r="A36" s="77" t="s">
        <v>107</v>
      </c>
      <c r="B36" s="42">
        <v>188</v>
      </c>
      <c r="C36" s="42">
        <v>231</v>
      </c>
      <c r="D36" s="42">
        <v>208</v>
      </c>
      <c r="E36" s="42">
        <v>195</v>
      </c>
      <c r="F36" s="68">
        <v>150</v>
      </c>
      <c r="G36" s="68">
        <v>137</v>
      </c>
      <c r="H36" s="68">
        <v>132</v>
      </c>
      <c r="I36" s="68">
        <v>140</v>
      </c>
      <c r="J36" s="68">
        <v>155</v>
      </c>
      <c r="K36" s="68">
        <v>161</v>
      </c>
      <c r="L36" s="68">
        <v>174</v>
      </c>
      <c r="M36" s="68">
        <v>217</v>
      </c>
      <c r="N36" s="68">
        <v>241</v>
      </c>
      <c r="O36" s="68">
        <v>239</v>
      </c>
      <c r="P36" s="68">
        <v>246</v>
      </c>
      <c r="Q36" s="68">
        <v>304</v>
      </c>
      <c r="R36" s="42">
        <v>384</v>
      </c>
      <c r="S36" s="42">
        <v>491</v>
      </c>
      <c r="T36" s="42">
        <v>577</v>
      </c>
      <c r="U36" s="42">
        <v>651</v>
      </c>
      <c r="V36" s="42">
        <v>726</v>
      </c>
      <c r="W36" s="42">
        <v>147</v>
      </c>
      <c r="X36" s="42">
        <v>102</v>
      </c>
      <c r="Y36" s="42">
        <v>318</v>
      </c>
    </row>
    <row r="37" spans="1:25" x14ac:dyDescent="0.3">
      <c r="A37" s="78" t="s">
        <v>201</v>
      </c>
      <c r="B37" s="42">
        <v>85</v>
      </c>
      <c r="C37" s="42">
        <v>102</v>
      </c>
      <c r="D37" s="42">
        <v>93</v>
      </c>
      <c r="E37" s="42">
        <v>87</v>
      </c>
      <c r="F37" s="68">
        <v>69</v>
      </c>
      <c r="G37" s="68">
        <v>61</v>
      </c>
      <c r="H37" s="68">
        <v>54</v>
      </c>
      <c r="I37" s="68">
        <v>59</v>
      </c>
      <c r="J37" s="68">
        <v>63</v>
      </c>
      <c r="K37" s="68">
        <v>64</v>
      </c>
      <c r="L37" s="68">
        <v>63</v>
      </c>
      <c r="M37" s="68">
        <v>73</v>
      </c>
      <c r="N37" s="68">
        <v>76</v>
      </c>
      <c r="O37" s="68">
        <v>74</v>
      </c>
      <c r="P37" s="68">
        <v>71</v>
      </c>
      <c r="Q37" s="68">
        <v>84</v>
      </c>
      <c r="R37" s="42">
        <v>101</v>
      </c>
      <c r="S37" s="42">
        <v>117</v>
      </c>
      <c r="T37" s="42">
        <v>124</v>
      </c>
      <c r="U37" s="42">
        <v>122</v>
      </c>
      <c r="V37" s="42">
        <v>126</v>
      </c>
      <c r="W37" s="42">
        <v>39</v>
      </c>
      <c r="X37" s="42">
        <v>34</v>
      </c>
      <c r="Y37" s="42">
        <v>67</v>
      </c>
    </row>
    <row r="38" spans="1:25" x14ac:dyDescent="0.3">
      <c r="A38" s="79" t="s">
        <v>202</v>
      </c>
      <c r="B38" s="42">
        <v>5</v>
      </c>
      <c r="C38" s="42">
        <v>5</v>
      </c>
      <c r="D38" s="42">
        <v>4</v>
      </c>
      <c r="E38" s="42">
        <v>4</v>
      </c>
      <c r="F38" s="68">
        <v>6</v>
      </c>
      <c r="G38" s="68">
        <v>7</v>
      </c>
      <c r="H38" s="68">
        <v>7</v>
      </c>
      <c r="I38" s="68">
        <v>16</v>
      </c>
      <c r="J38" s="68">
        <v>17</v>
      </c>
      <c r="K38" s="68">
        <v>17</v>
      </c>
      <c r="L38" s="68">
        <v>17</v>
      </c>
      <c r="M38" s="68">
        <v>17</v>
      </c>
      <c r="N38" s="68">
        <v>18</v>
      </c>
      <c r="O38" s="68">
        <v>18</v>
      </c>
      <c r="P38" s="68">
        <v>19</v>
      </c>
      <c r="Q38" s="68">
        <v>19</v>
      </c>
      <c r="R38" s="42">
        <v>20</v>
      </c>
      <c r="S38" s="42">
        <v>21</v>
      </c>
      <c r="T38" s="42">
        <v>22</v>
      </c>
      <c r="U38" s="42">
        <v>23</v>
      </c>
      <c r="V38" s="42">
        <v>24</v>
      </c>
      <c r="W38" s="42">
        <v>21</v>
      </c>
      <c r="X38" s="42">
        <v>22</v>
      </c>
      <c r="Y38" s="42">
        <v>24</v>
      </c>
    </row>
    <row r="39" spans="1:25" x14ac:dyDescent="0.3">
      <c r="A39" s="79" t="s">
        <v>203</v>
      </c>
      <c r="B39" s="42">
        <v>80</v>
      </c>
      <c r="C39" s="42">
        <v>98</v>
      </c>
      <c r="D39" s="42">
        <v>89</v>
      </c>
      <c r="E39" s="42">
        <v>83</v>
      </c>
      <c r="F39" s="68">
        <v>63</v>
      </c>
      <c r="G39" s="68">
        <v>54</v>
      </c>
      <c r="H39" s="68">
        <v>47</v>
      </c>
      <c r="I39" s="68">
        <v>43</v>
      </c>
      <c r="J39" s="68">
        <v>46</v>
      </c>
      <c r="K39" s="68">
        <v>47</v>
      </c>
      <c r="L39" s="68">
        <v>46</v>
      </c>
      <c r="M39" s="68">
        <v>56</v>
      </c>
      <c r="N39" s="68">
        <v>58</v>
      </c>
      <c r="O39" s="68">
        <v>56</v>
      </c>
      <c r="P39" s="68">
        <v>53</v>
      </c>
      <c r="Q39" s="68">
        <v>65</v>
      </c>
      <c r="R39" s="42">
        <v>81</v>
      </c>
      <c r="S39" s="42">
        <v>96</v>
      </c>
      <c r="T39" s="42">
        <v>101</v>
      </c>
      <c r="U39" s="42">
        <v>99</v>
      </c>
      <c r="V39" s="42">
        <v>102</v>
      </c>
      <c r="W39" s="42">
        <v>18</v>
      </c>
      <c r="X39" s="42">
        <v>12</v>
      </c>
      <c r="Y39" s="42">
        <v>43</v>
      </c>
    </row>
    <row r="40" spans="1:25" x14ac:dyDescent="0.3">
      <c r="A40" s="78" t="s">
        <v>204</v>
      </c>
      <c r="B40" s="42">
        <v>103</v>
      </c>
      <c r="C40" s="42">
        <v>129</v>
      </c>
      <c r="D40" s="42">
        <v>115</v>
      </c>
      <c r="E40" s="42">
        <v>108</v>
      </c>
      <c r="F40" s="68">
        <v>82</v>
      </c>
      <c r="G40" s="68">
        <v>76</v>
      </c>
      <c r="H40" s="68">
        <v>78</v>
      </c>
      <c r="I40" s="68">
        <v>81</v>
      </c>
      <c r="J40" s="68">
        <v>92</v>
      </c>
      <c r="K40" s="68">
        <v>97</v>
      </c>
      <c r="L40" s="68">
        <v>111</v>
      </c>
      <c r="M40" s="68">
        <v>144</v>
      </c>
      <c r="N40" s="68">
        <v>165</v>
      </c>
      <c r="O40" s="68">
        <v>165</v>
      </c>
      <c r="P40" s="68">
        <v>174</v>
      </c>
      <c r="Q40" s="68">
        <v>219</v>
      </c>
      <c r="R40" s="42">
        <v>283</v>
      </c>
      <c r="S40" s="42">
        <v>375</v>
      </c>
      <c r="T40" s="42">
        <v>454</v>
      </c>
      <c r="U40" s="42">
        <v>530</v>
      </c>
      <c r="V40" s="42">
        <v>600</v>
      </c>
      <c r="W40" s="42">
        <v>108</v>
      </c>
      <c r="X40" s="42">
        <v>68</v>
      </c>
      <c r="Y40" s="42">
        <v>250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</row>
    <row r="42" spans="1:25" x14ac:dyDescent="0.3">
      <c r="A42" s="79" t="s">
        <v>206</v>
      </c>
      <c r="B42" s="42">
        <v>1</v>
      </c>
      <c r="C42" s="42">
        <v>1</v>
      </c>
      <c r="D42" s="42">
        <v>1</v>
      </c>
      <c r="E42" s="42" t="s">
        <v>18</v>
      </c>
      <c r="F42" s="68" t="s">
        <v>18</v>
      </c>
      <c r="G42" s="68" t="s">
        <v>18</v>
      </c>
      <c r="H42" s="68" t="s">
        <v>18</v>
      </c>
      <c r="I42" s="68">
        <v>1</v>
      </c>
      <c r="J42" s="68">
        <v>1</v>
      </c>
      <c r="K42" s="68">
        <v>1</v>
      </c>
      <c r="L42" s="68">
        <v>2</v>
      </c>
      <c r="M42" s="68">
        <v>2</v>
      </c>
      <c r="N42" s="68">
        <v>4</v>
      </c>
      <c r="O42" s="68">
        <v>5</v>
      </c>
      <c r="P42" s="68">
        <v>7</v>
      </c>
      <c r="Q42" s="68">
        <v>7</v>
      </c>
      <c r="R42" s="42">
        <v>8</v>
      </c>
      <c r="S42" s="42">
        <v>8</v>
      </c>
      <c r="T42" s="42">
        <v>10</v>
      </c>
      <c r="U42" s="42">
        <v>11</v>
      </c>
      <c r="V42" s="42">
        <v>11</v>
      </c>
      <c r="W42" s="42">
        <v>1</v>
      </c>
      <c r="X42" s="42" t="s">
        <v>18</v>
      </c>
      <c r="Y42" s="42" t="s">
        <v>18</v>
      </c>
    </row>
    <row r="43" spans="1:25" x14ac:dyDescent="0.3">
      <c r="A43" s="79" t="s">
        <v>207</v>
      </c>
      <c r="B43" s="42">
        <v>102</v>
      </c>
      <c r="C43" s="42">
        <v>127</v>
      </c>
      <c r="D43" s="42">
        <v>114</v>
      </c>
      <c r="E43" s="42">
        <v>108</v>
      </c>
      <c r="F43" s="68">
        <v>81</v>
      </c>
      <c r="G43" s="68">
        <v>76</v>
      </c>
      <c r="H43" s="68">
        <v>78</v>
      </c>
      <c r="I43" s="68">
        <v>80</v>
      </c>
      <c r="J43" s="68">
        <v>91</v>
      </c>
      <c r="K43" s="68">
        <v>95</v>
      </c>
      <c r="L43" s="68">
        <v>109</v>
      </c>
      <c r="M43" s="68">
        <v>141</v>
      </c>
      <c r="N43" s="68">
        <v>161</v>
      </c>
      <c r="O43" s="68">
        <v>159</v>
      </c>
      <c r="P43" s="68">
        <v>167</v>
      </c>
      <c r="Q43" s="68">
        <v>211</v>
      </c>
      <c r="R43" s="42">
        <v>274</v>
      </c>
      <c r="S43" s="42">
        <v>365</v>
      </c>
      <c r="T43" s="42">
        <v>443</v>
      </c>
      <c r="U43" s="42">
        <v>518</v>
      </c>
      <c r="V43" s="42">
        <v>588</v>
      </c>
      <c r="W43" s="42">
        <v>107</v>
      </c>
      <c r="X43" s="42">
        <v>67</v>
      </c>
      <c r="Y43" s="42">
        <v>249</v>
      </c>
    </row>
    <row r="44" spans="1:25" x14ac:dyDescent="0.3">
      <c r="A44" s="77" t="s">
        <v>108</v>
      </c>
      <c r="B44" s="42">
        <v>10</v>
      </c>
      <c r="C44" s="42">
        <v>12</v>
      </c>
      <c r="D44" s="42">
        <v>13</v>
      </c>
      <c r="E44" s="42">
        <v>11</v>
      </c>
      <c r="F44" s="68">
        <v>10</v>
      </c>
      <c r="G44" s="68">
        <v>13</v>
      </c>
      <c r="H44" s="68">
        <v>14</v>
      </c>
      <c r="I44" s="68">
        <v>15</v>
      </c>
      <c r="J44" s="68">
        <v>17</v>
      </c>
      <c r="K44" s="68">
        <v>19</v>
      </c>
      <c r="L44" s="68">
        <v>18</v>
      </c>
      <c r="M44" s="68">
        <v>22</v>
      </c>
      <c r="N44" s="68">
        <v>25</v>
      </c>
      <c r="O44" s="68">
        <v>22</v>
      </c>
      <c r="P44" s="68">
        <v>14</v>
      </c>
      <c r="Q44" s="68">
        <v>29</v>
      </c>
      <c r="R44" s="42">
        <v>14</v>
      </c>
      <c r="S44" s="42">
        <v>12</v>
      </c>
      <c r="T44" s="42">
        <v>7</v>
      </c>
      <c r="U44" s="42">
        <v>10</v>
      </c>
      <c r="V44" s="42">
        <v>8</v>
      </c>
      <c r="W44" s="42">
        <v>3</v>
      </c>
      <c r="X44" s="42">
        <v>1</v>
      </c>
      <c r="Y44" s="42">
        <v>2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0.22727272727272729</v>
      </c>
      <c r="D46" s="65">
        <f t="shared" si="21"/>
        <v>-9.0534979423868345E-2</v>
      </c>
      <c r="E46" s="65">
        <f t="shared" si="21"/>
        <v>-6.7873303167420795E-2</v>
      </c>
      <c r="F46" s="65">
        <f t="shared" si="21"/>
        <v>-0.22330097087378642</v>
      </c>
      <c r="G46" s="65">
        <f t="shared" si="21"/>
        <v>-6.25E-2</v>
      </c>
      <c r="H46" s="65">
        <f t="shared" si="21"/>
        <v>-2.6666666666666616E-2</v>
      </c>
      <c r="I46" s="65">
        <f t="shared" si="21"/>
        <v>6.164383561643838E-2</v>
      </c>
      <c r="J46" s="65">
        <f t="shared" si="21"/>
        <v>0.10967741935483866</v>
      </c>
      <c r="K46" s="65">
        <f t="shared" si="21"/>
        <v>4.6511627906976827E-2</v>
      </c>
      <c r="L46" s="65">
        <f t="shared" si="21"/>
        <v>6.6666666666666652E-2</v>
      </c>
      <c r="M46" s="65">
        <f t="shared" si="21"/>
        <v>0.24479166666666674</v>
      </c>
      <c r="N46" s="65">
        <f t="shared" si="21"/>
        <v>0.11297071129707104</v>
      </c>
      <c r="O46" s="65">
        <f t="shared" si="21"/>
        <v>-1.8796992481203034E-2</v>
      </c>
      <c r="P46" s="65">
        <f t="shared" si="21"/>
        <v>-3.8314176245211051E-3</v>
      </c>
      <c r="Q46" s="65">
        <f t="shared" si="21"/>
        <v>0.28076923076923066</v>
      </c>
      <c r="R46" s="65">
        <f t="shared" si="21"/>
        <v>0.19519519519519513</v>
      </c>
      <c r="S46" s="65">
        <f t="shared" si="21"/>
        <v>0.26381909547738691</v>
      </c>
      <c r="T46" s="65">
        <f t="shared" si="21"/>
        <v>0.16103379721669975</v>
      </c>
      <c r="U46" s="65">
        <f t="shared" si="21"/>
        <v>0.13184931506849318</v>
      </c>
      <c r="V46" s="65">
        <f t="shared" si="21"/>
        <v>0.11043872919818454</v>
      </c>
      <c r="W46" s="65">
        <f t="shared" si="21"/>
        <v>-0.79564032697547682</v>
      </c>
      <c r="X46" s="65">
        <f t="shared" si="21"/>
        <v>-0.31333333333333335</v>
      </c>
      <c r="Y46" s="65">
        <f t="shared" si="21"/>
        <v>2.1067961165048543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0.22872340425531923</v>
      </c>
      <c r="D47" s="65">
        <f t="shared" si="21"/>
        <v>-9.9567099567099526E-2</v>
      </c>
      <c r="E47" s="65">
        <f t="shared" si="21"/>
        <v>-6.25E-2</v>
      </c>
      <c r="F47" s="65">
        <f t="shared" si="21"/>
        <v>-0.23076923076923073</v>
      </c>
      <c r="G47" s="65">
        <f t="shared" si="21"/>
        <v>-8.666666666666667E-2</v>
      </c>
      <c r="H47" s="65">
        <f t="shared" si="21"/>
        <v>-3.6496350364963459E-2</v>
      </c>
      <c r="I47" s="65">
        <f t="shared" si="21"/>
        <v>6.0606060606060552E-2</v>
      </c>
      <c r="J47" s="65">
        <f t="shared" si="21"/>
        <v>0.10714285714285721</v>
      </c>
      <c r="K47" s="65">
        <f t="shared" si="21"/>
        <v>3.8709677419354938E-2</v>
      </c>
      <c r="L47" s="65">
        <f t="shared" si="21"/>
        <v>8.0745341614906874E-2</v>
      </c>
      <c r="M47" s="65">
        <f t="shared" si="21"/>
        <v>0.24712643678160928</v>
      </c>
      <c r="N47" s="65">
        <f t="shared" si="21"/>
        <v>0.11059907834101379</v>
      </c>
      <c r="O47" s="65">
        <f t="shared" si="21"/>
        <v>-8.2987551867219622E-3</v>
      </c>
      <c r="P47" s="65">
        <f t="shared" si="21"/>
        <v>2.9288702928870203E-2</v>
      </c>
      <c r="Q47" s="65">
        <f t="shared" si="21"/>
        <v>0.2357723577235773</v>
      </c>
      <c r="R47" s="65">
        <f t="shared" si="21"/>
        <v>0.26315789473684204</v>
      </c>
      <c r="S47" s="65">
        <f t="shared" si="21"/>
        <v>0.27864583333333326</v>
      </c>
      <c r="T47" s="65">
        <f t="shared" si="21"/>
        <v>0.17515274949083492</v>
      </c>
      <c r="U47" s="65">
        <f t="shared" si="21"/>
        <v>0.12824956672443677</v>
      </c>
      <c r="V47" s="65">
        <f t="shared" si="21"/>
        <v>0.11520737327188946</v>
      </c>
      <c r="W47" s="65">
        <f t="shared" si="21"/>
        <v>-0.7975206611570248</v>
      </c>
      <c r="X47" s="65">
        <f t="shared" si="21"/>
        <v>-0.30612244897959184</v>
      </c>
      <c r="Y47" s="65">
        <f t="shared" si="21"/>
        <v>2.1176470588235294</v>
      </c>
    </row>
    <row r="48" spans="1:25" x14ac:dyDescent="0.3">
      <c r="A48" s="74" t="s">
        <v>214</v>
      </c>
      <c r="B48" s="65" t="s">
        <v>3</v>
      </c>
      <c r="C48" s="65">
        <f>C37/B37-1</f>
        <v>0.19999999999999996</v>
      </c>
      <c r="D48" s="65">
        <f>D37/C37-1</f>
        <v>-8.8235294117647078E-2</v>
      </c>
      <c r="E48" s="65">
        <f>E37/D37-1</f>
        <v>-6.4516129032258118E-2</v>
      </c>
      <c r="F48" s="65">
        <f>F37/E37-1</f>
        <v>-0.2068965517241379</v>
      </c>
      <c r="G48" s="65">
        <f t="shared" si="21"/>
        <v>-0.11594202898550721</v>
      </c>
      <c r="H48" s="65">
        <f t="shared" si="21"/>
        <v>-0.11475409836065575</v>
      </c>
      <c r="I48" s="65">
        <f t="shared" si="21"/>
        <v>9.259259259259256E-2</v>
      </c>
      <c r="J48" s="65">
        <f t="shared" si="21"/>
        <v>6.7796610169491567E-2</v>
      </c>
      <c r="K48" s="65">
        <f t="shared" si="21"/>
        <v>1.5873015873015817E-2</v>
      </c>
      <c r="L48" s="65">
        <f t="shared" si="21"/>
        <v>-1.5625E-2</v>
      </c>
      <c r="M48" s="65">
        <f t="shared" si="21"/>
        <v>0.15873015873015883</v>
      </c>
      <c r="N48" s="65">
        <f t="shared" si="21"/>
        <v>4.1095890410958846E-2</v>
      </c>
      <c r="O48" s="65">
        <f t="shared" si="21"/>
        <v>-2.6315789473684181E-2</v>
      </c>
      <c r="P48" s="65">
        <f t="shared" si="21"/>
        <v>-4.0540540540540571E-2</v>
      </c>
      <c r="Q48" s="65">
        <f t="shared" si="21"/>
        <v>0.18309859154929575</v>
      </c>
      <c r="R48" s="65">
        <f t="shared" si="21"/>
        <v>0.20238095238095233</v>
      </c>
      <c r="S48" s="65">
        <f t="shared" si="21"/>
        <v>0.15841584158415833</v>
      </c>
      <c r="T48" s="65">
        <f t="shared" si="21"/>
        <v>5.9829059829059839E-2</v>
      </c>
      <c r="U48" s="65">
        <f t="shared" si="21"/>
        <v>-1.6129032258064502E-2</v>
      </c>
      <c r="V48" s="65">
        <f t="shared" si="21"/>
        <v>3.2786885245901676E-2</v>
      </c>
      <c r="W48" s="65">
        <f t="shared" si="21"/>
        <v>-0.69047619047619047</v>
      </c>
      <c r="X48" s="65">
        <f t="shared" si="21"/>
        <v>-0.12820512820512819</v>
      </c>
      <c r="Y48" s="65">
        <f t="shared" si="21"/>
        <v>0.97058823529411775</v>
      </c>
    </row>
    <row r="49" spans="1:25" x14ac:dyDescent="0.3">
      <c r="A49" s="74" t="s">
        <v>215</v>
      </c>
      <c r="B49" s="65" t="s">
        <v>3</v>
      </c>
      <c r="C49" s="65">
        <f>C40/B40-1</f>
        <v>0.25242718446601953</v>
      </c>
      <c r="D49" s="65">
        <f>D40/C40-1</f>
        <v>-0.10852713178294571</v>
      </c>
      <c r="E49" s="65">
        <f>E40/D40-1</f>
        <v>-6.0869565217391286E-2</v>
      </c>
      <c r="F49" s="65">
        <f>F40/E40-1</f>
        <v>-0.2407407407407407</v>
      </c>
      <c r="G49" s="65">
        <f t="shared" ref="G49:Y49" si="22">G40/F40-1</f>
        <v>-7.3170731707317027E-2</v>
      </c>
      <c r="H49" s="65">
        <f t="shared" si="22"/>
        <v>2.6315789473684292E-2</v>
      </c>
      <c r="I49" s="65">
        <f t="shared" si="22"/>
        <v>3.8461538461538547E-2</v>
      </c>
      <c r="J49" s="65">
        <f t="shared" si="22"/>
        <v>0.13580246913580241</v>
      </c>
      <c r="K49" s="65">
        <f t="shared" si="22"/>
        <v>5.4347826086956541E-2</v>
      </c>
      <c r="L49" s="65">
        <f t="shared" si="22"/>
        <v>0.14432989690721643</v>
      </c>
      <c r="M49" s="65">
        <f t="shared" si="22"/>
        <v>0.29729729729729737</v>
      </c>
      <c r="N49" s="65">
        <f t="shared" si="22"/>
        <v>0.14583333333333326</v>
      </c>
      <c r="O49" s="65">
        <f t="shared" si="22"/>
        <v>0</v>
      </c>
      <c r="P49" s="65">
        <f t="shared" si="22"/>
        <v>5.4545454545454453E-2</v>
      </c>
      <c r="Q49" s="65">
        <f t="shared" si="22"/>
        <v>0.25862068965517238</v>
      </c>
      <c r="R49" s="65">
        <f t="shared" si="22"/>
        <v>0.29223744292237441</v>
      </c>
      <c r="S49" s="65">
        <f t="shared" si="22"/>
        <v>0.32508833922261493</v>
      </c>
      <c r="T49" s="65">
        <f t="shared" si="22"/>
        <v>0.21066666666666656</v>
      </c>
      <c r="U49" s="65">
        <f t="shared" si="22"/>
        <v>0.16740088105726869</v>
      </c>
      <c r="V49" s="65">
        <f t="shared" si="22"/>
        <v>0.13207547169811318</v>
      </c>
      <c r="W49" s="65">
        <f t="shared" si="22"/>
        <v>-0.82000000000000006</v>
      </c>
      <c r="X49" s="65">
        <f t="shared" si="22"/>
        <v>-0.37037037037037035</v>
      </c>
      <c r="Y49" s="65">
        <f t="shared" si="22"/>
        <v>2.6764705882352939</v>
      </c>
    </row>
    <row r="50" spans="1:25" x14ac:dyDescent="0.3">
      <c r="A50" s="73" t="s">
        <v>110</v>
      </c>
      <c r="B50" s="65" t="s">
        <v>3</v>
      </c>
      <c r="C50" s="88">
        <f>C44/B44-1</f>
        <v>0.19999999999999996</v>
      </c>
      <c r="D50" s="88">
        <f>D44/C44-1</f>
        <v>8.3333333333333259E-2</v>
      </c>
      <c r="E50" s="88">
        <f>E44/D44-1</f>
        <v>-0.15384615384615385</v>
      </c>
      <c r="F50" s="88">
        <f>F44/E44-1</f>
        <v>-9.0909090909090939E-2</v>
      </c>
      <c r="G50" s="88">
        <f t="shared" ref="G50:Y50" si="23">G44/F44-1</f>
        <v>0.30000000000000004</v>
      </c>
      <c r="H50" s="88">
        <f t="shared" si="23"/>
        <v>7.6923076923076872E-2</v>
      </c>
      <c r="I50" s="88">
        <f t="shared" si="23"/>
        <v>7.1428571428571397E-2</v>
      </c>
      <c r="J50" s="88">
        <f t="shared" si="23"/>
        <v>0.1333333333333333</v>
      </c>
      <c r="K50" s="88">
        <f t="shared" si="23"/>
        <v>0.11764705882352944</v>
      </c>
      <c r="L50" s="88">
        <f t="shared" si="23"/>
        <v>-5.2631578947368474E-2</v>
      </c>
      <c r="M50" s="88">
        <f t="shared" si="23"/>
        <v>0.22222222222222232</v>
      </c>
      <c r="N50" s="88">
        <f t="shared" si="23"/>
        <v>0.13636363636363646</v>
      </c>
      <c r="O50" s="88">
        <f t="shared" si="23"/>
        <v>-0.12</v>
      </c>
      <c r="P50" s="88">
        <f t="shared" si="23"/>
        <v>-0.36363636363636365</v>
      </c>
      <c r="Q50" s="88">
        <f t="shared" si="23"/>
        <v>1.0714285714285716</v>
      </c>
      <c r="R50" s="88">
        <f t="shared" si="23"/>
        <v>-0.51724137931034475</v>
      </c>
      <c r="S50" s="88">
        <f t="shared" si="23"/>
        <v>-0.1428571428571429</v>
      </c>
      <c r="T50" s="88">
        <f t="shared" si="23"/>
        <v>-0.41666666666666663</v>
      </c>
      <c r="U50" s="88">
        <f t="shared" si="23"/>
        <v>0.4285714285714286</v>
      </c>
      <c r="V50" s="88">
        <f t="shared" si="23"/>
        <v>-0.19999999999999996</v>
      </c>
      <c r="W50" s="88">
        <f t="shared" si="23"/>
        <v>-0.625</v>
      </c>
      <c r="X50" s="88">
        <f t="shared" si="23"/>
        <v>-0.66666666666666674</v>
      </c>
      <c r="Y50" s="88">
        <f t="shared" si="23"/>
        <v>1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1.9937569227670929E-2</v>
      </c>
      <c r="C52" s="65">
        <f t="shared" si="24"/>
        <v>2.2314049586776859E-2</v>
      </c>
      <c r="D52" s="65">
        <f t="shared" si="24"/>
        <v>2.1007604562737644E-2</v>
      </c>
      <c r="E52" s="65">
        <f t="shared" si="24"/>
        <v>2.013094889084335E-2</v>
      </c>
      <c r="F52" s="65">
        <f t="shared" si="24"/>
        <v>1.5934667861766755E-2</v>
      </c>
      <c r="G52" s="65">
        <f t="shared" si="24"/>
        <v>1.3291980505095259E-2</v>
      </c>
      <c r="H52" s="65">
        <f t="shared" si="24"/>
        <v>1.1606645997297082E-2</v>
      </c>
      <c r="I52" s="65">
        <f t="shared" si="24"/>
        <v>1.1138258120149468E-2</v>
      </c>
      <c r="J52" s="65">
        <f t="shared" si="24"/>
        <v>1.1515800749866096E-2</v>
      </c>
      <c r="K52" s="65">
        <f t="shared" si="24"/>
        <v>1.0992366412213741E-2</v>
      </c>
      <c r="L52" s="65">
        <f t="shared" si="24"/>
        <v>1.4256014256014256E-2</v>
      </c>
      <c r="M52" s="65">
        <f t="shared" si="24"/>
        <v>1.4032409581963364E-2</v>
      </c>
      <c r="N52" s="65">
        <f t="shared" si="24"/>
        <v>1.3486108294463598E-2</v>
      </c>
      <c r="O52" s="65">
        <f t="shared" si="24"/>
        <v>1.3993887727199615E-2</v>
      </c>
      <c r="P52" s="65">
        <f t="shared" si="24"/>
        <v>1.3338805663862098E-2</v>
      </c>
      <c r="Q52" s="65">
        <f t="shared" si="24"/>
        <v>1.6571286389649168E-2</v>
      </c>
      <c r="R52" s="65">
        <f t="shared" si="24"/>
        <v>1.9575054101908324E-2</v>
      </c>
      <c r="S52" s="65">
        <f t="shared" si="24"/>
        <v>2.5082277849805525E-2</v>
      </c>
      <c r="T52" s="65">
        <f t="shared" si="24"/>
        <v>2.7442319439875944E-2</v>
      </c>
      <c r="U52" s="65">
        <f t="shared" si="24"/>
        <v>3.0159237121868868E-2</v>
      </c>
      <c r="V52" s="65">
        <f t="shared" si="24"/>
        <v>3.4624274729940091E-2</v>
      </c>
      <c r="W52" s="65">
        <f t="shared" ref="W52:X52" si="25">W35/W32</f>
        <v>7.233098659465715E-3</v>
      </c>
      <c r="X52" s="65">
        <f t="shared" si="25"/>
        <v>3.7354029157902371E-3</v>
      </c>
      <c r="Y52" s="65">
        <f t="shared" ref="Y52" si="26">Y35/Y32</f>
        <v>9.0477267586518886E-3</v>
      </c>
    </row>
    <row r="53" spans="1:25" x14ac:dyDescent="0.3">
      <c r="A53" s="75" t="s">
        <v>217</v>
      </c>
      <c r="B53" s="88">
        <f t="shared" ref="B53:V53" si="27">B35/B34</f>
        <v>0.53369272237196763</v>
      </c>
      <c r="C53" s="88">
        <f t="shared" si="27"/>
        <v>0.52483801295896326</v>
      </c>
      <c r="D53" s="88">
        <f t="shared" si="27"/>
        <v>0.59090909090909094</v>
      </c>
      <c r="E53" s="88">
        <f t="shared" si="27"/>
        <v>0.37522768670309653</v>
      </c>
      <c r="F53" s="88">
        <f t="shared" si="27"/>
        <v>0.32653061224489793</v>
      </c>
      <c r="G53" s="88">
        <f t="shared" si="27"/>
        <v>0.3480278422273782</v>
      </c>
      <c r="H53" s="88">
        <f t="shared" si="27"/>
        <v>0.28968253968253971</v>
      </c>
      <c r="I53" s="88">
        <f t="shared" si="27"/>
        <v>0.35632183908045978</v>
      </c>
      <c r="J53" s="88">
        <f t="shared" si="27"/>
        <v>0.30714285714285716</v>
      </c>
      <c r="K53" s="88">
        <f t="shared" si="27"/>
        <v>0.36734693877551022</v>
      </c>
      <c r="L53" s="88">
        <f t="shared" si="27"/>
        <v>0.41558441558441561</v>
      </c>
      <c r="M53" s="88">
        <f t="shared" si="27"/>
        <v>0.46498054474708173</v>
      </c>
      <c r="N53" s="88">
        <f t="shared" si="27"/>
        <v>0.46180555555555558</v>
      </c>
      <c r="O53" s="88">
        <f t="shared" si="27"/>
        <v>0.4278688524590164</v>
      </c>
      <c r="P53" s="88">
        <f t="shared" si="27"/>
        <v>0.44293015332197616</v>
      </c>
      <c r="Q53" s="88">
        <f t="shared" si="27"/>
        <v>0.49187592319054652</v>
      </c>
      <c r="R53" s="88">
        <f t="shared" si="27"/>
        <v>0.56534090909090906</v>
      </c>
      <c r="S53" s="88">
        <f t="shared" si="27"/>
        <v>0.59246171967020023</v>
      </c>
      <c r="T53" s="88">
        <f t="shared" si="27"/>
        <v>0.54990583804143123</v>
      </c>
      <c r="U53" s="88">
        <f t="shared" si="27"/>
        <v>0.61431226765799252</v>
      </c>
      <c r="V53" s="88">
        <f t="shared" si="27"/>
        <v>0.67774699907663893</v>
      </c>
      <c r="W53" s="88">
        <f t="shared" ref="W53:X53" si="28">W35/W34</f>
        <v>0.2824858757062147</v>
      </c>
      <c r="X53" s="88">
        <f t="shared" si="28"/>
        <v>0.19884169884169883</v>
      </c>
      <c r="Y53" s="88">
        <f t="shared" ref="Y53" si="29">Y35/Y34</f>
        <v>0.39555006180469715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5.0505050505050509E-3</v>
      </c>
      <c r="C55" s="88">
        <f t="shared" ref="C55:V55" si="30">C42/C35</f>
        <v>4.11522633744856E-3</v>
      </c>
      <c r="D55" s="88">
        <f t="shared" si="30"/>
        <v>4.5248868778280547E-3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si="30"/>
        <v>6.4516129032258064E-3</v>
      </c>
      <c r="J55" s="88">
        <f t="shared" si="30"/>
        <v>5.8139534883720929E-3</v>
      </c>
      <c r="K55" s="88">
        <f t="shared" si="30"/>
        <v>5.5555555555555558E-3</v>
      </c>
      <c r="L55" s="88">
        <f t="shared" si="30"/>
        <v>1.0416666666666666E-2</v>
      </c>
      <c r="M55" s="88">
        <f t="shared" si="30"/>
        <v>8.368200836820083E-3</v>
      </c>
      <c r="N55" s="88">
        <f t="shared" si="30"/>
        <v>1.5037593984962405E-2</v>
      </c>
      <c r="O55" s="88">
        <f t="shared" si="30"/>
        <v>1.9157088122605363E-2</v>
      </c>
      <c r="P55" s="88">
        <f t="shared" si="30"/>
        <v>2.6923076923076925E-2</v>
      </c>
      <c r="Q55" s="88">
        <f t="shared" si="30"/>
        <v>2.1021021021021023E-2</v>
      </c>
      <c r="R55" s="88">
        <f t="shared" si="30"/>
        <v>2.0100502512562814E-2</v>
      </c>
      <c r="S55" s="88">
        <f t="shared" si="30"/>
        <v>1.5904572564612324E-2</v>
      </c>
      <c r="T55" s="88">
        <f t="shared" si="30"/>
        <v>1.7123287671232876E-2</v>
      </c>
      <c r="U55" s="88">
        <f t="shared" si="30"/>
        <v>1.6641452344931921E-2</v>
      </c>
      <c r="V55" s="88">
        <f t="shared" si="30"/>
        <v>1.4986376021798364E-2</v>
      </c>
      <c r="W55" s="88">
        <f t="shared" ref="W55" si="31">W42/W35</f>
        <v>6.6666666666666671E-3</v>
      </c>
      <c r="X55" s="88" t="s">
        <v>3</v>
      </c>
      <c r="Y55" s="88" t="s">
        <v>3</v>
      </c>
    </row>
    <row r="56" spans="1:25" x14ac:dyDescent="0.3">
      <c r="A56" s="75" t="s">
        <v>219</v>
      </c>
      <c r="B56" s="65">
        <f>B37/B35</f>
        <v>0.42929292929292928</v>
      </c>
      <c r="C56" s="65">
        <f t="shared" ref="C56:V56" si="32">C37/C35</f>
        <v>0.41975308641975306</v>
      </c>
      <c r="D56" s="65">
        <f t="shared" si="32"/>
        <v>0.42081447963800905</v>
      </c>
      <c r="E56" s="65">
        <f t="shared" si="32"/>
        <v>0.42233009708737862</v>
      </c>
      <c r="F56" s="65">
        <f t="shared" si="32"/>
        <v>0.43125000000000002</v>
      </c>
      <c r="G56" s="65">
        <f t="shared" si="32"/>
        <v>0.40666666666666668</v>
      </c>
      <c r="H56" s="65">
        <f t="shared" si="32"/>
        <v>0.36986301369863012</v>
      </c>
      <c r="I56" s="65">
        <f t="shared" si="32"/>
        <v>0.38064516129032255</v>
      </c>
      <c r="J56" s="65">
        <f t="shared" si="32"/>
        <v>0.36627906976744184</v>
      </c>
      <c r="K56" s="65">
        <f t="shared" si="32"/>
        <v>0.35555555555555557</v>
      </c>
      <c r="L56" s="65">
        <f t="shared" si="32"/>
        <v>0.328125</v>
      </c>
      <c r="M56" s="65">
        <f t="shared" si="32"/>
        <v>0.30543933054393307</v>
      </c>
      <c r="N56" s="65">
        <f t="shared" si="32"/>
        <v>0.2857142857142857</v>
      </c>
      <c r="O56" s="65">
        <f t="shared" si="32"/>
        <v>0.28352490421455939</v>
      </c>
      <c r="P56" s="65">
        <f t="shared" si="32"/>
        <v>0.27307692307692305</v>
      </c>
      <c r="Q56" s="65">
        <f t="shared" si="32"/>
        <v>0.25225225225225223</v>
      </c>
      <c r="R56" s="65">
        <f t="shared" si="32"/>
        <v>0.25376884422110552</v>
      </c>
      <c r="S56" s="65">
        <f t="shared" si="32"/>
        <v>0.23260437375745527</v>
      </c>
      <c r="T56" s="65">
        <f t="shared" si="32"/>
        <v>0.21232876712328766</v>
      </c>
      <c r="U56" s="65">
        <f t="shared" si="32"/>
        <v>0.18456883509833585</v>
      </c>
      <c r="V56" s="65">
        <f t="shared" si="32"/>
        <v>0.17166212534059946</v>
      </c>
      <c r="W56" s="65">
        <f t="shared" ref="W56:X56" si="33">W37/W35</f>
        <v>0.26</v>
      </c>
      <c r="X56" s="65">
        <f t="shared" si="33"/>
        <v>0.3300970873786408</v>
      </c>
      <c r="Y56" s="65">
        <f t="shared" ref="Y56" si="34">Y37/Y35</f>
        <v>0.20937500000000001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5">B8-B35</f>
        <v>324</v>
      </c>
      <c r="C59" s="42">
        <f t="shared" si="35"/>
        <v>328</v>
      </c>
      <c r="D59" s="42">
        <f t="shared" si="35"/>
        <v>297</v>
      </c>
      <c r="E59" s="42">
        <f t="shared" si="35"/>
        <v>243</v>
      </c>
      <c r="F59" s="42">
        <f t="shared" si="35"/>
        <v>249</v>
      </c>
      <c r="G59" s="42">
        <f t="shared" si="35"/>
        <v>261</v>
      </c>
      <c r="H59" s="42">
        <f t="shared" si="35"/>
        <v>294</v>
      </c>
      <c r="I59" s="42">
        <f t="shared" si="35"/>
        <v>280</v>
      </c>
      <c r="J59" s="42">
        <f t="shared" si="35"/>
        <v>283</v>
      </c>
      <c r="K59" s="42">
        <f t="shared" si="35"/>
        <v>266</v>
      </c>
      <c r="L59" s="42">
        <f t="shared" si="35"/>
        <v>268</v>
      </c>
      <c r="M59" s="42">
        <f t="shared" si="35"/>
        <v>262</v>
      </c>
      <c r="N59" s="42">
        <f t="shared" si="35"/>
        <v>329</v>
      </c>
      <c r="O59" s="42">
        <f t="shared" si="35"/>
        <v>388</v>
      </c>
      <c r="P59" s="42">
        <f t="shared" si="35"/>
        <v>513</v>
      </c>
      <c r="Q59" s="42">
        <f t="shared" si="35"/>
        <v>510</v>
      </c>
      <c r="R59" s="42">
        <f t="shared" si="35"/>
        <v>453</v>
      </c>
      <c r="S59" s="42">
        <f t="shared" si="35"/>
        <v>405</v>
      </c>
      <c r="T59" s="42">
        <f t="shared" si="35"/>
        <v>405</v>
      </c>
      <c r="U59" s="42">
        <f t="shared" si="35"/>
        <v>360</v>
      </c>
      <c r="V59" s="42">
        <f t="shared" si="35"/>
        <v>321</v>
      </c>
      <c r="W59" s="42">
        <f t="shared" ref="W59:X59" si="36">W8-W35</f>
        <v>234</v>
      </c>
      <c r="X59" s="42">
        <f t="shared" si="36"/>
        <v>336</v>
      </c>
      <c r="Y59" s="42">
        <f t="shared" ref="Y59" si="37">Y8-Y35</f>
        <v>398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8">(C59-B59)/ABS(B59)</f>
        <v>1.2345679012345678E-2</v>
      </c>
      <c r="D61" s="87">
        <f t="shared" si="38"/>
        <v>-9.451219512195122E-2</v>
      </c>
      <c r="E61" s="87">
        <f t="shared" si="38"/>
        <v>-0.18181818181818182</v>
      </c>
      <c r="F61" s="87">
        <f t="shared" si="38"/>
        <v>2.4691358024691357E-2</v>
      </c>
      <c r="G61" s="87">
        <f t="shared" si="38"/>
        <v>4.8192771084337352E-2</v>
      </c>
      <c r="H61" s="87">
        <f t="shared" si="38"/>
        <v>0.12643678160919541</v>
      </c>
      <c r="I61" s="87">
        <f t="shared" si="38"/>
        <v>-4.7619047619047616E-2</v>
      </c>
      <c r="J61" s="87">
        <f t="shared" si="38"/>
        <v>1.0714285714285714E-2</v>
      </c>
      <c r="K61" s="87">
        <f t="shared" si="38"/>
        <v>-6.0070671378091869E-2</v>
      </c>
      <c r="L61" s="87">
        <f t="shared" si="38"/>
        <v>7.5187969924812026E-3</v>
      </c>
      <c r="M61" s="87">
        <f t="shared" si="38"/>
        <v>-2.2388059701492536E-2</v>
      </c>
      <c r="N61" s="87">
        <f t="shared" si="38"/>
        <v>0.25572519083969464</v>
      </c>
      <c r="O61" s="87">
        <f t="shared" si="38"/>
        <v>0.17933130699088146</v>
      </c>
      <c r="P61" s="87">
        <f t="shared" si="38"/>
        <v>0.32216494845360827</v>
      </c>
      <c r="Q61" s="87">
        <f t="shared" si="38"/>
        <v>-5.8479532163742687E-3</v>
      </c>
      <c r="R61" s="87">
        <f t="shared" si="38"/>
        <v>-0.11176470588235295</v>
      </c>
      <c r="S61" s="87">
        <f t="shared" si="38"/>
        <v>-0.10596026490066225</v>
      </c>
      <c r="T61" s="87">
        <f t="shared" si="38"/>
        <v>0</v>
      </c>
      <c r="U61" s="87">
        <f t="shared" si="38"/>
        <v>-0.1111111111111111</v>
      </c>
      <c r="V61" s="87">
        <f t="shared" si="38"/>
        <v>-0.10833333333333334</v>
      </c>
      <c r="W61" s="87">
        <f t="shared" si="38"/>
        <v>-0.27102803738317754</v>
      </c>
      <c r="X61" s="87">
        <f t="shared" si="38"/>
        <v>0.4358974358974359</v>
      </c>
      <c r="Y61" s="87">
        <f t="shared" si="38"/>
        <v>0.18452380952380953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394" priority="23" stopIfTrue="1" operator="lessThan">
      <formula>0</formula>
    </cfRule>
  </conditionalFormatting>
  <conditionalFormatting sqref="B50:B52 C52:Y52">
    <cfRule type="cellIs" dxfId="393" priority="22" stopIfTrue="1" operator="lessThan">
      <formula>0</formula>
    </cfRule>
  </conditionalFormatting>
  <conditionalFormatting sqref="B19:Y29 Z34:HI35 Z51:HI53">
    <cfRule type="cellIs" dxfId="392" priority="25" stopIfTrue="1" operator="lessThan">
      <formula>0</formula>
    </cfRule>
  </conditionalFormatting>
  <conditionalFormatting sqref="B48:Y56 A57:U57 B59:Y59">
    <cfRule type="cellIs" dxfId="391" priority="8" stopIfTrue="1" operator="lessThan">
      <formula>0</formula>
    </cfRule>
  </conditionalFormatting>
  <conditionalFormatting sqref="B61:Y61">
    <cfRule type="cellIs" dxfId="390" priority="7" stopIfTrue="1" operator="lessThan">
      <formula>0</formula>
    </cfRule>
  </conditionalFormatting>
  <conditionalFormatting sqref="C19:Y23">
    <cfRule type="cellIs" dxfId="389" priority="6" operator="lessThan">
      <formula>0</formula>
    </cfRule>
  </conditionalFormatting>
  <conditionalFormatting sqref="C46:Y50">
    <cfRule type="cellIs" dxfId="388" priority="5" operator="lessThan">
      <formula>0</formula>
    </cfRule>
  </conditionalFormatting>
  <conditionalFormatting sqref="E55:H55">
    <cfRule type="cellIs" dxfId="387" priority="1" stopIfTrue="1" operator="lessThan">
      <formula>0</formula>
    </cfRule>
  </conditionalFormatting>
  <conditionalFormatting sqref="M34:P34">
    <cfRule type="cellIs" dxfId="386" priority="12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1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63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24447</v>
      </c>
      <c r="J5" s="42">
        <v>29963</v>
      </c>
      <c r="K5" s="42">
        <v>33763</v>
      </c>
      <c r="L5" s="42">
        <v>33533</v>
      </c>
      <c r="M5" s="42">
        <v>33279</v>
      </c>
      <c r="N5" s="42">
        <v>37258</v>
      </c>
      <c r="O5" s="42">
        <v>37245</v>
      </c>
      <c r="P5" s="42">
        <v>39690</v>
      </c>
      <c r="Q5" s="42">
        <v>48881</v>
      </c>
      <c r="R5" s="42">
        <v>52510</v>
      </c>
      <c r="S5" s="42">
        <v>58997</v>
      </c>
      <c r="T5" s="42">
        <v>64156</v>
      </c>
      <c r="U5" s="42">
        <v>63510</v>
      </c>
      <c r="V5" s="42">
        <v>73483</v>
      </c>
      <c r="W5" s="42">
        <v>78243</v>
      </c>
      <c r="X5" s="42">
        <v>89890</v>
      </c>
      <c r="Y5" s="42">
        <v>100485</v>
      </c>
    </row>
    <row r="6" spans="1:25" x14ac:dyDescent="0.3">
      <c r="A6" s="67" t="s">
        <v>113</v>
      </c>
      <c r="B6" s="42">
        <v>6381</v>
      </c>
      <c r="C6" s="42">
        <v>7748</v>
      </c>
      <c r="D6" s="42">
        <v>7196</v>
      </c>
      <c r="E6" s="42">
        <v>6810</v>
      </c>
      <c r="F6" s="68">
        <v>7789</v>
      </c>
      <c r="G6" s="68">
        <v>7666</v>
      </c>
      <c r="H6" s="68">
        <v>8593</v>
      </c>
      <c r="I6" s="68">
        <v>7782</v>
      </c>
      <c r="J6" s="68">
        <v>7968</v>
      </c>
      <c r="K6" s="68">
        <v>7839</v>
      </c>
      <c r="L6" s="68">
        <v>7647</v>
      </c>
      <c r="M6" s="68">
        <v>7343</v>
      </c>
      <c r="N6" s="68">
        <v>7759</v>
      </c>
      <c r="O6" s="68">
        <v>7491</v>
      </c>
      <c r="P6" s="68">
        <v>6732</v>
      </c>
      <c r="Q6" s="68">
        <v>7911</v>
      </c>
      <c r="R6" s="42">
        <v>8994</v>
      </c>
      <c r="S6" s="42">
        <v>9630</v>
      </c>
      <c r="T6" s="42">
        <v>10791</v>
      </c>
      <c r="U6" s="42">
        <v>10856</v>
      </c>
      <c r="V6" s="42">
        <v>9904</v>
      </c>
      <c r="W6" s="42">
        <v>10697</v>
      </c>
      <c r="X6" s="42">
        <v>13782</v>
      </c>
      <c r="Y6" s="42">
        <v>16193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16665</v>
      </c>
      <c r="J7" s="68">
        <v>21995</v>
      </c>
      <c r="K7" s="68">
        <v>25925</v>
      </c>
      <c r="L7" s="68">
        <v>25886</v>
      </c>
      <c r="M7" s="68">
        <v>25936</v>
      </c>
      <c r="N7" s="68">
        <v>29498</v>
      </c>
      <c r="O7" s="68">
        <v>29754</v>
      </c>
      <c r="P7" s="68">
        <v>32958</v>
      </c>
      <c r="Q7" s="42">
        <v>40971</v>
      </c>
      <c r="R7" s="42">
        <v>43516</v>
      </c>
      <c r="S7" s="42">
        <v>49367</v>
      </c>
      <c r="T7" s="42">
        <v>53365</v>
      </c>
      <c r="U7" s="42">
        <v>52654</v>
      </c>
      <c r="V7" s="42">
        <v>63579</v>
      </c>
      <c r="W7" s="42">
        <v>67545</v>
      </c>
      <c r="X7" s="42">
        <v>76108</v>
      </c>
      <c r="Y7" s="42">
        <v>84292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1411</v>
      </c>
      <c r="J8" s="3">
        <f t="shared" si="0"/>
        <v>1757</v>
      </c>
      <c r="K8" s="3">
        <f t="shared" si="0"/>
        <v>1979</v>
      </c>
      <c r="L8" s="3">
        <f t="shared" si="0"/>
        <v>1527</v>
      </c>
      <c r="M8" s="3">
        <f t="shared" si="0"/>
        <v>1381</v>
      </c>
      <c r="N8" s="3">
        <f t="shared" si="0"/>
        <v>1384</v>
      </c>
      <c r="O8" s="3">
        <f t="shared" si="0"/>
        <v>1339</v>
      </c>
      <c r="P8" s="3">
        <f t="shared" si="0"/>
        <v>1525</v>
      </c>
      <c r="Q8" s="3">
        <f t="shared" si="0"/>
        <v>1540</v>
      </c>
      <c r="R8" s="3">
        <f t="shared" si="0"/>
        <v>1660</v>
      </c>
      <c r="S8" s="3">
        <f t="shared" si="0"/>
        <v>1621</v>
      </c>
      <c r="T8" s="3">
        <f t="shared" si="0"/>
        <v>1748</v>
      </c>
      <c r="U8" s="3">
        <f t="shared" si="0"/>
        <v>1981</v>
      </c>
      <c r="V8" s="3">
        <f t="shared" si="0"/>
        <v>1893</v>
      </c>
      <c r="W8" s="3">
        <f t="shared" ref="W8:X8" si="1">W9+W17</f>
        <v>349</v>
      </c>
      <c r="X8" s="3">
        <f t="shared" si="1"/>
        <v>259</v>
      </c>
      <c r="Y8" s="3">
        <f t="shared" ref="Y8" si="2">Y9+Y17</f>
        <v>1525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1161</v>
      </c>
      <c r="J9" s="68">
        <v>1442</v>
      </c>
      <c r="K9" s="68">
        <v>1629</v>
      </c>
      <c r="L9" s="68">
        <v>1276</v>
      </c>
      <c r="M9" s="68">
        <v>1120</v>
      </c>
      <c r="N9" s="68">
        <v>1094</v>
      </c>
      <c r="O9" s="68">
        <v>1027</v>
      </c>
      <c r="P9" s="68">
        <v>1154</v>
      </c>
      <c r="Q9" s="68">
        <v>1163</v>
      </c>
      <c r="R9" s="42">
        <v>1312</v>
      </c>
      <c r="S9" s="42">
        <v>1275</v>
      </c>
      <c r="T9" s="42">
        <v>1357</v>
      </c>
      <c r="U9" s="42">
        <v>1506</v>
      </c>
      <c r="V9" s="42">
        <v>1445</v>
      </c>
      <c r="W9" s="42">
        <v>248</v>
      </c>
      <c r="X9" s="42">
        <v>175</v>
      </c>
      <c r="Y9" s="42">
        <v>1134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247</v>
      </c>
      <c r="J10" s="68">
        <v>276</v>
      </c>
      <c r="K10" s="68">
        <v>276</v>
      </c>
      <c r="L10" s="68">
        <v>189</v>
      </c>
      <c r="M10" s="68">
        <v>161</v>
      </c>
      <c r="N10" s="68">
        <v>173</v>
      </c>
      <c r="O10" s="68">
        <v>170</v>
      </c>
      <c r="P10" s="68">
        <v>215</v>
      </c>
      <c r="Q10" s="68">
        <v>203</v>
      </c>
      <c r="R10" s="42">
        <v>230</v>
      </c>
      <c r="S10" s="42">
        <v>227</v>
      </c>
      <c r="T10" s="42">
        <v>233</v>
      </c>
      <c r="U10" s="42">
        <v>262</v>
      </c>
      <c r="V10" s="42">
        <v>269</v>
      </c>
      <c r="W10" s="42">
        <v>53</v>
      </c>
      <c r="X10" s="42">
        <v>39</v>
      </c>
      <c r="Y10" s="42">
        <v>247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22</v>
      </c>
      <c r="J11" s="68">
        <v>24</v>
      </c>
      <c r="K11" s="68">
        <v>22</v>
      </c>
      <c r="L11" s="68">
        <v>20</v>
      </c>
      <c r="M11" s="68">
        <v>13</v>
      </c>
      <c r="N11" s="68">
        <v>19</v>
      </c>
      <c r="O11" s="68">
        <v>27</v>
      </c>
      <c r="P11" s="68">
        <v>41</v>
      </c>
      <c r="Q11" s="68">
        <v>30</v>
      </c>
      <c r="R11" s="42">
        <v>29</v>
      </c>
      <c r="S11" s="42">
        <v>31</v>
      </c>
      <c r="T11" s="42">
        <v>30</v>
      </c>
      <c r="U11" s="42">
        <v>28</v>
      </c>
      <c r="V11" s="42">
        <v>35</v>
      </c>
      <c r="W11" s="42">
        <v>11</v>
      </c>
      <c r="X11" s="42">
        <v>12</v>
      </c>
      <c r="Y11" s="42">
        <v>24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225</v>
      </c>
      <c r="J12" s="68">
        <v>252</v>
      </c>
      <c r="K12" s="68">
        <v>254</v>
      </c>
      <c r="L12" s="68">
        <v>169</v>
      </c>
      <c r="M12" s="68">
        <v>148</v>
      </c>
      <c r="N12" s="68">
        <v>154</v>
      </c>
      <c r="O12" s="68">
        <v>143</v>
      </c>
      <c r="P12" s="68">
        <v>174</v>
      </c>
      <c r="Q12" s="68">
        <v>173</v>
      </c>
      <c r="R12" s="42">
        <v>201</v>
      </c>
      <c r="S12" s="42">
        <v>195</v>
      </c>
      <c r="T12" s="42">
        <v>203</v>
      </c>
      <c r="U12" s="42">
        <v>233</v>
      </c>
      <c r="V12" s="42">
        <v>235</v>
      </c>
      <c r="W12" s="42">
        <v>42</v>
      </c>
      <c r="X12" s="42">
        <v>27</v>
      </c>
      <c r="Y12" s="42">
        <v>223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914</v>
      </c>
      <c r="J13" s="68">
        <v>1166</v>
      </c>
      <c r="K13" s="68">
        <v>1352</v>
      </c>
      <c r="L13" s="68">
        <v>1087</v>
      </c>
      <c r="M13" s="68">
        <v>959</v>
      </c>
      <c r="N13" s="68">
        <v>921</v>
      </c>
      <c r="O13" s="68">
        <v>857</v>
      </c>
      <c r="P13" s="68">
        <v>939</v>
      </c>
      <c r="Q13" s="68">
        <v>959</v>
      </c>
      <c r="R13" s="42">
        <v>1082</v>
      </c>
      <c r="S13" s="42">
        <v>1049</v>
      </c>
      <c r="T13" s="42">
        <v>1125</v>
      </c>
      <c r="U13" s="42">
        <v>1244</v>
      </c>
      <c r="V13" s="42">
        <v>1176</v>
      </c>
      <c r="W13" s="42">
        <v>195</v>
      </c>
      <c r="X13" s="42">
        <v>136</v>
      </c>
      <c r="Y13" s="42">
        <v>887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3</v>
      </c>
      <c r="J14" s="68">
        <v>3</v>
      </c>
      <c r="K14" s="68">
        <v>3</v>
      </c>
      <c r="L14" s="68">
        <v>3</v>
      </c>
      <c r="M14" s="68">
        <v>3</v>
      </c>
      <c r="N14" s="68">
        <v>3</v>
      </c>
      <c r="O14" s="68">
        <v>3</v>
      </c>
      <c r="P14" s="68">
        <v>3</v>
      </c>
      <c r="Q14" s="68">
        <v>4</v>
      </c>
      <c r="R14" s="42">
        <v>4</v>
      </c>
      <c r="S14" s="42">
        <v>4</v>
      </c>
      <c r="T14" s="42">
        <v>4</v>
      </c>
      <c r="U14" s="42">
        <v>4</v>
      </c>
      <c r="V14" s="42">
        <v>3</v>
      </c>
      <c r="W14" s="42">
        <v>1</v>
      </c>
      <c r="X14" s="42">
        <v>1</v>
      </c>
      <c r="Y14" s="42">
        <v>3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26</v>
      </c>
      <c r="J15" s="68">
        <v>27</v>
      </c>
      <c r="K15" s="68">
        <v>28</v>
      </c>
      <c r="L15" s="68">
        <v>29</v>
      </c>
      <c r="M15" s="68">
        <v>31</v>
      </c>
      <c r="N15" s="68">
        <v>33</v>
      </c>
      <c r="O15" s="68">
        <v>34</v>
      </c>
      <c r="P15" s="68">
        <v>36</v>
      </c>
      <c r="Q15" s="68">
        <v>38</v>
      </c>
      <c r="R15" s="42">
        <v>41</v>
      </c>
      <c r="S15" s="42">
        <v>43</v>
      </c>
      <c r="T15" s="42">
        <v>44</v>
      </c>
      <c r="U15" s="42">
        <v>47</v>
      </c>
      <c r="V15" s="42">
        <v>47</v>
      </c>
      <c r="W15" s="42">
        <v>39</v>
      </c>
      <c r="X15" s="42">
        <v>39</v>
      </c>
      <c r="Y15" s="42">
        <v>47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885</v>
      </c>
      <c r="J16" s="68">
        <v>1136</v>
      </c>
      <c r="K16" s="68">
        <v>1321</v>
      </c>
      <c r="L16" s="68">
        <v>1054</v>
      </c>
      <c r="M16" s="68">
        <v>925</v>
      </c>
      <c r="N16" s="68">
        <v>885</v>
      </c>
      <c r="O16" s="68">
        <v>820</v>
      </c>
      <c r="P16" s="68">
        <v>901</v>
      </c>
      <c r="Q16" s="68">
        <v>918</v>
      </c>
      <c r="R16" s="42">
        <v>1037</v>
      </c>
      <c r="S16" s="42">
        <v>1002</v>
      </c>
      <c r="T16" s="42">
        <v>1076</v>
      </c>
      <c r="U16" s="42">
        <v>1193</v>
      </c>
      <c r="V16" s="42">
        <v>1125</v>
      </c>
      <c r="W16" s="42">
        <v>155</v>
      </c>
      <c r="X16" s="42">
        <v>97</v>
      </c>
      <c r="Y16" s="42">
        <v>837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250</v>
      </c>
      <c r="J17" s="68">
        <v>315</v>
      </c>
      <c r="K17" s="68">
        <v>350</v>
      </c>
      <c r="L17" s="68">
        <v>251</v>
      </c>
      <c r="M17" s="68">
        <v>261</v>
      </c>
      <c r="N17" s="68">
        <v>290</v>
      </c>
      <c r="O17" s="68">
        <v>312</v>
      </c>
      <c r="P17" s="68">
        <v>371</v>
      </c>
      <c r="Q17" s="68">
        <v>377</v>
      </c>
      <c r="R17" s="42">
        <v>348</v>
      </c>
      <c r="S17" s="42">
        <v>346</v>
      </c>
      <c r="T17" s="42">
        <v>391</v>
      </c>
      <c r="U17" s="42">
        <v>475</v>
      </c>
      <c r="V17" s="42">
        <v>448</v>
      </c>
      <c r="W17" s="42">
        <v>101</v>
      </c>
      <c r="X17" s="42">
        <v>84</v>
      </c>
      <c r="Y17" s="42">
        <v>391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0.24521615875265779</v>
      </c>
      <c r="K19" s="89">
        <f t="shared" si="3"/>
        <v>0.12635173591348892</v>
      </c>
      <c r="L19" s="89">
        <f t="shared" si="3"/>
        <v>-0.22839818089944419</v>
      </c>
      <c r="M19" s="89">
        <f t="shared" si="3"/>
        <v>-9.5612311722331422E-2</v>
      </c>
      <c r="N19" s="89">
        <f t="shared" si="3"/>
        <v>2.1723388848660097E-3</v>
      </c>
      <c r="O19" s="89">
        <f t="shared" si="3"/>
        <v>-3.2514450867052069E-2</v>
      </c>
      <c r="P19" s="89">
        <f t="shared" si="3"/>
        <v>0.13890963405526513</v>
      </c>
      <c r="Q19" s="89">
        <f t="shared" si="3"/>
        <v>9.8360655737705915E-3</v>
      </c>
      <c r="R19" s="89">
        <f t="shared" si="3"/>
        <v>7.7922077922077948E-2</v>
      </c>
      <c r="S19" s="89">
        <f t="shared" si="3"/>
        <v>-2.3493975903614461E-2</v>
      </c>
      <c r="T19" s="89">
        <f t="shared" si="3"/>
        <v>7.8346699568167866E-2</v>
      </c>
      <c r="U19" s="89">
        <f t="shared" si="3"/>
        <v>0.1332951945080092</v>
      </c>
      <c r="V19" s="89">
        <f t="shared" si="3"/>
        <v>-4.4422009086319991E-2</v>
      </c>
      <c r="W19" s="89">
        <f t="shared" si="3"/>
        <v>-0.81563655573164295</v>
      </c>
      <c r="X19" s="89">
        <f t="shared" si="3"/>
        <v>-0.25787965616045849</v>
      </c>
      <c r="Y19" s="89">
        <f t="shared" si="3"/>
        <v>4.8880308880308876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0.24203273040482354</v>
      </c>
      <c r="K20" s="89">
        <f t="shared" si="3"/>
        <v>0.12968099861303739</v>
      </c>
      <c r="L20" s="89">
        <f t="shared" si="3"/>
        <v>-0.21669736034376919</v>
      </c>
      <c r="M20" s="89">
        <f t="shared" si="3"/>
        <v>-0.12225705329153602</v>
      </c>
      <c r="N20" s="89">
        <f t="shared" si="3"/>
        <v>-2.3214285714285743E-2</v>
      </c>
      <c r="O20" s="89">
        <f t="shared" si="3"/>
        <v>-6.124314442413159E-2</v>
      </c>
      <c r="P20" s="89">
        <f t="shared" si="3"/>
        <v>0.12366114897760472</v>
      </c>
      <c r="Q20" s="89">
        <f t="shared" si="3"/>
        <v>7.7989601386481144E-3</v>
      </c>
      <c r="R20" s="89">
        <f t="shared" si="3"/>
        <v>0.12811693895098886</v>
      </c>
      <c r="S20" s="89">
        <f t="shared" si="3"/>
        <v>-2.8201219512195119E-2</v>
      </c>
      <c r="T20" s="89">
        <f t="shared" si="3"/>
        <v>6.4313725490195983E-2</v>
      </c>
      <c r="U20" s="89">
        <f t="shared" si="3"/>
        <v>0.10980103168754596</v>
      </c>
      <c r="V20" s="89">
        <f t="shared" si="3"/>
        <v>-4.0504648074369154E-2</v>
      </c>
      <c r="W20" s="89">
        <f t="shared" si="3"/>
        <v>-0.82837370242214536</v>
      </c>
      <c r="X20" s="89">
        <f t="shared" si="3"/>
        <v>-0.29435483870967738</v>
      </c>
      <c r="Y20" s="89">
        <f t="shared" si="3"/>
        <v>5.48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0.1174089068825912</v>
      </c>
      <c r="K21" s="89">
        <f t="shared" si="3"/>
        <v>0</v>
      </c>
      <c r="L21" s="89">
        <f t="shared" si="3"/>
        <v>-0.31521739130434778</v>
      </c>
      <c r="M21" s="89">
        <f t="shared" si="3"/>
        <v>-0.14814814814814814</v>
      </c>
      <c r="N21" s="89">
        <f t="shared" si="3"/>
        <v>7.4534161490683148E-2</v>
      </c>
      <c r="O21" s="89">
        <f t="shared" si="3"/>
        <v>-1.7341040462427793E-2</v>
      </c>
      <c r="P21" s="89">
        <f t="shared" si="3"/>
        <v>0.26470588235294112</v>
      </c>
      <c r="Q21" s="89">
        <f t="shared" si="3"/>
        <v>-5.5813953488372148E-2</v>
      </c>
      <c r="R21" s="89">
        <f t="shared" si="3"/>
        <v>0.13300492610837433</v>
      </c>
      <c r="S21" s="89">
        <f t="shared" si="3"/>
        <v>-1.3043478260869601E-2</v>
      </c>
      <c r="T21" s="89">
        <f t="shared" si="3"/>
        <v>2.6431718061673992E-2</v>
      </c>
      <c r="U21" s="89">
        <f t="shared" si="3"/>
        <v>0.12446351931330479</v>
      </c>
      <c r="V21" s="89">
        <f t="shared" si="3"/>
        <v>2.6717557251908497E-2</v>
      </c>
      <c r="W21" s="89">
        <f t="shared" si="3"/>
        <v>-0.80297397769516732</v>
      </c>
      <c r="X21" s="89">
        <f t="shared" si="3"/>
        <v>-0.26415094339622647</v>
      </c>
      <c r="Y21" s="89">
        <f t="shared" si="3"/>
        <v>5.333333333333333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0.275711159737418</v>
      </c>
      <c r="K22" s="89">
        <f t="shared" si="4"/>
        <v>0.15951972555746141</v>
      </c>
      <c r="L22" s="89">
        <f t="shared" si="4"/>
        <v>-0.19600591715976334</v>
      </c>
      <c r="M22" s="89">
        <f t="shared" si="4"/>
        <v>-0.11775528978840843</v>
      </c>
      <c r="N22" s="89">
        <f t="shared" si="4"/>
        <v>-3.9624608967674613E-2</v>
      </c>
      <c r="O22" s="89">
        <f t="shared" si="4"/>
        <v>-6.9489685124864309E-2</v>
      </c>
      <c r="P22" s="89">
        <f t="shared" si="4"/>
        <v>9.5682613768961478E-2</v>
      </c>
      <c r="Q22" s="89">
        <f t="shared" si="4"/>
        <v>2.1299254526091493E-2</v>
      </c>
      <c r="R22" s="89">
        <f t="shared" si="4"/>
        <v>0.12825860271115741</v>
      </c>
      <c r="S22" s="89">
        <f t="shared" si="4"/>
        <v>-3.0499075785582308E-2</v>
      </c>
      <c r="T22" s="89">
        <f t="shared" si="4"/>
        <v>7.2449952335557732E-2</v>
      </c>
      <c r="U22" s="89">
        <f t="shared" si="4"/>
        <v>0.10577777777777775</v>
      </c>
      <c r="V22" s="89">
        <f t="shared" si="4"/>
        <v>-5.4662379421221874E-2</v>
      </c>
      <c r="W22" s="89">
        <f t="shared" si="4"/>
        <v>-0.83418367346938771</v>
      </c>
      <c r="X22" s="89">
        <f t="shared" si="4"/>
        <v>-0.3025641025641026</v>
      </c>
      <c r="Y22" s="89">
        <f t="shared" si="4"/>
        <v>5.5220588235294121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0.26</v>
      </c>
      <c r="K23" s="89">
        <f t="shared" si="5"/>
        <v>0.11111111111111116</v>
      </c>
      <c r="L23" s="89">
        <f t="shared" si="5"/>
        <v>-0.28285714285714281</v>
      </c>
      <c r="M23" s="89">
        <f t="shared" si="5"/>
        <v>3.9840637450199168E-2</v>
      </c>
      <c r="N23" s="89">
        <f t="shared" si="5"/>
        <v>0.11111111111111116</v>
      </c>
      <c r="O23" s="89">
        <f t="shared" si="5"/>
        <v>7.5862068965517171E-2</v>
      </c>
      <c r="P23" s="89">
        <f t="shared" si="5"/>
        <v>0.1891025641025641</v>
      </c>
      <c r="Q23" s="89">
        <f t="shared" si="5"/>
        <v>1.6172506738544534E-2</v>
      </c>
      <c r="R23" s="89">
        <f t="shared" si="5"/>
        <v>-7.6923076923076872E-2</v>
      </c>
      <c r="S23" s="89">
        <f t="shared" si="5"/>
        <v>-5.7471264367816577E-3</v>
      </c>
      <c r="T23" s="89">
        <f t="shared" si="5"/>
        <v>0.13005780346820806</v>
      </c>
      <c r="U23" s="89">
        <f t="shared" si="5"/>
        <v>0.21483375959079276</v>
      </c>
      <c r="V23" s="89">
        <f t="shared" si="5"/>
        <v>-5.6842105263157916E-2</v>
      </c>
      <c r="W23" s="89">
        <f t="shared" si="5"/>
        <v>-0.7745535714285714</v>
      </c>
      <c r="X23" s="89">
        <f t="shared" si="5"/>
        <v>-0.16831683168316836</v>
      </c>
      <c r="Y23" s="89">
        <f t="shared" si="5"/>
        <v>3.6547619047619051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5.7716693254796086E-2</v>
      </c>
      <c r="J25" s="89">
        <f t="shared" si="6"/>
        <v>5.863898808530521E-2</v>
      </c>
      <c r="K25" s="89">
        <f t="shared" si="6"/>
        <v>5.8614459615555489E-2</v>
      </c>
      <c r="L25" s="89">
        <f t="shared" si="6"/>
        <v>4.553723198043718E-2</v>
      </c>
      <c r="M25" s="89">
        <f t="shared" si="6"/>
        <v>4.1497641155082782E-2</v>
      </c>
      <c r="N25" s="89">
        <f t="shared" si="6"/>
        <v>3.7146384669064364E-2</v>
      </c>
      <c r="O25" s="89">
        <f t="shared" si="6"/>
        <v>3.5951134380453754E-2</v>
      </c>
      <c r="P25" s="89">
        <f t="shared" si="6"/>
        <v>3.8422776518014616E-2</v>
      </c>
      <c r="Q25" s="89">
        <f t="shared" si="6"/>
        <v>3.1505083774881856E-2</v>
      </c>
      <c r="R25" s="89">
        <f t="shared" si="6"/>
        <v>3.1613026090268517E-2</v>
      </c>
      <c r="S25" s="89">
        <f t="shared" si="6"/>
        <v>2.7475973354577351E-2</v>
      </c>
      <c r="T25" s="89">
        <f t="shared" si="6"/>
        <v>2.7246087661325517E-2</v>
      </c>
      <c r="U25" s="89">
        <f t="shared" si="6"/>
        <v>3.1191938277436625E-2</v>
      </c>
      <c r="V25" s="89">
        <f t="shared" si="6"/>
        <v>2.5761060381312685E-2</v>
      </c>
      <c r="W25" s="89">
        <f t="shared" ref="W25:X25" si="7">W8/W5</f>
        <v>4.4604629168104497E-3</v>
      </c>
      <c r="X25" s="89">
        <f t="shared" si="7"/>
        <v>2.8812993658916455E-3</v>
      </c>
      <c r="Y25" s="89">
        <f t="shared" ref="Y25" si="8">Y8/Y5</f>
        <v>1.5176394486739315E-2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8.4668466846684665E-2</v>
      </c>
      <c r="J26" s="89">
        <f t="shared" si="9"/>
        <v>7.9881791316208234E-2</v>
      </c>
      <c r="K26" s="89">
        <f t="shared" si="9"/>
        <v>7.6335583413693342E-2</v>
      </c>
      <c r="L26" s="89">
        <f t="shared" si="9"/>
        <v>5.8989415127868344E-2</v>
      </c>
      <c r="M26" s="89">
        <f t="shared" si="9"/>
        <v>5.3246452806909317E-2</v>
      </c>
      <c r="N26" s="89">
        <f t="shared" si="9"/>
        <v>4.6918435148145636E-2</v>
      </c>
      <c r="O26" s="89">
        <f t="shared" si="9"/>
        <v>4.5002352624857161E-2</v>
      </c>
      <c r="P26" s="89">
        <f t="shared" si="9"/>
        <v>4.6271011590509135E-2</v>
      </c>
      <c r="Q26" s="89">
        <f t="shared" si="9"/>
        <v>3.7587561934050912E-2</v>
      </c>
      <c r="R26" s="89">
        <f t="shared" si="9"/>
        <v>3.8146888500781323E-2</v>
      </c>
      <c r="S26" s="89">
        <f t="shared" si="9"/>
        <v>3.2835699961512754E-2</v>
      </c>
      <c r="T26" s="89">
        <f t="shared" si="9"/>
        <v>3.2755551391361382E-2</v>
      </c>
      <c r="U26" s="89">
        <f t="shared" si="9"/>
        <v>3.762297261366658E-2</v>
      </c>
      <c r="V26" s="89">
        <f t="shared" si="9"/>
        <v>2.9773981975180483E-2</v>
      </c>
      <c r="W26" s="89">
        <f t="shared" ref="W26:X26" si="10">W8/W7</f>
        <v>5.166925753201569E-3</v>
      </c>
      <c r="X26" s="89">
        <f t="shared" si="10"/>
        <v>3.4030588111630842E-3</v>
      </c>
      <c r="Y26" s="89">
        <f t="shared" ref="Y26" si="11">Y8/Y7</f>
        <v>1.8091871114696532E-2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1.8426647767540751E-2</v>
      </c>
      <c r="J28" s="89">
        <f t="shared" si="12"/>
        <v>1.5367103016505406E-2</v>
      </c>
      <c r="K28" s="89">
        <f t="shared" si="12"/>
        <v>1.4148559878726629E-2</v>
      </c>
      <c r="L28" s="89">
        <f t="shared" si="12"/>
        <v>1.8991486574983629E-2</v>
      </c>
      <c r="M28" s="89">
        <f t="shared" si="12"/>
        <v>2.2447501810282405E-2</v>
      </c>
      <c r="N28" s="89">
        <f t="shared" si="12"/>
        <v>2.3843930635838149E-2</v>
      </c>
      <c r="O28" s="89">
        <f t="shared" si="12"/>
        <v>2.5392083644510829E-2</v>
      </c>
      <c r="P28" s="89">
        <f t="shared" si="12"/>
        <v>2.360655737704918E-2</v>
      </c>
      <c r="Q28" s="89">
        <f t="shared" si="12"/>
        <v>2.4675324675324677E-2</v>
      </c>
      <c r="R28" s="89">
        <f t="shared" si="12"/>
        <v>2.4698795180722891E-2</v>
      </c>
      <c r="S28" s="89">
        <f t="shared" si="12"/>
        <v>2.6526835286859961E-2</v>
      </c>
      <c r="T28" s="89">
        <f t="shared" si="12"/>
        <v>2.5171624713958809E-2</v>
      </c>
      <c r="U28" s="89">
        <f t="shared" si="12"/>
        <v>2.3725391216557295E-2</v>
      </c>
      <c r="V28" s="89">
        <f t="shared" si="12"/>
        <v>2.4828314844162706E-2</v>
      </c>
      <c r="W28" s="89">
        <f t="shared" ref="W28:X28" si="13">W15/W8</f>
        <v>0.11174785100286533</v>
      </c>
      <c r="X28" s="89">
        <f t="shared" si="13"/>
        <v>0.15057915057915058</v>
      </c>
      <c r="Y28" s="89">
        <f t="shared" ref="Y28" si="14">Y15/Y8</f>
        <v>3.081967213114754E-2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0.17505315379163713</v>
      </c>
      <c r="J29" s="89">
        <f t="shared" si="15"/>
        <v>0.15708594194649972</v>
      </c>
      <c r="K29" s="89">
        <f t="shared" si="15"/>
        <v>0.1394643759474482</v>
      </c>
      <c r="L29" s="89">
        <f t="shared" si="15"/>
        <v>0.1237721021611002</v>
      </c>
      <c r="M29" s="89">
        <f t="shared" si="15"/>
        <v>0.1165821868211441</v>
      </c>
      <c r="N29" s="89">
        <f t="shared" si="15"/>
        <v>0.125</v>
      </c>
      <c r="O29" s="89">
        <f t="shared" si="15"/>
        <v>0.12696041822255413</v>
      </c>
      <c r="P29" s="89">
        <f t="shared" si="15"/>
        <v>0.14098360655737704</v>
      </c>
      <c r="Q29" s="89">
        <f t="shared" si="15"/>
        <v>0.13181818181818181</v>
      </c>
      <c r="R29" s="89">
        <f t="shared" si="15"/>
        <v>0.13855421686746988</v>
      </c>
      <c r="S29" s="89">
        <f t="shared" si="15"/>
        <v>0.14003701418877237</v>
      </c>
      <c r="T29" s="89">
        <f t="shared" si="15"/>
        <v>0.13329519450800914</v>
      </c>
      <c r="U29" s="89">
        <f t="shared" si="15"/>
        <v>0.13225643614336194</v>
      </c>
      <c r="V29" s="89">
        <f t="shared" si="15"/>
        <v>0.14210248283148441</v>
      </c>
      <c r="W29" s="89">
        <f t="shared" ref="W29:X29" si="16">W10/W8</f>
        <v>0.15186246418338109</v>
      </c>
      <c r="X29" s="89">
        <f t="shared" si="16"/>
        <v>0.15057915057915058</v>
      </c>
      <c r="Y29" s="89">
        <f t="shared" ref="Y29" si="17">Y10/Y8</f>
        <v>0.16196721311475409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37630</v>
      </c>
      <c r="J32" s="42">
        <v>44127</v>
      </c>
      <c r="K32" s="42">
        <v>45293</v>
      </c>
      <c r="L32" s="42">
        <v>41035</v>
      </c>
      <c r="M32" s="42">
        <v>46124</v>
      </c>
      <c r="N32" s="42">
        <v>52307</v>
      </c>
      <c r="O32" s="42">
        <v>47064</v>
      </c>
      <c r="P32" s="42">
        <v>44877</v>
      </c>
      <c r="Q32" s="42">
        <v>48379</v>
      </c>
      <c r="R32" s="42">
        <v>55819</v>
      </c>
      <c r="S32" s="42">
        <v>62953</v>
      </c>
      <c r="T32" s="42">
        <v>68463</v>
      </c>
      <c r="U32" s="42">
        <v>76027</v>
      </c>
      <c r="V32" s="42">
        <v>84379</v>
      </c>
      <c r="W32" s="42">
        <v>83305</v>
      </c>
      <c r="X32" s="42">
        <v>95056</v>
      </c>
      <c r="Y32" s="42">
        <v>105124</v>
      </c>
    </row>
    <row r="33" spans="1:25" x14ac:dyDescent="0.3">
      <c r="A33" s="16" t="s">
        <v>116</v>
      </c>
      <c r="B33" s="42">
        <v>11025</v>
      </c>
      <c r="C33" s="42">
        <v>16513</v>
      </c>
      <c r="D33" s="42">
        <v>18550</v>
      </c>
      <c r="E33" s="42">
        <v>22489</v>
      </c>
      <c r="F33" s="68">
        <v>25813</v>
      </c>
      <c r="G33" s="68">
        <v>27494</v>
      </c>
      <c r="H33" s="68">
        <v>28826</v>
      </c>
      <c r="I33" s="68">
        <v>28632</v>
      </c>
      <c r="J33" s="68">
        <v>30534</v>
      </c>
      <c r="K33" s="68">
        <v>31520</v>
      </c>
      <c r="L33" s="68">
        <v>28141</v>
      </c>
      <c r="M33" s="68">
        <v>33968</v>
      </c>
      <c r="N33" s="68">
        <v>39522</v>
      </c>
      <c r="O33" s="68">
        <v>33512</v>
      </c>
      <c r="P33" s="68">
        <v>31642</v>
      </c>
      <c r="Q33" s="68">
        <v>34121</v>
      </c>
      <c r="R33" s="42">
        <v>39448</v>
      </c>
      <c r="S33" s="42">
        <v>45624</v>
      </c>
      <c r="T33" s="42">
        <v>48958</v>
      </c>
      <c r="U33" s="42">
        <v>57571</v>
      </c>
      <c r="V33" s="42">
        <v>62006</v>
      </c>
      <c r="W33" s="42">
        <v>66125</v>
      </c>
      <c r="X33" s="42">
        <v>73941</v>
      </c>
      <c r="Y33" s="42">
        <v>82727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8998</v>
      </c>
      <c r="J34" s="68">
        <v>13593</v>
      </c>
      <c r="K34" s="68">
        <v>13773</v>
      </c>
      <c r="L34" s="68">
        <v>12893</v>
      </c>
      <c r="M34" s="68">
        <v>12156</v>
      </c>
      <c r="N34" s="68">
        <v>12784</v>
      </c>
      <c r="O34" s="68">
        <v>13552</v>
      </c>
      <c r="P34" s="68">
        <v>13236</v>
      </c>
      <c r="Q34" s="42">
        <v>14258</v>
      </c>
      <c r="R34" s="42">
        <v>16371</v>
      </c>
      <c r="S34" s="42">
        <v>17329</v>
      </c>
      <c r="T34" s="42">
        <v>19505</v>
      </c>
      <c r="U34" s="42">
        <v>18456</v>
      </c>
      <c r="V34" s="42">
        <v>22373</v>
      </c>
      <c r="W34" s="42">
        <v>17180</v>
      </c>
      <c r="X34" s="42">
        <v>21115</v>
      </c>
      <c r="Y34" s="42">
        <v>22397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2059</v>
      </c>
      <c r="J35" s="3">
        <f t="shared" si="18"/>
        <v>2132</v>
      </c>
      <c r="K35" s="3">
        <f t="shared" si="18"/>
        <v>2086</v>
      </c>
      <c r="L35" s="3">
        <f t="shared" si="18"/>
        <v>1859</v>
      </c>
      <c r="M35" s="3">
        <f t="shared" si="18"/>
        <v>1744</v>
      </c>
      <c r="N35" s="3">
        <f t="shared" si="18"/>
        <v>1853</v>
      </c>
      <c r="O35" s="3">
        <f t="shared" si="18"/>
        <v>1990</v>
      </c>
      <c r="P35" s="3">
        <f t="shared" si="18"/>
        <v>1892</v>
      </c>
      <c r="Q35" s="3">
        <f t="shared" si="18"/>
        <v>2043</v>
      </c>
      <c r="R35" s="3">
        <f t="shared" si="18"/>
        <v>2216</v>
      </c>
      <c r="S35" s="3">
        <f t="shared" si="18"/>
        <v>2287</v>
      </c>
      <c r="T35" s="3">
        <f t="shared" si="18"/>
        <v>2774</v>
      </c>
      <c r="U35" s="3">
        <f t="shared" si="18"/>
        <v>3001</v>
      </c>
      <c r="V35" s="3">
        <f t="shared" si="18"/>
        <v>3167</v>
      </c>
      <c r="W35" s="3">
        <f t="shared" ref="W35:X35" si="19">W36+W44</f>
        <v>504</v>
      </c>
      <c r="X35" s="3">
        <f t="shared" si="19"/>
        <v>569</v>
      </c>
      <c r="Y35" s="3">
        <f t="shared" ref="Y35" si="20">Y36+Y44</f>
        <v>2411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1546</v>
      </c>
      <c r="J36" s="68">
        <v>1541</v>
      </c>
      <c r="K36" s="68">
        <v>1439</v>
      </c>
      <c r="L36" s="68">
        <v>1333</v>
      </c>
      <c r="M36" s="68">
        <v>1204</v>
      </c>
      <c r="N36" s="68">
        <v>1266</v>
      </c>
      <c r="O36" s="68">
        <v>1354</v>
      </c>
      <c r="P36" s="68">
        <v>1414</v>
      </c>
      <c r="Q36" s="68">
        <v>1451</v>
      </c>
      <c r="R36" s="42">
        <v>1605</v>
      </c>
      <c r="S36" s="42">
        <v>1703</v>
      </c>
      <c r="T36" s="42">
        <v>1942</v>
      </c>
      <c r="U36" s="42">
        <v>2191</v>
      </c>
      <c r="V36" s="42">
        <v>2205</v>
      </c>
      <c r="W36" s="42">
        <v>328</v>
      </c>
      <c r="X36" s="42">
        <v>388</v>
      </c>
      <c r="Y36" s="42">
        <v>1706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296</v>
      </c>
      <c r="J37" s="68">
        <v>259</v>
      </c>
      <c r="K37" s="68">
        <v>227</v>
      </c>
      <c r="L37" s="68">
        <v>169</v>
      </c>
      <c r="M37" s="68">
        <v>141</v>
      </c>
      <c r="N37" s="68">
        <v>141</v>
      </c>
      <c r="O37" s="68">
        <v>154</v>
      </c>
      <c r="P37" s="68">
        <v>170</v>
      </c>
      <c r="Q37" s="68">
        <v>178</v>
      </c>
      <c r="R37" s="42">
        <v>197</v>
      </c>
      <c r="S37" s="42">
        <v>212</v>
      </c>
      <c r="T37" s="42">
        <v>246</v>
      </c>
      <c r="U37" s="42">
        <v>264</v>
      </c>
      <c r="V37" s="42">
        <v>246</v>
      </c>
      <c r="W37" s="42">
        <v>43</v>
      </c>
      <c r="X37" s="42">
        <v>52</v>
      </c>
      <c r="Y37" s="42">
        <v>207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7</v>
      </c>
      <c r="J38" s="68">
        <v>8</v>
      </c>
      <c r="K38" s="68">
        <v>8</v>
      </c>
      <c r="L38" s="68">
        <v>8</v>
      </c>
      <c r="M38" s="68">
        <v>8</v>
      </c>
      <c r="N38" s="68">
        <v>8</v>
      </c>
      <c r="O38" s="68">
        <v>8</v>
      </c>
      <c r="P38" s="68">
        <v>8</v>
      </c>
      <c r="Q38" s="68">
        <v>9</v>
      </c>
      <c r="R38" s="42">
        <v>9</v>
      </c>
      <c r="S38" s="42">
        <v>10</v>
      </c>
      <c r="T38" s="42">
        <v>10</v>
      </c>
      <c r="U38" s="42">
        <v>10</v>
      </c>
      <c r="V38" s="42">
        <v>11</v>
      </c>
      <c r="W38" s="42">
        <v>10</v>
      </c>
      <c r="X38" s="42">
        <v>10</v>
      </c>
      <c r="Y38" s="42">
        <v>11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289</v>
      </c>
      <c r="J39" s="68">
        <v>252</v>
      </c>
      <c r="K39" s="68">
        <v>219</v>
      </c>
      <c r="L39" s="68">
        <v>162</v>
      </c>
      <c r="M39" s="68">
        <v>133</v>
      </c>
      <c r="N39" s="68">
        <v>132</v>
      </c>
      <c r="O39" s="68">
        <v>145</v>
      </c>
      <c r="P39" s="68">
        <v>162</v>
      </c>
      <c r="Q39" s="68">
        <v>169</v>
      </c>
      <c r="R39" s="42">
        <v>187</v>
      </c>
      <c r="S39" s="42">
        <v>202</v>
      </c>
      <c r="T39" s="42">
        <v>236</v>
      </c>
      <c r="U39" s="42">
        <v>254</v>
      </c>
      <c r="V39" s="42">
        <v>235</v>
      </c>
      <c r="W39" s="42">
        <v>33</v>
      </c>
      <c r="X39" s="42">
        <v>42</v>
      </c>
      <c r="Y39" s="42">
        <v>196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1250</v>
      </c>
      <c r="J40" s="68">
        <v>1282</v>
      </c>
      <c r="K40" s="68">
        <v>1212</v>
      </c>
      <c r="L40" s="68">
        <v>1164</v>
      </c>
      <c r="M40" s="68">
        <v>1063</v>
      </c>
      <c r="N40" s="68">
        <v>1125</v>
      </c>
      <c r="O40" s="68">
        <v>1200</v>
      </c>
      <c r="P40" s="68">
        <v>1243</v>
      </c>
      <c r="Q40" s="68">
        <v>1273</v>
      </c>
      <c r="R40" s="42">
        <v>1408</v>
      </c>
      <c r="S40" s="42">
        <v>1491</v>
      </c>
      <c r="T40" s="42">
        <v>1696</v>
      </c>
      <c r="U40" s="42">
        <v>1926</v>
      </c>
      <c r="V40" s="42">
        <v>1960</v>
      </c>
      <c r="W40" s="42">
        <v>286</v>
      </c>
      <c r="X40" s="42">
        <v>336</v>
      </c>
      <c r="Y40" s="42">
        <v>1498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2</v>
      </c>
      <c r="S41" s="42">
        <v>2</v>
      </c>
      <c r="T41" s="42">
        <v>3</v>
      </c>
      <c r="U41" s="42">
        <v>4</v>
      </c>
      <c r="V41" s="42">
        <v>5</v>
      </c>
      <c r="W41" s="42">
        <v>2</v>
      </c>
      <c r="X41" s="42">
        <v>4</v>
      </c>
      <c r="Y41" s="42">
        <v>9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133</v>
      </c>
      <c r="J42" s="68">
        <v>164</v>
      </c>
      <c r="K42" s="68">
        <v>184</v>
      </c>
      <c r="L42" s="68">
        <v>165</v>
      </c>
      <c r="M42" s="68">
        <v>149</v>
      </c>
      <c r="N42" s="68">
        <v>164</v>
      </c>
      <c r="O42" s="68">
        <v>182</v>
      </c>
      <c r="P42" s="68">
        <v>203</v>
      </c>
      <c r="Q42" s="68">
        <v>232</v>
      </c>
      <c r="R42" s="42">
        <v>265</v>
      </c>
      <c r="S42" s="42">
        <v>293</v>
      </c>
      <c r="T42" s="42">
        <v>317</v>
      </c>
      <c r="U42" s="42">
        <v>345</v>
      </c>
      <c r="V42" s="42">
        <v>321</v>
      </c>
      <c r="W42" s="42">
        <v>98</v>
      </c>
      <c r="X42" s="42">
        <v>75</v>
      </c>
      <c r="Y42" s="42">
        <v>100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1116</v>
      </c>
      <c r="J43" s="68">
        <v>1117</v>
      </c>
      <c r="K43" s="68">
        <v>1027</v>
      </c>
      <c r="L43" s="68">
        <v>998</v>
      </c>
      <c r="M43" s="68">
        <v>913</v>
      </c>
      <c r="N43" s="68">
        <v>960</v>
      </c>
      <c r="O43" s="68">
        <v>1017</v>
      </c>
      <c r="P43" s="68">
        <v>1039</v>
      </c>
      <c r="Q43" s="68">
        <v>1039</v>
      </c>
      <c r="R43" s="42">
        <v>1142</v>
      </c>
      <c r="S43" s="42">
        <v>1196</v>
      </c>
      <c r="T43" s="42">
        <v>1375</v>
      </c>
      <c r="U43" s="42">
        <v>1577</v>
      </c>
      <c r="V43" s="42">
        <v>1633</v>
      </c>
      <c r="W43" s="42">
        <v>185</v>
      </c>
      <c r="X43" s="42">
        <v>257</v>
      </c>
      <c r="Y43" s="42">
        <v>1389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513</v>
      </c>
      <c r="J44" s="68">
        <v>591</v>
      </c>
      <c r="K44" s="68">
        <v>647</v>
      </c>
      <c r="L44" s="68">
        <v>526</v>
      </c>
      <c r="M44" s="68">
        <v>540</v>
      </c>
      <c r="N44" s="68">
        <v>587</v>
      </c>
      <c r="O44" s="68">
        <v>636</v>
      </c>
      <c r="P44" s="68">
        <v>478</v>
      </c>
      <c r="Q44" s="68">
        <v>592</v>
      </c>
      <c r="R44" s="42">
        <v>611</v>
      </c>
      <c r="S44" s="42">
        <v>584</v>
      </c>
      <c r="T44" s="42">
        <v>832</v>
      </c>
      <c r="U44" s="42">
        <v>810</v>
      </c>
      <c r="V44" s="42">
        <v>962</v>
      </c>
      <c r="W44" s="42">
        <v>176</v>
      </c>
      <c r="X44" s="42">
        <v>181</v>
      </c>
      <c r="Y44" s="42">
        <v>705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3.5454103933948433E-2</v>
      </c>
      <c r="K46" s="65">
        <f t="shared" si="21"/>
        <v>-2.157598499061919E-2</v>
      </c>
      <c r="L46" s="65">
        <f t="shared" si="21"/>
        <v>-0.10882070949185041</v>
      </c>
      <c r="M46" s="65">
        <f t="shared" si="21"/>
        <v>-6.1861215707369577E-2</v>
      </c>
      <c r="N46" s="65">
        <f t="shared" si="21"/>
        <v>6.25E-2</v>
      </c>
      <c r="O46" s="65">
        <f t="shared" si="21"/>
        <v>7.3934160820291472E-2</v>
      </c>
      <c r="P46" s="65">
        <f t="shared" si="21"/>
        <v>-4.9246231155778863E-2</v>
      </c>
      <c r="Q46" s="65">
        <f t="shared" si="21"/>
        <v>7.9809725158562328E-2</v>
      </c>
      <c r="R46" s="65">
        <f t="shared" si="21"/>
        <v>8.4679393049437168E-2</v>
      </c>
      <c r="S46" s="65">
        <f t="shared" si="21"/>
        <v>3.2039711191335751E-2</v>
      </c>
      <c r="T46" s="65">
        <f t="shared" si="21"/>
        <v>0.21294271972015744</v>
      </c>
      <c r="U46" s="65">
        <f t="shared" si="21"/>
        <v>8.1831290555155034E-2</v>
      </c>
      <c r="V46" s="65">
        <f t="shared" si="21"/>
        <v>5.5314895034988432E-2</v>
      </c>
      <c r="W46" s="65">
        <f t="shared" si="21"/>
        <v>-0.84085885696242502</v>
      </c>
      <c r="X46" s="65">
        <f t="shared" si="21"/>
        <v>0.12896825396825395</v>
      </c>
      <c r="Y46" s="65">
        <f t="shared" si="21"/>
        <v>3.2372583479789103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-3.2341526520052177E-3</v>
      </c>
      <c r="K47" s="65">
        <f t="shared" si="21"/>
        <v>-6.6190785204412683E-2</v>
      </c>
      <c r="L47" s="65">
        <f t="shared" si="21"/>
        <v>-7.3662265462126508E-2</v>
      </c>
      <c r="M47" s="65">
        <f t="shared" si="21"/>
        <v>-9.6774193548387122E-2</v>
      </c>
      <c r="N47" s="65">
        <f t="shared" si="21"/>
        <v>5.1495016611295741E-2</v>
      </c>
      <c r="O47" s="65">
        <f t="shared" si="21"/>
        <v>6.9510268562401167E-2</v>
      </c>
      <c r="P47" s="65">
        <f t="shared" si="21"/>
        <v>4.4313146233382561E-2</v>
      </c>
      <c r="Q47" s="65">
        <f t="shared" si="21"/>
        <v>2.6166902404526127E-2</v>
      </c>
      <c r="R47" s="65">
        <f t="shared" si="21"/>
        <v>0.10613370089593377</v>
      </c>
      <c r="S47" s="65">
        <f t="shared" si="21"/>
        <v>6.1059190031152566E-2</v>
      </c>
      <c r="T47" s="65">
        <f t="shared" si="21"/>
        <v>0.14034057545507928</v>
      </c>
      <c r="U47" s="65">
        <f t="shared" si="21"/>
        <v>0.12821833161688989</v>
      </c>
      <c r="V47" s="65">
        <f t="shared" si="21"/>
        <v>6.389776357827559E-3</v>
      </c>
      <c r="W47" s="65">
        <f t="shared" si="21"/>
        <v>-0.85124716553287982</v>
      </c>
      <c r="X47" s="65">
        <f t="shared" si="21"/>
        <v>0.18292682926829262</v>
      </c>
      <c r="Y47" s="65">
        <f t="shared" si="21"/>
        <v>3.3969072164948457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-0.125</v>
      </c>
      <c r="K48" s="65">
        <f t="shared" si="21"/>
        <v>-0.12355212355212353</v>
      </c>
      <c r="L48" s="65">
        <f t="shared" si="21"/>
        <v>-0.25550660792951541</v>
      </c>
      <c r="M48" s="65">
        <f t="shared" si="21"/>
        <v>-0.16568047337278102</v>
      </c>
      <c r="N48" s="65">
        <f t="shared" si="21"/>
        <v>0</v>
      </c>
      <c r="O48" s="65">
        <f t="shared" si="21"/>
        <v>9.219858156028371E-2</v>
      </c>
      <c r="P48" s="65">
        <f t="shared" si="21"/>
        <v>0.10389610389610393</v>
      </c>
      <c r="Q48" s="65">
        <f t="shared" si="21"/>
        <v>4.705882352941182E-2</v>
      </c>
      <c r="R48" s="65">
        <f t="shared" si="21"/>
        <v>0.10674157303370779</v>
      </c>
      <c r="S48" s="65">
        <f t="shared" si="21"/>
        <v>7.6142131979695327E-2</v>
      </c>
      <c r="T48" s="65">
        <f t="shared" si="21"/>
        <v>0.16037735849056611</v>
      </c>
      <c r="U48" s="65">
        <f t="shared" si="21"/>
        <v>7.3170731707317138E-2</v>
      </c>
      <c r="V48" s="65">
        <f t="shared" si="21"/>
        <v>-6.8181818181818232E-2</v>
      </c>
      <c r="W48" s="65">
        <f t="shared" si="21"/>
        <v>-0.82520325203252032</v>
      </c>
      <c r="X48" s="65">
        <f t="shared" si="21"/>
        <v>0.20930232558139528</v>
      </c>
      <c r="Y48" s="65">
        <f t="shared" si="21"/>
        <v>2.9807692307692308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2.5600000000000067E-2</v>
      </c>
      <c r="K49" s="65">
        <f t="shared" si="22"/>
        <v>-5.4602184087363503E-2</v>
      </c>
      <c r="L49" s="65">
        <f t="shared" si="22"/>
        <v>-3.9603960396039639E-2</v>
      </c>
      <c r="M49" s="65">
        <f t="shared" si="22"/>
        <v>-8.6769759450171846E-2</v>
      </c>
      <c r="N49" s="65">
        <f t="shared" si="22"/>
        <v>5.8325493885230451E-2</v>
      </c>
      <c r="O49" s="65">
        <f t="shared" si="22"/>
        <v>6.6666666666666652E-2</v>
      </c>
      <c r="P49" s="65">
        <f t="shared" si="22"/>
        <v>3.5833333333333384E-2</v>
      </c>
      <c r="Q49" s="65">
        <f t="shared" si="22"/>
        <v>2.4135156878519748E-2</v>
      </c>
      <c r="R49" s="65">
        <f t="shared" si="22"/>
        <v>0.10604870384917509</v>
      </c>
      <c r="S49" s="65">
        <f t="shared" si="22"/>
        <v>5.8948863636363535E-2</v>
      </c>
      <c r="T49" s="65">
        <f t="shared" si="22"/>
        <v>0.13749161636485585</v>
      </c>
      <c r="U49" s="65">
        <f t="shared" si="22"/>
        <v>0.13561320754716988</v>
      </c>
      <c r="V49" s="65">
        <f t="shared" si="22"/>
        <v>1.7653167185877505E-2</v>
      </c>
      <c r="W49" s="65">
        <f t="shared" si="22"/>
        <v>-0.85408163265306125</v>
      </c>
      <c r="X49" s="65">
        <f t="shared" si="22"/>
        <v>0.17482517482517479</v>
      </c>
      <c r="Y49" s="65">
        <f t="shared" si="22"/>
        <v>3.458333333333333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0.1520467836257311</v>
      </c>
      <c r="K50" s="88">
        <f t="shared" si="23"/>
        <v>9.4754653130287636E-2</v>
      </c>
      <c r="L50" s="88">
        <f t="shared" si="23"/>
        <v>-0.18701700154559509</v>
      </c>
      <c r="M50" s="88">
        <f t="shared" si="23"/>
        <v>2.6615969581748944E-2</v>
      </c>
      <c r="N50" s="88">
        <f t="shared" si="23"/>
        <v>8.7037037037037024E-2</v>
      </c>
      <c r="O50" s="88">
        <f t="shared" si="23"/>
        <v>8.347529812606469E-2</v>
      </c>
      <c r="P50" s="88">
        <f t="shared" si="23"/>
        <v>-0.24842767295597479</v>
      </c>
      <c r="Q50" s="88">
        <f t="shared" si="23"/>
        <v>0.23849372384937229</v>
      </c>
      <c r="R50" s="88">
        <f t="shared" si="23"/>
        <v>3.2094594594594517E-2</v>
      </c>
      <c r="S50" s="88">
        <f t="shared" si="23"/>
        <v>-4.4189852700491028E-2</v>
      </c>
      <c r="T50" s="88">
        <f t="shared" si="23"/>
        <v>0.42465753424657526</v>
      </c>
      <c r="U50" s="88">
        <f t="shared" si="23"/>
        <v>-2.6442307692307709E-2</v>
      </c>
      <c r="V50" s="88">
        <f t="shared" si="23"/>
        <v>0.18765432098765422</v>
      </c>
      <c r="W50" s="88">
        <f t="shared" si="23"/>
        <v>-0.81704781704781704</v>
      </c>
      <c r="X50" s="88">
        <f t="shared" si="23"/>
        <v>2.8409090909090828E-2</v>
      </c>
      <c r="Y50" s="88">
        <f t="shared" si="23"/>
        <v>2.8950276243093924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5.4716981132075473E-2</v>
      </c>
      <c r="J52" s="65">
        <f t="shared" si="24"/>
        <v>4.8315090534140098E-2</v>
      </c>
      <c r="K52" s="65">
        <f t="shared" si="24"/>
        <v>4.6055681893449316E-2</v>
      </c>
      <c r="L52" s="65">
        <f t="shared" si="24"/>
        <v>4.5302790300962591E-2</v>
      </c>
      <c r="M52" s="65">
        <f t="shared" si="24"/>
        <v>3.7811117856213682E-2</v>
      </c>
      <c r="N52" s="65">
        <f t="shared" si="24"/>
        <v>3.5425468866499707E-2</v>
      </c>
      <c r="O52" s="65">
        <f t="shared" si="24"/>
        <v>4.2282848886622475E-2</v>
      </c>
      <c r="P52" s="65">
        <f t="shared" si="24"/>
        <v>4.2159680905586382E-2</v>
      </c>
      <c r="Q52" s="65">
        <f t="shared" si="24"/>
        <v>4.2229066330432628E-2</v>
      </c>
      <c r="R52" s="65">
        <f t="shared" si="24"/>
        <v>3.9699743814830074E-2</v>
      </c>
      <c r="S52" s="65">
        <f t="shared" si="24"/>
        <v>3.6328689657363432E-2</v>
      </c>
      <c r="T52" s="65">
        <f t="shared" si="24"/>
        <v>4.0518236127543343E-2</v>
      </c>
      <c r="U52" s="65">
        <f t="shared" si="24"/>
        <v>3.9472818866981466E-2</v>
      </c>
      <c r="V52" s="65">
        <f t="shared" si="24"/>
        <v>3.7533035470911011E-2</v>
      </c>
      <c r="W52" s="65">
        <f t="shared" ref="W52:X52" si="25">W35/W32</f>
        <v>6.0500570193865915E-3</v>
      </c>
      <c r="X52" s="65">
        <f t="shared" si="25"/>
        <v>5.9859451270829825E-3</v>
      </c>
      <c r="Y52" s="65">
        <f t="shared" ref="Y52" si="26">Y35/Y32</f>
        <v>2.2934819831817662E-2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0.22882862858412981</v>
      </c>
      <c r="J53" s="88">
        <f t="shared" si="27"/>
        <v>0.15684543515044508</v>
      </c>
      <c r="K53" s="88">
        <f t="shared" si="27"/>
        <v>0.15145574675088941</v>
      </c>
      <c r="L53" s="88">
        <f t="shared" si="27"/>
        <v>0.14418676801365082</v>
      </c>
      <c r="M53" s="88">
        <f t="shared" si="27"/>
        <v>0.14346824613359657</v>
      </c>
      <c r="N53" s="88">
        <f t="shared" si="27"/>
        <v>0.14494680851063829</v>
      </c>
      <c r="O53" s="88">
        <f t="shared" si="27"/>
        <v>0.14684179456906729</v>
      </c>
      <c r="P53" s="88">
        <f t="shared" si="27"/>
        <v>0.14294348745844665</v>
      </c>
      <c r="Q53" s="88">
        <f t="shared" si="27"/>
        <v>0.14328797867863655</v>
      </c>
      <c r="R53" s="88">
        <f t="shared" si="27"/>
        <v>0.13536130963288742</v>
      </c>
      <c r="S53" s="88">
        <f t="shared" si="27"/>
        <v>0.1319753015176871</v>
      </c>
      <c r="T53" s="88">
        <f t="shared" si="27"/>
        <v>0.14221994360420406</v>
      </c>
      <c r="U53" s="88">
        <f t="shared" si="27"/>
        <v>0.16260294755093194</v>
      </c>
      <c r="V53" s="88">
        <f t="shared" si="27"/>
        <v>0.14155455236222231</v>
      </c>
      <c r="W53" s="88">
        <f t="shared" ref="W53:X53" si="28">W35/W34</f>
        <v>2.9336437718277066E-2</v>
      </c>
      <c r="X53" s="88">
        <f t="shared" si="28"/>
        <v>2.6947667534927777E-2</v>
      </c>
      <c r="Y53" s="88">
        <f t="shared" ref="Y53" si="29">Y35/Y34</f>
        <v>0.10764834576059294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6.4594463331714425E-2</v>
      </c>
      <c r="J55" s="88">
        <f t="shared" si="30"/>
        <v>7.6923076923076927E-2</v>
      </c>
      <c r="K55" s="88">
        <f t="shared" si="30"/>
        <v>8.8207094918504314E-2</v>
      </c>
      <c r="L55" s="88">
        <f t="shared" si="30"/>
        <v>8.8757396449704137E-2</v>
      </c>
      <c r="M55" s="88">
        <f t="shared" si="30"/>
        <v>8.5435779816513763E-2</v>
      </c>
      <c r="N55" s="88">
        <f t="shared" si="30"/>
        <v>8.8505126821370753E-2</v>
      </c>
      <c r="O55" s="88">
        <f t="shared" si="30"/>
        <v>9.1457286432160806E-2</v>
      </c>
      <c r="P55" s="88">
        <f t="shared" si="30"/>
        <v>0.10729386892177589</v>
      </c>
      <c r="Q55" s="88">
        <f t="shared" si="30"/>
        <v>0.11355849241311797</v>
      </c>
      <c r="R55" s="88">
        <f t="shared" si="30"/>
        <v>0.11958483754512636</v>
      </c>
      <c r="S55" s="88">
        <f t="shared" si="30"/>
        <v>0.12811543506777437</v>
      </c>
      <c r="T55" s="88">
        <f t="shared" si="30"/>
        <v>0.11427541456380677</v>
      </c>
      <c r="U55" s="88">
        <f t="shared" si="30"/>
        <v>0.11496167944018661</v>
      </c>
      <c r="V55" s="88">
        <f t="shared" si="30"/>
        <v>0.10135775181559836</v>
      </c>
      <c r="W55" s="88">
        <f t="shared" ref="W55:X55" si="31">W42/W35</f>
        <v>0.19444444444444445</v>
      </c>
      <c r="X55" s="88">
        <f t="shared" si="31"/>
        <v>0.13181019332161686</v>
      </c>
      <c r="Y55" s="88">
        <f t="shared" ref="Y55" si="32">Y42/Y35</f>
        <v>4.14765657403567E-2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0.14375910636231179</v>
      </c>
      <c r="J56" s="65">
        <f t="shared" si="33"/>
        <v>0.12148217636022514</v>
      </c>
      <c r="K56" s="65">
        <f t="shared" si="33"/>
        <v>0.10882070949185044</v>
      </c>
      <c r="L56" s="65">
        <f t="shared" si="33"/>
        <v>9.0909090909090912E-2</v>
      </c>
      <c r="M56" s="65">
        <f t="shared" si="33"/>
        <v>8.084862385321101E-2</v>
      </c>
      <c r="N56" s="65">
        <f t="shared" si="33"/>
        <v>7.6092822450080949E-2</v>
      </c>
      <c r="O56" s="65">
        <f t="shared" si="33"/>
        <v>7.7386934673366839E-2</v>
      </c>
      <c r="P56" s="65">
        <f t="shared" si="33"/>
        <v>8.9852008456659624E-2</v>
      </c>
      <c r="Q56" s="65">
        <f t="shared" si="33"/>
        <v>8.7126774351443961E-2</v>
      </c>
      <c r="R56" s="65">
        <f t="shared" si="33"/>
        <v>8.8898916967509026E-2</v>
      </c>
      <c r="S56" s="65">
        <f t="shared" si="33"/>
        <v>9.2697857455181457E-2</v>
      </c>
      <c r="T56" s="65">
        <f t="shared" si="33"/>
        <v>8.8680605623648157E-2</v>
      </c>
      <c r="U56" s="65">
        <f t="shared" si="33"/>
        <v>8.7970676441186266E-2</v>
      </c>
      <c r="V56" s="65">
        <f t="shared" si="33"/>
        <v>7.7676034101673508E-2</v>
      </c>
      <c r="W56" s="65">
        <f t="shared" ref="W56:X56" si="34">W37/W35</f>
        <v>8.531746031746032E-2</v>
      </c>
      <c r="X56" s="65">
        <f t="shared" si="34"/>
        <v>9.1388400702987704E-2</v>
      </c>
      <c r="Y56" s="65">
        <f t="shared" ref="Y56" si="35">Y37/Y35</f>
        <v>8.5856491082538372E-2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-648</v>
      </c>
      <c r="J59" s="42">
        <f t="shared" si="36"/>
        <v>-375</v>
      </c>
      <c r="K59" s="42">
        <f t="shared" si="36"/>
        <v>-107</v>
      </c>
      <c r="L59" s="42">
        <f t="shared" si="36"/>
        <v>-332</v>
      </c>
      <c r="M59" s="42">
        <f t="shared" si="36"/>
        <v>-363</v>
      </c>
      <c r="N59" s="42">
        <f t="shared" si="36"/>
        <v>-469</v>
      </c>
      <c r="O59" s="42">
        <f t="shared" si="36"/>
        <v>-651</v>
      </c>
      <c r="P59" s="42">
        <f t="shared" si="36"/>
        <v>-367</v>
      </c>
      <c r="Q59" s="42">
        <f t="shared" si="36"/>
        <v>-503</v>
      </c>
      <c r="R59" s="42">
        <f t="shared" si="36"/>
        <v>-556</v>
      </c>
      <c r="S59" s="42">
        <f t="shared" si="36"/>
        <v>-666</v>
      </c>
      <c r="T59" s="42">
        <f t="shared" si="36"/>
        <v>-1026</v>
      </c>
      <c r="U59" s="42">
        <f t="shared" si="36"/>
        <v>-1020</v>
      </c>
      <c r="V59" s="42">
        <f t="shared" si="36"/>
        <v>-1274</v>
      </c>
      <c r="W59" s="42">
        <f t="shared" ref="W59:X59" si="37">W8-W35</f>
        <v>-155</v>
      </c>
      <c r="X59" s="42">
        <f t="shared" si="37"/>
        <v>-310</v>
      </c>
      <c r="Y59" s="42">
        <f t="shared" ref="Y59" si="38">Y8-Y35</f>
        <v>-886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0.42129629629629628</v>
      </c>
      <c r="K61" s="87">
        <f t="shared" si="39"/>
        <v>0.71466666666666667</v>
      </c>
      <c r="L61" s="87">
        <f t="shared" si="39"/>
        <v>-2.1028037383177569</v>
      </c>
      <c r="M61" s="87">
        <f t="shared" si="39"/>
        <v>-9.337349397590361E-2</v>
      </c>
      <c r="N61" s="87">
        <f t="shared" si="39"/>
        <v>-0.29201101928374656</v>
      </c>
      <c r="O61" s="87">
        <f t="shared" si="39"/>
        <v>-0.38805970149253732</v>
      </c>
      <c r="P61" s="87">
        <f t="shared" si="39"/>
        <v>0.43625192012288788</v>
      </c>
      <c r="Q61" s="87">
        <f t="shared" si="39"/>
        <v>-0.37057220708446864</v>
      </c>
      <c r="R61" s="87">
        <f t="shared" si="39"/>
        <v>-0.10536779324055666</v>
      </c>
      <c r="S61" s="87">
        <f t="shared" si="39"/>
        <v>-0.19784172661870503</v>
      </c>
      <c r="T61" s="87">
        <f t="shared" si="39"/>
        <v>-0.54054054054054057</v>
      </c>
      <c r="U61" s="87">
        <f t="shared" si="39"/>
        <v>5.8479532163742687E-3</v>
      </c>
      <c r="V61" s="87">
        <f t="shared" si="39"/>
        <v>-0.24901960784313726</v>
      </c>
      <c r="W61" s="87">
        <f t="shared" si="39"/>
        <v>0.87833594976452123</v>
      </c>
      <c r="X61" s="87">
        <f t="shared" si="39"/>
        <v>-1</v>
      </c>
      <c r="Y61" s="87">
        <f t="shared" si="39"/>
        <v>-1.8580645161290323</v>
      </c>
    </row>
    <row r="62" spans="1:25" x14ac:dyDescent="0.3">
      <c r="A62" s="35"/>
    </row>
    <row r="63" spans="1:25" x14ac:dyDescent="0.3">
      <c r="A63" s="36"/>
    </row>
  </sheetData>
  <conditionalFormatting sqref="B53:H53">
    <cfRule type="cellIs" dxfId="385" priority="9" stopIfTrue="1" operator="lessThan">
      <formula>0</formula>
    </cfRule>
  </conditionalFormatting>
  <conditionalFormatting sqref="B55:H56">
    <cfRule type="cellIs" dxfId="384" priority="5" stopIfTrue="1" operator="lessThan">
      <formula>0</formula>
    </cfRule>
  </conditionalFormatting>
  <conditionalFormatting sqref="B48:Y56 A57:U57">
    <cfRule type="cellIs" dxfId="383" priority="14" stopIfTrue="1" operator="lessThan">
      <formula>0</formula>
    </cfRule>
  </conditionalFormatting>
  <conditionalFormatting sqref="B59:Y59">
    <cfRule type="cellIs" dxfId="382" priority="3" stopIfTrue="1" operator="lessThan">
      <formula>0</formula>
    </cfRule>
  </conditionalFormatting>
  <conditionalFormatting sqref="B61:Y61">
    <cfRule type="cellIs" dxfId="381" priority="1" stopIfTrue="1" operator="lessThan">
      <formula>0</formula>
    </cfRule>
  </conditionalFormatting>
  <conditionalFormatting sqref="C50:I50 B50:B52">
    <cfRule type="cellIs" dxfId="380" priority="28" stopIfTrue="1" operator="lessThan">
      <formula>0</formula>
    </cfRule>
  </conditionalFormatting>
  <conditionalFormatting sqref="J19:V23 W19:Y29 B24:V24 I25:V26 B27:V27 I28:V29 Z34:HI35 Z51:HI53">
    <cfRule type="cellIs" dxfId="379" priority="31" stopIfTrue="1" operator="lessThan">
      <formula>0</formula>
    </cfRule>
  </conditionalFormatting>
  <conditionalFormatting sqref="J19:Y23">
    <cfRule type="cellIs" dxfId="378" priority="12" operator="lessThan">
      <formula>0</formula>
    </cfRule>
  </conditionalFormatting>
  <conditionalFormatting sqref="J46:Y50">
    <cfRule type="cellIs" dxfId="377" priority="11" operator="lessThan">
      <formula>0</formula>
    </cfRule>
  </conditionalFormatting>
  <conditionalFormatting sqref="M34:P34">
    <cfRule type="cellIs" dxfId="376" priority="1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2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3" width="9.109375" style="1"/>
    <col min="24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70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10228</v>
      </c>
      <c r="C5" s="42">
        <v>10662</v>
      </c>
      <c r="D5" s="42">
        <v>10088</v>
      </c>
      <c r="E5" s="42">
        <v>10152</v>
      </c>
      <c r="F5" s="42">
        <v>9624</v>
      </c>
      <c r="G5" s="42">
        <v>12189</v>
      </c>
      <c r="H5" s="42">
        <v>12718</v>
      </c>
      <c r="I5" s="42">
        <v>13775</v>
      </c>
      <c r="J5" s="42">
        <v>16382</v>
      </c>
      <c r="K5" s="42">
        <v>18286</v>
      </c>
      <c r="L5" s="42">
        <v>12740</v>
      </c>
      <c r="M5" s="42">
        <v>15182</v>
      </c>
      <c r="N5" s="42">
        <v>18233</v>
      </c>
      <c r="O5" s="42">
        <v>18779</v>
      </c>
      <c r="P5" s="42">
        <v>18743</v>
      </c>
      <c r="Q5" s="42">
        <v>20451</v>
      </c>
      <c r="R5" s="42">
        <v>19062</v>
      </c>
      <c r="S5" s="42">
        <v>19375</v>
      </c>
      <c r="T5" s="42">
        <v>18687</v>
      </c>
      <c r="U5" s="42">
        <v>20299</v>
      </c>
      <c r="V5" s="42">
        <v>22325</v>
      </c>
      <c r="W5" s="42">
        <v>15414</v>
      </c>
      <c r="X5" s="42">
        <v>18189</v>
      </c>
      <c r="Y5" s="42">
        <v>20812</v>
      </c>
    </row>
    <row r="6" spans="1:25" x14ac:dyDescent="0.3">
      <c r="A6" s="67" t="s">
        <v>113</v>
      </c>
      <c r="B6" s="42">
        <v>7809</v>
      </c>
      <c r="C6" s="42">
        <v>8026</v>
      </c>
      <c r="D6" s="42">
        <v>7532</v>
      </c>
      <c r="E6" s="42">
        <v>7664</v>
      </c>
      <c r="F6" s="68">
        <v>7308</v>
      </c>
      <c r="G6" s="68">
        <v>9606</v>
      </c>
      <c r="H6" s="68">
        <v>10071</v>
      </c>
      <c r="I6" s="68">
        <v>10911</v>
      </c>
      <c r="J6" s="68">
        <v>13159</v>
      </c>
      <c r="K6" s="68">
        <v>14699</v>
      </c>
      <c r="L6" s="68">
        <v>9116</v>
      </c>
      <c r="M6" s="68">
        <v>11452</v>
      </c>
      <c r="N6" s="68">
        <v>14184</v>
      </c>
      <c r="O6" s="68">
        <v>14487</v>
      </c>
      <c r="P6" s="68">
        <v>13954</v>
      </c>
      <c r="Q6" s="68">
        <v>15317</v>
      </c>
      <c r="R6" s="42">
        <v>13709</v>
      </c>
      <c r="S6" s="42">
        <v>13381</v>
      </c>
      <c r="T6" s="42">
        <v>12848</v>
      </c>
      <c r="U6" s="42">
        <v>14018</v>
      </c>
      <c r="V6" s="42">
        <v>16592</v>
      </c>
      <c r="W6" s="42">
        <v>11346</v>
      </c>
      <c r="X6" s="42">
        <v>13199</v>
      </c>
      <c r="Y6" s="42">
        <v>15049</v>
      </c>
    </row>
    <row r="7" spans="1:25" x14ac:dyDescent="0.3">
      <c r="A7" s="67" t="s">
        <v>114</v>
      </c>
      <c r="B7" s="42">
        <v>2418</v>
      </c>
      <c r="C7" s="42">
        <v>2636</v>
      </c>
      <c r="D7" s="42">
        <v>2556</v>
      </c>
      <c r="E7" s="42">
        <v>2488</v>
      </c>
      <c r="F7" s="68">
        <v>2316</v>
      </c>
      <c r="G7" s="68">
        <v>2583</v>
      </c>
      <c r="H7" s="68">
        <v>2648</v>
      </c>
      <c r="I7" s="68">
        <v>2864</v>
      </c>
      <c r="J7" s="68">
        <v>3223</v>
      </c>
      <c r="K7" s="68">
        <v>3587</v>
      </c>
      <c r="L7" s="68">
        <v>3624</v>
      </c>
      <c r="M7" s="68">
        <v>3730</v>
      </c>
      <c r="N7" s="68">
        <v>4049</v>
      </c>
      <c r="O7" s="68">
        <v>4292</v>
      </c>
      <c r="P7" s="68">
        <v>4789</v>
      </c>
      <c r="Q7" s="42">
        <v>5134</v>
      </c>
      <c r="R7" s="42">
        <v>5353</v>
      </c>
      <c r="S7" s="42">
        <v>5994</v>
      </c>
      <c r="T7" s="42">
        <v>5839</v>
      </c>
      <c r="U7" s="42">
        <v>6281</v>
      </c>
      <c r="V7" s="42">
        <v>5733</v>
      </c>
      <c r="W7" s="42">
        <v>4067</v>
      </c>
      <c r="X7" s="42">
        <v>4990</v>
      </c>
      <c r="Y7" s="42">
        <v>5763</v>
      </c>
    </row>
    <row r="8" spans="1:25" x14ac:dyDescent="0.3">
      <c r="A8" s="69" t="s">
        <v>1</v>
      </c>
      <c r="B8" s="3">
        <f>B9+B17</f>
        <v>1177</v>
      </c>
      <c r="C8" s="3">
        <f t="shared" ref="C8:V8" si="0">C9+C17</f>
        <v>1337</v>
      </c>
      <c r="D8" s="3">
        <f t="shared" si="0"/>
        <v>1195</v>
      </c>
      <c r="E8" s="3">
        <f t="shared" si="0"/>
        <v>1079</v>
      </c>
      <c r="F8" s="3">
        <f t="shared" si="0"/>
        <v>984</v>
      </c>
      <c r="G8" s="3">
        <f t="shared" si="0"/>
        <v>1134</v>
      </c>
      <c r="H8" s="3">
        <f t="shared" si="0"/>
        <v>1158</v>
      </c>
      <c r="I8" s="3">
        <f t="shared" si="0"/>
        <v>1181</v>
      </c>
      <c r="J8" s="3">
        <f t="shared" si="0"/>
        <v>1271</v>
      </c>
      <c r="K8" s="3">
        <f t="shared" si="0"/>
        <v>1422</v>
      </c>
      <c r="L8" s="3">
        <f t="shared" si="0"/>
        <v>1319</v>
      </c>
      <c r="M8" s="3">
        <f t="shared" si="0"/>
        <v>1392</v>
      </c>
      <c r="N8" s="3">
        <f t="shared" si="0"/>
        <v>1428</v>
      </c>
      <c r="O8" s="3">
        <f t="shared" si="0"/>
        <v>1482</v>
      </c>
      <c r="P8" s="3">
        <f t="shared" si="0"/>
        <v>1632</v>
      </c>
      <c r="Q8" s="3">
        <f t="shared" si="0"/>
        <v>1721</v>
      </c>
      <c r="R8" s="3">
        <f t="shared" si="0"/>
        <v>1837</v>
      </c>
      <c r="S8" s="3">
        <f t="shared" si="0"/>
        <v>1894</v>
      </c>
      <c r="T8" s="3">
        <f t="shared" si="0"/>
        <v>1817</v>
      </c>
      <c r="U8" s="3">
        <f t="shared" si="0"/>
        <v>1953</v>
      </c>
      <c r="V8" s="3">
        <f t="shared" si="0"/>
        <v>2010</v>
      </c>
      <c r="W8" s="3">
        <f t="shared" ref="W8:X8" si="1">W9+W17</f>
        <v>522</v>
      </c>
      <c r="X8" s="3">
        <f t="shared" si="1"/>
        <v>1026</v>
      </c>
      <c r="Y8" s="3">
        <f t="shared" ref="Y8" si="2">Y9+Y17</f>
        <v>1717</v>
      </c>
    </row>
    <row r="9" spans="1:25" x14ac:dyDescent="0.3">
      <c r="A9" s="70" t="s">
        <v>107</v>
      </c>
      <c r="B9" s="42">
        <v>1020</v>
      </c>
      <c r="C9" s="42">
        <v>1199</v>
      </c>
      <c r="D9" s="42">
        <v>1085</v>
      </c>
      <c r="E9" s="42">
        <v>954</v>
      </c>
      <c r="F9" s="68">
        <v>850</v>
      </c>
      <c r="G9" s="68">
        <v>949</v>
      </c>
      <c r="H9" s="68">
        <v>967</v>
      </c>
      <c r="I9" s="68">
        <v>958</v>
      </c>
      <c r="J9" s="68">
        <v>1039</v>
      </c>
      <c r="K9" s="68">
        <v>1093</v>
      </c>
      <c r="L9" s="68">
        <v>1039</v>
      </c>
      <c r="M9" s="68">
        <v>1039</v>
      </c>
      <c r="N9" s="68">
        <v>1044</v>
      </c>
      <c r="O9" s="68">
        <v>1026</v>
      </c>
      <c r="P9" s="68">
        <v>1179</v>
      </c>
      <c r="Q9" s="68">
        <v>1254</v>
      </c>
      <c r="R9" s="42">
        <v>1418</v>
      </c>
      <c r="S9" s="42">
        <v>1452</v>
      </c>
      <c r="T9" s="42">
        <v>1354</v>
      </c>
      <c r="U9" s="42">
        <v>1430</v>
      </c>
      <c r="V9" s="42">
        <v>1455</v>
      </c>
      <c r="W9" s="42">
        <v>341</v>
      </c>
      <c r="X9" s="42">
        <v>731</v>
      </c>
      <c r="Y9" s="42">
        <v>1210</v>
      </c>
    </row>
    <row r="10" spans="1:25" x14ac:dyDescent="0.3">
      <c r="A10" s="71" t="s">
        <v>201</v>
      </c>
      <c r="B10" s="42">
        <v>382</v>
      </c>
      <c r="C10" s="42">
        <v>456</v>
      </c>
      <c r="D10" s="42">
        <v>412</v>
      </c>
      <c r="E10" s="42">
        <v>361</v>
      </c>
      <c r="F10" s="68">
        <v>299</v>
      </c>
      <c r="G10" s="68">
        <v>364</v>
      </c>
      <c r="H10" s="68">
        <v>358</v>
      </c>
      <c r="I10" s="68">
        <v>349</v>
      </c>
      <c r="J10" s="68">
        <v>358</v>
      </c>
      <c r="K10" s="68">
        <v>364</v>
      </c>
      <c r="L10" s="68">
        <v>316</v>
      </c>
      <c r="M10" s="68">
        <v>277</v>
      </c>
      <c r="N10" s="68">
        <v>282</v>
      </c>
      <c r="O10" s="68">
        <v>279</v>
      </c>
      <c r="P10" s="68">
        <v>325</v>
      </c>
      <c r="Q10" s="68">
        <v>334</v>
      </c>
      <c r="R10" s="42">
        <v>348</v>
      </c>
      <c r="S10" s="42">
        <v>329</v>
      </c>
      <c r="T10" s="42">
        <v>276</v>
      </c>
      <c r="U10" s="42">
        <v>277</v>
      </c>
      <c r="V10" s="42">
        <v>264</v>
      </c>
      <c r="W10" s="42">
        <v>53</v>
      </c>
      <c r="X10" s="42">
        <v>140</v>
      </c>
      <c r="Y10" s="42">
        <v>224</v>
      </c>
    </row>
    <row r="11" spans="1:25" x14ac:dyDescent="0.3">
      <c r="A11" s="72" t="s">
        <v>202</v>
      </c>
      <c r="B11" s="42">
        <v>37</v>
      </c>
      <c r="C11" s="42">
        <v>40</v>
      </c>
      <c r="D11" s="42">
        <v>45</v>
      </c>
      <c r="E11" s="42">
        <v>50</v>
      </c>
      <c r="F11" s="68">
        <v>14</v>
      </c>
      <c r="G11" s="68">
        <v>57</v>
      </c>
      <c r="H11" s="68">
        <v>67</v>
      </c>
      <c r="I11" s="68">
        <v>71</v>
      </c>
      <c r="J11" s="68">
        <v>63</v>
      </c>
      <c r="K11" s="68">
        <v>58</v>
      </c>
      <c r="L11" s="68">
        <v>45</v>
      </c>
      <c r="M11" s="68">
        <v>14</v>
      </c>
      <c r="N11" s="68">
        <v>15</v>
      </c>
      <c r="O11" s="68">
        <v>12</v>
      </c>
      <c r="P11" s="68">
        <v>12</v>
      </c>
      <c r="Q11" s="68">
        <v>13</v>
      </c>
      <c r="R11" s="42">
        <v>15</v>
      </c>
      <c r="S11" s="42">
        <v>16</v>
      </c>
      <c r="T11" s="42">
        <v>15</v>
      </c>
      <c r="U11" s="42">
        <v>11</v>
      </c>
      <c r="V11" s="42">
        <v>15</v>
      </c>
      <c r="W11" s="42">
        <v>4</v>
      </c>
      <c r="X11" s="42">
        <v>12</v>
      </c>
      <c r="Y11" s="42">
        <v>20</v>
      </c>
    </row>
    <row r="12" spans="1:25" x14ac:dyDescent="0.3">
      <c r="A12" s="72" t="s">
        <v>203</v>
      </c>
      <c r="B12" s="42">
        <v>345</v>
      </c>
      <c r="C12" s="42">
        <v>416</v>
      </c>
      <c r="D12" s="42">
        <v>367</v>
      </c>
      <c r="E12" s="42">
        <v>312</v>
      </c>
      <c r="F12" s="68">
        <v>284</v>
      </c>
      <c r="G12" s="68">
        <v>307</v>
      </c>
      <c r="H12" s="68">
        <v>291</v>
      </c>
      <c r="I12" s="68">
        <v>278</v>
      </c>
      <c r="J12" s="68">
        <v>295</v>
      </c>
      <c r="K12" s="68">
        <v>306</v>
      </c>
      <c r="L12" s="68">
        <v>271</v>
      </c>
      <c r="M12" s="68">
        <v>263</v>
      </c>
      <c r="N12" s="68">
        <v>267</v>
      </c>
      <c r="O12" s="68">
        <v>267</v>
      </c>
      <c r="P12" s="68">
        <v>312</v>
      </c>
      <c r="Q12" s="68">
        <v>321</v>
      </c>
      <c r="R12" s="42">
        <v>333</v>
      </c>
      <c r="S12" s="42">
        <v>313</v>
      </c>
      <c r="T12" s="42">
        <v>261</v>
      </c>
      <c r="U12" s="42">
        <v>266</v>
      </c>
      <c r="V12" s="42">
        <v>249</v>
      </c>
      <c r="W12" s="42">
        <v>49</v>
      </c>
      <c r="X12" s="42">
        <v>128</v>
      </c>
      <c r="Y12" s="42">
        <v>204</v>
      </c>
    </row>
    <row r="13" spans="1:25" x14ac:dyDescent="0.3">
      <c r="A13" s="71" t="s">
        <v>204</v>
      </c>
      <c r="B13" s="42">
        <v>638</v>
      </c>
      <c r="C13" s="42">
        <v>743</v>
      </c>
      <c r="D13" s="42">
        <v>673</v>
      </c>
      <c r="E13" s="42">
        <v>593</v>
      </c>
      <c r="F13" s="68">
        <v>552</v>
      </c>
      <c r="G13" s="68">
        <v>585</v>
      </c>
      <c r="H13" s="68">
        <v>609</v>
      </c>
      <c r="I13" s="68">
        <v>610</v>
      </c>
      <c r="J13" s="68">
        <v>681</v>
      </c>
      <c r="K13" s="68">
        <v>730</v>
      </c>
      <c r="L13" s="68">
        <v>723</v>
      </c>
      <c r="M13" s="68">
        <v>762</v>
      </c>
      <c r="N13" s="68">
        <v>762</v>
      </c>
      <c r="O13" s="68">
        <v>747</v>
      </c>
      <c r="P13" s="68">
        <v>854</v>
      </c>
      <c r="Q13" s="68">
        <v>920</v>
      </c>
      <c r="R13" s="42">
        <v>1071</v>
      </c>
      <c r="S13" s="42">
        <v>1123</v>
      </c>
      <c r="T13" s="42">
        <v>1078</v>
      </c>
      <c r="U13" s="42">
        <v>1153</v>
      </c>
      <c r="V13" s="42">
        <v>1191</v>
      </c>
      <c r="W13" s="42">
        <v>288</v>
      </c>
      <c r="X13" s="42">
        <v>591</v>
      </c>
      <c r="Y13" s="42">
        <v>986</v>
      </c>
    </row>
    <row r="14" spans="1:25" x14ac:dyDescent="0.3">
      <c r="A14" s="72" t="s">
        <v>205</v>
      </c>
      <c r="B14" s="42">
        <v>101</v>
      </c>
      <c r="C14" s="42">
        <v>92</v>
      </c>
      <c r="D14" s="42">
        <v>85</v>
      </c>
      <c r="E14" s="42">
        <v>78</v>
      </c>
      <c r="F14" s="68">
        <v>71</v>
      </c>
      <c r="G14" s="68">
        <v>66</v>
      </c>
      <c r="H14" s="68">
        <v>60</v>
      </c>
      <c r="I14" s="68">
        <v>56</v>
      </c>
      <c r="J14" s="68">
        <v>57</v>
      </c>
      <c r="K14" s="68">
        <v>54</v>
      </c>
      <c r="L14" s="68">
        <v>49</v>
      </c>
      <c r="M14" s="68">
        <v>43</v>
      </c>
      <c r="N14" s="68">
        <v>36</v>
      </c>
      <c r="O14" s="68">
        <v>34</v>
      </c>
      <c r="P14" s="68">
        <v>35</v>
      </c>
      <c r="Q14" s="68">
        <v>40</v>
      </c>
      <c r="R14" s="42">
        <v>41</v>
      </c>
      <c r="S14" s="42">
        <v>39</v>
      </c>
      <c r="T14" s="42">
        <v>37</v>
      </c>
      <c r="U14" s="42">
        <v>37</v>
      </c>
      <c r="V14" s="42">
        <v>38</v>
      </c>
      <c r="W14" s="42">
        <v>10</v>
      </c>
      <c r="X14" s="42">
        <v>7</v>
      </c>
      <c r="Y14" s="42">
        <v>19</v>
      </c>
    </row>
    <row r="15" spans="1:25" x14ac:dyDescent="0.3">
      <c r="A15" s="72" t="s">
        <v>206</v>
      </c>
      <c r="B15" s="42">
        <v>63</v>
      </c>
      <c r="C15" s="42">
        <v>69</v>
      </c>
      <c r="D15" s="42">
        <v>75</v>
      </c>
      <c r="E15" s="42">
        <v>79</v>
      </c>
      <c r="F15" s="68">
        <v>83</v>
      </c>
      <c r="G15" s="68">
        <v>85</v>
      </c>
      <c r="H15" s="68">
        <v>89</v>
      </c>
      <c r="I15" s="68">
        <v>89</v>
      </c>
      <c r="J15" s="68">
        <v>89</v>
      </c>
      <c r="K15" s="68">
        <v>89</v>
      </c>
      <c r="L15" s="68">
        <v>91</v>
      </c>
      <c r="M15" s="68">
        <v>89</v>
      </c>
      <c r="N15" s="68">
        <v>88</v>
      </c>
      <c r="O15" s="68">
        <v>90</v>
      </c>
      <c r="P15" s="68">
        <v>94</v>
      </c>
      <c r="Q15" s="68">
        <v>99</v>
      </c>
      <c r="R15" s="42">
        <v>106</v>
      </c>
      <c r="S15" s="42">
        <v>111</v>
      </c>
      <c r="T15" s="42">
        <v>116</v>
      </c>
      <c r="U15" s="42">
        <v>122</v>
      </c>
      <c r="V15" s="42">
        <v>125</v>
      </c>
      <c r="W15" s="42">
        <v>102</v>
      </c>
      <c r="X15" s="42">
        <v>93</v>
      </c>
      <c r="Y15" s="42">
        <v>107</v>
      </c>
    </row>
    <row r="16" spans="1:25" x14ac:dyDescent="0.3">
      <c r="A16" s="72" t="s">
        <v>207</v>
      </c>
      <c r="B16" s="42">
        <v>475</v>
      </c>
      <c r="C16" s="42">
        <v>581</v>
      </c>
      <c r="D16" s="42">
        <v>513</v>
      </c>
      <c r="E16" s="42">
        <v>436</v>
      </c>
      <c r="F16" s="68">
        <v>398</v>
      </c>
      <c r="G16" s="68">
        <v>435</v>
      </c>
      <c r="H16" s="68">
        <v>460</v>
      </c>
      <c r="I16" s="68">
        <v>464</v>
      </c>
      <c r="J16" s="68">
        <v>535</v>
      </c>
      <c r="K16" s="68">
        <v>587</v>
      </c>
      <c r="L16" s="68">
        <v>584</v>
      </c>
      <c r="M16" s="68">
        <v>629</v>
      </c>
      <c r="N16" s="68">
        <v>638</v>
      </c>
      <c r="O16" s="68">
        <v>623</v>
      </c>
      <c r="P16" s="68">
        <v>725</v>
      </c>
      <c r="Q16" s="68">
        <v>781</v>
      </c>
      <c r="R16" s="42">
        <v>924</v>
      </c>
      <c r="S16" s="42">
        <v>974</v>
      </c>
      <c r="T16" s="42">
        <v>925</v>
      </c>
      <c r="U16" s="42">
        <v>994</v>
      </c>
      <c r="V16" s="42">
        <v>1027</v>
      </c>
      <c r="W16" s="42">
        <v>177</v>
      </c>
      <c r="X16" s="42">
        <v>491</v>
      </c>
      <c r="Y16" s="42">
        <v>859</v>
      </c>
    </row>
    <row r="17" spans="1:25" x14ac:dyDescent="0.3">
      <c r="A17" s="70" t="s">
        <v>108</v>
      </c>
      <c r="B17" s="42">
        <v>157</v>
      </c>
      <c r="C17" s="42">
        <v>138</v>
      </c>
      <c r="D17" s="42">
        <v>110</v>
      </c>
      <c r="E17" s="42">
        <v>125</v>
      </c>
      <c r="F17" s="68">
        <v>134</v>
      </c>
      <c r="G17" s="68">
        <v>185</v>
      </c>
      <c r="H17" s="68">
        <v>191</v>
      </c>
      <c r="I17" s="68">
        <v>223</v>
      </c>
      <c r="J17" s="68">
        <v>232</v>
      </c>
      <c r="K17" s="68">
        <v>329</v>
      </c>
      <c r="L17" s="68">
        <v>280</v>
      </c>
      <c r="M17" s="68">
        <v>353</v>
      </c>
      <c r="N17" s="68">
        <v>384</v>
      </c>
      <c r="O17" s="68">
        <v>456</v>
      </c>
      <c r="P17" s="68">
        <v>453</v>
      </c>
      <c r="Q17" s="68">
        <v>467</v>
      </c>
      <c r="R17" s="42">
        <v>419</v>
      </c>
      <c r="S17" s="42">
        <v>442</v>
      </c>
      <c r="T17" s="42">
        <v>463</v>
      </c>
      <c r="U17" s="42">
        <v>523</v>
      </c>
      <c r="V17" s="42">
        <v>555</v>
      </c>
      <c r="W17" s="42">
        <v>181</v>
      </c>
      <c r="X17" s="42">
        <v>295</v>
      </c>
      <c r="Y17" s="42">
        <v>507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0.13593882752761255</v>
      </c>
      <c r="D19" s="89">
        <f t="shared" si="3"/>
        <v>-0.10620792819745695</v>
      </c>
      <c r="E19" s="89">
        <f t="shared" si="3"/>
        <v>-9.7071129707112958E-2</v>
      </c>
      <c r="F19" s="89">
        <f t="shared" si="3"/>
        <v>-8.8044485634847125E-2</v>
      </c>
      <c r="G19" s="89">
        <f t="shared" si="3"/>
        <v>0.15243902439024382</v>
      </c>
      <c r="H19" s="89">
        <f t="shared" si="3"/>
        <v>2.1164021164021163E-2</v>
      </c>
      <c r="I19" s="89">
        <f t="shared" si="3"/>
        <v>1.9861830742659681E-2</v>
      </c>
      <c r="J19" s="89">
        <f t="shared" si="3"/>
        <v>7.6206604572396364E-2</v>
      </c>
      <c r="K19" s="89">
        <f t="shared" si="3"/>
        <v>0.1188040912667192</v>
      </c>
      <c r="L19" s="89">
        <f t="shared" si="3"/>
        <v>-7.2433192686357284E-2</v>
      </c>
      <c r="M19" s="89">
        <f t="shared" si="3"/>
        <v>5.5344958301743796E-2</v>
      </c>
      <c r="N19" s="89">
        <f t="shared" si="3"/>
        <v>2.5862068965517349E-2</v>
      </c>
      <c r="O19" s="89">
        <f t="shared" si="3"/>
        <v>3.7815126050420256E-2</v>
      </c>
      <c r="P19" s="89">
        <f t="shared" si="3"/>
        <v>0.10121457489878538</v>
      </c>
      <c r="Q19" s="89">
        <f t="shared" si="3"/>
        <v>5.4534313725490113E-2</v>
      </c>
      <c r="R19" s="89">
        <f t="shared" si="3"/>
        <v>6.7402672864613544E-2</v>
      </c>
      <c r="S19" s="89">
        <f t="shared" si="3"/>
        <v>3.1028851388132717E-2</v>
      </c>
      <c r="T19" s="89">
        <f t="shared" si="3"/>
        <v>-4.0654699049630372E-2</v>
      </c>
      <c r="U19" s="89">
        <f t="shared" si="3"/>
        <v>7.4848651623555362E-2</v>
      </c>
      <c r="V19" s="89">
        <f t="shared" si="3"/>
        <v>2.9185867895545226E-2</v>
      </c>
      <c r="W19" s="89">
        <f t="shared" si="3"/>
        <v>-0.74029850746268655</v>
      </c>
      <c r="X19" s="89">
        <f t="shared" si="3"/>
        <v>0.96551724137931028</v>
      </c>
      <c r="Y19" s="89">
        <f t="shared" si="3"/>
        <v>0.67348927875243669</v>
      </c>
    </row>
    <row r="20" spans="1:25" x14ac:dyDescent="0.3">
      <c r="A20" s="73" t="s">
        <v>4</v>
      </c>
      <c r="B20" s="65" t="s">
        <v>3</v>
      </c>
      <c r="C20" s="89">
        <f t="shared" si="3"/>
        <v>0.17549019607843142</v>
      </c>
      <c r="D20" s="89">
        <f t="shared" si="3"/>
        <v>-9.5079232693911608E-2</v>
      </c>
      <c r="E20" s="89">
        <f t="shared" si="3"/>
        <v>-0.12073732718894015</v>
      </c>
      <c r="F20" s="89">
        <f t="shared" si="3"/>
        <v>-0.10901467505241091</v>
      </c>
      <c r="G20" s="89">
        <f t="shared" si="3"/>
        <v>0.1164705882352941</v>
      </c>
      <c r="H20" s="89">
        <f t="shared" si="3"/>
        <v>1.8967334035827177E-2</v>
      </c>
      <c r="I20" s="89">
        <f t="shared" si="3"/>
        <v>-9.3071354705274167E-3</v>
      </c>
      <c r="J20" s="89">
        <f t="shared" si="3"/>
        <v>8.4551148225469719E-2</v>
      </c>
      <c r="K20" s="89">
        <f t="shared" si="3"/>
        <v>5.1973051010587135E-2</v>
      </c>
      <c r="L20" s="89">
        <f t="shared" si="3"/>
        <v>-4.9405306495882928E-2</v>
      </c>
      <c r="M20" s="89">
        <f t="shared" si="3"/>
        <v>0</v>
      </c>
      <c r="N20" s="89">
        <f t="shared" si="3"/>
        <v>4.8123195380174177E-3</v>
      </c>
      <c r="O20" s="89">
        <f t="shared" si="3"/>
        <v>-1.7241379310344862E-2</v>
      </c>
      <c r="P20" s="89">
        <f t="shared" si="3"/>
        <v>0.14912280701754388</v>
      </c>
      <c r="Q20" s="89">
        <f t="shared" si="3"/>
        <v>6.3613231552162919E-2</v>
      </c>
      <c r="R20" s="89">
        <f t="shared" si="3"/>
        <v>0.13078149920255178</v>
      </c>
      <c r="S20" s="89">
        <f t="shared" si="3"/>
        <v>2.3977433004231274E-2</v>
      </c>
      <c r="T20" s="89">
        <f t="shared" si="3"/>
        <v>-6.7493112947658362E-2</v>
      </c>
      <c r="U20" s="89">
        <f t="shared" si="3"/>
        <v>5.6129985228951185E-2</v>
      </c>
      <c r="V20" s="89">
        <f t="shared" si="3"/>
        <v>1.7482517482517501E-2</v>
      </c>
      <c r="W20" s="89">
        <f t="shared" si="3"/>
        <v>-0.76563573883161506</v>
      </c>
      <c r="X20" s="89">
        <f t="shared" si="3"/>
        <v>1.1436950146627565</v>
      </c>
      <c r="Y20" s="89">
        <f t="shared" si="3"/>
        <v>0.65526675786593702</v>
      </c>
    </row>
    <row r="21" spans="1:25" x14ac:dyDescent="0.3">
      <c r="A21" s="74" t="s">
        <v>208</v>
      </c>
      <c r="B21" s="65" t="s">
        <v>3</v>
      </c>
      <c r="C21" s="89">
        <f>C10/B10-1</f>
        <v>0.19371727748691092</v>
      </c>
      <c r="D21" s="89">
        <f t="shared" si="3"/>
        <v>-9.6491228070175405E-2</v>
      </c>
      <c r="E21" s="89">
        <f t="shared" si="3"/>
        <v>-0.12378640776699024</v>
      </c>
      <c r="F21" s="89">
        <f t="shared" si="3"/>
        <v>-0.17174515235457066</v>
      </c>
      <c r="G21" s="89">
        <f t="shared" si="3"/>
        <v>0.21739130434782616</v>
      </c>
      <c r="H21" s="89">
        <f t="shared" si="3"/>
        <v>-1.6483516483516536E-2</v>
      </c>
      <c r="I21" s="89">
        <f t="shared" si="3"/>
        <v>-2.5139664804469275E-2</v>
      </c>
      <c r="J21" s="89">
        <f t="shared" si="3"/>
        <v>2.5787965616045794E-2</v>
      </c>
      <c r="K21" s="89">
        <f t="shared" si="3"/>
        <v>1.6759776536312776E-2</v>
      </c>
      <c r="L21" s="89">
        <f t="shared" si="3"/>
        <v>-0.13186813186813184</v>
      </c>
      <c r="M21" s="89">
        <f t="shared" si="3"/>
        <v>-0.12341772151898733</v>
      </c>
      <c r="N21" s="89">
        <f t="shared" si="3"/>
        <v>1.8050541516245522E-2</v>
      </c>
      <c r="O21" s="89">
        <f t="shared" si="3"/>
        <v>-1.0638297872340385E-2</v>
      </c>
      <c r="P21" s="89">
        <f t="shared" si="3"/>
        <v>0.16487455197132617</v>
      </c>
      <c r="Q21" s="89">
        <f t="shared" si="3"/>
        <v>2.7692307692307683E-2</v>
      </c>
      <c r="R21" s="89">
        <f t="shared" si="3"/>
        <v>4.1916167664670656E-2</v>
      </c>
      <c r="S21" s="89">
        <f t="shared" si="3"/>
        <v>-5.4597701149425304E-2</v>
      </c>
      <c r="T21" s="89">
        <f t="shared" si="3"/>
        <v>-0.16109422492401215</v>
      </c>
      <c r="U21" s="89">
        <f t="shared" si="3"/>
        <v>3.6231884057971175E-3</v>
      </c>
      <c r="V21" s="89">
        <f t="shared" si="3"/>
        <v>-4.6931407942238268E-2</v>
      </c>
      <c r="W21" s="89">
        <f t="shared" si="3"/>
        <v>-0.79924242424242431</v>
      </c>
      <c r="X21" s="89">
        <f t="shared" si="3"/>
        <v>1.641509433962264</v>
      </c>
      <c r="Y21" s="89">
        <f t="shared" si="3"/>
        <v>0.60000000000000009</v>
      </c>
    </row>
    <row r="22" spans="1:25" x14ac:dyDescent="0.3">
      <c r="A22" s="74" t="s">
        <v>209</v>
      </c>
      <c r="B22" s="65" t="s">
        <v>3</v>
      </c>
      <c r="C22" s="89">
        <f>C13/B13-1</f>
        <v>0.16457680250783691</v>
      </c>
      <c r="D22" s="89">
        <f t="shared" ref="D22:Y22" si="4">D13/C13-1</f>
        <v>-9.4212651413189796E-2</v>
      </c>
      <c r="E22" s="89">
        <f t="shared" si="4"/>
        <v>-0.11887072808320953</v>
      </c>
      <c r="F22" s="89">
        <f t="shared" si="4"/>
        <v>-6.9139966273187192E-2</v>
      </c>
      <c r="G22" s="89">
        <f t="shared" si="4"/>
        <v>5.9782608695652106E-2</v>
      </c>
      <c r="H22" s="89">
        <f t="shared" si="4"/>
        <v>4.1025641025641102E-2</v>
      </c>
      <c r="I22" s="89">
        <f t="shared" si="4"/>
        <v>1.6420361247948545E-3</v>
      </c>
      <c r="J22" s="89">
        <f t="shared" si="4"/>
        <v>0.11639344262295093</v>
      </c>
      <c r="K22" s="89">
        <f t="shared" si="4"/>
        <v>7.1953010279001361E-2</v>
      </c>
      <c r="L22" s="89">
        <f t="shared" si="4"/>
        <v>-9.5890410958904271E-3</v>
      </c>
      <c r="M22" s="89">
        <f t="shared" si="4"/>
        <v>5.3941908713692976E-2</v>
      </c>
      <c r="N22" s="89">
        <f t="shared" si="4"/>
        <v>0</v>
      </c>
      <c r="O22" s="89">
        <f t="shared" si="4"/>
        <v>-1.9685039370078705E-2</v>
      </c>
      <c r="P22" s="89">
        <f t="shared" si="4"/>
        <v>0.14323962516733602</v>
      </c>
      <c r="Q22" s="89">
        <f t="shared" si="4"/>
        <v>7.7283372365339664E-2</v>
      </c>
      <c r="R22" s="89">
        <f t="shared" si="4"/>
        <v>0.16413043478260869</v>
      </c>
      <c r="S22" s="89">
        <f t="shared" si="4"/>
        <v>4.8552754435107426E-2</v>
      </c>
      <c r="T22" s="89">
        <f t="shared" si="4"/>
        <v>-4.0071237756010736E-2</v>
      </c>
      <c r="U22" s="89">
        <f t="shared" si="4"/>
        <v>6.9573283858998192E-2</v>
      </c>
      <c r="V22" s="89">
        <f t="shared" si="4"/>
        <v>3.2957502168256658E-2</v>
      </c>
      <c r="W22" s="89">
        <f t="shared" si="4"/>
        <v>-0.75818639798488663</v>
      </c>
      <c r="X22" s="89">
        <f t="shared" si="4"/>
        <v>1.0520833333333335</v>
      </c>
      <c r="Y22" s="89">
        <f t="shared" si="4"/>
        <v>0.66835871404399327</v>
      </c>
    </row>
    <row r="23" spans="1:25" x14ac:dyDescent="0.3">
      <c r="A23" s="73" t="s">
        <v>109</v>
      </c>
      <c r="B23" s="65" t="s">
        <v>3</v>
      </c>
      <c r="C23" s="89">
        <f>C17/B17-1</f>
        <v>-0.12101910828025475</v>
      </c>
      <c r="D23" s="89">
        <f t="shared" ref="D23:Y23" si="5">D17/C17-1</f>
        <v>-0.20289855072463769</v>
      </c>
      <c r="E23" s="89">
        <f t="shared" si="5"/>
        <v>0.13636363636363646</v>
      </c>
      <c r="F23" s="89">
        <f t="shared" si="5"/>
        <v>7.2000000000000064E-2</v>
      </c>
      <c r="G23" s="89">
        <f t="shared" si="5"/>
        <v>0.38059701492537323</v>
      </c>
      <c r="H23" s="89">
        <f t="shared" si="5"/>
        <v>3.2432432432432323E-2</v>
      </c>
      <c r="I23" s="89">
        <f t="shared" si="5"/>
        <v>0.16753926701570676</v>
      </c>
      <c r="J23" s="89">
        <f t="shared" si="5"/>
        <v>4.0358744394618729E-2</v>
      </c>
      <c r="K23" s="89">
        <f t="shared" si="5"/>
        <v>0.4181034482758621</v>
      </c>
      <c r="L23" s="89">
        <f t="shared" si="5"/>
        <v>-0.14893617021276595</v>
      </c>
      <c r="M23" s="89">
        <f t="shared" si="5"/>
        <v>0.26071428571428568</v>
      </c>
      <c r="N23" s="89">
        <f t="shared" si="5"/>
        <v>8.7818696883852798E-2</v>
      </c>
      <c r="O23" s="89">
        <f t="shared" si="5"/>
        <v>0.1875</v>
      </c>
      <c r="P23" s="89">
        <f t="shared" si="5"/>
        <v>-6.5789473684210176E-3</v>
      </c>
      <c r="Q23" s="89">
        <f t="shared" si="5"/>
        <v>3.0905077262693093E-2</v>
      </c>
      <c r="R23" s="89">
        <f t="shared" si="5"/>
        <v>-0.10278372591006424</v>
      </c>
      <c r="S23" s="89">
        <f t="shared" si="5"/>
        <v>5.4892601431980825E-2</v>
      </c>
      <c r="T23" s="89">
        <f t="shared" si="5"/>
        <v>4.7511312217194623E-2</v>
      </c>
      <c r="U23" s="89">
        <f t="shared" si="5"/>
        <v>0.12958963282937375</v>
      </c>
      <c r="V23" s="89">
        <f t="shared" si="5"/>
        <v>6.118546845124273E-2</v>
      </c>
      <c r="W23" s="89">
        <f t="shared" si="5"/>
        <v>-0.67387387387387387</v>
      </c>
      <c r="X23" s="89">
        <f t="shared" si="5"/>
        <v>0.62983425414364635</v>
      </c>
      <c r="Y23" s="89">
        <f t="shared" si="5"/>
        <v>0.71864406779661016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0.1150762612436449</v>
      </c>
      <c r="C25" s="89">
        <f t="shared" si="6"/>
        <v>0.12539861189270307</v>
      </c>
      <c r="D25" s="89">
        <f t="shared" si="6"/>
        <v>0.11845757335448057</v>
      </c>
      <c r="E25" s="89">
        <f t="shared" si="6"/>
        <v>0.10628447596532703</v>
      </c>
      <c r="F25" s="89">
        <f t="shared" si="6"/>
        <v>0.10224438902743142</v>
      </c>
      <c r="G25" s="89">
        <f t="shared" si="6"/>
        <v>9.3034703421117401E-2</v>
      </c>
      <c r="H25" s="89">
        <f t="shared" si="6"/>
        <v>9.1052052209466897E-2</v>
      </c>
      <c r="I25" s="89">
        <f t="shared" si="6"/>
        <v>8.5735027223230495E-2</v>
      </c>
      <c r="J25" s="89">
        <f t="shared" si="6"/>
        <v>7.7585154437797579E-2</v>
      </c>
      <c r="K25" s="89">
        <f t="shared" si="6"/>
        <v>7.7764409931094833E-2</v>
      </c>
      <c r="L25" s="89">
        <f t="shared" si="6"/>
        <v>0.10353218210361068</v>
      </c>
      <c r="M25" s="89">
        <f t="shared" si="6"/>
        <v>9.1687524700302989E-2</v>
      </c>
      <c r="N25" s="89">
        <f t="shared" si="6"/>
        <v>7.8319530521581748E-2</v>
      </c>
      <c r="O25" s="89">
        <f t="shared" si="6"/>
        <v>7.8917940252409613E-2</v>
      </c>
      <c r="P25" s="89">
        <f t="shared" si="6"/>
        <v>8.7072507069305874E-2</v>
      </c>
      <c r="Q25" s="89">
        <f t="shared" si="6"/>
        <v>8.4152364187570286E-2</v>
      </c>
      <c r="R25" s="89">
        <f t="shared" si="6"/>
        <v>9.6369740845661522E-2</v>
      </c>
      <c r="S25" s="89">
        <f t="shared" si="6"/>
        <v>9.7754838709677425E-2</v>
      </c>
      <c r="T25" s="89">
        <f t="shared" si="6"/>
        <v>9.7233370792529569E-2</v>
      </c>
      <c r="U25" s="89">
        <f t="shared" si="6"/>
        <v>9.6211636041184295E-2</v>
      </c>
      <c r="V25" s="89">
        <f t="shared" si="6"/>
        <v>9.0033594624860019E-2</v>
      </c>
      <c r="W25" s="89">
        <f t="shared" ref="W25:X25" si="7">W8/W5</f>
        <v>3.3865317244063838E-2</v>
      </c>
      <c r="X25" s="89">
        <f t="shared" si="7"/>
        <v>5.6407718951014346E-2</v>
      </c>
      <c r="Y25" s="89">
        <f t="shared" ref="Y25" si="8">Y8/Y5</f>
        <v>8.2500480492023825E-2</v>
      </c>
    </row>
    <row r="26" spans="1:25" x14ac:dyDescent="0.3">
      <c r="A26" s="75" t="s">
        <v>211</v>
      </c>
      <c r="B26" s="89">
        <f t="shared" ref="B26:V26" si="9">B8/B7</f>
        <v>0.4867659222497932</v>
      </c>
      <c r="C26" s="89">
        <f t="shared" si="9"/>
        <v>0.50720789074355088</v>
      </c>
      <c r="D26" s="89">
        <f t="shared" si="9"/>
        <v>0.46752738654147102</v>
      </c>
      <c r="E26" s="89">
        <f t="shared" si="9"/>
        <v>0.4336816720257235</v>
      </c>
      <c r="F26" s="89">
        <f t="shared" si="9"/>
        <v>0.42487046632124353</v>
      </c>
      <c r="G26" s="89">
        <f t="shared" si="9"/>
        <v>0.43902439024390244</v>
      </c>
      <c r="H26" s="89">
        <f t="shared" si="9"/>
        <v>0.43731117824773413</v>
      </c>
      <c r="I26" s="89">
        <f t="shared" si="9"/>
        <v>0.41236033519553073</v>
      </c>
      <c r="J26" s="89">
        <f t="shared" si="9"/>
        <v>0.39435308718585171</v>
      </c>
      <c r="K26" s="89">
        <f t="shared" si="9"/>
        <v>0.39643155840535266</v>
      </c>
      <c r="L26" s="89">
        <f t="shared" si="9"/>
        <v>0.36396247240618101</v>
      </c>
      <c r="M26" s="89">
        <f t="shared" si="9"/>
        <v>0.37319034852546917</v>
      </c>
      <c r="N26" s="89">
        <f t="shared" si="9"/>
        <v>0.35267967399357864</v>
      </c>
      <c r="O26" s="89">
        <f t="shared" si="9"/>
        <v>0.34529356943150047</v>
      </c>
      <c r="P26" s="89">
        <f t="shared" si="9"/>
        <v>0.34078095635832117</v>
      </c>
      <c r="Q26" s="89">
        <f t="shared" si="9"/>
        <v>0.33521620568757304</v>
      </c>
      <c r="R26" s="89">
        <f t="shared" si="9"/>
        <v>0.34317205305436205</v>
      </c>
      <c r="S26" s="89">
        <f t="shared" si="9"/>
        <v>0.31598264931598263</v>
      </c>
      <c r="T26" s="89">
        <f t="shared" si="9"/>
        <v>0.3111834218188046</v>
      </c>
      <c r="U26" s="89">
        <f t="shared" si="9"/>
        <v>0.31093774876612007</v>
      </c>
      <c r="V26" s="89">
        <f t="shared" si="9"/>
        <v>0.35060177917320773</v>
      </c>
      <c r="W26" s="89">
        <f t="shared" ref="W26:X26" si="10">W8/W7</f>
        <v>0.12835013523481681</v>
      </c>
      <c r="X26" s="89">
        <f t="shared" si="10"/>
        <v>0.20561122244488977</v>
      </c>
      <c r="Y26" s="89">
        <f t="shared" ref="Y26" si="11">Y8/Y7</f>
        <v>0.29793510324483774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5.352591333899745E-2</v>
      </c>
      <c r="C28" s="89">
        <f t="shared" ref="C28:V28" si="12">C15/C8</f>
        <v>5.1608077786088259E-2</v>
      </c>
      <c r="D28" s="89">
        <f t="shared" si="12"/>
        <v>6.2761506276150625E-2</v>
      </c>
      <c r="E28" s="89">
        <f t="shared" si="12"/>
        <v>7.3215940685820199E-2</v>
      </c>
      <c r="F28" s="89">
        <f t="shared" si="12"/>
        <v>8.434959349593496E-2</v>
      </c>
      <c r="G28" s="89">
        <f t="shared" si="12"/>
        <v>7.4955908289241618E-2</v>
      </c>
      <c r="H28" s="89">
        <f t="shared" si="12"/>
        <v>7.6856649395509499E-2</v>
      </c>
      <c r="I28" s="89">
        <f t="shared" si="12"/>
        <v>7.5359864521591866E-2</v>
      </c>
      <c r="J28" s="89">
        <f t="shared" si="12"/>
        <v>7.0023603461841069E-2</v>
      </c>
      <c r="K28" s="89">
        <f t="shared" si="12"/>
        <v>6.2587904360056262E-2</v>
      </c>
      <c r="L28" s="89">
        <f t="shared" si="12"/>
        <v>6.8991660348749054E-2</v>
      </c>
      <c r="M28" s="89">
        <f t="shared" si="12"/>
        <v>6.3936781609195401E-2</v>
      </c>
      <c r="N28" s="89">
        <f t="shared" si="12"/>
        <v>6.1624649859943981E-2</v>
      </c>
      <c r="O28" s="89">
        <f t="shared" si="12"/>
        <v>6.0728744939271252E-2</v>
      </c>
      <c r="P28" s="89">
        <f t="shared" si="12"/>
        <v>5.7598039215686271E-2</v>
      </c>
      <c r="Q28" s="89">
        <f t="shared" si="12"/>
        <v>5.7524694944799538E-2</v>
      </c>
      <c r="R28" s="89">
        <f t="shared" si="12"/>
        <v>5.770277626565052E-2</v>
      </c>
      <c r="S28" s="89">
        <f t="shared" si="12"/>
        <v>5.8606124604012669E-2</v>
      </c>
      <c r="T28" s="89">
        <f t="shared" si="12"/>
        <v>6.3841496973032472E-2</v>
      </c>
      <c r="U28" s="89">
        <f t="shared" si="12"/>
        <v>6.2467997951868921E-2</v>
      </c>
      <c r="V28" s="89">
        <f t="shared" si="12"/>
        <v>6.2189054726368161E-2</v>
      </c>
      <c r="W28" s="89">
        <f t="shared" ref="W28:X28" si="13">W15/W8</f>
        <v>0.19540229885057472</v>
      </c>
      <c r="X28" s="89">
        <f t="shared" si="13"/>
        <v>9.0643274853801165E-2</v>
      </c>
      <c r="Y28" s="89">
        <f t="shared" ref="Y28" si="14">Y15/Y8</f>
        <v>6.2317996505532908E-2</v>
      </c>
    </row>
    <row r="29" spans="1:25" x14ac:dyDescent="0.3">
      <c r="A29" s="75" t="s">
        <v>213</v>
      </c>
      <c r="B29" s="89">
        <f>B10/B8</f>
        <v>0.32455395072217502</v>
      </c>
      <c r="C29" s="89">
        <f t="shared" ref="C29:V29" si="15">C10/C8</f>
        <v>0.34106207928197457</v>
      </c>
      <c r="D29" s="89">
        <f t="shared" si="15"/>
        <v>0.34476987447698743</v>
      </c>
      <c r="E29" s="89">
        <f t="shared" si="15"/>
        <v>0.33456904541241889</v>
      </c>
      <c r="F29" s="89">
        <f t="shared" si="15"/>
        <v>0.30386178861788615</v>
      </c>
      <c r="G29" s="89">
        <f t="shared" si="15"/>
        <v>0.32098765432098764</v>
      </c>
      <c r="H29" s="89">
        <f t="shared" si="15"/>
        <v>0.30915371329879104</v>
      </c>
      <c r="I29" s="89">
        <f t="shared" si="15"/>
        <v>0.29551227773073668</v>
      </c>
      <c r="J29" s="89">
        <f t="shared" si="15"/>
        <v>0.28166797797010229</v>
      </c>
      <c r="K29" s="89">
        <f t="shared" si="15"/>
        <v>0.25597749648382562</v>
      </c>
      <c r="L29" s="89">
        <f t="shared" si="15"/>
        <v>0.23957543593631539</v>
      </c>
      <c r="M29" s="89">
        <f t="shared" si="15"/>
        <v>0.19899425287356323</v>
      </c>
      <c r="N29" s="89">
        <f t="shared" si="15"/>
        <v>0.19747899159663865</v>
      </c>
      <c r="O29" s="89">
        <f t="shared" si="15"/>
        <v>0.18825910931174089</v>
      </c>
      <c r="P29" s="89">
        <f t="shared" si="15"/>
        <v>0.19914215686274508</v>
      </c>
      <c r="Q29" s="89">
        <f t="shared" si="15"/>
        <v>0.19407321324811155</v>
      </c>
      <c r="R29" s="89">
        <f t="shared" si="15"/>
        <v>0.18943930321175831</v>
      </c>
      <c r="S29" s="89">
        <f t="shared" si="15"/>
        <v>0.17370644139387539</v>
      </c>
      <c r="T29" s="89">
        <f t="shared" si="15"/>
        <v>0.15189873417721519</v>
      </c>
      <c r="U29" s="89">
        <f t="shared" si="15"/>
        <v>0.14183307731694828</v>
      </c>
      <c r="V29" s="89">
        <f t="shared" si="15"/>
        <v>0.13134328358208955</v>
      </c>
      <c r="W29" s="89">
        <f t="shared" ref="W29:X29" si="16">W10/W8</f>
        <v>0.10153256704980843</v>
      </c>
      <c r="X29" s="89">
        <f t="shared" si="16"/>
        <v>0.1364522417153996</v>
      </c>
      <c r="Y29" s="89">
        <f t="shared" ref="Y29" si="17">Y10/Y8</f>
        <v>0.13046010483401282</v>
      </c>
    </row>
    <row r="30" spans="1:25" x14ac:dyDescent="0.3">
      <c r="B30" s="42"/>
      <c r="C30" s="42"/>
      <c r="D30" s="42"/>
      <c r="E30" s="42"/>
      <c r="F30" s="42"/>
      <c r="G30" s="42"/>
      <c r="H30" s="42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30">
        <v>11762</v>
      </c>
      <c r="C32" s="30">
        <v>14802</v>
      </c>
      <c r="D32" s="30">
        <v>13872</v>
      </c>
      <c r="E32" s="30">
        <v>14007</v>
      </c>
      <c r="F32" s="30">
        <v>14664</v>
      </c>
      <c r="G32" s="30">
        <v>16929</v>
      </c>
      <c r="H32" s="30">
        <v>19524</v>
      </c>
      <c r="I32" s="30">
        <v>22388</v>
      </c>
      <c r="J32" s="30">
        <v>24312</v>
      </c>
      <c r="K32" s="30">
        <v>26457</v>
      </c>
      <c r="L32" s="30">
        <v>22994</v>
      </c>
      <c r="M32" s="30">
        <v>25811</v>
      </c>
      <c r="N32" s="30">
        <v>28174</v>
      </c>
      <c r="O32" s="30">
        <v>27245</v>
      </c>
      <c r="P32" s="30">
        <v>27824</v>
      </c>
      <c r="Q32" s="30">
        <v>28674</v>
      </c>
      <c r="R32" s="30">
        <v>30477</v>
      </c>
      <c r="S32" s="30">
        <v>28665</v>
      </c>
      <c r="T32" s="30">
        <v>28778</v>
      </c>
      <c r="U32" s="30">
        <v>29316</v>
      </c>
      <c r="V32" s="30">
        <v>27073</v>
      </c>
      <c r="W32" s="30">
        <v>21085</v>
      </c>
      <c r="X32" s="30">
        <v>26369</v>
      </c>
      <c r="Y32" s="30">
        <v>30754</v>
      </c>
    </row>
    <row r="33" spans="1:25" x14ac:dyDescent="0.3">
      <c r="A33" s="16" t="s">
        <v>116</v>
      </c>
      <c r="B33" s="30">
        <v>9850</v>
      </c>
      <c r="C33" s="30">
        <v>12923</v>
      </c>
      <c r="D33" s="30">
        <v>11965</v>
      </c>
      <c r="E33" s="30">
        <v>12449</v>
      </c>
      <c r="F33" s="30">
        <v>12826</v>
      </c>
      <c r="G33" s="30">
        <v>14648</v>
      </c>
      <c r="H33" s="30">
        <v>16890</v>
      </c>
      <c r="I33" s="30">
        <v>19214</v>
      </c>
      <c r="J33" s="30">
        <v>20830</v>
      </c>
      <c r="K33" s="30">
        <v>22403</v>
      </c>
      <c r="L33" s="30">
        <v>18826</v>
      </c>
      <c r="M33" s="30">
        <v>21104</v>
      </c>
      <c r="N33" s="30">
        <v>23205</v>
      </c>
      <c r="O33" s="30">
        <v>22299</v>
      </c>
      <c r="P33" s="30">
        <v>22985</v>
      </c>
      <c r="Q33" s="30">
        <v>23244</v>
      </c>
      <c r="R33" s="30">
        <v>24639</v>
      </c>
      <c r="S33" s="30">
        <v>22337</v>
      </c>
      <c r="T33" s="30">
        <v>21984</v>
      </c>
      <c r="U33" s="30">
        <v>21864</v>
      </c>
      <c r="V33" s="30">
        <v>19644</v>
      </c>
      <c r="W33" s="30">
        <v>15312</v>
      </c>
      <c r="X33" s="30">
        <v>18752</v>
      </c>
      <c r="Y33" s="30">
        <v>21536</v>
      </c>
    </row>
    <row r="34" spans="1:25" x14ac:dyDescent="0.3">
      <c r="A34" s="16" t="s">
        <v>117</v>
      </c>
      <c r="B34" s="30">
        <v>1912</v>
      </c>
      <c r="C34" s="30">
        <v>1880</v>
      </c>
      <c r="D34" s="30">
        <v>1908</v>
      </c>
      <c r="E34" s="30">
        <v>1559</v>
      </c>
      <c r="F34" s="30">
        <v>1838</v>
      </c>
      <c r="G34" s="30">
        <v>2281</v>
      </c>
      <c r="H34" s="30">
        <v>2634</v>
      </c>
      <c r="I34" s="30">
        <v>3174</v>
      </c>
      <c r="J34" s="30">
        <v>3483</v>
      </c>
      <c r="K34" s="30">
        <v>4054</v>
      </c>
      <c r="L34" s="30">
        <v>4168</v>
      </c>
      <c r="M34" s="30">
        <v>4707</v>
      </c>
      <c r="N34" s="30">
        <v>4969</v>
      </c>
      <c r="O34" s="30">
        <v>4946</v>
      </c>
      <c r="P34" s="30">
        <v>4840</v>
      </c>
      <c r="Q34" s="30">
        <v>5430</v>
      </c>
      <c r="R34" s="30">
        <v>5837</v>
      </c>
      <c r="S34" s="30">
        <v>6328</v>
      </c>
      <c r="T34" s="30">
        <v>6794</v>
      </c>
      <c r="U34" s="30">
        <v>7452</v>
      </c>
      <c r="V34" s="30">
        <v>7428</v>
      </c>
      <c r="W34" s="30">
        <v>5773</v>
      </c>
      <c r="X34" s="30">
        <v>7617</v>
      </c>
      <c r="Y34" s="30">
        <v>9218</v>
      </c>
    </row>
    <row r="35" spans="1:25" x14ac:dyDescent="0.3">
      <c r="A35" s="76" t="s">
        <v>2</v>
      </c>
      <c r="B35" s="3">
        <f>B36+B44</f>
        <v>1237</v>
      </c>
      <c r="C35" s="3">
        <f t="shared" ref="C35:V35" si="18">C36+C44</f>
        <v>1165</v>
      </c>
      <c r="D35" s="3">
        <f t="shared" si="18"/>
        <v>909</v>
      </c>
      <c r="E35" s="3">
        <f t="shared" si="18"/>
        <v>747</v>
      </c>
      <c r="F35" s="3">
        <f t="shared" si="18"/>
        <v>773</v>
      </c>
      <c r="G35" s="3">
        <f t="shared" si="18"/>
        <v>941</v>
      </c>
      <c r="H35" s="3">
        <f t="shared" si="18"/>
        <v>1066</v>
      </c>
      <c r="I35" s="3">
        <f t="shared" si="18"/>
        <v>1178</v>
      </c>
      <c r="J35" s="3">
        <f t="shared" si="18"/>
        <v>1278</v>
      </c>
      <c r="K35" s="3">
        <f t="shared" si="18"/>
        <v>1505</v>
      </c>
      <c r="L35" s="3">
        <f t="shared" si="18"/>
        <v>1640</v>
      </c>
      <c r="M35" s="3">
        <f t="shared" si="18"/>
        <v>1876</v>
      </c>
      <c r="N35" s="3">
        <f t="shared" si="18"/>
        <v>1852</v>
      </c>
      <c r="O35" s="3">
        <f t="shared" si="18"/>
        <v>1883</v>
      </c>
      <c r="P35" s="3">
        <f t="shared" si="18"/>
        <v>1776</v>
      </c>
      <c r="Q35" s="3">
        <f t="shared" si="18"/>
        <v>1719</v>
      </c>
      <c r="R35" s="3">
        <f t="shared" si="18"/>
        <v>1645</v>
      </c>
      <c r="S35" s="3">
        <f t="shared" si="18"/>
        <v>1596</v>
      </c>
      <c r="T35" s="3">
        <f t="shared" si="18"/>
        <v>1780</v>
      </c>
      <c r="U35" s="3">
        <f t="shared" si="18"/>
        <v>2089</v>
      </c>
      <c r="V35" s="3">
        <f t="shared" si="18"/>
        <v>2521</v>
      </c>
      <c r="W35" s="3">
        <f t="shared" ref="W35:X35" si="19">W36+W44</f>
        <v>651</v>
      </c>
      <c r="X35" s="3">
        <f t="shared" si="19"/>
        <v>858</v>
      </c>
      <c r="Y35" s="3">
        <f t="shared" ref="Y35" si="20">Y36+Y44</f>
        <v>2090</v>
      </c>
    </row>
    <row r="36" spans="1:25" x14ac:dyDescent="0.3">
      <c r="A36" s="77" t="s">
        <v>107</v>
      </c>
      <c r="B36" s="42">
        <v>1004</v>
      </c>
      <c r="C36" s="42">
        <v>899</v>
      </c>
      <c r="D36" s="42">
        <v>687</v>
      </c>
      <c r="E36" s="42">
        <v>553</v>
      </c>
      <c r="F36" s="68">
        <v>555</v>
      </c>
      <c r="G36" s="68">
        <v>676</v>
      </c>
      <c r="H36" s="68">
        <v>763</v>
      </c>
      <c r="I36" s="68">
        <v>896</v>
      </c>
      <c r="J36" s="68">
        <v>948</v>
      </c>
      <c r="K36" s="68">
        <v>1120</v>
      </c>
      <c r="L36" s="68">
        <v>1309</v>
      </c>
      <c r="M36" s="68">
        <v>1472</v>
      </c>
      <c r="N36" s="68">
        <v>1416</v>
      </c>
      <c r="O36" s="68">
        <v>1406</v>
      </c>
      <c r="P36" s="68">
        <v>1348</v>
      </c>
      <c r="Q36" s="68">
        <v>1304</v>
      </c>
      <c r="R36" s="42">
        <v>1252</v>
      </c>
      <c r="S36" s="42">
        <v>1204</v>
      </c>
      <c r="T36" s="42">
        <v>1336</v>
      </c>
      <c r="U36" s="42">
        <v>1569</v>
      </c>
      <c r="V36" s="42">
        <v>1992</v>
      </c>
      <c r="W36" s="42">
        <v>549</v>
      </c>
      <c r="X36" s="42">
        <v>640</v>
      </c>
      <c r="Y36" s="42">
        <v>1601</v>
      </c>
    </row>
    <row r="37" spans="1:25" x14ac:dyDescent="0.3">
      <c r="A37" s="78" t="s">
        <v>201</v>
      </c>
      <c r="B37" s="42">
        <v>375</v>
      </c>
      <c r="C37" s="42">
        <v>339</v>
      </c>
      <c r="D37" s="42">
        <v>265</v>
      </c>
      <c r="E37" s="42">
        <v>214</v>
      </c>
      <c r="F37" s="68">
        <v>217</v>
      </c>
      <c r="G37" s="68">
        <v>253</v>
      </c>
      <c r="H37" s="68">
        <v>280</v>
      </c>
      <c r="I37" s="68">
        <v>331</v>
      </c>
      <c r="J37" s="68">
        <v>322</v>
      </c>
      <c r="K37" s="68">
        <v>340</v>
      </c>
      <c r="L37" s="68">
        <v>318</v>
      </c>
      <c r="M37" s="68">
        <v>275</v>
      </c>
      <c r="N37" s="68">
        <v>203</v>
      </c>
      <c r="O37" s="68">
        <v>180</v>
      </c>
      <c r="P37" s="68">
        <v>177</v>
      </c>
      <c r="Q37" s="68">
        <v>212</v>
      </c>
      <c r="R37" s="42">
        <v>245</v>
      </c>
      <c r="S37" s="42">
        <v>248</v>
      </c>
      <c r="T37" s="42">
        <v>285</v>
      </c>
      <c r="U37" s="42">
        <v>337</v>
      </c>
      <c r="V37" s="42">
        <v>402</v>
      </c>
      <c r="W37" s="42">
        <v>109</v>
      </c>
      <c r="X37" s="42">
        <v>111</v>
      </c>
      <c r="Y37" s="42">
        <v>273</v>
      </c>
    </row>
    <row r="38" spans="1:25" x14ac:dyDescent="0.3">
      <c r="A38" s="79" t="s">
        <v>202</v>
      </c>
      <c r="B38" s="42">
        <v>3</v>
      </c>
      <c r="C38" s="42">
        <v>4</v>
      </c>
      <c r="D38" s="42">
        <v>4</v>
      </c>
      <c r="E38" s="42">
        <v>3</v>
      </c>
      <c r="F38" s="68">
        <v>5</v>
      </c>
      <c r="G38" s="68">
        <v>5</v>
      </c>
      <c r="H38" s="68">
        <v>6</v>
      </c>
      <c r="I38" s="68">
        <v>12</v>
      </c>
      <c r="J38" s="68">
        <v>12</v>
      </c>
      <c r="K38" s="68">
        <v>13</v>
      </c>
      <c r="L38" s="68">
        <v>12</v>
      </c>
      <c r="M38" s="68">
        <v>12</v>
      </c>
      <c r="N38" s="68">
        <v>13</v>
      </c>
      <c r="O38" s="68">
        <v>13</v>
      </c>
      <c r="P38" s="68">
        <v>14</v>
      </c>
      <c r="Q38" s="68">
        <v>14</v>
      </c>
      <c r="R38" s="42">
        <v>15</v>
      </c>
      <c r="S38" s="42">
        <v>15</v>
      </c>
      <c r="T38" s="42">
        <v>16</v>
      </c>
      <c r="U38" s="42">
        <v>17</v>
      </c>
      <c r="V38" s="42">
        <v>17</v>
      </c>
      <c r="W38" s="42">
        <v>16</v>
      </c>
      <c r="X38" s="42">
        <v>16</v>
      </c>
      <c r="Y38" s="42">
        <v>17</v>
      </c>
    </row>
    <row r="39" spans="1:25" x14ac:dyDescent="0.3">
      <c r="A39" s="79" t="s">
        <v>203</v>
      </c>
      <c r="B39" s="42">
        <v>372</v>
      </c>
      <c r="C39" s="42">
        <v>336</v>
      </c>
      <c r="D39" s="42">
        <v>261</v>
      </c>
      <c r="E39" s="42">
        <v>211</v>
      </c>
      <c r="F39" s="68">
        <v>213</v>
      </c>
      <c r="G39" s="68">
        <v>248</v>
      </c>
      <c r="H39" s="68">
        <v>274</v>
      </c>
      <c r="I39" s="68">
        <v>319</v>
      </c>
      <c r="J39" s="68">
        <v>310</v>
      </c>
      <c r="K39" s="68">
        <v>327</v>
      </c>
      <c r="L39" s="68">
        <v>305</v>
      </c>
      <c r="M39" s="68">
        <v>263</v>
      </c>
      <c r="N39" s="68">
        <v>190</v>
      </c>
      <c r="O39" s="68">
        <v>167</v>
      </c>
      <c r="P39" s="68">
        <v>164</v>
      </c>
      <c r="Q39" s="68">
        <v>198</v>
      </c>
      <c r="R39" s="42">
        <v>230</v>
      </c>
      <c r="S39" s="42">
        <v>233</v>
      </c>
      <c r="T39" s="42">
        <v>268</v>
      </c>
      <c r="U39" s="42">
        <v>321</v>
      </c>
      <c r="V39" s="42">
        <v>385</v>
      </c>
      <c r="W39" s="42">
        <v>93</v>
      </c>
      <c r="X39" s="42">
        <v>94</v>
      </c>
      <c r="Y39" s="42">
        <v>255</v>
      </c>
    </row>
    <row r="40" spans="1:25" x14ac:dyDescent="0.3">
      <c r="A40" s="78" t="s">
        <v>204</v>
      </c>
      <c r="B40" s="42">
        <v>629</v>
      </c>
      <c r="C40" s="42">
        <v>560</v>
      </c>
      <c r="D40" s="42">
        <v>422</v>
      </c>
      <c r="E40" s="42">
        <v>339</v>
      </c>
      <c r="F40" s="68">
        <v>338</v>
      </c>
      <c r="G40" s="68">
        <v>422</v>
      </c>
      <c r="H40" s="68">
        <v>482</v>
      </c>
      <c r="I40" s="68">
        <v>565</v>
      </c>
      <c r="J40" s="68">
        <v>625</v>
      </c>
      <c r="K40" s="68">
        <v>781</v>
      </c>
      <c r="L40" s="68">
        <v>991</v>
      </c>
      <c r="M40" s="68">
        <v>1197</v>
      </c>
      <c r="N40" s="68">
        <v>1214</v>
      </c>
      <c r="O40" s="68">
        <v>1226</v>
      </c>
      <c r="P40" s="68">
        <v>1170</v>
      </c>
      <c r="Q40" s="68">
        <v>1092</v>
      </c>
      <c r="R40" s="42">
        <v>1007</v>
      </c>
      <c r="S40" s="42">
        <v>955</v>
      </c>
      <c r="T40" s="42">
        <v>1051</v>
      </c>
      <c r="U40" s="42">
        <v>1232</v>
      </c>
      <c r="V40" s="42">
        <v>1590</v>
      </c>
      <c r="W40" s="42">
        <v>440</v>
      </c>
      <c r="X40" s="42">
        <v>529</v>
      </c>
      <c r="Y40" s="42">
        <v>1329</v>
      </c>
    </row>
    <row r="41" spans="1:25" x14ac:dyDescent="0.3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2</v>
      </c>
      <c r="T41" s="42">
        <v>2</v>
      </c>
      <c r="U41" s="42">
        <v>2</v>
      </c>
      <c r="V41" s="42">
        <v>2</v>
      </c>
      <c r="W41" s="42">
        <v>1</v>
      </c>
      <c r="X41" s="42">
        <v>1</v>
      </c>
      <c r="Y41" s="42">
        <v>3</v>
      </c>
    </row>
    <row r="42" spans="1:25" x14ac:dyDescent="0.3">
      <c r="A42" s="79" t="s">
        <v>206</v>
      </c>
      <c r="B42" s="42">
        <v>45</v>
      </c>
      <c r="C42" s="42">
        <v>31</v>
      </c>
      <c r="D42" s="42">
        <v>14</v>
      </c>
      <c r="E42" s="42">
        <v>8</v>
      </c>
      <c r="F42" s="68">
        <v>7</v>
      </c>
      <c r="G42" s="68">
        <v>17</v>
      </c>
      <c r="H42" s="68">
        <v>27</v>
      </c>
      <c r="I42" s="68">
        <v>32</v>
      </c>
      <c r="J42" s="68">
        <v>37</v>
      </c>
      <c r="K42" s="68">
        <v>37</v>
      </c>
      <c r="L42" s="68">
        <v>50</v>
      </c>
      <c r="M42" s="68">
        <v>69</v>
      </c>
      <c r="N42" s="68">
        <v>85</v>
      </c>
      <c r="O42" s="68">
        <v>103</v>
      </c>
      <c r="P42" s="68">
        <v>118</v>
      </c>
      <c r="Q42" s="68">
        <v>119</v>
      </c>
      <c r="R42" s="42">
        <v>98</v>
      </c>
      <c r="S42" s="42">
        <v>97</v>
      </c>
      <c r="T42" s="42">
        <v>116</v>
      </c>
      <c r="U42" s="42">
        <v>152</v>
      </c>
      <c r="V42" s="42">
        <v>185</v>
      </c>
      <c r="W42" s="42">
        <v>105</v>
      </c>
      <c r="X42" s="42">
        <v>94</v>
      </c>
      <c r="Y42" s="42">
        <v>130</v>
      </c>
    </row>
    <row r="43" spans="1:25" x14ac:dyDescent="0.3">
      <c r="A43" s="79" t="s">
        <v>207</v>
      </c>
      <c r="B43" s="42">
        <v>583</v>
      </c>
      <c r="C43" s="42">
        <v>528</v>
      </c>
      <c r="D43" s="42">
        <v>407</v>
      </c>
      <c r="E43" s="42">
        <v>330</v>
      </c>
      <c r="F43" s="68">
        <v>331</v>
      </c>
      <c r="G43" s="68">
        <v>404</v>
      </c>
      <c r="H43" s="68">
        <v>454</v>
      </c>
      <c r="I43" s="68">
        <v>532</v>
      </c>
      <c r="J43" s="68">
        <v>588</v>
      </c>
      <c r="K43" s="68">
        <v>743</v>
      </c>
      <c r="L43" s="68">
        <v>940</v>
      </c>
      <c r="M43" s="68">
        <v>1127</v>
      </c>
      <c r="N43" s="68">
        <v>1128</v>
      </c>
      <c r="O43" s="68">
        <v>1121</v>
      </c>
      <c r="P43" s="68">
        <v>1051</v>
      </c>
      <c r="Q43" s="68">
        <v>972</v>
      </c>
      <c r="R43" s="42">
        <v>908</v>
      </c>
      <c r="S43" s="42">
        <v>856</v>
      </c>
      <c r="T43" s="42">
        <v>933</v>
      </c>
      <c r="U43" s="42">
        <v>1077</v>
      </c>
      <c r="V43" s="42">
        <v>1402</v>
      </c>
      <c r="W43" s="42">
        <v>335</v>
      </c>
      <c r="X43" s="42">
        <v>434</v>
      </c>
      <c r="Y43" s="42">
        <v>1196</v>
      </c>
    </row>
    <row r="44" spans="1:25" x14ac:dyDescent="0.3">
      <c r="A44" s="77" t="s">
        <v>108</v>
      </c>
      <c r="B44" s="42">
        <v>233</v>
      </c>
      <c r="C44" s="42">
        <v>266</v>
      </c>
      <c r="D44" s="42">
        <v>222</v>
      </c>
      <c r="E44" s="42">
        <v>194</v>
      </c>
      <c r="F44" s="68">
        <v>218</v>
      </c>
      <c r="G44" s="68">
        <v>265</v>
      </c>
      <c r="H44" s="68">
        <v>303</v>
      </c>
      <c r="I44" s="68">
        <v>282</v>
      </c>
      <c r="J44" s="68">
        <v>330</v>
      </c>
      <c r="K44" s="68">
        <v>385</v>
      </c>
      <c r="L44" s="68">
        <v>331</v>
      </c>
      <c r="M44" s="68">
        <v>404</v>
      </c>
      <c r="N44" s="68">
        <v>436</v>
      </c>
      <c r="O44" s="68">
        <v>477</v>
      </c>
      <c r="P44" s="68">
        <v>428</v>
      </c>
      <c r="Q44" s="68">
        <v>415</v>
      </c>
      <c r="R44" s="42">
        <v>393</v>
      </c>
      <c r="S44" s="42">
        <v>392</v>
      </c>
      <c r="T44" s="42">
        <v>444</v>
      </c>
      <c r="U44" s="42">
        <v>520</v>
      </c>
      <c r="V44" s="42">
        <v>529</v>
      </c>
      <c r="W44" s="42">
        <v>102</v>
      </c>
      <c r="X44" s="42">
        <v>218</v>
      </c>
      <c r="Y44" s="42">
        <v>489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-5.8205335489086463E-2</v>
      </c>
      <c r="D46" s="65">
        <f t="shared" si="21"/>
        <v>-0.21974248927038631</v>
      </c>
      <c r="E46" s="65">
        <f t="shared" si="21"/>
        <v>-0.17821782178217827</v>
      </c>
      <c r="F46" s="65">
        <f t="shared" si="21"/>
        <v>3.4805890227576963E-2</v>
      </c>
      <c r="G46" s="65">
        <f t="shared" si="21"/>
        <v>0.21733505821474774</v>
      </c>
      <c r="H46" s="65">
        <f t="shared" si="21"/>
        <v>0.13283740701381519</v>
      </c>
      <c r="I46" s="65">
        <f t="shared" si="21"/>
        <v>0.10506566604127587</v>
      </c>
      <c r="J46" s="65">
        <f t="shared" si="21"/>
        <v>8.4889643463497366E-2</v>
      </c>
      <c r="K46" s="65">
        <f t="shared" si="21"/>
        <v>0.17762128325508608</v>
      </c>
      <c r="L46" s="65">
        <f t="shared" si="21"/>
        <v>8.9700996677740896E-2</v>
      </c>
      <c r="M46" s="65">
        <f t="shared" si="21"/>
        <v>0.14390243902439015</v>
      </c>
      <c r="N46" s="65">
        <f t="shared" si="21"/>
        <v>-1.2793176972281439E-2</v>
      </c>
      <c r="O46" s="65">
        <f t="shared" si="21"/>
        <v>1.673866090712739E-2</v>
      </c>
      <c r="P46" s="65">
        <f t="shared" si="21"/>
        <v>-5.6824216675517736E-2</v>
      </c>
      <c r="Q46" s="65">
        <f t="shared" si="21"/>
        <v>-3.2094594594594628E-2</v>
      </c>
      <c r="R46" s="65">
        <f t="shared" si="21"/>
        <v>-4.3048283885980254E-2</v>
      </c>
      <c r="S46" s="65">
        <f t="shared" si="21"/>
        <v>-2.9787234042553234E-2</v>
      </c>
      <c r="T46" s="65">
        <f t="shared" si="21"/>
        <v>0.11528822055137855</v>
      </c>
      <c r="U46" s="65">
        <f t="shared" si="21"/>
        <v>0.17359550561797743</v>
      </c>
      <c r="V46" s="65">
        <f t="shared" si="21"/>
        <v>0.20679751077070363</v>
      </c>
      <c r="W46" s="65">
        <f t="shared" si="21"/>
        <v>-0.74176913923046417</v>
      </c>
      <c r="X46" s="65">
        <f t="shared" si="21"/>
        <v>0.31797235023041481</v>
      </c>
      <c r="Y46" s="65">
        <f t="shared" si="21"/>
        <v>1.4358974358974357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-0.10458167330677293</v>
      </c>
      <c r="D47" s="65">
        <f t="shared" si="21"/>
        <v>-0.23581757508342605</v>
      </c>
      <c r="E47" s="65">
        <f t="shared" si="21"/>
        <v>-0.19505094614264917</v>
      </c>
      <c r="F47" s="65">
        <f t="shared" si="21"/>
        <v>3.6166365280290158E-3</v>
      </c>
      <c r="G47" s="65">
        <f t="shared" si="21"/>
        <v>0.21801801801801801</v>
      </c>
      <c r="H47" s="65">
        <f t="shared" si="21"/>
        <v>0.12869822485207094</v>
      </c>
      <c r="I47" s="65">
        <f t="shared" si="21"/>
        <v>0.17431192660550465</v>
      </c>
      <c r="J47" s="65">
        <f t="shared" si="21"/>
        <v>5.8035714285714191E-2</v>
      </c>
      <c r="K47" s="65">
        <f t="shared" si="21"/>
        <v>0.18143459915611815</v>
      </c>
      <c r="L47" s="65">
        <f t="shared" si="21"/>
        <v>0.16874999999999996</v>
      </c>
      <c r="M47" s="65">
        <f t="shared" si="21"/>
        <v>0.12452253628724219</v>
      </c>
      <c r="N47" s="65">
        <f t="shared" si="21"/>
        <v>-3.8043478260869512E-2</v>
      </c>
      <c r="O47" s="65">
        <f t="shared" si="21"/>
        <v>-7.0621468926553854E-3</v>
      </c>
      <c r="P47" s="65">
        <f t="shared" si="21"/>
        <v>-4.1251778093883362E-2</v>
      </c>
      <c r="Q47" s="65">
        <f t="shared" si="21"/>
        <v>-3.2640949554896159E-2</v>
      </c>
      <c r="R47" s="65">
        <f t="shared" si="21"/>
        <v>-3.9877300613496924E-2</v>
      </c>
      <c r="S47" s="65">
        <f t="shared" si="21"/>
        <v>-3.833865814696491E-2</v>
      </c>
      <c r="T47" s="65">
        <f t="shared" si="21"/>
        <v>0.10963455149501655</v>
      </c>
      <c r="U47" s="65">
        <f t="shared" si="21"/>
        <v>0.17440119760479034</v>
      </c>
      <c r="V47" s="65">
        <f t="shared" si="21"/>
        <v>0.26959847036328877</v>
      </c>
      <c r="W47" s="65">
        <f t="shared" si="21"/>
        <v>-0.7243975903614458</v>
      </c>
      <c r="X47" s="65">
        <f t="shared" si="21"/>
        <v>0.16575591985428062</v>
      </c>
      <c r="Y47" s="65">
        <f t="shared" si="21"/>
        <v>1.5015624999999999</v>
      </c>
    </row>
    <row r="48" spans="1:25" x14ac:dyDescent="0.3">
      <c r="A48" s="74" t="s">
        <v>214</v>
      </c>
      <c r="B48" s="65" t="s">
        <v>3</v>
      </c>
      <c r="C48" s="65">
        <f>C37/B37-1</f>
        <v>-9.5999999999999974E-2</v>
      </c>
      <c r="D48" s="65">
        <f>D37/C37-1</f>
        <v>-0.21828908554572268</v>
      </c>
      <c r="E48" s="65">
        <f>E37/D37-1</f>
        <v>-0.1924528301886792</v>
      </c>
      <c r="F48" s="65">
        <f>F37/E37-1</f>
        <v>1.4018691588784993E-2</v>
      </c>
      <c r="G48" s="65">
        <f t="shared" si="21"/>
        <v>0.16589861751152069</v>
      </c>
      <c r="H48" s="65">
        <f t="shared" si="21"/>
        <v>0.10671936758893286</v>
      </c>
      <c r="I48" s="65">
        <f t="shared" si="21"/>
        <v>0.18214285714285716</v>
      </c>
      <c r="J48" s="65">
        <f t="shared" si="21"/>
        <v>-2.7190332326283984E-2</v>
      </c>
      <c r="K48" s="65">
        <f t="shared" si="21"/>
        <v>5.5900621118012417E-2</v>
      </c>
      <c r="L48" s="65">
        <f t="shared" si="21"/>
        <v>-6.4705882352941169E-2</v>
      </c>
      <c r="M48" s="65">
        <f t="shared" si="21"/>
        <v>-0.13522012578616349</v>
      </c>
      <c r="N48" s="65">
        <f t="shared" si="21"/>
        <v>-0.26181818181818184</v>
      </c>
      <c r="O48" s="65">
        <f t="shared" si="21"/>
        <v>-0.11330049261083741</v>
      </c>
      <c r="P48" s="65">
        <f t="shared" si="21"/>
        <v>-1.6666666666666718E-2</v>
      </c>
      <c r="Q48" s="65">
        <f t="shared" si="21"/>
        <v>0.19774011299435035</v>
      </c>
      <c r="R48" s="65">
        <f t="shared" si="21"/>
        <v>0.15566037735849059</v>
      </c>
      <c r="S48" s="65">
        <f t="shared" si="21"/>
        <v>1.2244897959183598E-2</v>
      </c>
      <c r="T48" s="65">
        <f t="shared" si="21"/>
        <v>0.14919354838709675</v>
      </c>
      <c r="U48" s="65">
        <f t="shared" si="21"/>
        <v>0.18245614035087709</v>
      </c>
      <c r="V48" s="65">
        <f t="shared" si="21"/>
        <v>0.19287833827893186</v>
      </c>
      <c r="W48" s="65">
        <f t="shared" si="21"/>
        <v>-0.72885572139303489</v>
      </c>
      <c r="X48" s="65">
        <f t="shared" si="21"/>
        <v>1.8348623853210899E-2</v>
      </c>
      <c r="Y48" s="65">
        <f t="shared" si="21"/>
        <v>1.4594594594594597</v>
      </c>
    </row>
    <row r="49" spans="1:25" x14ac:dyDescent="0.3">
      <c r="A49" s="74" t="s">
        <v>215</v>
      </c>
      <c r="B49" s="65" t="s">
        <v>3</v>
      </c>
      <c r="C49" s="65">
        <f>C40/B40-1</f>
        <v>-0.109697933227345</v>
      </c>
      <c r="D49" s="65">
        <f>D40/C40-1</f>
        <v>-0.24642857142857144</v>
      </c>
      <c r="E49" s="65">
        <f>E40/D40-1</f>
        <v>-0.19668246445497628</v>
      </c>
      <c r="F49" s="65">
        <f>F40/E40-1</f>
        <v>-2.9498525073746729E-3</v>
      </c>
      <c r="G49" s="65">
        <f t="shared" ref="G49:Y49" si="22">G40/F40-1</f>
        <v>0.24852071005917153</v>
      </c>
      <c r="H49" s="65">
        <f t="shared" si="22"/>
        <v>0.14218009478672977</v>
      </c>
      <c r="I49" s="65">
        <f t="shared" si="22"/>
        <v>0.17219917012448138</v>
      </c>
      <c r="J49" s="65">
        <f t="shared" si="22"/>
        <v>0.10619469026548667</v>
      </c>
      <c r="K49" s="65">
        <f t="shared" si="22"/>
        <v>0.24960000000000004</v>
      </c>
      <c r="L49" s="65">
        <f t="shared" si="22"/>
        <v>0.26888604353393086</v>
      </c>
      <c r="M49" s="65">
        <f t="shared" si="22"/>
        <v>0.20787083753784064</v>
      </c>
      <c r="N49" s="65">
        <f t="shared" si="22"/>
        <v>1.4202172096908994E-2</v>
      </c>
      <c r="O49" s="65">
        <f t="shared" si="22"/>
        <v>9.884678747940745E-3</v>
      </c>
      <c r="P49" s="65">
        <f t="shared" si="22"/>
        <v>-4.5676998368678667E-2</v>
      </c>
      <c r="Q49" s="65">
        <f t="shared" si="22"/>
        <v>-6.6666666666666652E-2</v>
      </c>
      <c r="R49" s="65">
        <f t="shared" si="22"/>
        <v>-7.7838827838827784E-2</v>
      </c>
      <c r="S49" s="65">
        <f t="shared" si="22"/>
        <v>-5.1638530287984152E-2</v>
      </c>
      <c r="T49" s="65">
        <f t="shared" si="22"/>
        <v>0.1005235602094241</v>
      </c>
      <c r="U49" s="65">
        <f t="shared" si="22"/>
        <v>0.17221693625118939</v>
      </c>
      <c r="V49" s="65">
        <f t="shared" si="22"/>
        <v>0.2905844155844155</v>
      </c>
      <c r="W49" s="65">
        <f t="shared" si="22"/>
        <v>-0.72327044025157239</v>
      </c>
      <c r="X49" s="65">
        <f t="shared" si="22"/>
        <v>0.20227272727272738</v>
      </c>
      <c r="Y49" s="65">
        <f t="shared" si="22"/>
        <v>1.5122873345935726</v>
      </c>
    </row>
    <row r="50" spans="1:25" x14ac:dyDescent="0.3">
      <c r="A50" s="73" t="s">
        <v>110</v>
      </c>
      <c r="B50" s="65" t="s">
        <v>3</v>
      </c>
      <c r="C50" s="88">
        <f>C44/B44-1</f>
        <v>0.14163090128755362</v>
      </c>
      <c r="D50" s="88">
        <f>D44/C44-1</f>
        <v>-0.16541353383458646</v>
      </c>
      <c r="E50" s="88">
        <f>E44/D44-1</f>
        <v>-0.12612612612612617</v>
      </c>
      <c r="F50" s="88">
        <f>F44/E44-1</f>
        <v>0.12371134020618557</v>
      </c>
      <c r="G50" s="88">
        <f t="shared" ref="G50:Y50" si="23">G44/F44-1</f>
        <v>0.21559633027522929</v>
      </c>
      <c r="H50" s="88">
        <f t="shared" si="23"/>
        <v>0.14339622641509431</v>
      </c>
      <c r="I50" s="88">
        <f t="shared" si="23"/>
        <v>-6.9306930693069257E-2</v>
      </c>
      <c r="J50" s="88">
        <f t="shared" si="23"/>
        <v>0.17021276595744683</v>
      </c>
      <c r="K50" s="88">
        <f t="shared" si="23"/>
        <v>0.16666666666666674</v>
      </c>
      <c r="L50" s="88">
        <f t="shared" si="23"/>
        <v>-0.14025974025974031</v>
      </c>
      <c r="M50" s="88">
        <f t="shared" si="23"/>
        <v>0.22054380664652573</v>
      </c>
      <c r="N50" s="88">
        <f t="shared" si="23"/>
        <v>7.9207920792079278E-2</v>
      </c>
      <c r="O50" s="88">
        <f t="shared" si="23"/>
        <v>9.4036697247706469E-2</v>
      </c>
      <c r="P50" s="88">
        <f t="shared" si="23"/>
        <v>-0.10272536687631029</v>
      </c>
      <c r="Q50" s="88">
        <f t="shared" si="23"/>
        <v>-3.0373831775700966E-2</v>
      </c>
      <c r="R50" s="88">
        <f t="shared" si="23"/>
        <v>-5.3012048192771055E-2</v>
      </c>
      <c r="S50" s="88">
        <f t="shared" si="23"/>
        <v>-2.5445292620864812E-3</v>
      </c>
      <c r="T50" s="88">
        <f t="shared" si="23"/>
        <v>0.13265306122448983</v>
      </c>
      <c r="U50" s="88">
        <f t="shared" si="23"/>
        <v>0.1711711711711712</v>
      </c>
      <c r="V50" s="88">
        <f t="shared" si="23"/>
        <v>1.7307692307692246E-2</v>
      </c>
      <c r="W50" s="88">
        <f t="shared" si="23"/>
        <v>-0.80718336483931941</v>
      </c>
      <c r="X50" s="88">
        <f t="shared" si="23"/>
        <v>1.1372549019607843</v>
      </c>
      <c r="Y50" s="88">
        <f t="shared" si="23"/>
        <v>1.2431192660550461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0.10516918891345009</v>
      </c>
      <c r="C52" s="65">
        <f t="shared" si="24"/>
        <v>7.8705580326982841E-2</v>
      </c>
      <c r="D52" s="65">
        <f t="shared" si="24"/>
        <v>6.5527681660899659E-2</v>
      </c>
      <c r="E52" s="65">
        <f t="shared" si="24"/>
        <v>5.3330477618333691E-2</v>
      </c>
      <c r="F52" s="65">
        <f t="shared" si="24"/>
        <v>5.2714129841789414E-2</v>
      </c>
      <c r="G52" s="65">
        <f t="shared" si="24"/>
        <v>5.5585090672809971E-2</v>
      </c>
      <c r="H52" s="65">
        <f t="shared" si="24"/>
        <v>5.4599467322270029E-2</v>
      </c>
      <c r="I52" s="65">
        <f t="shared" si="24"/>
        <v>5.2617473646596392E-2</v>
      </c>
      <c r="J52" s="65">
        <f t="shared" si="24"/>
        <v>5.2566633761105624E-2</v>
      </c>
      <c r="K52" s="65">
        <f t="shared" si="24"/>
        <v>5.6884756397172768E-2</v>
      </c>
      <c r="L52" s="65">
        <f t="shared" si="24"/>
        <v>7.1322953814038442E-2</v>
      </c>
      <c r="M52" s="65">
        <f t="shared" si="24"/>
        <v>7.2682189764054092E-2</v>
      </c>
      <c r="N52" s="65">
        <f t="shared" si="24"/>
        <v>6.5734365017391924E-2</v>
      </c>
      <c r="O52" s="65">
        <f t="shared" si="24"/>
        <v>6.9113598825472564E-2</v>
      </c>
      <c r="P52" s="65">
        <f t="shared" si="24"/>
        <v>6.3829787234042548E-2</v>
      </c>
      <c r="Q52" s="65">
        <f t="shared" si="24"/>
        <v>5.9949780288763341E-2</v>
      </c>
      <c r="R52" s="65">
        <f t="shared" si="24"/>
        <v>5.3975128785641632E-2</v>
      </c>
      <c r="S52" s="65">
        <f t="shared" si="24"/>
        <v>5.5677655677655681E-2</v>
      </c>
      <c r="T52" s="65">
        <f t="shared" si="24"/>
        <v>6.1852804225449996E-2</v>
      </c>
      <c r="U52" s="65">
        <f t="shared" si="24"/>
        <v>7.1258016100422983E-2</v>
      </c>
      <c r="V52" s="65">
        <f t="shared" si="24"/>
        <v>9.3118605252465556E-2</v>
      </c>
      <c r="W52" s="65">
        <f t="shared" ref="W52:X52" si="25">W35/W32</f>
        <v>3.0875029641925539E-2</v>
      </c>
      <c r="X52" s="65">
        <f t="shared" si="25"/>
        <v>3.2538207743941748E-2</v>
      </c>
      <c r="Y52" s="65">
        <f t="shared" ref="Y52" si="26">Y35/Y32</f>
        <v>6.7958639526565653E-2</v>
      </c>
    </row>
    <row r="53" spans="1:25" x14ac:dyDescent="0.3">
      <c r="A53" s="75" t="s">
        <v>217</v>
      </c>
      <c r="B53" s="88">
        <f t="shared" ref="B53:V53" si="27">B35/B34</f>
        <v>0.64696652719665271</v>
      </c>
      <c r="C53" s="88">
        <f t="shared" si="27"/>
        <v>0.61968085106382975</v>
      </c>
      <c r="D53" s="88">
        <f t="shared" si="27"/>
        <v>0.47641509433962265</v>
      </c>
      <c r="E53" s="88">
        <f t="shared" si="27"/>
        <v>0.47915330339961515</v>
      </c>
      <c r="F53" s="88">
        <f t="shared" si="27"/>
        <v>0.4205658324265506</v>
      </c>
      <c r="G53" s="88">
        <f t="shared" si="27"/>
        <v>0.41253836036825953</v>
      </c>
      <c r="H53" s="88">
        <f t="shared" si="27"/>
        <v>0.404707668944571</v>
      </c>
      <c r="I53" s="88">
        <f t="shared" si="27"/>
        <v>0.37114051669817266</v>
      </c>
      <c r="J53" s="88">
        <f t="shared" si="27"/>
        <v>0.36692506459948321</v>
      </c>
      <c r="K53" s="88">
        <f t="shared" si="27"/>
        <v>0.37123828317710905</v>
      </c>
      <c r="L53" s="88">
        <f t="shared" si="27"/>
        <v>0.39347408829174663</v>
      </c>
      <c r="M53" s="88">
        <f t="shared" si="27"/>
        <v>0.39855534310601232</v>
      </c>
      <c r="N53" s="88">
        <f t="shared" si="27"/>
        <v>0.37271080700342119</v>
      </c>
      <c r="O53" s="88">
        <f t="shared" si="27"/>
        <v>0.38071168621107965</v>
      </c>
      <c r="P53" s="88">
        <f t="shared" si="27"/>
        <v>0.3669421487603306</v>
      </c>
      <c r="Q53" s="88">
        <f t="shared" si="27"/>
        <v>0.31657458563535912</v>
      </c>
      <c r="R53" s="88">
        <f t="shared" si="27"/>
        <v>0.28182285420592768</v>
      </c>
      <c r="S53" s="88">
        <f t="shared" si="27"/>
        <v>0.25221238938053098</v>
      </c>
      <c r="T53" s="88">
        <f t="shared" si="27"/>
        <v>0.26199587871651459</v>
      </c>
      <c r="U53" s="88">
        <f t="shared" si="27"/>
        <v>0.28032742887815354</v>
      </c>
      <c r="V53" s="88">
        <f t="shared" si="27"/>
        <v>0.33939149165320409</v>
      </c>
      <c r="W53" s="88">
        <f t="shared" ref="W53:X53" si="28">W35/W34</f>
        <v>0.11276632600034645</v>
      </c>
      <c r="X53" s="88">
        <f t="shared" si="28"/>
        <v>0.11264277274517527</v>
      </c>
      <c r="Y53" s="88">
        <f t="shared" ref="Y53" si="29">Y35/Y34</f>
        <v>0.22673031026252982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3.637833468067906E-2</v>
      </c>
      <c r="C55" s="88">
        <f t="shared" ref="C55:V55" si="30">C42/C35</f>
        <v>2.6609442060085836E-2</v>
      </c>
      <c r="D55" s="88">
        <f t="shared" si="30"/>
        <v>1.5401540154015401E-2</v>
      </c>
      <c r="E55" s="88">
        <f t="shared" si="30"/>
        <v>1.0709504685408299E-2</v>
      </c>
      <c r="F55" s="88">
        <f t="shared" si="30"/>
        <v>9.0556274256144882E-3</v>
      </c>
      <c r="G55" s="88">
        <f t="shared" si="30"/>
        <v>1.8065887353878853E-2</v>
      </c>
      <c r="H55" s="88">
        <f t="shared" si="30"/>
        <v>2.5328330206378986E-2</v>
      </c>
      <c r="I55" s="88">
        <f t="shared" si="30"/>
        <v>2.7164685908319185E-2</v>
      </c>
      <c r="J55" s="88">
        <f t="shared" si="30"/>
        <v>2.8951486697965573E-2</v>
      </c>
      <c r="K55" s="88">
        <f t="shared" si="30"/>
        <v>2.4584717607973421E-2</v>
      </c>
      <c r="L55" s="88">
        <f t="shared" si="30"/>
        <v>3.048780487804878E-2</v>
      </c>
      <c r="M55" s="88">
        <f t="shared" si="30"/>
        <v>3.6780383795309166E-2</v>
      </c>
      <c r="N55" s="88">
        <f t="shared" si="30"/>
        <v>4.5896328293736501E-2</v>
      </c>
      <c r="O55" s="88">
        <f t="shared" si="30"/>
        <v>5.4699946893255441E-2</v>
      </c>
      <c r="P55" s="88">
        <f t="shared" si="30"/>
        <v>6.6441441441441443E-2</v>
      </c>
      <c r="Q55" s="88">
        <f t="shared" si="30"/>
        <v>6.9226294357184415E-2</v>
      </c>
      <c r="R55" s="88">
        <f t="shared" si="30"/>
        <v>5.9574468085106386E-2</v>
      </c>
      <c r="S55" s="88">
        <f t="shared" si="30"/>
        <v>6.0776942355889721E-2</v>
      </c>
      <c r="T55" s="88">
        <f t="shared" si="30"/>
        <v>6.5168539325842698E-2</v>
      </c>
      <c r="U55" s="88">
        <f t="shared" si="30"/>
        <v>7.2762087123025371E-2</v>
      </c>
      <c r="V55" s="88">
        <f t="shared" si="30"/>
        <v>7.338357794525982E-2</v>
      </c>
      <c r="W55" s="88">
        <f t="shared" ref="W55:X55" si="31">W42/W35</f>
        <v>0.16129032258064516</v>
      </c>
      <c r="X55" s="88">
        <f t="shared" si="31"/>
        <v>0.10955710955710955</v>
      </c>
      <c r="Y55" s="88">
        <f t="shared" ref="Y55" si="32">Y42/Y35</f>
        <v>6.2200956937799042E-2</v>
      </c>
    </row>
    <row r="56" spans="1:25" x14ac:dyDescent="0.3">
      <c r="A56" s="75" t="s">
        <v>219</v>
      </c>
      <c r="B56" s="65">
        <f>B37/B35</f>
        <v>0.30315278900565884</v>
      </c>
      <c r="C56" s="65">
        <f t="shared" ref="C56:V56" si="33">C37/C35</f>
        <v>0.29098712446351932</v>
      </c>
      <c r="D56" s="65">
        <f t="shared" si="33"/>
        <v>0.29152915291529152</v>
      </c>
      <c r="E56" s="65">
        <f t="shared" si="33"/>
        <v>0.28647925033467203</v>
      </c>
      <c r="F56" s="65">
        <f t="shared" si="33"/>
        <v>0.28072445019404918</v>
      </c>
      <c r="G56" s="65">
        <f t="shared" si="33"/>
        <v>0.26886291179596172</v>
      </c>
      <c r="H56" s="65">
        <f t="shared" si="33"/>
        <v>0.26266416510318952</v>
      </c>
      <c r="I56" s="65">
        <f t="shared" si="33"/>
        <v>0.28098471986417656</v>
      </c>
      <c r="J56" s="65">
        <f t="shared" si="33"/>
        <v>0.2519561815336463</v>
      </c>
      <c r="K56" s="65">
        <f t="shared" si="33"/>
        <v>0.22591362126245848</v>
      </c>
      <c r="L56" s="65">
        <f t="shared" si="33"/>
        <v>0.19390243902439025</v>
      </c>
      <c r="M56" s="65">
        <f t="shared" si="33"/>
        <v>0.14658848614072495</v>
      </c>
      <c r="N56" s="65">
        <f t="shared" si="33"/>
        <v>0.10961123110151189</v>
      </c>
      <c r="O56" s="65">
        <f t="shared" si="33"/>
        <v>9.5592140201805634E-2</v>
      </c>
      <c r="P56" s="65">
        <f t="shared" si="33"/>
        <v>9.9662162162162157E-2</v>
      </c>
      <c r="Q56" s="65">
        <f t="shared" si="33"/>
        <v>0.12332751599767307</v>
      </c>
      <c r="R56" s="65">
        <f t="shared" si="33"/>
        <v>0.14893617021276595</v>
      </c>
      <c r="S56" s="65">
        <f t="shared" si="33"/>
        <v>0.15538847117794485</v>
      </c>
      <c r="T56" s="65">
        <f t="shared" si="33"/>
        <v>0.1601123595505618</v>
      </c>
      <c r="U56" s="65">
        <f t="shared" si="33"/>
        <v>0.16132120631881283</v>
      </c>
      <c r="V56" s="65">
        <f t="shared" si="33"/>
        <v>0.15946053153510512</v>
      </c>
      <c r="W56" s="65">
        <f t="shared" ref="W56:X56" si="34">W37/W35</f>
        <v>0.1674347158218126</v>
      </c>
      <c r="X56" s="65">
        <f t="shared" si="34"/>
        <v>0.12937062937062938</v>
      </c>
      <c r="Y56" s="65">
        <f t="shared" ref="Y56" si="35">Y37/Y35</f>
        <v>0.130622009569378</v>
      </c>
    </row>
    <row r="57" spans="1:25" x14ac:dyDescent="0.3">
      <c r="B57" s="42"/>
      <c r="C57" s="42"/>
      <c r="D57" s="42"/>
      <c r="E57" s="42"/>
      <c r="F57" s="42"/>
      <c r="G57" s="42"/>
      <c r="H57" s="42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-60</v>
      </c>
      <c r="C59" s="42">
        <f t="shared" si="36"/>
        <v>172</v>
      </c>
      <c r="D59" s="42">
        <f t="shared" si="36"/>
        <v>286</v>
      </c>
      <c r="E59" s="42">
        <f t="shared" si="36"/>
        <v>332</v>
      </c>
      <c r="F59" s="42">
        <f t="shared" si="36"/>
        <v>211</v>
      </c>
      <c r="G59" s="42">
        <f t="shared" si="36"/>
        <v>193</v>
      </c>
      <c r="H59" s="42">
        <f t="shared" si="36"/>
        <v>92</v>
      </c>
      <c r="I59" s="42">
        <f t="shared" si="36"/>
        <v>3</v>
      </c>
      <c r="J59" s="42">
        <f t="shared" si="36"/>
        <v>-7</v>
      </c>
      <c r="K59" s="42">
        <f t="shared" si="36"/>
        <v>-83</v>
      </c>
      <c r="L59" s="42">
        <f t="shared" si="36"/>
        <v>-321</v>
      </c>
      <c r="M59" s="42">
        <f t="shared" si="36"/>
        <v>-484</v>
      </c>
      <c r="N59" s="42">
        <f t="shared" si="36"/>
        <v>-424</v>
      </c>
      <c r="O59" s="42">
        <f t="shared" si="36"/>
        <v>-401</v>
      </c>
      <c r="P59" s="42">
        <f t="shared" si="36"/>
        <v>-144</v>
      </c>
      <c r="Q59" s="42">
        <f t="shared" si="36"/>
        <v>2</v>
      </c>
      <c r="R59" s="42">
        <f t="shared" si="36"/>
        <v>192</v>
      </c>
      <c r="S59" s="42">
        <f t="shared" si="36"/>
        <v>298</v>
      </c>
      <c r="T59" s="42">
        <f t="shared" si="36"/>
        <v>37</v>
      </c>
      <c r="U59" s="42">
        <f t="shared" si="36"/>
        <v>-136</v>
      </c>
      <c r="V59" s="42">
        <f t="shared" si="36"/>
        <v>-511</v>
      </c>
      <c r="W59" s="42">
        <f t="shared" ref="W59:X59" si="37">W8-W35</f>
        <v>-129</v>
      </c>
      <c r="X59" s="42">
        <f t="shared" si="37"/>
        <v>168</v>
      </c>
      <c r="Y59" s="42">
        <f t="shared" ref="Y59" si="38">Y8-Y35</f>
        <v>-373</v>
      </c>
    </row>
    <row r="60" spans="1:25" x14ac:dyDescent="0.3"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3.8666666666666667</v>
      </c>
      <c r="D61" s="87">
        <f t="shared" si="39"/>
        <v>0.66279069767441856</v>
      </c>
      <c r="E61" s="87">
        <f t="shared" si="39"/>
        <v>0.16083916083916083</v>
      </c>
      <c r="F61" s="87">
        <f t="shared" si="39"/>
        <v>-0.36445783132530118</v>
      </c>
      <c r="G61" s="87">
        <f t="shared" si="39"/>
        <v>-8.5308056872037921E-2</v>
      </c>
      <c r="H61" s="87">
        <f t="shared" si="39"/>
        <v>-0.52331606217616577</v>
      </c>
      <c r="I61" s="87">
        <f t="shared" si="39"/>
        <v>-0.96739130434782605</v>
      </c>
      <c r="J61" s="87">
        <f t="shared" si="39"/>
        <v>-3.3333333333333335</v>
      </c>
      <c r="K61" s="87">
        <f t="shared" si="39"/>
        <v>-10.857142857142858</v>
      </c>
      <c r="L61" s="87">
        <f t="shared" si="39"/>
        <v>-2.8674698795180724</v>
      </c>
      <c r="M61" s="87">
        <f t="shared" si="39"/>
        <v>-0.50778816199376942</v>
      </c>
      <c r="N61" s="87">
        <f t="shared" si="39"/>
        <v>0.12396694214876033</v>
      </c>
      <c r="O61" s="87">
        <f t="shared" si="39"/>
        <v>5.4245283018867926E-2</v>
      </c>
      <c r="P61" s="87">
        <f t="shared" si="39"/>
        <v>0.64089775561097262</v>
      </c>
      <c r="Q61" s="87">
        <f t="shared" si="39"/>
        <v>1.0138888888888888</v>
      </c>
      <c r="R61" s="87">
        <f t="shared" si="39"/>
        <v>95</v>
      </c>
      <c r="S61" s="87">
        <f t="shared" si="39"/>
        <v>0.55208333333333337</v>
      </c>
      <c r="T61" s="87">
        <f t="shared" si="39"/>
        <v>-0.87583892617449666</v>
      </c>
      <c r="U61" s="87">
        <f t="shared" si="39"/>
        <v>-4.6756756756756754</v>
      </c>
      <c r="V61" s="87">
        <f t="shared" si="39"/>
        <v>-2.7573529411764706</v>
      </c>
      <c r="W61" s="87">
        <f t="shared" si="39"/>
        <v>0.74755381604696669</v>
      </c>
      <c r="X61" s="87">
        <f t="shared" si="39"/>
        <v>2.3023255813953489</v>
      </c>
      <c r="Y61" s="87">
        <f t="shared" si="39"/>
        <v>-3.2202380952380953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375" priority="19" stopIfTrue="1" operator="lessThan">
      <formula>0</formula>
    </cfRule>
  </conditionalFormatting>
  <conditionalFormatting sqref="B50:B52 C52:Y52">
    <cfRule type="cellIs" dxfId="374" priority="18" stopIfTrue="1" operator="lessThan">
      <formula>0</formula>
    </cfRule>
  </conditionalFormatting>
  <conditionalFormatting sqref="B19:Y29 Z34:HI35 Z51:HI53">
    <cfRule type="cellIs" dxfId="373" priority="21" stopIfTrue="1" operator="lessThan">
      <formula>0</formula>
    </cfRule>
  </conditionalFormatting>
  <conditionalFormatting sqref="B48:Y56 A57:U57 B59:Y59">
    <cfRule type="cellIs" dxfId="372" priority="4" stopIfTrue="1" operator="lessThan">
      <formula>0</formula>
    </cfRule>
  </conditionalFormatting>
  <conditionalFormatting sqref="B61:Y61">
    <cfRule type="cellIs" dxfId="371" priority="3" stopIfTrue="1" operator="lessThan">
      <formula>0</formula>
    </cfRule>
  </conditionalFormatting>
  <conditionalFormatting sqref="C19:Y23">
    <cfRule type="cellIs" dxfId="370" priority="2" operator="lessThan">
      <formula>0</formula>
    </cfRule>
  </conditionalFormatting>
  <conditionalFormatting sqref="C46:Y50">
    <cfRule type="cellIs" dxfId="369" priority="1" operator="lessThan">
      <formula>0</formula>
    </cfRule>
  </conditionalFormatting>
  <conditionalFormatting sqref="M34:P34">
    <cfRule type="cellIs" dxfId="368" priority="8" stopIfTrue="1" operator="lessThan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3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17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15176</v>
      </c>
      <c r="C5" s="42">
        <v>16665</v>
      </c>
      <c r="D5" s="42">
        <v>14983</v>
      </c>
      <c r="E5" s="42">
        <v>15218</v>
      </c>
      <c r="F5" s="42">
        <v>16339</v>
      </c>
      <c r="G5" s="42">
        <v>17185</v>
      </c>
      <c r="H5" s="42">
        <v>18556</v>
      </c>
      <c r="I5" s="42">
        <v>19922</v>
      </c>
      <c r="J5" s="42">
        <v>23061</v>
      </c>
      <c r="K5" s="42">
        <v>24759</v>
      </c>
      <c r="L5" s="42">
        <v>20660</v>
      </c>
      <c r="M5" s="42">
        <v>22787</v>
      </c>
      <c r="N5" s="42">
        <v>25257</v>
      </c>
      <c r="O5" s="42">
        <v>24578</v>
      </c>
      <c r="P5" s="42">
        <v>25004</v>
      </c>
      <c r="Q5" s="42">
        <v>25532</v>
      </c>
      <c r="R5" s="42">
        <v>24628</v>
      </c>
      <c r="S5" s="42">
        <v>25062</v>
      </c>
      <c r="T5" s="42">
        <v>27249</v>
      </c>
      <c r="U5" s="42">
        <v>32506</v>
      </c>
      <c r="V5" s="42">
        <v>33279</v>
      </c>
      <c r="W5" s="42">
        <v>25767</v>
      </c>
      <c r="X5" s="42">
        <v>28184</v>
      </c>
      <c r="Y5" s="42">
        <v>37079</v>
      </c>
    </row>
    <row r="6" spans="1:25" x14ac:dyDescent="0.3">
      <c r="A6" s="67" t="s">
        <v>113</v>
      </c>
      <c r="B6" s="42">
        <v>10002</v>
      </c>
      <c r="C6" s="42">
        <v>11055</v>
      </c>
      <c r="D6" s="42">
        <v>9829</v>
      </c>
      <c r="E6" s="42">
        <v>10043</v>
      </c>
      <c r="F6" s="68">
        <v>10569</v>
      </c>
      <c r="G6" s="68">
        <v>10903</v>
      </c>
      <c r="H6" s="68">
        <v>11627</v>
      </c>
      <c r="I6" s="68">
        <v>12750</v>
      </c>
      <c r="J6" s="68">
        <v>14370</v>
      </c>
      <c r="K6" s="68">
        <v>15754</v>
      </c>
      <c r="L6" s="68">
        <v>12426</v>
      </c>
      <c r="M6" s="68">
        <v>14393</v>
      </c>
      <c r="N6" s="68">
        <v>16262</v>
      </c>
      <c r="O6" s="68">
        <v>16251</v>
      </c>
      <c r="P6" s="68">
        <v>16916</v>
      </c>
      <c r="Q6" s="68">
        <v>17108</v>
      </c>
      <c r="R6" s="42">
        <v>16288</v>
      </c>
      <c r="S6" s="42">
        <v>16777</v>
      </c>
      <c r="T6" s="42">
        <v>18466</v>
      </c>
      <c r="U6" s="42">
        <v>22935</v>
      </c>
      <c r="V6" s="42">
        <v>23721</v>
      </c>
      <c r="W6" s="42">
        <v>19922</v>
      </c>
      <c r="X6" s="42">
        <v>21687</v>
      </c>
      <c r="Y6" s="42">
        <v>27738</v>
      </c>
    </row>
    <row r="7" spans="1:25" x14ac:dyDescent="0.3">
      <c r="A7" s="67" t="s">
        <v>114</v>
      </c>
      <c r="B7" s="42">
        <v>5174</v>
      </c>
      <c r="C7" s="42">
        <v>5611</v>
      </c>
      <c r="D7" s="42">
        <v>5154</v>
      </c>
      <c r="E7" s="42">
        <v>5176</v>
      </c>
      <c r="F7" s="68">
        <v>5770</v>
      </c>
      <c r="G7" s="68">
        <v>6282</v>
      </c>
      <c r="H7" s="68">
        <v>6930</v>
      </c>
      <c r="I7" s="68">
        <v>7172</v>
      </c>
      <c r="J7" s="68">
        <v>8691</v>
      </c>
      <c r="K7" s="68">
        <v>9005</v>
      </c>
      <c r="L7" s="68">
        <v>8234</v>
      </c>
      <c r="M7" s="68">
        <v>8394</v>
      </c>
      <c r="N7" s="68">
        <v>8995</v>
      </c>
      <c r="O7" s="68">
        <v>8326</v>
      </c>
      <c r="P7" s="68">
        <v>8088</v>
      </c>
      <c r="Q7" s="42">
        <v>8425</v>
      </c>
      <c r="R7" s="42">
        <v>8340</v>
      </c>
      <c r="S7" s="42">
        <v>8285</v>
      </c>
      <c r="T7" s="42">
        <v>8783</v>
      </c>
      <c r="U7" s="42">
        <v>9571</v>
      </c>
      <c r="V7" s="42">
        <v>9558</v>
      </c>
      <c r="W7" s="42">
        <v>5845</v>
      </c>
      <c r="X7" s="42">
        <v>6497</v>
      </c>
      <c r="Y7" s="42">
        <v>9342</v>
      </c>
    </row>
    <row r="8" spans="1:25" x14ac:dyDescent="0.3">
      <c r="A8" s="69" t="s">
        <v>1</v>
      </c>
      <c r="B8" s="3">
        <f>B9+B17</f>
        <v>2185</v>
      </c>
      <c r="C8" s="3">
        <f t="shared" ref="C8:V8" si="0">C9+C17</f>
        <v>2216</v>
      </c>
      <c r="D8" s="3">
        <f t="shared" si="0"/>
        <v>1706</v>
      </c>
      <c r="E8" s="3">
        <f t="shared" si="0"/>
        <v>1540</v>
      </c>
      <c r="F8" s="3">
        <f t="shared" si="0"/>
        <v>1545</v>
      </c>
      <c r="G8" s="3">
        <f t="shared" si="0"/>
        <v>1780</v>
      </c>
      <c r="H8" s="3">
        <f t="shared" si="0"/>
        <v>2090</v>
      </c>
      <c r="I8" s="3">
        <f t="shared" si="0"/>
        <v>2101</v>
      </c>
      <c r="J8" s="3">
        <f t="shared" si="0"/>
        <v>2496</v>
      </c>
      <c r="K8" s="3">
        <f t="shared" si="0"/>
        <v>3206</v>
      </c>
      <c r="L8" s="3">
        <f t="shared" si="0"/>
        <v>2985</v>
      </c>
      <c r="M8" s="3">
        <f t="shared" si="0"/>
        <v>3270</v>
      </c>
      <c r="N8" s="3">
        <f t="shared" si="0"/>
        <v>3451</v>
      </c>
      <c r="O8" s="3">
        <f t="shared" si="0"/>
        <v>3201</v>
      </c>
      <c r="P8" s="3">
        <f t="shared" si="0"/>
        <v>3255</v>
      </c>
      <c r="Q8" s="3">
        <f t="shared" si="0"/>
        <v>3535</v>
      </c>
      <c r="R8" s="3">
        <f t="shared" si="0"/>
        <v>3558</v>
      </c>
      <c r="S8" s="3">
        <f t="shared" si="0"/>
        <v>3374</v>
      </c>
      <c r="T8" s="3">
        <f t="shared" si="0"/>
        <v>3520</v>
      </c>
      <c r="U8" s="3">
        <f t="shared" si="0"/>
        <v>3867</v>
      </c>
      <c r="V8" s="3">
        <f t="shared" si="0"/>
        <v>3877</v>
      </c>
      <c r="W8" s="3">
        <f t="shared" ref="W8:X8" si="1">W9+W17</f>
        <v>725</v>
      </c>
      <c r="X8" s="3">
        <f t="shared" si="1"/>
        <v>766</v>
      </c>
      <c r="Y8" s="3">
        <f t="shared" ref="Y8" si="2">Y9+Y17</f>
        <v>3064</v>
      </c>
    </row>
    <row r="9" spans="1:25" x14ac:dyDescent="0.3">
      <c r="A9" s="70" t="s">
        <v>107</v>
      </c>
      <c r="B9" s="42">
        <v>1940</v>
      </c>
      <c r="C9" s="42">
        <v>1947</v>
      </c>
      <c r="D9" s="42">
        <v>1491</v>
      </c>
      <c r="E9" s="42">
        <v>1293</v>
      </c>
      <c r="F9" s="68">
        <v>1245</v>
      </c>
      <c r="G9" s="68">
        <v>1423</v>
      </c>
      <c r="H9" s="68">
        <v>1715</v>
      </c>
      <c r="I9" s="68">
        <v>1673</v>
      </c>
      <c r="J9" s="68">
        <v>2014</v>
      </c>
      <c r="K9" s="68">
        <v>2472</v>
      </c>
      <c r="L9" s="68">
        <v>2416</v>
      </c>
      <c r="M9" s="68">
        <v>2618</v>
      </c>
      <c r="N9" s="68">
        <v>2706</v>
      </c>
      <c r="O9" s="68">
        <v>2447</v>
      </c>
      <c r="P9" s="68">
        <v>2471</v>
      </c>
      <c r="Q9" s="68">
        <v>2649</v>
      </c>
      <c r="R9" s="42">
        <v>2797</v>
      </c>
      <c r="S9" s="42">
        <v>2641</v>
      </c>
      <c r="T9" s="42">
        <v>2737</v>
      </c>
      <c r="U9" s="42">
        <v>2917</v>
      </c>
      <c r="V9" s="42">
        <v>2955</v>
      </c>
      <c r="W9" s="42">
        <v>564</v>
      </c>
      <c r="X9" s="42">
        <v>594</v>
      </c>
      <c r="Y9" s="42">
        <v>2332</v>
      </c>
    </row>
    <row r="10" spans="1:25" x14ac:dyDescent="0.3">
      <c r="A10" s="71" t="s">
        <v>201</v>
      </c>
      <c r="B10" s="42">
        <v>959</v>
      </c>
      <c r="C10" s="42">
        <v>977</v>
      </c>
      <c r="D10" s="42">
        <v>730</v>
      </c>
      <c r="E10" s="42">
        <v>625</v>
      </c>
      <c r="F10" s="68">
        <v>595</v>
      </c>
      <c r="G10" s="68">
        <v>670</v>
      </c>
      <c r="H10" s="68">
        <v>781</v>
      </c>
      <c r="I10" s="68">
        <v>694</v>
      </c>
      <c r="J10" s="68">
        <v>776</v>
      </c>
      <c r="K10" s="68">
        <v>865</v>
      </c>
      <c r="L10" s="68">
        <v>746</v>
      </c>
      <c r="M10" s="68">
        <v>719</v>
      </c>
      <c r="N10" s="68">
        <v>652</v>
      </c>
      <c r="O10" s="68">
        <v>551</v>
      </c>
      <c r="P10" s="68">
        <v>541</v>
      </c>
      <c r="Q10" s="68">
        <v>541</v>
      </c>
      <c r="R10" s="42">
        <v>536</v>
      </c>
      <c r="S10" s="42">
        <v>510</v>
      </c>
      <c r="T10" s="42">
        <v>542</v>
      </c>
      <c r="U10" s="42">
        <v>575</v>
      </c>
      <c r="V10" s="42">
        <v>585</v>
      </c>
      <c r="W10" s="42">
        <v>89</v>
      </c>
      <c r="X10" s="42">
        <v>120</v>
      </c>
      <c r="Y10" s="42">
        <v>617</v>
      </c>
    </row>
    <row r="11" spans="1:25" x14ac:dyDescent="0.3">
      <c r="A11" s="72" t="s">
        <v>202</v>
      </c>
      <c r="B11" s="42">
        <v>13</v>
      </c>
      <c r="C11" s="42">
        <v>14</v>
      </c>
      <c r="D11" s="42">
        <v>15</v>
      </c>
      <c r="E11" s="42">
        <v>13</v>
      </c>
      <c r="F11" s="68">
        <v>11</v>
      </c>
      <c r="G11" s="68">
        <v>16</v>
      </c>
      <c r="H11" s="68">
        <v>17</v>
      </c>
      <c r="I11" s="68">
        <v>18</v>
      </c>
      <c r="J11" s="68">
        <v>16</v>
      </c>
      <c r="K11" s="68">
        <v>17</v>
      </c>
      <c r="L11" s="68">
        <v>15</v>
      </c>
      <c r="M11" s="68">
        <v>17</v>
      </c>
      <c r="N11" s="68">
        <v>20</v>
      </c>
      <c r="O11" s="68">
        <v>22</v>
      </c>
      <c r="P11" s="68">
        <v>26</v>
      </c>
      <c r="Q11" s="68">
        <v>24</v>
      </c>
      <c r="R11" s="42">
        <v>26</v>
      </c>
      <c r="S11" s="42">
        <v>25</v>
      </c>
      <c r="T11" s="42">
        <v>26</v>
      </c>
      <c r="U11" s="42">
        <v>23</v>
      </c>
      <c r="V11" s="42">
        <v>33</v>
      </c>
      <c r="W11" s="42">
        <v>10</v>
      </c>
      <c r="X11" s="42">
        <v>12</v>
      </c>
      <c r="Y11" s="42">
        <v>31</v>
      </c>
    </row>
    <row r="12" spans="1:25" x14ac:dyDescent="0.3">
      <c r="A12" s="72" t="s">
        <v>203</v>
      </c>
      <c r="B12" s="42">
        <v>946</v>
      </c>
      <c r="C12" s="42">
        <v>963</v>
      </c>
      <c r="D12" s="42">
        <v>716</v>
      </c>
      <c r="E12" s="42">
        <v>612</v>
      </c>
      <c r="F12" s="68">
        <v>584</v>
      </c>
      <c r="G12" s="68">
        <v>654</v>
      </c>
      <c r="H12" s="68">
        <v>764</v>
      </c>
      <c r="I12" s="68">
        <v>676</v>
      </c>
      <c r="J12" s="68">
        <v>760</v>
      </c>
      <c r="K12" s="68">
        <v>848</v>
      </c>
      <c r="L12" s="68">
        <v>731</v>
      </c>
      <c r="M12" s="68">
        <v>702</v>
      </c>
      <c r="N12" s="68">
        <v>633</v>
      </c>
      <c r="O12" s="68">
        <v>528</v>
      </c>
      <c r="P12" s="68">
        <v>515</v>
      </c>
      <c r="Q12" s="68">
        <v>517</v>
      </c>
      <c r="R12" s="42">
        <v>510</v>
      </c>
      <c r="S12" s="42">
        <v>485</v>
      </c>
      <c r="T12" s="42">
        <v>516</v>
      </c>
      <c r="U12" s="42">
        <v>552</v>
      </c>
      <c r="V12" s="42">
        <v>553</v>
      </c>
      <c r="W12" s="42">
        <v>80</v>
      </c>
      <c r="X12" s="42">
        <v>108</v>
      </c>
      <c r="Y12" s="42">
        <v>586</v>
      </c>
    </row>
    <row r="13" spans="1:25" x14ac:dyDescent="0.3">
      <c r="A13" s="71" t="s">
        <v>204</v>
      </c>
      <c r="B13" s="42">
        <v>981</v>
      </c>
      <c r="C13" s="42">
        <v>970</v>
      </c>
      <c r="D13" s="42">
        <v>761</v>
      </c>
      <c r="E13" s="42">
        <v>668</v>
      </c>
      <c r="F13" s="68">
        <v>650</v>
      </c>
      <c r="G13" s="68">
        <v>753</v>
      </c>
      <c r="H13" s="68">
        <v>934</v>
      </c>
      <c r="I13" s="68">
        <v>979</v>
      </c>
      <c r="J13" s="68">
        <v>1239</v>
      </c>
      <c r="K13" s="68">
        <v>1607</v>
      </c>
      <c r="L13" s="68">
        <v>1670</v>
      </c>
      <c r="M13" s="68">
        <v>1899</v>
      </c>
      <c r="N13" s="68">
        <v>2054</v>
      </c>
      <c r="O13" s="68">
        <v>1896</v>
      </c>
      <c r="P13" s="68">
        <v>1930</v>
      </c>
      <c r="Q13" s="68">
        <v>2108</v>
      </c>
      <c r="R13" s="42">
        <v>2261</v>
      </c>
      <c r="S13" s="42">
        <v>2131</v>
      </c>
      <c r="T13" s="42">
        <v>2195</v>
      </c>
      <c r="U13" s="42">
        <v>2342</v>
      </c>
      <c r="V13" s="42">
        <v>2370</v>
      </c>
      <c r="W13" s="42">
        <v>475</v>
      </c>
      <c r="X13" s="42">
        <v>474</v>
      </c>
      <c r="Y13" s="42">
        <v>1714</v>
      </c>
    </row>
    <row r="14" spans="1:25" x14ac:dyDescent="0.3">
      <c r="A14" s="72" t="s">
        <v>205</v>
      </c>
      <c r="B14" s="42">
        <v>19</v>
      </c>
      <c r="C14" s="42">
        <v>18</v>
      </c>
      <c r="D14" s="42">
        <v>17</v>
      </c>
      <c r="E14" s="42">
        <v>16</v>
      </c>
      <c r="F14" s="68">
        <v>15</v>
      </c>
      <c r="G14" s="68">
        <v>14</v>
      </c>
      <c r="H14" s="68">
        <v>14</v>
      </c>
      <c r="I14" s="68">
        <v>13</v>
      </c>
      <c r="J14" s="68">
        <v>14</v>
      </c>
      <c r="K14" s="68">
        <v>14</v>
      </c>
      <c r="L14" s="68">
        <v>13</v>
      </c>
      <c r="M14" s="68">
        <v>13</v>
      </c>
      <c r="N14" s="68">
        <v>11</v>
      </c>
      <c r="O14" s="68">
        <v>11</v>
      </c>
      <c r="P14" s="68">
        <v>11</v>
      </c>
      <c r="Q14" s="68">
        <v>13</v>
      </c>
      <c r="R14" s="42">
        <v>14</v>
      </c>
      <c r="S14" s="42">
        <v>13</v>
      </c>
      <c r="T14" s="42">
        <v>12</v>
      </c>
      <c r="U14" s="42">
        <v>10</v>
      </c>
      <c r="V14" s="42">
        <v>9</v>
      </c>
      <c r="W14" s="42">
        <v>2</v>
      </c>
      <c r="X14" s="42">
        <v>1</v>
      </c>
      <c r="Y14" s="42">
        <v>2</v>
      </c>
    </row>
    <row r="15" spans="1:25" x14ac:dyDescent="0.3">
      <c r="A15" s="72" t="s">
        <v>206</v>
      </c>
      <c r="B15" s="42">
        <v>74</v>
      </c>
      <c r="C15" s="42">
        <v>82</v>
      </c>
      <c r="D15" s="42">
        <v>86</v>
      </c>
      <c r="E15" s="42">
        <v>87</v>
      </c>
      <c r="F15" s="68">
        <v>90</v>
      </c>
      <c r="G15" s="68">
        <v>95</v>
      </c>
      <c r="H15" s="68">
        <v>93</v>
      </c>
      <c r="I15" s="68">
        <v>96</v>
      </c>
      <c r="J15" s="68">
        <v>103</v>
      </c>
      <c r="K15" s="68">
        <v>115</v>
      </c>
      <c r="L15" s="68">
        <v>129</v>
      </c>
      <c r="M15" s="68">
        <v>140</v>
      </c>
      <c r="N15" s="68">
        <v>150</v>
      </c>
      <c r="O15" s="68">
        <v>158</v>
      </c>
      <c r="P15" s="68">
        <v>169</v>
      </c>
      <c r="Q15" s="68">
        <v>193</v>
      </c>
      <c r="R15" s="42">
        <v>213</v>
      </c>
      <c r="S15" s="42">
        <v>235</v>
      </c>
      <c r="T15" s="42">
        <v>257</v>
      </c>
      <c r="U15" s="42">
        <v>279</v>
      </c>
      <c r="V15" s="42">
        <v>284</v>
      </c>
      <c r="W15" s="42">
        <v>233</v>
      </c>
      <c r="X15" s="42">
        <v>229</v>
      </c>
      <c r="Y15" s="42">
        <v>271</v>
      </c>
    </row>
    <row r="16" spans="1:25" x14ac:dyDescent="0.3">
      <c r="A16" s="72" t="s">
        <v>207</v>
      </c>
      <c r="B16" s="42">
        <v>888</v>
      </c>
      <c r="C16" s="42">
        <v>870</v>
      </c>
      <c r="D16" s="42">
        <v>658</v>
      </c>
      <c r="E16" s="42">
        <v>565</v>
      </c>
      <c r="F16" s="68">
        <v>544</v>
      </c>
      <c r="G16" s="68">
        <v>644</v>
      </c>
      <c r="H16" s="68">
        <v>827</v>
      </c>
      <c r="I16" s="68">
        <v>870</v>
      </c>
      <c r="J16" s="68">
        <v>1121</v>
      </c>
      <c r="K16" s="68">
        <v>1478</v>
      </c>
      <c r="L16" s="68">
        <v>1528</v>
      </c>
      <c r="M16" s="68">
        <v>1747</v>
      </c>
      <c r="N16" s="68">
        <v>1893</v>
      </c>
      <c r="O16" s="68">
        <v>1728</v>
      </c>
      <c r="P16" s="68">
        <v>1749</v>
      </c>
      <c r="Q16" s="68">
        <v>1903</v>
      </c>
      <c r="R16" s="42">
        <v>2034</v>
      </c>
      <c r="S16" s="42">
        <v>1883</v>
      </c>
      <c r="T16" s="42">
        <v>1926</v>
      </c>
      <c r="U16" s="42">
        <v>2052</v>
      </c>
      <c r="V16" s="42">
        <v>2077</v>
      </c>
      <c r="W16" s="42">
        <v>240</v>
      </c>
      <c r="X16" s="42">
        <v>244</v>
      </c>
      <c r="Y16" s="42">
        <v>1440</v>
      </c>
    </row>
    <row r="17" spans="1:25" x14ac:dyDescent="0.3">
      <c r="A17" s="70" t="s">
        <v>108</v>
      </c>
      <c r="B17" s="42">
        <v>245</v>
      </c>
      <c r="C17" s="42">
        <v>269</v>
      </c>
      <c r="D17" s="42">
        <v>215</v>
      </c>
      <c r="E17" s="42">
        <v>247</v>
      </c>
      <c r="F17" s="68">
        <v>300</v>
      </c>
      <c r="G17" s="68">
        <v>357</v>
      </c>
      <c r="H17" s="68">
        <v>375</v>
      </c>
      <c r="I17" s="68">
        <v>428</v>
      </c>
      <c r="J17" s="68">
        <v>482</v>
      </c>
      <c r="K17" s="68">
        <v>734</v>
      </c>
      <c r="L17" s="68">
        <v>569</v>
      </c>
      <c r="M17" s="68">
        <v>652</v>
      </c>
      <c r="N17" s="68">
        <v>745</v>
      </c>
      <c r="O17" s="68">
        <v>754</v>
      </c>
      <c r="P17" s="68">
        <v>784</v>
      </c>
      <c r="Q17" s="68">
        <v>886</v>
      </c>
      <c r="R17" s="42">
        <v>761</v>
      </c>
      <c r="S17" s="42">
        <v>733</v>
      </c>
      <c r="T17" s="42">
        <v>783</v>
      </c>
      <c r="U17" s="42">
        <v>950</v>
      </c>
      <c r="V17" s="42">
        <v>922</v>
      </c>
      <c r="W17" s="42">
        <v>161</v>
      </c>
      <c r="X17" s="42">
        <v>172</v>
      </c>
      <c r="Y17" s="42">
        <v>732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1.4187643020594942E-2</v>
      </c>
      <c r="D19" s="89">
        <f t="shared" si="3"/>
        <v>-0.23014440433213001</v>
      </c>
      <c r="E19" s="89">
        <f t="shared" si="3"/>
        <v>-9.7303634232121961E-2</v>
      </c>
      <c r="F19" s="89">
        <f t="shared" si="3"/>
        <v>3.2467532467532756E-3</v>
      </c>
      <c r="G19" s="89">
        <f t="shared" si="3"/>
        <v>0.15210355987055024</v>
      </c>
      <c r="H19" s="89">
        <f t="shared" si="3"/>
        <v>0.17415730337078661</v>
      </c>
      <c r="I19" s="89">
        <f t="shared" si="3"/>
        <v>5.2631578947368585E-3</v>
      </c>
      <c r="J19" s="89">
        <f t="shared" si="3"/>
        <v>0.18800571156592105</v>
      </c>
      <c r="K19" s="89">
        <f t="shared" si="3"/>
        <v>0.28445512820512819</v>
      </c>
      <c r="L19" s="89">
        <f t="shared" si="3"/>
        <v>-6.8933250155957526E-2</v>
      </c>
      <c r="M19" s="89">
        <f t="shared" si="3"/>
        <v>9.5477386934673447E-2</v>
      </c>
      <c r="N19" s="89">
        <f t="shared" si="3"/>
        <v>5.5351681957186649E-2</v>
      </c>
      <c r="O19" s="89">
        <f t="shared" si="3"/>
        <v>-7.2442770211532892E-2</v>
      </c>
      <c r="P19" s="89">
        <f t="shared" si="3"/>
        <v>1.6869728209934376E-2</v>
      </c>
      <c r="Q19" s="89">
        <f t="shared" si="3"/>
        <v>8.602150537634401E-2</v>
      </c>
      <c r="R19" s="89">
        <f t="shared" si="3"/>
        <v>6.5063649222065756E-3</v>
      </c>
      <c r="S19" s="89">
        <f t="shared" si="3"/>
        <v>-5.1714446318156249E-2</v>
      </c>
      <c r="T19" s="89">
        <f t="shared" si="3"/>
        <v>4.3272080616479025E-2</v>
      </c>
      <c r="U19" s="89">
        <f t="shared" si="3"/>
        <v>9.8579545454545503E-2</v>
      </c>
      <c r="V19" s="89">
        <f t="shared" si="3"/>
        <v>2.5859839668993523E-3</v>
      </c>
      <c r="W19" s="89">
        <f t="shared" si="3"/>
        <v>-0.8129997420686097</v>
      </c>
      <c r="X19" s="89">
        <f t="shared" si="3"/>
        <v>5.655172413793097E-2</v>
      </c>
      <c r="Y19" s="89">
        <f t="shared" si="3"/>
        <v>3</v>
      </c>
    </row>
    <row r="20" spans="1:25" x14ac:dyDescent="0.3">
      <c r="A20" s="73" t="s">
        <v>4</v>
      </c>
      <c r="B20" s="65" t="s">
        <v>3</v>
      </c>
      <c r="C20" s="89">
        <f t="shared" si="3"/>
        <v>3.6082474226803996E-3</v>
      </c>
      <c r="D20" s="89">
        <f t="shared" si="3"/>
        <v>-0.23420647149460705</v>
      </c>
      <c r="E20" s="89">
        <f t="shared" si="3"/>
        <v>-0.13279678068410461</v>
      </c>
      <c r="F20" s="89">
        <f t="shared" si="3"/>
        <v>-3.7122969837587005E-2</v>
      </c>
      <c r="G20" s="89">
        <f t="shared" si="3"/>
        <v>0.14297188755020085</v>
      </c>
      <c r="H20" s="89">
        <f t="shared" si="3"/>
        <v>0.20520028109627542</v>
      </c>
      <c r="I20" s="89">
        <f t="shared" si="3"/>
        <v>-2.4489795918367308E-2</v>
      </c>
      <c r="J20" s="89">
        <f t="shared" si="3"/>
        <v>0.2038254632396892</v>
      </c>
      <c r="K20" s="89">
        <f t="shared" si="3"/>
        <v>0.22740814299900691</v>
      </c>
      <c r="L20" s="89">
        <f t="shared" si="3"/>
        <v>-2.2653721682847849E-2</v>
      </c>
      <c r="M20" s="89">
        <f t="shared" si="3"/>
        <v>8.3609271523178874E-2</v>
      </c>
      <c r="N20" s="89">
        <f t="shared" si="3"/>
        <v>3.3613445378151363E-2</v>
      </c>
      <c r="O20" s="89">
        <f t="shared" si="3"/>
        <v>-9.5713229859571314E-2</v>
      </c>
      <c r="P20" s="89">
        <f t="shared" si="3"/>
        <v>9.80792807519415E-3</v>
      </c>
      <c r="Q20" s="89">
        <f t="shared" si="3"/>
        <v>7.2035613112100272E-2</v>
      </c>
      <c r="R20" s="89">
        <f t="shared" si="3"/>
        <v>5.5870139675349151E-2</v>
      </c>
      <c r="S20" s="89">
        <f t="shared" si="3"/>
        <v>-5.5774043618162294E-2</v>
      </c>
      <c r="T20" s="89">
        <f t="shared" si="3"/>
        <v>3.6349867474441577E-2</v>
      </c>
      <c r="U20" s="89">
        <f t="shared" si="3"/>
        <v>6.5765436609426464E-2</v>
      </c>
      <c r="V20" s="89">
        <f t="shared" si="3"/>
        <v>1.3027082619129216E-2</v>
      </c>
      <c r="W20" s="89">
        <f t="shared" si="3"/>
        <v>-0.80913705583756346</v>
      </c>
      <c r="X20" s="89">
        <f t="shared" si="3"/>
        <v>5.3191489361702038E-2</v>
      </c>
      <c r="Y20" s="89">
        <f t="shared" si="3"/>
        <v>2.925925925925926</v>
      </c>
    </row>
    <row r="21" spans="1:25" x14ac:dyDescent="0.3">
      <c r="A21" s="74" t="s">
        <v>208</v>
      </c>
      <c r="B21" s="65" t="s">
        <v>3</v>
      </c>
      <c r="C21" s="89">
        <f>C10/B10-1</f>
        <v>1.8769551616266922E-2</v>
      </c>
      <c r="D21" s="89">
        <f t="shared" si="3"/>
        <v>-0.25281473899692941</v>
      </c>
      <c r="E21" s="89">
        <f t="shared" si="3"/>
        <v>-0.14383561643835618</v>
      </c>
      <c r="F21" s="89">
        <f t="shared" si="3"/>
        <v>-4.8000000000000043E-2</v>
      </c>
      <c r="G21" s="89">
        <f t="shared" si="3"/>
        <v>0.12605042016806722</v>
      </c>
      <c r="H21" s="89">
        <f t="shared" si="3"/>
        <v>0.16567164179104488</v>
      </c>
      <c r="I21" s="89">
        <f t="shared" si="3"/>
        <v>-0.11139564660691426</v>
      </c>
      <c r="J21" s="89">
        <f t="shared" si="3"/>
        <v>0.11815561959654186</v>
      </c>
      <c r="K21" s="89">
        <f t="shared" si="3"/>
        <v>0.11469072164948457</v>
      </c>
      <c r="L21" s="89">
        <f t="shared" si="3"/>
        <v>-0.1375722543352601</v>
      </c>
      <c r="M21" s="89">
        <f t="shared" si="3"/>
        <v>-3.6193029490616646E-2</v>
      </c>
      <c r="N21" s="89">
        <f t="shared" si="3"/>
        <v>-9.3184979137691193E-2</v>
      </c>
      <c r="O21" s="89">
        <f t="shared" si="3"/>
        <v>-0.15490797546012269</v>
      </c>
      <c r="P21" s="89">
        <f t="shared" si="3"/>
        <v>-1.814882032667875E-2</v>
      </c>
      <c r="Q21" s="89">
        <f t="shared" si="3"/>
        <v>0</v>
      </c>
      <c r="R21" s="89">
        <f t="shared" si="3"/>
        <v>-9.2421441774491742E-3</v>
      </c>
      <c r="S21" s="89">
        <f t="shared" si="3"/>
        <v>-4.8507462686567138E-2</v>
      </c>
      <c r="T21" s="89">
        <f t="shared" si="3"/>
        <v>6.2745098039215685E-2</v>
      </c>
      <c r="U21" s="89">
        <f t="shared" si="3"/>
        <v>6.0885608856088513E-2</v>
      </c>
      <c r="V21" s="89">
        <f t="shared" si="3"/>
        <v>1.7391304347825987E-2</v>
      </c>
      <c r="W21" s="89">
        <f t="shared" si="3"/>
        <v>-0.84786324786324785</v>
      </c>
      <c r="X21" s="89">
        <f t="shared" si="3"/>
        <v>0.348314606741573</v>
      </c>
      <c r="Y21" s="89">
        <f t="shared" si="3"/>
        <v>4.1416666666666666</v>
      </c>
    </row>
    <row r="22" spans="1:25" x14ac:dyDescent="0.3">
      <c r="A22" s="74" t="s">
        <v>209</v>
      </c>
      <c r="B22" s="65" t="s">
        <v>3</v>
      </c>
      <c r="C22" s="89">
        <f>C13/B13-1</f>
        <v>-1.1213047910295648E-2</v>
      </c>
      <c r="D22" s="89">
        <f t="shared" ref="D22:Y22" si="4">D13/C13-1</f>
        <v>-0.21546391752577321</v>
      </c>
      <c r="E22" s="89">
        <f t="shared" si="4"/>
        <v>-0.12220762155059128</v>
      </c>
      <c r="F22" s="89">
        <f t="shared" si="4"/>
        <v>-2.6946107784431184E-2</v>
      </c>
      <c r="G22" s="89">
        <f t="shared" si="4"/>
        <v>0.15846153846153843</v>
      </c>
      <c r="H22" s="89">
        <f t="shared" si="4"/>
        <v>0.2403718459495352</v>
      </c>
      <c r="I22" s="89">
        <f t="shared" si="4"/>
        <v>4.8179871520342532E-2</v>
      </c>
      <c r="J22" s="89">
        <f t="shared" si="4"/>
        <v>0.26557711950970386</v>
      </c>
      <c r="K22" s="89">
        <f t="shared" si="4"/>
        <v>0.29701372074253429</v>
      </c>
      <c r="L22" s="89">
        <f t="shared" si="4"/>
        <v>3.9203484754200435E-2</v>
      </c>
      <c r="M22" s="89">
        <f t="shared" si="4"/>
        <v>0.13712574850299397</v>
      </c>
      <c r="N22" s="89">
        <f t="shared" si="4"/>
        <v>8.1621906266456046E-2</v>
      </c>
      <c r="O22" s="89">
        <f t="shared" si="4"/>
        <v>-7.6923076923076872E-2</v>
      </c>
      <c r="P22" s="89">
        <f t="shared" si="4"/>
        <v>1.7932489451476741E-2</v>
      </c>
      <c r="Q22" s="89">
        <f t="shared" si="4"/>
        <v>9.222797927461146E-2</v>
      </c>
      <c r="R22" s="89">
        <f t="shared" si="4"/>
        <v>7.2580645161290258E-2</v>
      </c>
      <c r="S22" s="89">
        <f t="shared" si="4"/>
        <v>-5.7496682883679817E-2</v>
      </c>
      <c r="T22" s="89">
        <f t="shared" si="4"/>
        <v>3.0032848427968162E-2</v>
      </c>
      <c r="U22" s="89">
        <f t="shared" si="4"/>
        <v>6.6970387243735718E-2</v>
      </c>
      <c r="V22" s="89">
        <f t="shared" si="4"/>
        <v>1.1955593509820561E-2</v>
      </c>
      <c r="W22" s="89">
        <f t="shared" si="4"/>
        <v>-0.79957805907172996</v>
      </c>
      <c r="X22" s="89">
        <f t="shared" si="4"/>
        <v>-2.1052631578947212E-3</v>
      </c>
      <c r="Y22" s="89">
        <f t="shared" si="4"/>
        <v>2.6160337552742616</v>
      </c>
    </row>
    <row r="23" spans="1:25" x14ac:dyDescent="0.3">
      <c r="A23" s="73" t="s">
        <v>109</v>
      </c>
      <c r="B23" s="65" t="s">
        <v>3</v>
      </c>
      <c r="C23" s="89">
        <f>C17/B17-1</f>
        <v>9.7959183673469452E-2</v>
      </c>
      <c r="D23" s="89">
        <f t="shared" ref="D23:Y23" si="5">D17/C17-1</f>
        <v>-0.2007434944237918</v>
      </c>
      <c r="E23" s="89">
        <f t="shared" si="5"/>
        <v>0.14883720930232558</v>
      </c>
      <c r="F23" s="89">
        <f t="shared" si="5"/>
        <v>0.21457489878542502</v>
      </c>
      <c r="G23" s="89">
        <f t="shared" si="5"/>
        <v>0.18999999999999995</v>
      </c>
      <c r="H23" s="89">
        <f t="shared" si="5"/>
        <v>5.0420168067226934E-2</v>
      </c>
      <c r="I23" s="89">
        <f t="shared" si="5"/>
        <v>0.14133333333333331</v>
      </c>
      <c r="J23" s="89">
        <f t="shared" si="5"/>
        <v>0.12616822429906538</v>
      </c>
      <c r="K23" s="89">
        <f t="shared" si="5"/>
        <v>0.5228215767634854</v>
      </c>
      <c r="L23" s="89">
        <f t="shared" si="5"/>
        <v>-0.22479564032697552</v>
      </c>
      <c r="M23" s="89">
        <f t="shared" si="5"/>
        <v>0.14586994727592262</v>
      </c>
      <c r="N23" s="89">
        <f t="shared" si="5"/>
        <v>0.1426380368098159</v>
      </c>
      <c r="O23" s="89">
        <f t="shared" si="5"/>
        <v>1.2080536912751683E-2</v>
      </c>
      <c r="P23" s="89">
        <f t="shared" si="5"/>
        <v>3.9787798408488007E-2</v>
      </c>
      <c r="Q23" s="89">
        <f t="shared" si="5"/>
        <v>0.13010204081632648</v>
      </c>
      <c r="R23" s="89">
        <f t="shared" si="5"/>
        <v>-0.14108352144469527</v>
      </c>
      <c r="S23" s="89">
        <f t="shared" si="5"/>
        <v>-3.6793692509855425E-2</v>
      </c>
      <c r="T23" s="89">
        <f t="shared" si="5"/>
        <v>6.8212824010914108E-2</v>
      </c>
      <c r="U23" s="89">
        <f t="shared" si="5"/>
        <v>0.21328224776500648</v>
      </c>
      <c r="V23" s="89">
        <f t="shared" si="5"/>
        <v>-2.9473684210526319E-2</v>
      </c>
      <c r="W23" s="89">
        <f t="shared" si="5"/>
        <v>-0.82537960954446854</v>
      </c>
      <c r="X23" s="89">
        <f t="shared" si="5"/>
        <v>6.8322981366459645E-2</v>
      </c>
      <c r="Y23" s="89">
        <f t="shared" si="5"/>
        <v>3.2558139534883717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0.14397733263046916</v>
      </c>
      <c r="C25" s="89">
        <f t="shared" si="6"/>
        <v>0.13297329732973298</v>
      </c>
      <c r="D25" s="89">
        <f t="shared" si="6"/>
        <v>0.11386237736100914</v>
      </c>
      <c r="E25" s="89">
        <f t="shared" si="6"/>
        <v>0.10119595216191353</v>
      </c>
      <c r="F25" s="89">
        <f t="shared" si="6"/>
        <v>9.4559030540424749E-2</v>
      </c>
      <c r="G25" s="89">
        <f t="shared" si="6"/>
        <v>0.10357870235670644</v>
      </c>
      <c r="H25" s="89">
        <f t="shared" si="6"/>
        <v>0.11263203276568226</v>
      </c>
      <c r="I25" s="89">
        <f t="shared" si="6"/>
        <v>0.1054612990663588</v>
      </c>
      <c r="J25" s="89">
        <f t="shared" si="6"/>
        <v>0.10823468193053207</v>
      </c>
      <c r="K25" s="89">
        <f t="shared" si="6"/>
        <v>0.12948826689284704</v>
      </c>
      <c r="L25" s="89">
        <f t="shared" si="6"/>
        <v>0.14448209099709583</v>
      </c>
      <c r="M25" s="89">
        <f t="shared" si="6"/>
        <v>0.14350287444595602</v>
      </c>
      <c r="N25" s="89">
        <f t="shared" si="6"/>
        <v>0.13663538820920934</v>
      </c>
      <c r="O25" s="89">
        <f t="shared" si="6"/>
        <v>0.13023842460737245</v>
      </c>
      <c r="P25" s="89">
        <f t="shared" si="6"/>
        <v>0.13017917133258677</v>
      </c>
      <c r="Q25" s="89">
        <f t="shared" si="6"/>
        <v>0.13845370515431615</v>
      </c>
      <c r="R25" s="89">
        <f t="shared" si="6"/>
        <v>0.14446970927399708</v>
      </c>
      <c r="S25" s="89">
        <f t="shared" si="6"/>
        <v>0.13462612720453276</v>
      </c>
      <c r="T25" s="89">
        <f t="shared" si="6"/>
        <v>0.12917905244229147</v>
      </c>
      <c r="U25" s="89">
        <f t="shared" si="6"/>
        <v>0.11896265304866793</v>
      </c>
      <c r="V25" s="89">
        <f t="shared" si="6"/>
        <v>0.11649989482857057</v>
      </c>
      <c r="W25" s="89">
        <f t="shared" ref="W25:X25" si="7">W8/W5</f>
        <v>2.813676407808437E-2</v>
      </c>
      <c r="X25" s="89">
        <f t="shared" si="7"/>
        <v>2.7178541016179392E-2</v>
      </c>
      <c r="Y25" s="89">
        <f t="shared" ref="Y25" si="8">Y8/Y5</f>
        <v>8.2634375252838538E-2</v>
      </c>
    </row>
    <row r="26" spans="1:25" x14ac:dyDescent="0.3">
      <c r="A26" s="75" t="s">
        <v>211</v>
      </c>
      <c r="B26" s="89">
        <f t="shared" ref="B26:V26" si="9">B8/B7</f>
        <v>0.42230382682643991</v>
      </c>
      <c r="C26" s="89">
        <f t="shared" si="9"/>
        <v>0.39493851363393334</v>
      </c>
      <c r="D26" s="89">
        <f t="shared" si="9"/>
        <v>0.33100504462553354</v>
      </c>
      <c r="E26" s="89">
        <f t="shared" si="9"/>
        <v>0.2975270479134467</v>
      </c>
      <c r="F26" s="89">
        <f t="shared" si="9"/>
        <v>0.26776429809358754</v>
      </c>
      <c r="G26" s="89">
        <f t="shared" si="9"/>
        <v>0.2833492518306272</v>
      </c>
      <c r="H26" s="89">
        <f t="shared" si="9"/>
        <v>0.30158730158730157</v>
      </c>
      <c r="I26" s="89">
        <f t="shared" si="9"/>
        <v>0.29294478527607359</v>
      </c>
      <c r="J26" s="89">
        <f t="shared" si="9"/>
        <v>0.28719364860200208</v>
      </c>
      <c r="K26" s="89">
        <f t="shared" si="9"/>
        <v>0.35602443087173791</v>
      </c>
      <c r="L26" s="89">
        <f t="shared" si="9"/>
        <v>0.36252125333981056</v>
      </c>
      <c r="M26" s="89">
        <f t="shared" si="9"/>
        <v>0.3895639742673338</v>
      </c>
      <c r="N26" s="89">
        <f t="shared" si="9"/>
        <v>0.38365758754863816</v>
      </c>
      <c r="O26" s="89">
        <f t="shared" si="9"/>
        <v>0.38445832332452556</v>
      </c>
      <c r="P26" s="89">
        <f t="shared" si="9"/>
        <v>0.40244807121661719</v>
      </c>
      <c r="Q26" s="89">
        <f t="shared" si="9"/>
        <v>0.41958456973293767</v>
      </c>
      <c r="R26" s="89">
        <f t="shared" si="9"/>
        <v>0.42661870503597121</v>
      </c>
      <c r="S26" s="89">
        <f t="shared" si="9"/>
        <v>0.40724200362100182</v>
      </c>
      <c r="T26" s="89">
        <f t="shared" si="9"/>
        <v>0.40077422293066151</v>
      </c>
      <c r="U26" s="89">
        <f t="shared" si="9"/>
        <v>0.40403301640371958</v>
      </c>
      <c r="V26" s="89">
        <f t="shared" si="9"/>
        <v>0.40562879263444235</v>
      </c>
      <c r="W26" s="89">
        <f t="shared" ref="W26:X26" si="10">W8/W7</f>
        <v>0.12403763900769889</v>
      </c>
      <c r="X26" s="89">
        <f t="shared" si="10"/>
        <v>0.11790056949361244</v>
      </c>
      <c r="Y26" s="89">
        <f t="shared" ref="Y26" si="11">Y8/Y7</f>
        <v>0.32798116035110253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3.3867276887871854E-2</v>
      </c>
      <c r="C28" s="89">
        <f t="shared" ref="C28:V28" si="12">C15/C8</f>
        <v>3.7003610108303248E-2</v>
      </c>
      <c r="D28" s="89">
        <f t="shared" si="12"/>
        <v>5.0410316529894493E-2</v>
      </c>
      <c r="E28" s="89">
        <f t="shared" si="12"/>
        <v>5.6493506493506492E-2</v>
      </c>
      <c r="F28" s="89">
        <f t="shared" si="12"/>
        <v>5.8252427184466021E-2</v>
      </c>
      <c r="G28" s="89">
        <f t="shared" si="12"/>
        <v>5.3370786516853931E-2</v>
      </c>
      <c r="H28" s="89">
        <f t="shared" si="12"/>
        <v>4.449760765550239E-2</v>
      </c>
      <c r="I28" s="89">
        <f t="shared" si="12"/>
        <v>4.5692527367920038E-2</v>
      </c>
      <c r="J28" s="89">
        <f t="shared" si="12"/>
        <v>4.126602564102564E-2</v>
      </c>
      <c r="K28" s="89">
        <f t="shared" si="12"/>
        <v>3.5870243293824079E-2</v>
      </c>
      <c r="L28" s="89">
        <f t="shared" si="12"/>
        <v>4.3216080402010047E-2</v>
      </c>
      <c r="M28" s="89">
        <f t="shared" si="12"/>
        <v>4.2813455657492352E-2</v>
      </c>
      <c r="N28" s="89">
        <f t="shared" si="12"/>
        <v>4.3465662126919734E-2</v>
      </c>
      <c r="O28" s="89">
        <f t="shared" si="12"/>
        <v>4.9359575132771012E-2</v>
      </c>
      <c r="P28" s="89">
        <f t="shared" si="12"/>
        <v>5.1920122887864822E-2</v>
      </c>
      <c r="Q28" s="89">
        <f t="shared" si="12"/>
        <v>5.4596888260254599E-2</v>
      </c>
      <c r="R28" s="89">
        <f t="shared" si="12"/>
        <v>5.9865092748735242E-2</v>
      </c>
      <c r="S28" s="89">
        <f t="shared" si="12"/>
        <v>6.9650266745702433E-2</v>
      </c>
      <c r="T28" s="89">
        <f t="shared" si="12"/>
        <v>7.3011363636363638E-2</v>
      </c>
      <c r="U28" s="89">
        <f t="shared" si="12"/>
        <v>7.2148952676493405E-2</v>
      </c>
      <c r="V28" s="89">
        <f t="shared" si="12"/>
        <v>7.3252514831054938E-2</v>
      </c>
      <c r="W28" s="89">
        <f t="shared" ref="W28:X28" si="13">W15/W8</f>
        <v>0.32137931034482758</v>
      </c>
      <c r="X28" s="89">
        <f t="shared" si="13"/>
        <v>0.29895561357702349</v>
      </c>
      <c r="Y28" s="89" t="s">
        <v>248</v>
      </c>
    </row>
    <row r="29" spans="1:25" x14ac:dyDescent="0.3">
      <c r="A29" s="75" t="s">
        <v>213</v>
      </c>
      <c r="B29" s="89">
        <f>B10/B8</f>
        <v>0.43890160183066362</v>
      </c>
      <c r="C29" s="89">
        <f t="shared" ref="C29:V29" si="14">C10/C8</f>
        <v>0.44088447653429602</v>
      </c>
      <c r="D29" s="89">
        <f t="shared" si="14"/>
        <v>0.42790152403282533</v>
      </c>
      <c r="E29" s="89">
        <f t="shared" si="14"/>
        <v>0.40584415584415584</v>
      </c>
      <c r="F29" s="89">
        <f t="shared" si="14"/>
        <v>0.38511326860841422</v>
      </c>
      <c r="G29" s="89">
        <f t="shared" si="14"/>
        <v>0.37640449438202245</v>
      </c>
      <c r="H29" s="89">
        <f t="shared" si="14"/>
        <v>0.37368421052631579</v>
      </c>
      <c r="I29" s="89">
        <f t="shared" si="14"/>
        <v>0.33031889576392193</v>
      </c>
      <c r="J29" s="89">
        <f t="shared" si="14"/>
        <v>0.3108974358974359</v>
      </c>
      <c r="K29" s="89">
        <f t="shared" si="14"/>
        <v>0.26980661260137245</v>
      </c>
      <c r="L29" s="89">
        <f t="shared" si="14"/>
        <v>0.24991624790619765</v>
      </c>
      <c r="M29" s="89">
        <f t="shared" si="14"/>
        <v>0.21987767584097859</v>
      </c>
      <c r="N29" s="89">
        <f t="shared" si="14"/>
        <v>0.18893074471167778</v>
      </c>
      <c r="O29" s="89">
        <f t="shared" si="14"/>
        <v>0.17213370821618243</v>
      </c>
      <c r="P29" s="89">
        <f t="shared" si="14"/>
        <v>0.16620583717357912</v>
      </c>
      <c r="Q29" s="89">
        <f t="shared" si="14"/>
        <v>0.15304101838755305</v>
      </c>
      <c r="R29" s="89">
        <f t="shared" si="14"/>
        <v>0.15064643057897695</v>
      </c>
      <c r="S29" s="89">
        <f t="shared" si="14"/>
        <v>0.15115589804386484</v>
      </c>
      <c r="T29" s="89">
        <f t="shared" si="14"/>
        <v>0.15397727272727274</v>
      </c>
      <c r="U29" s="89">
        <f t="shared" si="14"/>
        <v>0.14869407809671581</v>
      </c>
      <c r="V29" s="89">
        <f t="shared" si="14"/>
        <v>0.15088986329636317</v>
      </c>
      <c r="W29" s="89">
        <f t="shared" ref="W29:X29" si="15">W10/W8</f>
        <v>0.12275862068965518</v>
      </c>
      <c r="X29" s="89">
        <f t="shared" si="15"/>
        <v>0.1566579634464752</v>
      </c>
      <c r="Y29" s="89" t="s">
        <v>248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27877</v>
      </c>
      <c r="C32" s="42">
        <v>31593</v>
      </c>
      <c r="D32" s="42">
        <v>30101</v>
      </c>
      <c r="E32" s="42">
        <v>29965</v>
      </c>
      <c r="F32" s="42">
        <v>31868</v>
      </c>
      <c r="G32" s="42">
        <v>35985</v>
      </c>
      <c r="H32" s="42">
        <v>39767</v>
      </c>
      <c r="I32" s="42">
        <v>42216</v>
      </c>
      <c r="J32" s="42">
        <v>44821</v>
      </c>
      <c r="K32" s="42">
        <v>45935</v>
      </c>
      <c r="L32" s="42">
        <v>35510</v>
      </c>
      <c r="M32" s="42">
        <v>37778</v>
      </c>
      <c r="N32" s="42">
        <v>43631</v>
      </c>
      <c r="O32" s="42">
        <v>46679</v>
      </c>
      <c r="P32" s="42">
        <v>48339</v>
      </c>
      <c r="Q32" s="42">
        <v>52123</v>
      </c>
      <c r="R32" s="42">
        <v>53782</v>
      </c>
      <c r="S32" s="42">
        <v>55174</v>
      </c>
      <c r="T32" s="42">
        <v>60542</v>
      </c>
      <c r="U32" s="42">
        <v>66247</v>
      </c>
      <c r="V32" s="42">
        <v>69467</v>
      </c>
      <c r="W32" s="42">
        <v>53980</v>
      </c>
      <c r="X32" s="42">
        <v>67039</v>
      </c>
      <c r="Y32" s="42">
        <v>80250</v>
      </c>
    </row>
    <row r="33" spans="1:25" x14ac:dyDescent="0.3">
      <c r="A33" s="16" t="s">
        <v>116</v>
      </c>
      <c r="B33" s="42">
        <v>22442</v>
      </c>
      <c r="C33" s="42">
        <v>25064</v>
      </c>
      <c r="D33" s="42">
        <v>23821</v>
      </c>
      <c r="E33" s="42">
        <v>24258</v>
      </c>
      <c r="F33" s="68">
        <v>25526</v>
      </c>
      <c r="G33" s="68">
        <v>28274</v>
      </c>
      <c r="H33" s="68">
        <v>31293</v>
      </c>
      <c r="I33" s="68">
        <v>32894</v>
      </c>
      <c r="J33" s="68">
        <v>35297</v>
      </c>
      <c r="K33" s="68">
        <v>36593</v>
      </c>
      <c r="L33" s="68">
        <v>26740</v>
      </c>
      <c r="M33" s="68">
        <v>28797</v>
      </c>
      <c r="N33" s="68">
        <v>34369</v>
      </c>
      <c r="O33" s="68">
        <v>37324</v>
      </c>
      <c r="P33" s="68">
        <v>39111</v>
      </c>
      <c r="Q33" s="68">
        <v>42752</v>
      </c>
      <c r="R33" s="42">
        <v>44475</v>
      </c>
      <c r="S33" s="42">
        <v>45471</v>
      </c>
      <c r="T33" s="42">
        <v>50076</v>
      </c>
      <c r="U33" s="42">
        <v>54929</v>
      </c>
      <c r="V33" s="42">
        <v>57486</v>
      </c>
      <c r="W33" s="42">
        <v>49495</v>
      </c>
      <c r="X33" s="42">
        <v>61076</v>
      </c>
      <c r="Y33" s="42">
        <v>69496</v>
      </c>
    </row>
    <row r="34" spans="1:25" x14ac:dyDescent="0.3">
      <c r="A34" s="16" t="s">
        <v>117</v>
      </c>
      <c r="B34" s="42">
        <v>5436</v>
      </c>
      <c r="C34" s="42">
        <v>6529</v>
      </c>
      <c r="D34" s="42">
        <v>6280</v>
      </c>
      <c r="E34" s="42">
        <v>5708</v>
      </c>
      <c r="F34" s="68">
        <v>6342</v>
      </c>
      <c r="G34" s="68">
        <v>7711</v>
      </c>
      <c r="H34" s="68">
        <v>8475</v>
      </c>
      <c r="I34" s="68">
        <v>9322</v>
      </c>
      <c r="J34" s="68">
        <v>9524</v>
      </c>
      <c r="K34" s="68">
        <v>9342</v>
      </c>
      <c r="L34" s="68">
        <v>8769</v>
      </c>
      <c r="M34" s="68">
        <v>8982</v>
      </c>
      <c r="N34" s="68">
        <v>9262</v>
      </c>
      <c r="O34" s="68">
        <v>9356</v>
      </c>
      <c r="P34" s="68">
        <v>9227</v>
      </c>
      <c r="Q34" s="42">
        <v>9372</v>
      </c>
      <c r="R34" s="42">
        <v>9306</v>
      </c>
      <c r="S34" s="42">
        <v>9704</v>
      </c>
      <c r="T34" s="42">
        <v>10466</v>
      </c>
      <c r="U34" s="42">
        <v>11318</v>
      </c>
      <c r="V34" s="42">
        <v>11981</v>
      </c>
      <c r="W34" s="42">
        <v>4485</v>
      </c>
      <c r="X34" s="42">
        <v>5963</v>
      </c>
      <c r="Y34" s="42">
        <v>10755</v>
      </c>
    </row>
    <row r="35" spans="1:25" x14ac:dyDescent="0.3">
      <c r="A35" s="76" t="s">
        <v>2</v>
      </c>
      <c r="B35" s="3">
        <f>B36+B44</f>
        <v>3362</v>
      </c>
      <c r="C35" s="3">
        <f t="shared" ref="C35:V35" si="16">C36+C44</f>
        <v>4291</v>
      </c>
      <c r="D35" s="3">
        <f t="shared" si="16"/>
        <v>4085</v>
      </c>
      <c r="E35" s="3">
        <f t="shared" si="16"/>
        <v>3525</v>
      </c>
      <c r="F35" s="3">
        <f t="shared" si="16"/>
        <v>3619</v>
      </c>
      <c r="G35" s="3">
        <f t="shared" si="16"/>
        <v>4606</v>
      </c>
      <c r="H35" s="3">
        <f t="shared" si="16"/>
        <v>5238</v>
      </c>
      <c r="I35" s="3">
        <f t="shared" si="16"/>
        <v>5989</v>
      </c>
      <c r="J35" s="3">
        <f t="shared" si="16"/>
        <v>6257</v>
      </c>
      <c r="K35" s="3">
        <f t="shared" si="16"/>
        <v>5806</v>
      </c>
      <c r="L35" s="3">
        <f t="shared" si="16"/>
        <v>5276</v>
      </c>
      <c r="M35" s="3">
        <f t="shared" si="16"/>
        <v>5377</v>
      </c>
      <c r="N35" s="3">
        <f t="shared" si="16"/>
        <v>5552</v>
      </c>
      <c r="O35" s="3">
        <f t="shared" si="16"/>
        <v>5521</v>
      </c>
      <c r="P35" s="3">
        <f t="shared" si="16"/>
        <v>5310</v>
      </c>
      <c r="Q35" s="3">
        <f t="shared" si="16"/>
        <v>5678</v>
      </c>
      <c r="R35" s="3">
        <f t="shared" si="16"/>
        <v>6091</v>
      </c>
      <c r="S35" s="3">
        <f t="shared" si="16"/>
        <v>6169</v>
      </c>
      <c r="T35" s="3">
        <f t="shared" si="16"/>
        <v>6787</v>
      </c>
      <c r="U35" s="3">
        <f t="shared" si="16"/>
        <v>7577</v>
      </c>
      <c r="V35" s="3">
        <f t="shared" si="16"/>
        <v>8291</v>
      </c>
      <c r="W35" s="3">
        <f t="shared" ref="W35:X35" si="17">W36+W44</f>
        <v>791</v>
      </c>
      <c r="X35" s="3">
        <f t="shared" si="17"/>
        <v>1668</v>
      </c>
      <c r="Y35" s="3">
        <f t="shared" ref="Y35" si="18">Y36+Y44</f>
        <v>5815</v>
      </c>
    </row>
    <row r="36" spans="1:25" x14ac:dyDescent="0.3">
      <c r="A36" s="77" t="s">
        <v>107</v>
      </c>
      <c r="B36" s="42">
        <v>3040</v>
      </c>
      <c r="C36" s="42">
        <v>3844</v>
      </c>
      <c r="D36" s="42">
        <v>3604</v>
      </c>
      <c r="E36" s="42">
        <v>3184</v>
      </c>
      <c r="F36" s="68">
        <v>3289</v>
      </c>
      <c r="G36" s="68">
        <v>4182</v>
      </c>
      <c r="H36" s="68">
        <v>4804</v>
      </c>
      <c r="I36" s="68">
        <v>5475</v>
      </c>
      <c r="J36" s="68">
        <v>5706</v>
      </c>
      <c r="K36" s="68">
        <v>5223</v>
      </c>
      <c r="L36" s="68">
        <v>4773</v>
      </c>
      <c r="M36" s="68">
        <v>4801</v>
      </c>
      <c r="N36" s="68">
        <v>4910</v>
      </c>
      <c r="O36" s="68">
        <v>4935</v>
      </c>
      <c r="P36" s="68">
        <v>4819</v>
      </c>
      <c r="Q36" s="68">
        <v>5158</v>
      </c>
      <c r="R36" s="42">
        <v>5625</v>
      </c>
      <c r="S36" s="42">
        <v>5803</v>
      </c>
      <c r="T36" s="42">
        <v>6266</v>
      </c>
      <c r="U36" s="42">
        <v>6990</v>
      </c>
      <c r="V36" s="42">
        <v>7691</v>
      </c>
      <c r="W36" s="42">
        <v>736</v>
      </c>
      <c r="X36" s="42">
        <v>1585</v>
      </c>
      <c r="Y36" s="42">
        <v>5357</v>
      </c>
    </row>
    <row r="37" spans="1:25" x14ac:dyDescent="0.3">
      <c r="A37" s="78" t="s">
        <v>201</v>
      </c>
      <c r="B37" s="42">
        <v>590</v>
      </c>
      <c r="C37" s="42">
        <v>747</v>
      </c>
      <c r="D37" s="42">
        <v>692</v>
      </c>
      <c r="E37" s="42">
        <v>599</v>
      </c>
      <c r="F37" s="68">
        <v>620</v>
      </c>
      <c r="G37" s="68">
        <v>750</v>
      </c>
      <c r="H37" s="68">
        <v>803</v>
      </c>
      <c r="I37" s="68">
        <v>825</v>
      </c>
      <c r="J37" s="68">
        <v>797</v>
      </c>
      <c r="K37" s="68">
        <v>694</v>
      </c>
      <c r="L37" s="68">
        <v>591</v>
      </c>
      <c r="M37" s="68">
        <v>537</v>
      </c>
      <c r="N37" s="68">
        <v>527</v>
      </c>
      <c r="O37" s="68">
        <v>499</v>
      </c>
      <c r="P37" s="68">
        <v>512</v>
      </c>
      <c r="Q37" s="68">
        <v>490</v>
      </c>
      <c r="R37" s="42">
        <v>553</v>
      </c>
      <c r="S37" s="42">
        <v>537</v>
      </c>
      <c r="T37" s="42">
        <v>567</v>
      </c>
      <c r="U37" s="42">
        <v>606</v>
      </c>
      <c r="V37" s="42">
        <v>604</v>
      </c>
      <c r="W37" s="42">
        <v>75</v>
      </c>
      <c r="X37" s="42">
        <v>144</v>
      </c>
      <c r="Y37" s="42">
        <v>419</v>
      </c>
    </row>
    <row r="38" spans="1:25" x14ac:dyDescent="0.3">
      <c r="A38" s="79" t="s">
        <v>202</v>
      </c>
      <c r="B38" s="42">
        <v>4</v>
      </c>
      <c r="C38" s="42">
        <v>5</v>
      </c>
      <c r="D38" s="42">
        <v>5</v>
      </c>
      <c r="E38" s="42">
        <v>4</v>
      </c>
      <c r="F38" s="68">
        <v>6</v>
      </c>
      <c r="G38" s="68">
        <v>7</v>
      </c>
      <c r="H38" s="68">
        <v>8</v>
      </c>
      <c r="I38" s="68">
        <v>9</v>
      </c>
      <c r="J38" s="68">
        <v>9</v>
      </c>
      <c r="K38" s="68">
        <v>10</v>
      </c>
      <c r="L38" s="68">
        <v>9</v>
      </c>
      <c r="M38" s="68">
        <v>9</v>
      </c>
      <c r="N38" s="68">
        <v>10</v>
      </c>
      <c r="O38" s="68">
        <v>10</v>
      </c>
      <c r="P38" s="68">
        <v>10</v>
      </c>
      <c r="Q38" s="68">
        <v>11</v>
      </c>
      <c r="R38" s="42">
        <v>11</v>
      </c>
      <c r="S38" s="42">
        <v>12</v>
      </c>
      <c r="T38" s="42">
        <v>12</v>
      </c>
      <c r="U38" s="42">
        <v>13</v>
      </c>
      <c r="V38" s="42">
        <v>13</v>
      </c>
      <c r="W38" s="42">
        <v>12</v>
      </c>
      <c r="X38" s="42">
        <v>12</v>
      </c>
      <c r="Y38" s="42">
        <v>13</v>
      </c>
    </row>
    <row r="39" spans="1:25" x14ac:dyDescent="0.3">
      <c r="A39" s="79" t="s">
        <v>203</v>
      </c>
      <c r="B39" s="42">
        <v>586</v>
      </c>
      <c r="C39" s="42">
        <v>742</v>
      </c>
      <c r="D39" s="42">
        <v>687</v>
      </c>
      <c r="E39" s="42">
        <v>595</v>
      </c>
      <c r="F39" s="68">
        <v>613</v>
      </c>
      <c r="G39" s="68">
        <v>742</v>
      </c>
      <c r="H39" s="68">
        <v>795</v>
      </c>
      <c r="I39" s="68">
        <v>816</v>
      </c>
      <c r="J39" s="68">
        <v>788</v>
      </c>
      <c r="K39" s="68">
        <v>685</v>
      </c>
      <c r="L39" s="68">
        <v>582</v>
      </c>
      <c r="M39" s="68">
        <v>528</v>
      </c>
      <c r="N39" s="68">
        <v>517</v>
      </c>
      <c r="O39" s="68">
        <v>488</v>
      </c>
      <c r="P39" s="68">
        <v>502</v>
      </c>
      <c r="Q39" s="68">
        <v>479</v>
      </c>
      <c r="R39" s="42">
        <v>542</v>
      </c>
      <c r="S39" s="42">
        <v>525</v>
      </c>
      <c r="T39" s="42">
        <v>554</v>
      </c>
      <c r="U39" s="42">
        <v>593</v>
      </c>
      <c r="V39" s="42">
        <v>591</v>
      </c>
      <c r="W39" s="42">
        <v>63</v>
      </c>
      <c r="X39" s="42">
        <v>131</v>
      </c>
      <c r="Y39" s="42">
        <v>406</v>
      </c>
    </row>
    <row r="40" spans="1:25" x14ac:dyDescent="0.3">
      <c r="A40" s="78" t="s">
        <v>204</v>
      </c>
      <c r="B40" s="42">
        <v>2449</v>
      </c>
      <c r="C40" s="42">
        <v>3097</v>
      </c>
      <c r="D40" s="42">
        <v>2912</v>
      </c>
      <c r="E40" s="42">
        <v>2585</v>
      </c>
      <c r="F40" s="68">
        <v>2669</v>
      </c>
      <c r="G40" s="68">
        <v>3433</v>
      </c>
      <c r="H40" s="68">
        <v>4000</v>
      </c>
      <c r="I40" s="68">
        <v>4651</v>
      </c>
      <c r="J40" s="68">
        <v>4908</v>
      </c>
      <c r="K40" s="68">
        <v>4528</v>
      </c>
      <c r="L40" s="68">
        <v>4182</v>
      </c>
      <c r="M40" s="68">
        <v>4264</v>
      </c>
      <c r="N40" s="68">
        <v>4384</v>
      </c>
      <c r="O40" s="68">
        <v>4436</v>
      </c>
      <c r="P40" s="68">
        <v>4306</v>
      </c>
      <c r="Q40" s="68">
        <v>4668</v>
      </c>
      <c r="R40" s="42">
        <v>5072</v>
      </c>
      <c r="S40" s="42">
        <v>5266</v>
      </c>
      <c r="T40" s="42">
        <v>5700</v>
      </c>
      <c r="U40" s="42">
        <v>6384</v>
      </c>
      <c r="V40" s="42">
        <v>7087</v>
      </c>
      <c r="W40" s="42">
        <v>661</v>
      </c>
      <c r="X40" s="42">
        <v>1442</v>
      </c>
      <c r="Y40" s="42">
        <v>4938</v>
      </c>
    </row>
    <row r="41" spans="1:25" x14ac:dyDescent="0.3">
      <c r="A41" s="79" t="s">
        <v>205</v>
      </c>
      <c r="B41" s="42">
        <v>3</v>
      </c>
      <c r="C41" s="42">
        <v>3</v>
      </c>
      <c r="D41" s="42">
        <v>3</v>
      </c>
      <c r="E41" s="42">
        <v>3</v>
      </c>
      <c r="F41" s="68">
        <v>4</v>
      </c>
      <c r="G41" s="68">
        <v>4</v>
      </c>
      <c r="H41" s="68">
        <v>4</v>
      </c>
      <c r="I41" s="68">
        <v>4</v>
      </c>
      <c r="J41" s="68">
        <v>4</v>
      </c>
      <c r="K41" s="68">
        <v>5</v>
      </c>
      <c r="L41" s="68">
        <v>6</v>
      </c>
      <c r="M41" s="68">
        <v>6</v>
      </c>
      <c r="N41" s="68">
        <v>6</v>
      </c>
      <c r="O41" s="68">
        <v>7</v>
      </c>
      <c r="P41" s="68">
        <v>7</v>
      </c>
      <c r="Q41" s="68">
        <v>8</v>
      </c>
      <c r="R41" s="42">
        <v>9</v>
      </c>
      <c r="S41" s="42">
        <v>9</v>
      </c>
      <c r="T41" s="42">
        <v>11</v>
      </c>
      <c r="U41" s="42">
        <v>11</v>
      </c>
      <c r="V41" s="42">
        <v>13</v>
      </c>
      <c r="W41" s="42">
        <v>5</v>
      </c>
      <c r="X41" s="42">
        <v>6</v>
      </c>
      <c r="Y41" s="42">
        <v>12</v>
      </c>
    </row>
    <row r="42" spans="1:25" x14ac:dyDescent="0.3">
      <c r="A42" s="79" t="s">
        <v>206</v>
      </c>
      <c r="B42" s="42">
        <v>108</v>
      </c>
      <c r="C42" s="42">
        <v>130</v>
      </c>
      <c r="D42" s="42">
        <v>145</v>
      </c>
      <c r="E42" s="42">
        <v>161</v>
      </c>
      <c r="F42" s="68">
        <v>194</v>
      </c>
      <c r="G42" s="68">
        <v>240</v>
      </c>
      <c r="H42" s="68">
        <v>280</v>
      </c>
      <c r="I42" s="68">
        <v>315</v>
      </c>
      <c r="J42" s="68">
        <v>362</v>
      </c>
      <c r="K42" s="68">
        <v>381</v>
      </c>
      <c r="L42" s="68">
        <v>397</v>
      </c>
      <c r="M42" s="68">
        <v>443</v>
      </c>
      <c r="N42" s="68">
        <v>477</v>
      </c>
      <c r="O42" s="68">
        <v>497</v>
      </c>
      <c r="P42" s="68">
        <v>531</v>
      </c>
      <c r="Q42" s="68">
        <v>585</v>
      </c>
      <c r="R42" s="42">
        <v>632</v>
      </c>
      <c r="S42" s="42">
        <v>658</v>
      </c>
      <c r="T42" s="42">
        <v>682</v>
      </c>
      <c r="U42" s="42">
        <v>747</v>
      </c>
      <c r="V42" s="42">
        <v>777</v>
      </c>
      <c r="W42" s="42">
        <v>100</v>
      </c>
      <c r="X42" s="42">
        <v>84</v>
      </c>
      <c r="Y42" s="42">
        <v>156</v>
      </c>
    </row>
    <row r="43" spans="1:25" x14ac:dyDescent="0.3">
      <c r="A43" s="79" t="s">
        <v>207</v>
      </c>
      <c r="B43" s="42">
        <v>2339</v>
      </c>
      <c r="C43" s="42">
        <v>2964</v>
      </c>
      <c r="D43" s="42">
        <v>2764</v>
      </c>
      <c r="E43" s="42">
        <v>2420</v>
      </c>
      <c r="F43" s="68">
        <v>2471</v>
      </c>
      <c r="G43" s="68">
        <v>3189</v>
      </c>
      <c r="H43" s="68">
        <v>3717</v>
      </c>
      <c r="I43" s="68">
        <v>4331</v>
      </c>
      <c r="J43" s="68">
        <v>4542</v>
      </c>
      <c r="K43" s="68">
        <v>4142</v>
      </c>
      <c r="L43" s="68">
        <v>3780</v>
      </c>
      <c r="M43" s="68">
        <v>3815</v>
      </c>
      <c r="N43" s="68">
        <v>3900</v>
      </c>
      <c r="O43" s="68">
        <v>3932</v>
      </c>
      <c r="P43" s="68">
        <v>3768</v>
      </c>
      <c r="Q43" s="68">
        <v>4076</v>
      </c>
      <c r="R43" s="42">
        <v>4431</v>
      </c>
      <c r="S43" s="42">
        <v>4598</v>
      </c>
      <c r="T43" s="42">
        <v>5007</v>
      </c>
      <c r="U43" s="42">
        <v>5626</v>
      </c>
      <c r="V43" s="42">
        <v>6297</v>
      </c>
      <c r="W43" s="42">
        <v>556</v>
      </c>
      <c r="X43" s="42">
        <v>1352</v>
      </c>
      <c r="Y43" s="42">
        <v>4770</v>
      </c>
    </row>
    <row r="44" spans="1:25" x14ac:dyDescent="0.3">
      <c r="A44" s="77" t="s">
        <v>108</v>
      </c>
      <c r="B44" s="42">
        <v>322</v>
      </c>
      <c r="C44" s="42">
        <v>447</v>
      </c>
      <c r="D44" s="42">
        <v>481</v>
      </c>
      <c r="E44" s="42">
        <v>341</v>
      </c>
      <c r="F44" s="68">
        <v>330</v>
      </c>
      <c r="G44" s="68">
        <v>424</v>
      </c>
      <c r="H44" s="68">
        <v>434</v>
      </c>
      <c r="I44" s="68">
        <v>514</v>
      </c>
      <c r="J44" s="68">
        <v>551</v>
      </c>
      <c r="K44" s="68">
        <v>583</v>
      </c>
      <c r="L44" s="68">
        <v>503</v>
      </c>
      <c r="M44" s="68">
        <v>576</v>
      </c>
      <c r="N44" s="68">
        <v>642</v>
      </c>
      <c r="O44" s="68">
        <v>586</v>
      </c>
      <c r="P44" s="68">
        <v>491</v>
      </c>
      <c r="Q44" s="68">
        <v>520</v>
      </c>
      <c r="R44" s="42">
        <v>466</v>
      </c>
      <c r="S44" s="42">
        <v>366</v>
      </c>
      <c r="T44" s="42">
        <v>521</v>
      </c>
      <c r="U44" s="42">
        <v>587</v>
      </c>
      <c r="V44" s="42">
        <v>600</v>
      </c>
      <c r="W44" s="42">
        <v>55</v>
      </c>
      <c r="X44" s="42">
        <v>83</v>
      </c>
      <c r="Y44" s="42">
        <v>458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19">C35/B35-1</f>
        <v>0.27632361689470564</v>
      </c>
      <c r="D46" s="65">
        <f t="shared" si="19"/>
        <v>-4.8007457469121384E-2</v>
      </c>
      <c r="E46" s="65">
        <f t="shared" si="19"/>
        <v>-0.13708690330477358</v>
      </c>
      <c r="F46" s="65">
        <f t="shared" si="19"/>
        <v>2.6666666666666616E-2</v>
      </c>
      <c r="G46" s="65">
        <f t="shared" si="19"/>
        <v>0.27272727272727271</v>
      </c>
      <c r="H46" s="65">
        <f t="shared" si="19"/>
        <v>0.13721233174120706</v>
      </c>
      <c r="I46" s="65">
        <f t="shared" si="19"/>
        <v>0.14337533409698366</v>
      </c>
      <c r="J46" s="65">
        <f t="shared" si="19"/>
        <v>4.4748705960928392E-2</v>
      </c>
      <c r="K46" s="65">
        <f t="shared" si="19"/>
        <v>-7.2079271216237806E-2</v>
      </c>
      <c r="L46" s="65">
        <f t="shared" si="19"/>
        <v>-9.1284877712710988E-2</v>
      </c>
      <c r="M46" s="65">
        <f t="shared" si="19"/>
        <v>1.9143290371493649E-2</v>
      </c>
      <c r="N46" s="65">
        <f t="shared" si="19"/>
        <v>3.2546029384415087E-2</v>
      </c>
      <c r="O46" s="65">
        <f t="shared" si="19"/>
        <v>-5.5835734870316456E-3</v>
      </c>
      <c r="P46" s="65">
        <f t="shared" si="19"/>
        <v>-3.8217714182213314E-2</v>
      </c>
      <c r="Q46" s="65">
        <f t="shared" si="19"/>
        <v>6.9303201506591305E-2</v>
      </c>
      <c r="R46" s="65">
        <f t="shared" si="19"/>
        <v>7.273687918281091E-2</v>
      </c>
      <c r="S46" s="65">
        <f t="shared" si="19"/>
        <v>1.2805779018223662E-2</v>
      </c>
      <c r="T46" s="65">
        <f t="shared" si="19"/>
        <v>0.10017831090938567</v>
      </c>
      <c r="U46" s="65">
        <f t="shared" si="19"/>
        <v>0.11639899808457344</v>
      </c>
      <c r="V46" s="65">
        <f t="shared" si="19"/>
        <v>9.4232545862478645E-2</v>
      </c>
      <c r="W46" s="65">
        <f t="shared" si="19"/>
        <v>-0.90459534434929445</v>
      </c>
      <c r="X46" s="65">
        <f t="shared" si="19"/>
        <v>1.1087231352718079</v>
      </c>
      <c r="Y46" s="65">
        <f t="shared" si="19"/>
        <v>2.4862110311750598</v>
      </c>
    </row>
    <row r="47" spans="1:25" s="80" customFormat="1" x14ac:dyDescent="0.3">
      <c r="A47" s="73" t="s">
        <v>5</v>
      </c>
      <c r="B47" s="65" t="s">
        <v>3</v>
      </c>
      <c r="C47" s="65">
        <f t="shared" si="19"/>
        <v>0.26447368421052642</v>
      </c>
      <c r="D47" s="65">
        <f t="shared" si="19"/>
        <v>-6.2434963579604541E-2</v>
      </c>
      <c r="E47" s="65">
        <f t="shared" si="19"/>
        <v>-0.1165371809100999</v>
      </c>
      <c r="F47" s="65">
        <f t="shared" si="19"/>
        <v>3.2977386934673447E-2</v>
      </c>
      <c r="G47" s="65">
        <f t="shared" si="19"/>
        <v>0.27151109759805414</v>
      </c>
      <c r="H47" s="65">
        <f t="shared" si="19"/>
        <v>0.14873266379722616</v>
      </c>
      <c r="I47" s="65">
        <f t="shared" si="19"/>
        <v>0.13967527060782681</v>
      </c>
      <c r="J47" s="65">
        <f t="shared" si="19"/>
        <v>4.2191780821917879E-2</v>
      </c>
      <c r="K47" s="65">
        <f t="shared" si="19"/>
        <v>-8.4647739221871743E-2</v>
      </c>
      <c r="L47" s="65">
        <f t="shared" si="19"/>
        <v>-8.6157380815623186E-2</v>
      </c>
      <c r="M47" s="65">
        <f t="shared" si="19"/>
        <v>5.866331447726747E-3</v>
      </c>
      <c r="N47" s="65">
        <f t="shared" si="19"/>
        <v>2.270360341595512E-2</v>
      </c>
      <c r="O47" s="65">
        <f t="shared" si="19"/>
        <v>5.0916496945010437E-3</v>
      </c>
      <c r="P47" s="65">
        <f t="shared" si="19"/>
        <v>-2.3505572441742673E-2</v>
      </c>
      <c r="Q47" s="65">
        <f t="shared" si="19"/>
        <v>7.0346544926333188E-2</v>
      </c>
      <c r="R47" s="65">
        <f t="shared" si="19"/>
        <v>9.0538968592477787E-2</v>
      </c>
      <c r="S47" s="65">
        <f t="shared" si="19"/>
        <v>3.1644444444444364E-2</v>
      </c>
      <c r="T47" s="65">
        <f t="shared" si="19"/>
        <v>7.9786317422023023E-2</v>
      </c>
      <c r="U47" s="65">
        <f t="shared" si="19"/>
        <v>0.11554420683051392</v>
      </c>
      <c r="V47" s="65">
        <f t="shared" si="19"/>
        <v>0.10028612303290418</v>
      </c>
      <c r="W47" s="65">
        <f t="shared" si="19"/>
        <v>-0.90430373163437783</v>
      </c>
      <c r="X47" s="65">
        <f t="shared" si="19"/>
        <v>1.1535326086956523</v>
      </c>
      <c r="Y47" s="65">
        <f t="shared" si="19"/>
        <v>2.3798107255520504</v>
      </c>
    </row>
    <row r="48" spans="1:25" x14ac:dyDescent="0.3">
      <c r="A48" s="74" t="s">
        <v>214</v>
      </c>
      <c r="B48" s="65" t="s">
        <v>3</v>
      </c>
      <c r="C48" s="65">
        <f>C37/B37-1</f>
        <v>0.26610169491525415</v>
      </c>
      <c r="D48" s="65">
        <f>D37/C37-1</f>
        <v>-7.3627844712182089E-2</v>
      </c>
      <c r="E48" s="65">
        <f>E37/D37-1</f>
        <v>-0.13439306358381498</v>
      </c>
      <c r="F48" s="65">
        <f>F37/E37-1</f>
        <v>3.5058430717863187E-2</v>
      </c>
      <c r="G48" s="65">
        <f t="shared" si="19"/>
        <v>0.20967741935483875</v>
      </c>
      <c r="H48" s="65">
        <f t="shared" si="19"/>
        <v>7.0666666666666655E-2</v>
      </c>
      <c r="I48" s="65">
        <f t="shared" si="19"/>
        <v>2.7397260273972712E-2</v>
      </c>
      <c r="J48" s="65">
        <f t="shared" si="19"/>
        <v>-3.3939393939393936E-2</v>
      </c>
      <c r="K48" s="65">
        <f t="shared" si="19"/>
        <v>-0.12923462986198242</v>
      </c>
      <c r="L48" s="65">
        <f t="shared" si="19"/>
        <v>-0.14841498559077815</v>
      </c>
      <c r="M48" s="65">
        <f t="shared" si="19"/>
        <v>-9.137055837563457E-2</v>
      </c>
      <c r="N48" s="65">
        <f t="shared" si="19"/>
        <v>-1.8621973929236479E-2</v>
      </c>
      <c r="O48" s="65">
        <f t="shared" si="19"/>
        <v>-5.313092979127132E-2</v>
      </c>
      <c r="P48" s="65">
        <f t="shared" si="19"/>
        <v>2.6052104208416749E-2</v>
      </c>
      <c r="Q48" s="65">
        <f t="shared" si="19"/>
        <v>-4.296875E-2</v>
      </c>
      <c r="R48" s="65">
        <f t="shared" si="19"/>
        <v>0.12857142857142856</v>
      </c>
      <c r="S48" s="65">
        <f t="shared" si="19"/>
        <v>-2.893309222423146E-2</v>
      </c>
      <c r="T48" s="65">
        <f t="shared" si="19"/>
        <v>5.5865921787709549E-2</v>
      </c>
      <c r="U48" s="65">
        <f t="shared" si="19"/>
        <v>6.8783068783068835E-2</v>
      </c>
      <c r="V48" s="65">
        <f t="shared" si="19"/>
        <v>-3.3003300330033403E-3</v>
      </c>
      <c r="W48" s="65">
        <f t="shared" si="19"/>
        <v>-0.8758278145695364</v>
      </c>
      <c r="X48" s="65">
        <f t="shared" si="19"/>
        <v>0.91999999999999993</v>
      </c>
      <c r="Y48" s="65">
        <f t="shared" si="19"/>
        <v>1.9097222222222223</v>
      </c>
    </row>
    <row r="49" spans="1:25" x14ac:dyDescent="0.3">
      <c r="A49" s="74" t="s">
        <v>215</v>
      </c>
      <c r="B49" s="65" t="s">
        <v>3</v>
      </c>
      <c r="C49" s="65">
        <f>C40/B40-1</f>
        <v>0.26459779501837488</v>
      </c>
      <c r="D49" s="65">
        <f>D40/C40-1</f>
        <v>-5.9735227639651223E-2</v>
      </c>
      <c r="E49" s="65">
        <f>E40/D40-1</f>
        <v>-0.11229395604395609</v>
      </c>
      <c r="F49" s="65">
        <f>F40/E40-1</f>
        <v>3.2495164410057953E-2</v>
      </c>
      <c r="G49" s="65">
        <f t="shared" ref="G49:Y49" si="20">G40/F40-1</f>
        <v>0.28624953165979772</v>
      </c>
      <c r="H49" s="65">
        <f t="shared" si="20"/>
        <v>0.16516166618118255</v>
      </c>
      <c r="I49" s="65">
        <f t="shared" si="20"/>
        <v>0.16274999999999995</v>
      </c>
      <c r="J49" s="65">
        <f t="shared" si="20"/>
        <v>5.5256933992689827E-2</v>
      </c>
      <c r="K49" s="65">
        <f t="shared" si="20"/>
        <v>-7.7424612876935583E-2</v>
      </c>
      <c r="L49" s="65">
        <f t="shared" si="20"/>
        <v>-7.6413427561837444E-2</v>
      </c>
      <c r="M49" s="65">
        <f t="shared" si="20"/>
        <v>1.9607843137254832E-2</v>
      </c>
      <c r="N49" s="65">
        <f t="shared" si="20"/>
        <v>2.814258911819878E-2</v>
      </c>
      <c r="O49" s="65">
        <f t="shared" si="20"/>
        <v>1.1861313868613221E-2</v>
      </c>
      <c r="P49" s="65">
        <f t="shared" si="20"/>
        <v>-2.9305680793507705E-2</v>
      </c>
      <c r="Q49" s="65">
        <f t="shared" si="20"/>
        <v>8.4068741291221549E-2</v>
      </c>
      <c r="R49" s="65">
        <f t="shared" si="20"/>
        <v>8.6546700942587762E-2</v>
      </c>
      <c r="S49" s="65">
        <f t="shared" si="20"/>
        <v>3.8249211356466972E-2</v>
      </c>
      <c r="T49" s="65">
        <f t="shared" si="20"/>
        <v>8.2415495632358615E-2</v>
      </c>
      <c r="U49" s="65">
        <f t="shared" si="20"/>
        <v>0.12000000000000011</v>
      </c>
      <c r="V49" s="65">
        <f t="shared" si="20"/>
        <v>0.11011904761904767</v>
      </c>
      <c r="W49" s="65">
        <f t="shared" si="20"/>
        <v>-0.90673063355439543</v>
      </c>
      <c r="X49" s="65">
        <f t="shared" si="20"/>
        <v>1.1815431164901664</v>
      </c>
      <c r="Y49" s="65">
        <f t="shared" si="20"/>
        <v>2.4244105409153951</v>
      </c>
    </row>
    <row r="50" spans="1:25" x14ac:dyDescent="0.3">
      <c r="A50" s="73" t="s">
        <v>110</v>
      </c>
      <c r="B50" s="65" t="s">
        <v>3</v>
      </c>
      <c r="C50" s="88">
        <f>C44/B44-1</f>
        <v>0.38819875776397517</v>
      </c>
      <c r="D50" s="88">
        <f>D44/C44-1</f>
        <v>7.6062639821029121E-2</v>
      </c>
      <c r="E50" s="88">
        <f>E44/D44-1</f>
        <v>-0.29106029106029108</v>
      </c>
      <c r="F50" s="88">
        <f>F44/E44-1</f>
        <v>-3.2258064516129004E-2</v>
      </c>
      <c r="G50" s="88">
        <f t="shared" ref="G50:Y50" si="21">G44/F44-1</f>
        <v>0.28484848484848491</v>
      </c>
      <c r="H50" s="88">
        <f t="shared" si="21"/>
        <v>2.3584905660377409E-2</v>
      </c>
      <c r="I50" s="88">
        <f t="shared" si="21"/>
        <v>0.18433179723502313</v>
      </c>
      <c r="J50" s="88">
        <f t="shared" si="21"/>
        <v>7.1984435797665336E-2</v>
      </c>
      <c r="K50" s="88">
        <f t="shared" si="21"/>
        <v>5.8076225045372132E-2</v>
      </c>
      <c r="L50" s="88">
        <f t="shared" si="21"/>
        <v>-0.13722126929674094</v>
      </c>
      <c r="M50" s="88">
        <f t="shared" si="21"/>
        <v>0.14512922465208744</v>
      </c>
      <c r="N50" s="88">
        <f t="shared" si="21"/>
        <v>0.11458333333333326</v>
      </c>
      <c r="O50" s="88">
        <f t="shared" si="21"/>
        <v>-8.7227414330218078E-2</v>
      </c>
      <c r="P50" s="88">
        <f t="shared" si="21"/>
        <v>-0.16211604095563137</v>
      </c>
      <c r="Q50" s="88">
        <f t="shared" si="21"/>
        <v>5.9063136456211751E-2</v>
      </c>
      <c r="R50" s="88">
        <f t="shared" si="21"/>
        <v>-0.10384615384615381</v>
      </c>
      <c r="S50" s="88">
        <f t="shared" si="21"/>
        <v>-0.21459227467811159</v>
      </c>
      <c r="T50" s="88">
        <f t="shared" si="21"/>
        <v>0.42349726775956276</v>
      </c>
      <c r="U50" s="88">
        <f t="shared" si="21"/>
        <v>0.12667946257197693</v>
      </c>
      <c r="V50" s="88">
        <f t="shared" si="21"/>
        <v>2.2146507666098714E-2</v>
      </c>
      <c r="W50" s="88">
        <f t="shared" si="21"/>
        <v>-0.90833333333333333</v>
      </c>
      <c r="X50" s="88">
        <f t="shared" si="21"/>
        <v>0.50909090909090904</v>
      </c>
      <c r="Y50" s="88">
        <f t="shared" si="21"/>
        <v>4.5180722891566267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2">B35/B32</f>
        <v>0.12060121246906051</v>
      </c>
      <c r="C52" s="65">
        <f t="shared" si="22"/>
        <v>0.13582122622099832</v>
      </c>
      <c r="D52" s="65">
        <f t="shared" si="22"/>
        <v>0.13570977708381782</v>
      </c>
      <c r="E52" s="65">
        <f t="shared" si="22"/>
        <v>0.11763724345069247</v>
      </c>
      <c r="F52" s="65">
        <f t="shared" si="22"/>
        <v>0.11356219405045814</v>
      </c>
      <c r="G52" s="65">
        <f t="shared" si="22"/>
        <v>0.12799777685146588</v>
      </c>
      <c r="H52" s="65">
        <f t="shared" si="22"/>
        <v>0.13171725299871753</v>
      </c>
      <c r="I52" s="65">
        <f t="shared" si="22"/>
        <v>0.14186564335796853</v>
      </c>
      <c r="J52" s="65">
        <f t="shared" si="22"/>
        <v>0.13959974119274446</v>
      </c>
      <c r="K52" s="65">
        <f t="shared" si="22"/>
        <v>0.12639599433982801</v>
      </c>
      <c r="L52" s="65">
        <f t="shared" si="22"/>
        <v>0.14857786539003098</v>
      </c>
      <c r="M52" s="65">
        <f t="shared" si="22"/>
        <v>0.14233151569696648</v>
      </c>
      <c r="N52" s="65">
        <f t="shared" si="22"/>
        <v>0.12724897435309757</v>
      </c>
      <c r="O52" s="65">
        <f t="shared" si="22"/>
        <v>0.11827588423059619</v>
      </c>
      <c r="P52" s="65">
        <f t="shared" si="22"/>
        <v>0.10984919009495439</v>
      </c>
      <c r="Q52" s="65">
        <f t="shared" si="22"/>
        <v>0.1089346353816933</v>
      </c>
      <c r="R52" s="65">
        <f t="shared" si="22"/>
        <v>0.11325350489011193</v>
      </c>
      <c r="S52" s="65">
        <f t="shared" si="22"/>
        <v>0.11180991046507413</v>
      </c>
      <c r="T52" s="65">
        <f t="shared" si="22"/>
        <v>0.11210399392157511</v>
      </c>
      <c r="U52" s="65">
        <f t="shared" si="22"/>
        <v>0.11437499056561051</v>
      </c>
      <c r="V52" s="65">
        <f t="shared" si="22"/>
        <v>0.11935163458908546</v>
      </c>
      <c r="W52" s="65">
        <f t="shared" ref="W52:X52" si="23">W35/W32</f>
        <v>1.4653575398295666E-2</v>
      </c>
      <c r="X52" s="65">
        <f t="shared" si="23"/>
        <v>2.4881039394979043E-2</v>
      </c>
      <c r="Y52" s="65">
        <f t="shared" ref="Y52" si="24">Y35/Y32</f>
        <v>7.2461059190031152E-2</v>
      </c>
    </row>
    <row r="53" spans="1:25" x14ac:dyDescent="0.3">
      <c r="A53" s="75" t="s">
        <v>217</v>
      </c>
      <c r="B53" s="88">
        <f t="shared" ref="B53:V53" si="25">B35/B34</f>
        <v>0.61846946284032378</v>
      </c>
      <c r="C53" s="88">
        <f t="shared" si="25"/>
        <v>0.65722162658906413</v>
      </c>
      <c r="D53" s="88">
        <f t="shared" si="25"/>
        <v>0.65047770700636942</v>
      </c>
      <c r="E53" s="88">
        <f t="shared" si="25"/>
        <v>0.61755430974071479</v>
      </c>
      <c r="F53" s="88">
        <f t="shared" si="25"/>
        <v>0.57064017660044153</v>
      </c>
      <c r="G53" s="88">
        <f t="shared" si="25"/>
        <v>0.59732849176501102</v>
      </c>
      <c r="H53" s="88">
        <f t="shared" si="25"/>
        <v>0.6180530973451327</v>
      </c>
      <c r="I53" s="88">
        <f t="shared" si="25"/>
        <v>0.64245869984981763</v>
      </c>
      <c r="J53" s="88">
        <f t="shared" si="25"/>
        <v>0.65697186056278878</v>
      </c>
      <c r="K53" s="88">
        <f t="shared" si="25"/>
        <v>0.62149432669663884</v>
      </c>
      <c r="L53" s="88">
        <f t="shared" si="25"/>
        <v>0.60166495609533588</v>
      </c>
      <c r="M53" s="88">
        <f t="shared" si="25"/>
        <v>0.59864172790024495</v>
      </c>
      <c r="N53" s="88">
        <f t="shared" si="25"/>
        <v>0.59943856618440938</v>
      </c>
      <c r="O53" s="88">
        <f t="shared" si="25"/>
        <v>0.59010260795211633</v>
      </c>
      <c r="P53" s="88">
        <f t="shared" si="25"/>
        <v>0.5754849897041292</v>
      </c>
      <c r="Q53" s="88">
        <f t="shared" si="25"/>
        <v>0.60584720443875373</v>
      </c>
      <c r="R53" s="88">
        <f t="shared" si="25"/>
        <v>0.65452396303460136</v>
      </c>
      <c r="S53" s="88">
        <f t="shared" si="25"/>
        <v>0.63571723000824398</v>
      </c>
      <c r="T53" s="88">
        <f t="shared" si="25"/>
        <v>0.6484807949550927</v>
      </c>
      <c r="U53" s="88">
        <f t="shared" si="25"/>
        <v>0.66946456971196322</v>
      </c>
      <c r="V53" s="88">
        <f t="shared" si="25"/>
        <v>0.69201235289207907</v>
      </c>
      <c r="W53" s="88">
        <f t="shared" ref="W53:X53" si="26">W35/W34</f>
        <v>0.17636566332218506</v>
      </c>
      <c r="X53" s="88">
        <f t="shared" si="26"/>
        <v>0.27972497065235619</v>
      </c>
      <c r="Y53" s="88">
        <f t="shared" ref="Y53" si="27">Y35/Y34</f>
        <v>0.54067875406787536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3.2123735871505056E-2</v>
      </c>
      <c r="C55" s="88">
        <f t="shared" ref="C55:V55" si="28">C42/C35</f>
        <v>3.0295968305756232E-2</v>
      </c>
      <c r="D55" s="88">
        <f t="shared" si="28"/>
        <v>3.5495716034271728E-2</v>
      </c>
      <c r="E55" s="88">
        <f t="shared" si="28"/>
        <v>4.5673758865248229E-2</v>
      </c>
      <c r="F55" s="88">
        <f t="shared" si="28"/>
        <v>5.3605968499585523E-2</v>
      </c>
      <c r="G55" s="88">
        <f t="shared" si="28"/>
        <v>5.2105948762483714E-2</v>
      </c>
      <c r="H55" s="88">
        <f t="shared" si="28"/>
        <v>5.3455517373043146E-2</v>
      </c>
      <c r="I55" s="88">
        <f t="shared" si="28"/>
        <v>5.2596426782434466E-2</v>
      </c>
      <c r="J55" s="88">
        <f t="shared" si="28"/>
        <v>5.7855202173565608E-2</v>
      </c>
      <c r="K55" s="88">
        <f t="shared" si="28"/>
        <v>6.5621770582156388E-2</v>
      </c>
      <c r="L55" s="88">
        <f t="shared" si="28"/>
        <v>7.5246398786959823E-2</v>
      </c>
      <c r="M55" s="88">
        <f t="shared" si="28"/>
        <v>8.2387948670262223E-2</v>
      </c>
      <c r="N55" s="88">
        <f t="shared" si="28"/>
        <v>8.5914985590778092E-2</v>
      </c>
      <c r="O55" s="88">
        <f t="shared" si="28"/>
        <v>9.0019923926824855E-2</v>
      </c>
      <c r="P55" s="88">
        <f t="shared" si="28"/>
        <v>0.1</v>
      </c>
      <c r="Q55" s="88">
        <f t="shared" si="28"/>
        <v>0.10302923564635436</v>
      </c>
      <c r="R55" s="88">
        <f t="shared" si="28"/>
        <v>0.10375964537842719</v>
      </c>
      <c r="S55" s="88">
        <f t="shared" si="28"/>
        <v>0.10666234397795429</v>
      </c>
      <c r="T55" s="88">
        <f t="shared" si="28"/>
        <v>0.10048622366288493</v>
      </c>
      <c r="U55" s="88">
        <f t="shared" si="28"/>
        <v>9.8587831595618319E-2</v>
      </c>
      <c r="V55" s="88">
        <f t="shared" si="28"/>
        <v>9.3716077674586895E-2</v>
      </c>
      <c r="W55" s="88">
        <f t="shared" ref="W55:X55" si="29">W42/W35</f>
        <v>0.12642225031605561</v>
      </c>
      <c r="X55" s="88">
        <f t="shared" si="29"/>
        <v>5.0359712230215826E-2</v>
      </c>
      <c r="Y55" s="88">
        <f t="shared" ref="Y55" si="30">Y42/Y35</f>
        <v>2.6827171109200344E-2</v>
      </c>
    </row>
    <row r="56" spans="1:25" x14ac:dyDescent="0.3">
      <c r="A56" s="75" t="s">
        <v>219</v>
      </c>
      <c r="B56" s="65">
        <f>B37/B35</f>
        <v>0.17549077929803689</v>
      </c>
      <c r="C56" s="65">
        <f t="shared" ref="C56:V56" si="31">C37/C35</f>
        <v>0.17408529480307622</v>
      </c>
      <c r="D56" s="65">
        <f t="shared" si="31"/>
        <v>0.16940024479804161</v>
      </c>
      <c r="E56" s="65">
        <f t="shared" si="31"/>
        <v>0.16992907801418439</v>
      </c>
      <c r="F56" s="65">
        <f t="shared" si="31"/>
        <v>0.1713180436584692</v>
      </c>
      <c r="G56" s="65">
        <f t="shared" si="31"/>
        <v>0.16283108988276163</v>
      </c>
      <c r="H56" s="65">
        <f t="shared" si="31"/>
        <v>0.15330278732340588</v>
      </c>
      <c r="I56" s="65">
        <f t="shared" si="31"/>
        <v>0.13775254633494741</v>
      </c>
      <c r="J56" s="65">
        <f t="shared" si="31"/>
        <v>0.127377337382132</v>
      </c>
      <c r="K56" s="65">
        <f t="shared" si="31"/>
        <v>0.11953151911815363</v>
      </c>
      <c r="L56" s="65">
        <f t="shared" si="31"/>
        <v>0.11201667930250189</v>
      </c>
      <c r="M56" s="65">
        <f t="shared" si="31"/>
        <v>9.986981588246234E-2</v>
      </c>
      <c r="N56" s="65">
        <f t="shared" si="31"/>
        <v>9.4920749279538905E-2</v>
      </c>
      <c r="O56" s="65">
        <f t="shared" si="31"/>
        <v>9.0382177141822131E-2</v>
      </c>
      <c r="P56" s="65">
        <f t="shared" si="31"/>
        <v>9.6421845574387946E-2</v>
      </c>
      <c r="Q56" s="65">
        <f t="shared" si="31"/>
        <v>8.629799225079253E-2</v>
      </c>
      <c r="R56" s="65">
        <f t="shared" si="31"/>
        <v>9.0789689706123791E-2</v>
      </c>
      <c r="S56" s="65">
        <f t="shared" si="31"/>
        <v>8.7048143945534118E-2</v>
      </c>
      <c r="T56" s="65">
        <f t="shared" si="31"/>
        <v>8.3542065713864744E-2</v>
      </c>
      <c r="U56" s="65">
        <f t="shared" si="31"/>
        <v>7.9978883463112049E-2</v>
      </c>
      <c r="V56" s="65">
        <f t="shared" si="31"/>
        <v>7.2850078398263171E-2</v>
      </c>
      <c r="W56" s="65">
        <f t="shared" ref="W56:X56" si="32">W37/W35</f>
        <v>9.4816687737041716E-2</v>
      </c>
      <c r="X56" s="65">
        <f t="shared" si="32"/>
        <v>8.6330935251798566E-2</v>
      </c>
      <c r="Y56" s="65">
        <f t="shared" ref="Y56" si="33">Y37/Y35</f>
        <v>7.2055030094582972E-2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4">B8-B35</f>
        <v>-1177</v>
      </c>
      <c r="C59" s="42">
        <f t="shared" si="34"/>
        <v>-2075</v>
      </c>
      <c r="D59" s="42">
        <f t="shared" si="34"/>
        <v>-2379</v>
      </c>
      <c r="E59" s="42">
        <f t="shared" si="34"/>
        <v>-1985</v>
      </c>
      <c r="F59" s="42">
        <f t="shared" si="34"/>
        <v>-2074</v>
      </c>
      <c r="G59" s="42">
        <f t="shared" si="34"/>
        <v>-2826</v>
      </c>
      <c r="H59" s="42">
        <f t="shared" si="34"/>
        <v>-3148</v>
      </c>
      <c r="I59" s="42">
        <f t="shared" si="34"/>
        <v>-3888</v>
      </c>
      <c r="J59" s="42">
        <f t="shared" si="34"/>
        <v>-3761</v>
      </c>
      <c r="K59" s="42">
        <f t="shared" si="34"/>
        <v>-2600</v>
      </c>
      <c r="L59" s="42">
        <f t="shared" si="34"/>
        <v>-2291</v>
      </c>
      <c r="M59" s="42">
        <f t="shared" si="34"/>
        <v>-2107</v>
      </c>
      <c r="N59" s="42">
        <f t="shared" si="34"/>
        <v>-2101</v>
      </c>
      <c r="O59" s="42">
        <f t="shared" si="34"/>
        <v>-2320</v>
      </c>
      <c r="P59" s="42">
        <f t="shared" si="34"/>
        <v>-2055</v>
      </c>
      <c r="Q59" s="42">
        <f t="shared" si="34"/>
        <v>-2143</v>
      </c>
      <c r="R59" s="42">
        <f t="shared" si="34"/>
        <v>-2533</v>
      </c>
      <c r="S59" s="42">
        <f t="shared" si="34"/>
        <v>-2795</v>
      </c>
      <c r="T59" s="42">
        <f t="shared" si="34"/>
        <v>-3267</v>
      </c>
      <c r="U59" s="42">
        <f t="shared" si="34"/>
        <v>-3710</v>
      </c>
      <c r="V59" s="42">
        <f t="shared" si="34"/>
        <v>-4414</v>
      </c>
      <c r="W59" s="42">
        <f t="shared" ref="W59:X59" si="35">W8-W35</f>
        <v>-66</v>
      </c>
      <c r="X59" s="42">
        <f t="shared" si="35"/>
        <v>-902</v>
      </c>
      <c r="Y59" s="42">
        <f t="shared" ref="Y59" si="36">Y8-Y35</f>
        <v>-2751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7">(C59-B59)/ABS(B59)</f>
        <v>-0.76295666949872554</v>
      </c>
      <c r="D61" s="87">
        <f t="shared" si="37"/>
        <v>-0.14650602409638555</v>
      </c>
      <c r="E61" s="87">
        <f t="shared" si="37"/>
        <v>0.16561580496006725</v>
      </c>
      <c r="F61" s="87">
        <f t="shared" si="37"/>
        <v>-4.4836272040302265E-2</v>
      </c>
      <c r="G61" s="87">
        <f t="shared" si="37"/>
        <v>-0.36258437801350046</v>
      </c>
      <c r="H61" s="87">
        <f t="shared" si="37"/>
        <v>-0.11394196744515216</v>
      </c>
      <c r="I61" s="87">
        <f t="shared" si="37"/>
        <v>-0.23506988564167725</v>
      </c>
      <c r="J61" s="87">
        <f t="shared" si="37"/>
        <v>3.2664609053497939E-2</v>
      </c>
      <c r="K61" s="87">
        <f t="shared" si="37"/>
        <v>0.30869449614464239</v>
      </c>
      <c r="L61" s="87">
        <f t="shared" si="37"/>
        <v>0.11884615384615385</v>
      </c>
      <c r="M61" s="87">
        <f t="shared" si="37"/>
        <v>8.0314273243125275E-2</v>
      </c>
      <c r="N61" s="87">
        <f t="shared" si="37"/>
        <v>2.8476506881822496E-3</v>
      </c>
      <c r="O61" s="87">
        <f t="shared" si="37"/>
        <v>-0.10423607805806759</v>
      </c>
      <c r="P61" s="87">
        <f t="shared" si="37"/>
        <v>0.11422413793103449</v>
      </c>
      <c r="Q61" s="87">
        <f t="shared" si="37"/>
        <v>-4.2822384428223843E-2</v>
      </c>
      <c r="R61" s="87">
        <f t="shared" si="37"/>
        <v>-0.18198786747550164</v>
      </c>
      <c r="S61" s="87">
        <f t="shared" si="37"/>
        <v>-0.10343466245558626</v>
      </c>
      <c r="T61" s="87">
        <f t="shared" si="37"/>
        <v>-0.16887298747763865</v>
      </c>
      <c r="U61" s="87">
        <f t="shared" si="37"/>
        <v>-0.13559840832568104</v>
      </c>
      <c r="V61" s="87">
        <f t="shared" si="37"/>
        <v>-0.18975741239892183</v>
      </c>
      <c r="W61" s="87">
        <f t="shared" si="37"/>
        <v>0.9850475758948799</v>
      </c>
      <c r="X61" s="87">
        <f t="shared" si="37"/>
        <v>-12.666666666666666</v>
      </c>
      <c r="Y61" s="87">
        <f t="shared" si="37"/>
        <v>-2.0498891352549888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367" priority="19" stopIfTrue="1" operator="lessThan">
      <formula>0</formula>
    </cfRule>
  </conditionalFormatting>
  <conditionalFormatting sqref="B50:B52 C52:Y52">
    <cfRule type="cellIs" dxfId="366" priority="18" stopIfTrue="1" operator="lessThan">
      <formula>0</formula>
    </cfRule>
  </conditionalFormatting>
  <conditionalFormatting sqref="B19:Y29 Z34:HI35 Z51:HI53">
    <cfRule type="cellIs" dxfId="365" priority="21" stopIfTrue="1" operator="lessThan">
      <formula>0</formula>
    </cfRule>
  </conditionalFormatting>
  <conditionalFormatting sqref="B48:Y56 A57:U57 B59:Y59">
    <cfRule type="cellIs" dxfId="364" priority="4" stopIfTrue="1" operator="lessThan">
      <formula>0</formula>
    </cfRule>
  </conditionalFormatting>
  <conditionalFormatting sqref="B61:Y61">
    <cfRule type="cellIs" dxfId="363" priority="3" stopIfTrue="1" operator="lessThan">
      <formula>0</formula>
    </cfRule>
  </conditionalFormatting>
  <conditionalFormatting sqref="C19:Y23">
    <cfRule type="cellIs" dxfId="362" priority="2" operator="lessThan">
      <formula>0</formula>
    </cfRule>
  </conditionalFormatting>
  <conditionalFormatting sqref="C46:Y50">
    <cfRule type="cellIs" dxfId="361" priority="1" operator="lessThan">
      <formula>0</formula>
    </cfRule>
  </conditionalFormatting>
  <conditionalFormatting sqref="M34:P34">
    <cfRule type="cellIs" dxfId="360" priority="8" stopIfTrue="1" operator="lessThan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4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29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91511</v>
      </c>
      <c r="C5" s="42">
        <v>101554</v>
      </c>
      <c r="D5" s="42">
        <v>89667</v>
      </c>
      <c r="E5" s="42">
        <v>82986</v>
      </c>
      <c r="F5" s="42">
        <v>82760</v>
      </c>
      <c r="G5" s="42">
        <v>89907</v>
      </c>
      <c r="H5" s="42">
        <v>93383</v>
      </c>
      <c r="I5" s="42">
        <v>96733</v>
      </c>
      <c r="J5" s="42">
        <v>99503</v>
      </c>
      <c r="K5" s="42">
        <v>104713</v>
      </c>
      <c r="L5" s="42">
        <v>89007</v>
      </c>
      <c r="M5" s="42">
        <v>104991</v>
      </c>
      <c r="N5" s="42">
        <v>112403</v>
      </c>
      <c r="O5" s="42">
        <v>119663</v>
      </c>
      <c r="P5" s="42">
        <v>113042</v>
      </c>
      <c r="Q5" s="42">
        <v>114182</v>
      </c>
      <c r="R5" s="42">
        <v>106619</v>
      </c>
      <c r="S5" s="42">
        <v>107849</v>
      </c>
      <c r="T5" s="42">
        <v>114299</v>
      </c>
      <c r="U5" s="42">
        <v>122537</v>
      </c>
      <c r="V5" s="42">
        <v>124628</v>
      </c>
      <c r="W5" s="42">
        <v>102244</v>
      </c>
      <c r="X5" s="42">
        <v>112016</v>
      </c>
      <c r="Y5" s="42">
        <v>119883</v>
      </c>
    </row>
    <row r="6" spans="1:25" x14ac:dyDescent="0.3">
      <c r="A6" s="67" t="s">
        <v>113</v>
      </c>
      <c r="B6" s="42">
        <v>57344</v>
      </c>
      <c r="C6" s="42">
        <v>64385</v>
      </c>
      <c r="D6" s="42">
        <v>56706</v>
      </c>
      <c r="E6" s="42">
        <v>51222</v>
      </c>
      <c r="F6" s="68">
        <v>51805</v>
      </c>
      <c r="G6" s="68">
        <v>53458</v>
      </c>
      <c r="H6" s="68">
        <v>54817</v>
      </c>
      <c r="I6" s="68">
        <v>59276</v>
      </c>
      <c r="J6" s="68">
        <v>62798</v>
      </c>
      <c r="K6" s="68">
        <v>67130</v>
      </c>
      <c r="L6" s="68">
        <v>52943</v>
      </c>
      <c r="M6" s="68">
        <v>61472</v>
      </c>
      <c r="N6" s="68">
        <v>67182</v>
      </c>
      <c r="O6" s="68">
        <v>71382</v>
      </c>
      <c r="P6" s="68">
        <v>66517</v>
      </c>
      <c r="Q6" s="68">
        <v>67981</v>
      </c>
      <c r="R6" s="42">
        <v>63085</v>
      </c>
      <c r="S6" s="42">
        <v>63811</v>
      </c>
      <c r="T6" s="42">
        <v>68223</v>
      </c>
      <c r="U6" s="42">
        <v>75870</v>
      </c>
      <c r="V6" s="42">
        <v>75082</v>
      </c>
      <c r="W6" s="42">
        <v>64391</v>
      </c>
      <c r="X6" s="42">
        <v>75367</v>
      </c>
      <c r="Y6" s="42">
        <v>81549</v>
      </c>
    </row>
    <row r="7" spans="1:25" x14ac:dyDescent="0.3">
      <c r="A7" s="67" t="s">
        <v>114</v>
      </c>
      <c r="B7" s="42">
        <v>34167</v>
      </c>
      <c r="C7" s="42">
        <v>37169</v>
      </c>
      <c r="D7" s="42">
        <v>32961</v>
      </c>
      <c r="E7" s="42">
        <v>31764</v>
      </c>
      <c r="F7" s="68">
        <v>30955</v>
      </c>
      <c r="G7" s="68">
        <v>36449</v>
      </c>
      <c r="H7" s="68">
        <v>38566</v>
      </c>
      <c r="I7" s="68">
        <v>37457</v>
      </c>
      <c r="J7" s="68">
        <v>36705</v>
      </c>
      <c r="K7" s="68">
        <v>37583</v>
      </c>
      <c r="L7" s="68">
        <v>36064</v>
      </c>
      <c r="M7" s="68">
        <v>43519</v>
      </c>
      <c r="N7" s="68">
        <v>45221</v>
      </c>
      <c r="O7" s="68">
        <v>48281</v>
      </c>
      <c r="P7" s="68">
        <v>46525</v>
      </c>
      <c r="Q7" s="42">
        <v>46200</v>
      </c>
      <c r="R7" s="42">
        <v>43534</v>
      </c>
      <c r="S7" s="42">
        <v>44038</v>
      </c>
      <c r="T7" s="42">
        <v>46076</v>
      </c>
      <c r="U7" s="42">
        <v>46667</v>
      </c>
      <c r="V7" s="42">
        <v>49545</v>
      </c>
      <c r="W7" s="42">
        <v>37853</v>
      </c>
      <c r="X7" s="42">
        <v>36648</v>
      </c>
      <c r="Y7" s="42">
        <v>38334</v>
      </c>
    </row>
    <row r="8" spans="1:25" x14ac:dyDescent="0.3">
      <c r="A8" s="69" t="s">
        <v>1</v>
      </c>
      <c r="B8" s="3">
        <f>B9+B17</f>
        <v>17575</v>
      </c>
      <c r="C8" s="3">
        <f t="shared" ref="C8:V8" si="0">C9+C17</f>
        <v>18625</v>
      </c>
      <c r="D8" s="3">
        <f t="shared" si="0"/>
        <v>15212</v>
      </c>
      <c r="E8" s="3">
        <f t="shared" si="0"/>
        <v>13547</v>
      </c>
      <c r="F8" s="3">
        <f t="shared" si="0"/>
        <v>12282</v>
      </c>
      <c r="G8" s="3">
        <f t="shared" si="0"/>
        <v>14842</v>
      </c>
      <c r="H8" s="3">
        <f t="shared" si="0"/>
        <v>15011</v>
      </c>
      <c r="I8" s="3">
        <f t="shared" si="0"/>
        <v>13345</v>
      </c>
      <c r="J8" s="3">
        <f t="shared" si="0"/>
        <v>12954</v>
      </c>
      <c r="K8" s="3">
        <f t="shared" si="0"/>
        <v>12335</v>
      </c>
      <c r="L8" s="3">
        <f t="shared" si="0"/>
        <v>10695</v>
      </c>
      <c r="M8" s="3">
        <f t="shared" si="0"/>
        <v>14439</v>
      </c>
      <c r="N8" s="3">
        <f t="shared" si="0"/>
        <v>15514</v>
      </c>
      <c r="O8" s="3">
        <f t="shared" si="0"/>
        <v>17662</v>
      </c>
      <c r="P8" s="3">
        <f t="shared" si="0"/>
        <v>16681</v>
      </c>
      <c r="Q8" s="3">
        <f t="shared" si="0"/>
        <v>15126</v>
      </c>
      <c r="R8" s="3">
        <f t="shared" si="0"/>
        <v>13973</v>
      </c>
      <c r="S8" s="3">
        <f t="shared" si="0"/>
        <v>12999</v>
      </c>
      <c r="T8" s="3">
        <f t="shared" si="0"/>
        <v>12674</v>
      </c>
      <c r="U8" s="3">
        <f t="shared" si="0"/>
        <v>12611</v>
      </c>
      <c r="V8" s="3">
        <f t="shared" si="0"/>
        <v>12991</v>
      </c>
      <c r="W8" s="3">
        <f t="shared" ref="W8:X8" si="1">W9+W17</f>
        <v>3005</v>
      </c>
      <c r="X8" s="3">
        <f t="shared" si="1"/>
        <v>1179</v>
      </c>
      <c r="Y8" s="3">
        <f t="shared" ref="Y8" si="2">Y9+Y17</f>
        <v>3136</v>
      </c>
    </row>
    <row r="9" spans="1:25" x14ac:dyDescent="0.3">
      <c r="A9" s="70" t="s">
        <v>107</v>
      </c>
      <c r="B9" s="42">
        <v>13048</v>
      </c>
      <c r="C9" s="42">
        <v>13942</v>
      </c>
      <c r="D9" s="42">
        <v>11332</v>
      </c>
      <c r="E9" s="42">
        <v>10024</v>
      </c>
      <c r="F9" s="68">
        <v>9100</v>
      </c>
      <c r="G9" s="68">
        <v>10539</v>
      </c>
      <c r="H9" s="68">
        <v>10470</v>
      </c>
      <c r="I9" s="68">
        <v>9296</v>
      </c>
      <c r="J9" s="68">
        <v>8541</v>
      </c>
      <c r="K9" s="68">
        <v>7794</v>
      </c>
      <c r="L9" s="68">
        <v>7299</v>
      </c>
      <c r="M9" s="68">
        <v>10383</v>
      </c>
      <c r="N9" s="68">
        <v>10001</v>
      </c>
      <c r="O9" s="68">
        <v>11115</v>
      </c>
      <c r="P9" s="68">
        <v>11286</v>
      </c>
      <c r="Q9" s="68">
        <v>10277</v>
      </c>
      <c r="R9" s="42">
        <v>10301</v>
      </c>
      <c r="S9" s="42">
        <v>9388</v>
      </c>
      <c r="T9" s="42">
        <v>9007</v>
      </c>
      <c r="U9" s="42">
        <v>8585</v>
      </c>
      <c r="V9" s="42">
        <v>8899</v>
      </c>
      <c r="W9" s="42">
        <v>2035</v>
      </c>
      <c r="X9" s="42">
        <v>770</v>
      </c>
      <c r="Y9" s="42">
        <v>2225</v>
      </c>
    </row>
    <row r="10" spans="1:25" x14ac:dyDescent="0.3">
      <c r="A10" s="71" t="s">
        <v>201</v>
      </c>
      <c r="B10" s="42">
        <v>5341</v>
      </c>
      <c r="C10" s="42">
        <v>5742</v>
      </c>
      <c r="D10" s="42">
        <v>4545</v>
      </c>
      <c r="E10" s="42">
        <v>3998</v>
      </c>
      <c r="F10" s="68">
        <v>3581</v>
      </c>
      <c r="G10" s="68">
        <v>4134</v>
      </c>
      <c r="H10" s="68">
        <v>4132</v>
      </c>
      <c r="I10" s="68">
        <v>3696</v>
      </c>
      <c r="J10" s="68">
        <v>3511</v>
      </c>
      <c r="K10" s="68">
        <v>3187</v>
      </c>
      <c r="L10" s="68">
        <v>2992</v>
      </c>
      <c r="M10" s="68">
        <v>4504</v>
      </c>
      <c r="N10" s="68">
        <v>4301</v>
      </c>
      <c r="O10" s="68">
        <v>4700</v>
      </c>
      <c r="P10" s="68">
        <v>4884</v>
      </c>
      <c r="Q10" s="68">
        <v>4438</v>
      </c>
      <c r="R10" s="42">
        <v>4563</v>
      </c>
      <c r="S10" s="42">
        <v>4220</v>
      </c>
      <c r="T10" s="42">
        <v>4058</v>
      </c>
      <c r="U10" s="42">
        <v>3738</v>
      </c>
      <c r="V10" s="42">
        <v>3771</v>
      </c>
      <c r="W10" s="42">
        <v>666</v>
      </c>
      <c r="X10" s="42">
        <v>153</v>
      </c>
      <c r="Y10" s="42">
        <v>741</v>
      </c>
    </row>
    <row r="11" spans="1:25" x14ac:dyDescent="0.3">
      <c r="A11" s="72" t="s">
        <v>202</v>
      </c>
      <c r="B11" s="42">
        <v>85</v>
      </c>
      <c r="C11" s="42">
        <v>90</v>
      </c>
      <c r="D11" s="42">
        <v>94</v>
      </c>
      <c r="E11" s="42">
        <v>84</v>
      </c>
      <c r="F11" s="68">
        <v>65</v>
      </c>
      <c r="G11" s="68">
        <v>95</v>
      </c>
      <c r="H11" s="68">
        <v>99</v>
      </c>
      <c r="I11" s="68">
        <v>95</v>
      </c>
      <c r="J11" s="68">
        <v>90</v>
      </c>
      <c r="K11" s="68">
        <v>81</v>
      </c>
      <c r="L11" s="68">
        <v>65</v>
      </c>
      <c r="M11" s="68">
        <v>46</v>
      </c>
      <c r="N11" s="68">
        <v>56</v>
      </c>
      <c r="O11" s="68">
        <v>53</v>
      </c>
      <c r="P11" s="68">
        <v>57</v>
      </c>
      <c r="Q11" s="68">
        <v>60</v>
      </c>
      <c r="R11" s="42">
        <v>59</v>
      </c>
      <c r="S11" s="42">
        <v>59</v>
      </c>
      <c r="T11" s="42">
        <v>60</v>
      </c>
      <c r="U11" s="42">
        <v>47</v>
      </c>
      <c r="V11" s="42">
        <v>68</v>
      </c>
      <c r="W11" s="42">
        <v>21</v>
      </c>
      <c r="X11" s="42">
        <v>34</v>
      </c>
      <c r="Y11" s="42">
        <v>53</v>
      </c>
    </row>
    <row r="12" spans="1:25" x14ac:dyDescent="0.3">
      <c r="A12" s="72" t="s">
        <v>203</v>
      </c>
      <c r="B12" s="42">
        <v>5256</v>
      </c>
      <c r="C12" s="42">
        <v>5652</v>
      </c>
      <c r="D12" s="42">
        <v>4451</v>
      </c>
      <c r="E12" s="42">
        <v>3914</v>
      </c>
      <c r="F12" s="68">
        <v>3516</v>
      </c>
      <c r="G12" s="68">
        <v>4039</v>
      </c>
      <c r="H12" s="68">
        <v>4033</v>
      </c>
      <c r="I12" s="68">
        <v>3601</v>
      </c>
      <c r="J12" s="68">
        <v>3421</v>
      </c>
      <c r="K12" s="68">
        <v>3106</v>
      </c>
      <c r="L12" s="68">
        <v>2926</v>
      </c>
      <c r="M12" s="68">
        <v>4458</v>
      </c>
      <c r="N12" s="68">
        <v>4245</v>
      </c>
      <c r="O12" s="68">
        <v>4648</v>
      </c>
      <c r="P12" s="68">
        <v>4828</v>
      </c>
      <c r="Q12" s="68">
        <v>4378</v>
      </c>
      <c r="R12" s="42">
        <v>4504</v>
      </c>
      <c r="S12" s="42">
        <v>4161</v>
      </c>
      <c r="T12" s="42">
        <v>3998</v>
      </c>
      <c r="U12" s="42">
        <v>3691</v>
      </c>
      <c r="V12" s="42">
        <v>3703</v>
      </c>
      <c r="W12" s="42">
        <v>646</v>
      </c>
      <c r="X12" s="42">
        <v>120</v>
      </c>
      <c r="Y12" s="42">
        <v>688</v>
      </c>
    </row>
    <row r="13" spans="1:25" x14ac:dyDescent="0.3">
      <c r="A13" s="71" t="s">
        <v>204</v>
      </c>
      <c r="B13" s="42">
        <v>7706</v>
      </c>
      <c r="C13" s="42">
        <v>8200</v>
      </c>
      <c r="D13" s="42">
        <v>6787</v>
      </c>
      <c r="E13" s="42">
        <v>6026</v>
      </c>
      <c r="F13" s="68">
        <v>5518</v>
      </c>
      <c r="G13" s="68">
        <v>6405</v>
      </c>
      <c r="H13" s="68">
        <v>6339</v>
      </c>
      <c r="I13" s="68">
        <v>5601</v>
      </c>
      <c r="J13" s="68">
        <v>5030</v>
      </c>
      <c r="K13" s="68">
        <v>4606</v>
      </c>
      <c r="L13" s="68">
        <v>4308</v>
      </c>
      <c r="M13" s="68">
        <v>5879</v>
      </c>
      <c r="N13" s="68">
        <v>5700</v>
      </c>
      <c r="O13" s="68">
        <v>6415</v>
      </c>
      <c r="P13" s="68">
        <v>6402</v>
      </c>
      <c r="Q13" s="68">
        <v>5839</v>
      </c>
      <c r="R13" s="42">
        <v>5738</v>
      </c>
      <c r="S13" s="42">
        <v>5168</v>
      </c>
      <c r="T13" s="42">
        <v>4949</v>
      </c>
      <c r="U13" s="42">
        <v>4847</v>
      </c>
      <c r="V13" s="42">
        <v>5128</v>
      </c>
      <c r="W13" s="42">
        <v>1369</v>
      </c>
      <c r="X13" s="42">
        <v>616</v>
      </c>
      <c r="Y13" s="42">
        <v>1484</v>
      </c>
    </row>
    <row r="14" spans="1:25" x14ac:dyDescent="0.3">
      <c r="A14" s="72" t="s">
        <v>205</v>
      </c>
      <c r="B14" s="42">
        <v>41</v>
      </c>
      <c r="C14" s="42">
        <v>40</v>
      </c>
      <c r="D14" s="42">
        <v>38</v>
      </c>
      <c r="E14" s="42">
        <v>37</v>
      </c>
      <c r="F14" s="68">
        <v>36</v>
      </c>
      <c r="G14" s="68">
        <v>35</v>
      </c>
      <c r="H14" s="68">
        <v>33</v>
      </c>
      <c r="I14" s="68">
        <v>32</v>
      </c>
      <c r="J14" s="68">
        <v>34</v>
      </c>
      <c r="K14" s="68">
        <v>34</v>
      </c>
      <c r="L14" s="68">
        <v>34</v>
      </c>
      <c r="M14" s="68">
        <v>33</v>
      </c>
      <c r="N14" s="68">
        <v>30</v>
      </c>
      <c r="O14" s="68">
        <v>30</v>
      </c>
      <c r="P14" s="68">
        <v>32</v>
      </c>
      <c r="Q14" s="68">
        <v>39</v>
      </c>
      <c r="R14" s="42">
        <v>41</v>
      </c>
      <c r="S14" s="42">
        <v>39</v>
      </c>
      <c r="T14" s="42">
        <v>39</v>
      </c>
      <c r="U14" s="42">
        <v>40</v>
      </c>
      <c r="V14" s="42">
        <v>39</v>
      </c>
      <c r="W14" s="42">
        <v>9</v>
      </c>
      <c r="X14" s="42">
        <v>6</v>
      </c>
      <c r="Y14" s="42">
        <v>15</v>
      </c>
    </row>
    <row r="15" spans="1:25" x14ac:dyDescent="0.3">
      <c r="A15" s="72" t="s">
        <v>206</v>
      </c>
      <c r="B15" s="42">
        <v>909</v>
      </c>
      <c r="C15" s="42">
        <v>942</v>
      </c>
      <c r="D15" s="42">
        <v>983</v>
      </c>
      <c r="E15" s="42">
        <v>1010</v>
      </c>
      <c r="F15" s="68">
        <v>984</v>
      </c>
      <c r="G15" s="68">
        <v>999</v>
      </c>
      <c r="H15" s="68">
        <v>1007</v>
      </c>
      <c r="I15" s="68">
        <v>963</v>
      </c>
      <c r="J15" s="68">
        <v>910</v>
      </c>
      <c r="K15" s="68">
        <v>837</v>
      </c>
      <c r="L15" s="68">
        <v>761</v>
      </c>
      <c r="M15" s="68">
        <v>682</v>
      </c>
      <c r="N15" s="68">
        <v>640</v>
      </c>
      <c r="O15" s="68">
        <v>640</v>
      </c>
      <c r="P15" s="68">
        <v>657</v>
      </c>
      <c r="Q15" s="68">
        <v>666</v>
      </c>
      <c r="R15" s="42">
        <v>679</v>
      </c>
      <c r="S15" s="42">
        <v>698</v>
      </c>
      <c r="T15" s="42">
        <v>764</v>
      </c>
      <c r="U15" s="42">
        <v>786</v>
      </c>
      <c r="V15" s="42">
        <v>777</v>
      </c>
      <c r="W15" s="42">
        <v>579</v>
      </c>
      <c r="X15" s="42">
        <v>464</v>
      </c>
      <c r="Y15" s="42">
        <v>538</v>
      </c>
    </row>
    <row r="16" spans="1:25" x14ac:dyDescent="0.3">
      <c r="A16" s="72" t="s">
        <v>207</v>
      </c>
      <c r="B16" s="42">
        <v>6756</v>
      </c>
      <c r="C16" s="42">
        <v>7218</v>
      </c>
      <c r="D16" s="42">
        <v>5766</v>
      </c>
      <c r="E16" s="42">
        <v>4979</v>
      </c>
      <c r="F16" s="68">
        <v>4498</v>
      </c>
      <c r="G16" s="68">
        <v>5371</v>
      </c>
      <c r="H16" s="68">
        <v>5298</v>
      </c>
      <c r="I16" s="68">
        <v>4606</v>
      </c>
      <c r="J16" s="68">
        <v>4086</v>
      </c>
      <c r="K16" s="68">
        <v>3735</v>
      </c>
      <c r="L16" s="68">
        <v>3514</v>
      </c>
      <c r="M16" s="68">
        <v>5165</v>
      </c>
      <c r="N16" s="68">
        <v>5030</v>
      </c>
      <c r="O16" s="68">
        <v>5745</v>
      </c>
      <c r="P16" s="68">
        <v>5713</v>
      </c>
      <c r="Q16" s="68">
        <v>5133</v>
      </c>
      <c r="R16" s="42">
        <v>5018</v>
      </c>
      <c r="S16" s="42">
        <v>4431</v>
      </c>
      <c r="T16" s="42">
        <v>4146</v>
      </c>
      <c r="U16" s="42">
        <v>4021</v>
      </c>
      <c r="V16" s="42">
        <v>4311</v>
      </c>
      <c r="W16" s="42">
        <v>781</v>
      </c>
      <c r="X16" s="42">
        <v>147</v>
      </c>
      <c r="Y16" s="42">
        <v>932</v>
      </c>
    </row>
    <row r="17" spans="1:25" x14ac:dyDescent="0.3">
      <c r="A17" s="70" t="s">
        <v>108</v>
      </c>
      <c r="B17" s="42">
        <v>4527</v>
      </c>
      <c r="C17" s="42">
        <v>4683</v>
      </c>
      <c r="D17" s="42">
        <v>3880</v>
      </c>
      <c r="E17" s="42">
        <v>3523</v>
      </c>
      <c r="F17" s="68">
        <v>3182</v>
      </c>
      <c r="G17" s="68">
        <v>4303</v>
      </c>
      <c r="H17" s="68">
        <v>4541</v>
      </c>
      <c r="I17" s="68">
        <v>4049</v>
      </c>
      <c r="J17" s="68">
        <v>4413</v>
      </c>
      <c r="K17" s="68">
        <v>4541</v>
      </c>
      <c r="L17" s="68">
        <v>3396</v>
      </c>
      <c r="M17" s="68">
        <v>4056</v>
      </c>
      <c r="N17" s="68">
        <v>5513</v>
      </c>
      <c r="O17" s="68">
        <v>6547</v>
      </c>
      <c r="P17" s="68">
        <v>5395</v>
      </c>
      <c r="Q17" s="68">
        <v>4849</v>
      </c>
      <c r="R17" s="42">
        <v>3672</v>
      </c>
      <c r="S17" s="42">
        <v>3611</v>
      </c>
      <c r="T17" s="42">
        <v>3667</v>
      </c>
      <c r="U17" s="42">
        <v>4026</v>
      </c>
      <c r="V17" s="42">
        <v>4092</v>
      </c>
      <c r="W17" s="42">
        <v>970</v>
      </c>
      <c r="X17" s="42">
        <v>409</v>
      </c>
      <c r="Y17" s="42">
        <v>911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5.9743954480796502E-2</v>
      </c>
      <c r="D19" s="89">
        <f t="shared" si="3"/>
        <v>-0.18324832214765097</v>
      </c>
      <c r="E19" s="89">
        <f t="shared" si="3"/>
        <v>-0.1094530633710229</v>
      </c>
      <c r="F19" s="89">
        <f t="shared" si="3"/>
        <v>-9.3378607809847192E-2</v>
      </c>
      <c r="G19" s="89">
        <f t="shared" si="3"/>
        <v>0.20843510828855227</v>
      </c>
      <c r="H19" s="89">
        <f t="shared" si="3"/>
        <v>1.1386605578763032E-2</v>
      </c>
      <c r="I19" s="89">
        <f t="shared" si="3"/>
        <v>-0.11098527746319364</v>
      </c>
      <c r="J19" s="89">
        <f t="shared" si="3"/>
        <v>-2.9299363057324834E-2</v>
      </c>
      <c r="K19" s="89">
        <f t="shared" si="3"/>
        <v>-4.7784468117955892E-2</v>
      </c>
      <c r="L19" s="89">
        <f t="shared" si="3"/>
        <v>-0.13295500608025945</v>
      </c>
      <c r="M19" s="89">
        <f t="shared" si="3"/>
        <v>0.35007012622720901</v>
      </c>
      <c r="N19" s="89">
        <f t="shared" si="3"/>
        <v>7.4451139275573119E-2</v>
      </c>
      <c r="O19" s="89">
        <f t="shared" si="3"/>
        <v>0.13845558850070905</v>
      </c>
      <c r="P19" s="89">
        <f t="shared" si="3"/>
        <v>-5.5542973615672064E-2</v>
      </c>
      <c r="Q19" s="89">
        <f t="shared" si="3"/>
        <v>-9.3219830945386994E-2</v>
      </c>
      <c r="R19" s="89">
        <f t="shared" si="3"/>
        <v>-7.6226365198995061E-2</v>
      </c>
      <c r="S19" s="89">
        <f t="shared" si="3"/>
        <v>-6.9705861303943295E-2</v>
      </c>
      <c r="T19" s="89">
        <f t="shared" si="3"/>
        <v>-2.5001923224863498E-2</v>
      </c>
      <c r="U19" s="89">
        <f t="shared" si="3"/>
        <v>-4.9708063752563758E-3</v>
      </c>
      <c r="V19" s="89">
        <f t="shared" si="3"/>
        <v>3.0132424074220898E-2</v>
      </c>
      <c r="W19" s="89">
        <f t="shared" si="3"/>
        <v>-0.76868601339388809</v>
      </c>
      <c r="X19" s="89">
        <f t="shared" si="3"/>
        <v>-0.60765391014975045</v>
      </c>
      <c r="Y19" s="89">
        <f t="shared" si="3"/>
        <v>1.6598812553011024</v>
      </c>
    </row>
    <row r="20" spans="1:25" x14ac:dyDescent="0.3">
      <c r="A20" s="73" t="s">
        <v>4</v>
      </c>
      <c r="B20" s="65" t="s">
        <v>3</v>
      </c>
      <c r="C20" s="89">
        <f t="shared" si="3"/>
        <v>6.8516247700797006E-2</v>
      </c>
      <c r="D20" s="89">
        <f t="shared" si="3"/>
        <v>-0.18720413140152059</v>
      </c>
      <c r="E20" s="89">
        <f t="shared" si="3"/>
        <v>-0.11542534415813621</v>
      </c>
      <c r="F20" s="89">
        <f t="shared" si="3"/>
        <v>-9.2178770949720712E-2</v>
      </c>
      <c r="G20" s="89">
        <f t="shared" si="3"/>
        <v>0.15813186813186819</v>
      </c>
      <c r="H20" s="89">
        <f t="shared" si="3"/>
        <v>-6.5471107315684396E-3</v>
      </c>
      <c r="I20" s="89">
        <f t="shared" si="3"/>
        <v>-0.11212989493791781</v>
      </c>
      <c r="J20" s="89">
        <f t="shared" si="3"/>
        <v>-8.1217728055077432E-2</v>
      </c>
      <c r="K20" s="89">
        <f t="shared" si="3"/>
        <v>-8.7460484720758735E-2</v>
      </c>
      <c r="L20" s="89">
        <f t="shared" si="3"/>
        <v>-6.3510392609699817E-2</v>
      </c>
      <c r="M20" s="89">
        <f t="shared" si="3"/>
        <v>0.42252363337443488</v>
      </c>
      <c r="N20" s="89">
        <f t="shared" si="3"/>
        <v>-3.6790908215352025E-2</v>
      </c>
      <c r="O20" s="89">
        <f t="shared" si="3"/>
        <v>0.11138886111388868</v>
      </c>
      <c r="P20" s="89">
        <f t="shared" si="3"/>
        <v>1.538461538461533E-2</v>
      </c>
      <c r="Q20" s="89">
        <f t="shared" si="3"/>
        <v>-8.9402799929115706E-2</v>
      </c>
      <c r="R20" s="89">
        <f t="shared" si="3"/>
        <v>2.3353118614382051E-3</v>
      </c>
      <c r="S20" s="89">
        <f t="shared" si="3"/>
        <v>-8.8632171633821977E-2</v>
      </c>
      <c r="T20" s="89">
        <f t="shared" si="3"/>
        <v>-4.0583723902854696E-2</v>
      </c>
      <c r="U20" s="89">
        <f t="shared" si="3"/>
        <v>-4.685244809592537E-2</v>
      </c>
      <c r="V20" s="89">
        <f t="shared" si="3"/>
        <v>3.657542224810717E-2</v>
      </c>
      <c r="W20" s="89">
        <f t="shared" si="3"/>
        <v>-0.77132262051915945</v>
      </c>
      <c r="X20" s="89">
        <f t="shared" si="3"/>
        <v>-0.6216216216216216</v>
      </c>
      <c r="Y20" s="89">
        <f t="shared" si="3"/>
        <v>1.8896103896103895</v>
      </c>
    </row>
    <row r="21" spans="1:25" x14ac:dyDescent="0.3">
      <c r="A21" s="74" t="s">
        <v>208</v>
      </c>
      <c r="B21" s="65" t="s">
        <v>3</v>
      </c>
      <c r="C21" s="89">
        <f>C10/B10-1</f>
        <v>7.5079573113649101E-2</v>
      </c>
      <c r="D21" s="89">
        <f t="shared" si="3"/>
        <v>-0.20846394984326022</v>
      </c>
      <c r="E21" s="89">
        <f t="shared" si="3"/>
        <v>-0.12035203520352034</v>
      </c>
      <c r="F21" s="89">
        <f t="shared" si="3"/>
        <v>-0.10430215107553775</v>
      </c>
      <c r="G21" s="89">
        <f t="shared" si="3"/>
        <v>0.15442613795029314</v>
      </c>
      <c r="H21" s="89">
        <f t="shared" si="3"/>
        <v>-4.8379293662315082E-4</v>
      </c>
      <c r="I21" s="89">
        <f t="shared" si="3"/>
        <v>-0.10551790900290414</v>
      </c>
      <c r="J21" s="89">
        <f t="shared" si="3"/>
        <v>-5.0054112554112518E-2</v>
      </c>
      <c r="K21" s="89">
        <f t="shared" si="3"/>
        <v>-9.2281401310168043E-2</v>
      </c>
      <c r="L21" s="89">
        <f t="shared" si="3"/>
        <v>-6.1186068402886762E-2</v>
      </c>
      <c r="M21" s="89">
        <f t="shared" si="3"/>
        <v>0.50534759358288772</v>
      </c>
      <c r="N21" s="89">
        <f t="shared" si="3"/>
        <v>-4.5071047957371269E-2</v>
      </c>
      <c r="O21" s="89">
        <f t="shared" si="3"/>
        <v>9.2769123459660596E-2</v>
      </c>
      <c r="P21" s="89">
        <f t="shared" si="3"/>
        <v>3.9148936170212867E-2</v>
      </c>
      <c r="Q21" s="89">
        <f t="shared" si="3"/>
        <v>-9.1318591318591325E-2</v>
      </c>
      <c r="R21" s="89">
        <f t="shared" si="3"/>
        <v>2.8165840468679537E-2</v>
      </c>
      <c r="S21" s="89">
        <f t="shared" si="3"/>
        <v>-7.5169844400613584E-2</v>
      </c>
      <c r="T21" s="89">
        <f t="shared" si="3"/>
        <v>-3.8388625592417069E-2</v>
      </c>
      <c r="U21" s="89">
        <f t="shared" si="3"/>
        <v>-7.885657959586001E-2</v>
      </c>
      <c r="V21" s="89">
        <f t="shared" si="3"/>
        <v>8.82825040128421E-3</v>
      </c>
      <c r="W21" s="89">
        <f t="shared" si="3"/>
        <v>-0.8233890214797136</v>
      </c>
      <c r="X21" s="89">
        <f t="shared" si="3"/>
        <v>-0.77027027027027029</v>
      </c>
      <c r="Y21" s="89">
        <f t="shared" si="3"/>
        <v>3.8431372549019605</v>
      </c>
    </row>
    <row r="22" spans="1:25" x14ac:dyDescent="0.3">
      <c r="A22" s="74" t="s">
        <v>209</v>
      </c>
      <c r="B22" s="65" t="s">
        <v>3</v>
      </c>
      <c r="C22" s="89">
        <f>C13/B13-1</f>
        <v>6.410589151310675E-2</v>
      </c>
      <c r="D22" s="89">
        <f t="shared" ref="D22:Y22" si="4">D13/C13-1</f>
        <v>-0.17231707317073175</v>
      </c>
      <c r="E22" s="89">
        <f t="shared" si="4"/>
        <v>-0.11212612347134232</v>
      </c>
      <c r="F22" s="89">
        <f t="shared" si="4"/>
        <v>-8.4301360769996725E-2</v>
      </c>
      <c r="G22" s="89">
        <f t="shared" si="4"/>
        <v>0.16074664733599131</v>
      </c>
      <c r="H22" s="89">
        <f t="shared" si="4"/>
        <v>-1.0304449648711911E-2</v>
      </c>
      <c r="I22" s="89">
        <f t="shared" si="4"/>
        <v>-0.11642214860388078</v>
      </c>
      <c r="J22" s="89">
        <f t="shared" si="4"/>
        <v>-0.10194608105695413</v>
      </c>
      <c r="K22" s="89">
        <f t="shared" si="4"/>
        <v>-8.4294234592445338E-2</v>
      </c>
      <c r="L22" s="89">
        <f t="shared" si="4"/>
        <v>-6.4698219713417271E-2</v>
      </c>
      <c r="M22" s="89">
        <f t="shared" si="4"/>
        <v>0.36467038068709368</v>
      </c>
      <c r="N22" s="89">
        <f t="shared" si="4"/>
        <v>-3.0447354992345632E-2</v>
      </c>
      <c r="O22" s="89">
        <f t="shared" si="4"/>
        <v>0.12543859649122813</v>
      </c>
      <c r="P22" s="89">
        <f t="shared" si="4"/>
        <v>-2.0265003897116385E-3</v>
      </c>
      <c r="Q22" s="89">
        <f t="shared" si="4"/>
        <v>-8.7941268353639468E-2</v>
      </c>
      <c r="R22" s="89">
        <f t="shared" si="4"/>
        <v>-1.7297482445624235E-2</v>
      </c>
      <c r="S22" s="89">
        <f t="shared" si="4"/>
        <v>-9.9337748344370813E-2</v>
      </c>
      <c r="T22" s="89">
        <f t="shared" si="4"/>
        <v>-4.2376160990712064E-2</v>
      </c>
      <c r="U22" s="89">
        <f t="shared" si="4"/>
        <v>-2.0610224287734846E-2</v>
      </c>
      <c r="V22" s="89">
        <f t="shared" si="4"/>
        <v>5.7974004538890123E-2</v>
      </c>
      <c r="W22" s="89">
        <f t="shared" si="4"/>
        <v>-0.73303432137285496</v>
      </c>
      <c r="X22" s="89">
        <f t="shared" si="4"/>
        <v>-0.5500365230094959</v>
      </c>
      <c r="Y22" s="89">
        <f t="shared" si="4"/>
        <v>1.4090909090909092</v>
      </c>
    </row>
    <row r="23" spans="1:25" x14ac:dyDescent="0.3">
      <c r="A23" s="73" t="s">
        <v>109</v>
      </c>
      <c r="B23" s="65" t="s">
        <v>3</v>
      </c>
      <c r="C23" s="89">
        <f>C17/B17-1</f>
        <v>3.4459907223326702E-2</v>
      </c>
      <c r="D23" s="89">
        <f t="shared" ref="D23:Y23" si="5">D17/C17-1</f>
        <v>-0.17147127909459747</v>
      </c>
      <c r="E23" s="89">
        <f t="shared" si="5"/>
        <v>-9.2010309278350522E-2</v>
      </c>
      <c r="F23" s="89">
        <f t="shared" si="5"/>
        <v>-9.6792506386602306E-2</v>
      </c>
      <c r="G23" s="89">
        <f t="shared" si="5"/>
        <v>0.35229415461973601</v>
      </c>
      <c r="H23" s="89">
        <f t="shared" si="5"/>
        <v>5.5310248663722916E-2</v>
      </c>
      <c r="I23" s="89">
        <f t="shared" si="5"/>
        <v>-0.10834617925567058</v>
      </c>
      <c r="J23" s="89">
        <f t="shared" si="5"/>
        <v>8.989874042973578E-2</v>
      </c>
      <c r="K23" s="89">
        <f t="shared" si="5"/>
        <v>2.9005211874008507E-2</v>
      </c>
      <c r="L23" s="89">
        <f t="shared" si="5"/>
        <v>-0.25214710416207886</v>
      </c>
      <c r="M23" s="89">
        <f t="shared" si="5"/>
        <v>0.19434628975265023</v>
      </c>
      <c r="N23" s="89">
        <f t="shared" si="5"/>
        <v>0.35922090729783029</v>
      </c>
      <c r="O23" s="89">
        <f t="shared" si="5"/>
        <v>0.18755668420097948</v>
      </c>
      <c r="P23" s="89">
        <f t="shared" si="5"/>
        <v>-0.1759584542538567</v>
      </c>
      <c r="Q23" s="89">
        <f t="shared" si="5"/>
        <v>-0.10120481927710845</v>
      </c>
      <c r="R23" s="89">
        <f t="shared" si="5"/>
        <v>-0.24273045988863684</v>
      </c>
      <c r="S23" s="89">
        <f t="shared" si="5"/>
        <v>-1.6612200435729862E-2</v>
      </c>
      <c r="T23" s="89">
        <f t="shared" si="5"/>
        <v>1.5508169482137957E-2</v>
      </c>
      <c r="U23" s="89">
        <f t="shared" si="5"/>
        <v>9.7900190891737182E-2</v>
      </c>
      <c r="V23" s="89">
        <f t="shared" si="5"/>
        <v>1.6393442622950838E-2</v>
      </c>
      <c r="W23" s="89">
        <f t="shared" si="5"/>
        <v>-0.76295210166177907</v>
      </c>
      <c r="X23" s="89">
        <f t="shared" si="5"/>
        <v>-0.57835051546391747</v>
      </c>
      <c r="Y23" s="89">
        <f t="shared" si="5"/>
        <v>1.2273838630806848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0.19205341434363082</v>
      </c>
      <c r="C25" s="89">
        <f t="shared" si="6"/>
        <v>0.18339996455087934</v>
      </c>
      <c r="D25" s="89">
        <f t="shared" si="6"/>
        <v>0.16964992695194442</v>
      </c>
      <c r="E25" s="89">
        <f t="shared" si="6"/>
        <v>0.16324440267032994</v>
      </c>
      <c r="F25" s="89">
        <f t="shared" si="6"/>
        <v>0.14840502658289029</v>
      </c>
      <c r="G25" s="89">
        <f t="shared" si="6"/>
        <v>0.16508169552982527</v>
      </c>
      <c r="H25" s="89">
        <f t="shared" si="6"/>
        <v>0.1607466027007057</v>
      </c>
      <c r="I25" s="89">
        <f t="shared" si="6"/>
        <v>0.13795705705395264</v>
      </c>
      <c r="J25" s="89">
        <f t="shared" si="6"/>
        <v>0.13018702953679789</v>
      </c>
      <c r="K25" s="89">
        <f t="shared" si="6"/>
        <v>0.11779817214672486</v>
      </c>
      <c r="L25" s="89">
        <f t="shared" si="6"/>
        <v>0.12015908861100812</v>
      </c>
      <c r="M25" s="89">
        <f t="shared" si="6"/>
        <v>0.13752607366345687</v>
      </c>
      <c r="N25" s="89">
        <f t="shared" si="6"/>
        <v>0.13802122719144508</v>
      </c>
      <c r="O25" s="89">
        <f t="shared" si="6"/>
        <v>0.14759783725963749</v>
      </c>
      <c r="P25" s="89">
        <f t="shared" si="6"/>
        <v>0.14756462199890305</v>
      </c>
      <c r="Q25" s="89">
        <f t="shared" si="6"/>
        <v>0.13247271899248569</v>
      </c>
      <c r="R25" s="89">
        <f t="shared" si="6"/>
        <v>0.13105544039992872</v>
      </c>
      <c r="S25" s="89">
        <f t="shared" si="6"/>
        <v>0.12052962938923865</v>
      </c>
      <c r="T25" s="89">
        <f t="shared" si="6"/>
        <v>0.11088460966412654</v>
      </c>
      <c r="U25" s="89">
        <f t="shared" si="6"/>
        <v>0.10291585398695904</v>
      </c>
      <c r="V25" s="89">
        <f t="shared" si="6"/>
        <v>0.10423821292165485</v>
      </c>
      <c r="W25" s="89">
        <f t="shared" ref="W25:X25" si="7">W8/W5</f>
        <v>2.9390477680841909E-2</v>
      </c>
      <c r="X25" s="89">
        <f t="shared" si="7"/>
        <v>1.0525282102556778E-2</v>
      </c>
      <c r="Y25" s="89">
        <f t="shared" ref="Y25" si="8">Y8/Y5</f>
        <v>2.6158838200578897E-2</v>
      </c>
    </row>
    <row r="26" spans="1:25" x14ac:dyDescent="0.3">
      <c r="A26" s="75" t="s">
        <v>211</v>
      </c>
      <c r="B26" s="89">
        <f t="shared" ref="B26:V26" si="9">B8/B7</f>
        <v>0.51438522550999499</v>
      </c>
      <c r="C26" s="89">
        <f t="shared" si="9"/>
        <v>0.50108961769216287</v>
      </c>
      <c r="D26" s="89">
        <f t="shared" si="9"/>
        <v>0.46151512393434663</v>
      </c>
      <c r="E26" s="89">
        <f t="shared" si="9"/>
        <v>0.42648910716534444</v>
      </c>
      <c r="F26" s="89">
        <f t="shared" si="9"/>
        <v>0.39676950411888223</v>
      </c>
      <c r="G26" s="89">
        <f t="shared" si="9"/>
        <v>0.40719910011248595</v>
      </c>
      <c r="H26" s="89">
        <f t="shared" si="9"/>
        <v>0.3892288544313644</v>
      </c>
      <c r="I26" s="89">
        <f t="shared" si="9"/>
        <v>0.3562751955575727</v>
      </c>
      <c r="J26" s="89">
        <f t="shared" si="9"/>
        <v>0.35292194523906822</v>
      </c>
      <c r="K26" s="89">
        <f t="shared" si="9"/>
        <v>0.32820690205678099</v>
      </c>
      <c r="L26" s="89">
        <f t="shared" si="9"/>
        <v>0.29655612244897961</v>
      </c>
      <c r="M26" s="89">
        <f t="shared" si="9"/>
        <v>0.33178611640892486</v>
      </c>
      <c r="N26" s="89">
        <f t="shared" si="9"/>
        <v>0.34307069724243161</v>
      </c>
      <c r="O26" s="89">
        <f t="shared" si="9"/>
        <v>0.36581678092831549</v>
      </c>
      <c r="P26" s="89">
        <f t="shared" si="9"/>
        <v>0.3585384202041913</v>
      </c>
      <c r="Q26" s="89">
        <f t="shared" si="9"/>
        <v>0.32740259740259742</v>
      </c>
      <c r="R26" s="89">
        <f t="shared" si="9"/>
        <v>0.32096751963982173</v>
      </c>
      <c r="S26" s="89">
        <f t="shared" si="9"/>
        <v>0.29517689268359143</v>
      </c>
      <c r="T26" s="89">
        <f t="shared" si="9"/>
        <v>0.27506728014584597</v>
      </c>
      <c r="U26" s="89">
        <f t="shared" si="9"/>
        <v>0.27023378404439968</v>
      </c>
      <c r="V26" s="89">
        <f t="shared" si="9"/>
        <v>0.26220607528509438</v>
      </c>
      <c r="W26" s="89">
        <f t="shared" ref="W26:X26" si="10">W8/W7</f>
        <v>7.938604602013051E-2</v>
      </c>
      <c r="X26" s="89">
        <f t="shared" si="10"/>
        <v>3.2170923379174855E-2</v>
      </c>
      <c r="Y26" s="89">
        <f t="shared" ref="Y26" si="11">Y8/Y7</f>
        <v>8.1807272916992746E-2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5.1721194879089619E-2</v>
      </c>
      <c r="C28" s="89">
        <f t="shared" ref="C28:V28" si="12">C15/C8</f>
        <v>5.0577181208053691E-2</v>
      </c>
      <c r="D28" s="89">
        <f t="shared" si="12"/>
        <v>6.4620036813042334E-2</v>
      </c>
      <c r="E28" s="89">
        <f t="shared" si="12"/>
        <v>7.4555252085332549E-2</v>
      </c>
      <c r="F28" s="89">
        <f t="shared" si="12"/>
        <v>8.0117244748412308E-2</v>
      </c>
      <c r="G28" s="89">
        <f t="shared" si="12"/>
        <v>6.7308988007007145E-2</v>
      </c>
      <c r="H28" s="89">
        <f t="shared" si="12"/>
        <v>6.7084138298581036E-2</v>
      </c>
      <c r="I28" s="89">
        <f t="shared" si="12"/>
        <v>7.2161858373922819E-2</v>
      </c>
      <c r="J28" s="89">
        <f t="shared" si="12"/>
        <v>7.0248571869692758E-2</v>
      </c>
      <c r="K28" s="89">
        <f t="shared" si="12"/>
        <v>6.785569517632753E-2</v>
      </c>
      <c r="L28" s="89">
        <f t="shared" si="12"/>
        <v>7.1154745208041145E-2</v>
      </c>
      <c r="M28" s="89">
        <f t="shared" si="12"/>
        <v>4.7233187893898472E-2</v>
      </c>
      <c r="N28" s="89">
        <f t="shared" si="12"/>
        <v>4.1253061750676806E-2</v>
      </c>
      <c r="O28" s="89">
        <f t="shared" si="12"/>
        <v>3.6235986864454763E-2</v>
      </c>
      <c r="P28" s="89">
        <f t="shared" si="12"/>
        <v>3.9386127929980218E-2</v>
      </c>
      <c r="Q28" s="89">
        <f t="shared" si="12"/>
        <v>4.4030146767155894E-2</v>
      </c>
      <c r="R28" s="89">
        <f t="shared" si="12"/>
        <v>4.8593716453159665E-2</v>
      </c>
      <c r="S28" s="89">
        <f t="shared" si="12"/>
        <v>5.3696438187552889E-2</v>
      </c>
      <c r="T28" s="89">
        <f t="shared" si="12"/>
        <v>6.0280890011046237E-2</v>
      </c>
      <c r="U28" s="89">
        <f t="shared" si="12"/>
        <v>6.2326540321941161E-2</v>
      </c>
      <c r="V28" s="89">
        <f t="shared" si="12"/>
        <v>5.9810638134092833E-2</v>
      </c>
      <c r="W28" s="89">
        <f t="shared" ref="W28:X28" si="13">W15/W8</f>
        <v>0.19267886855241265</v>
      </c>
      <c r="X28" s="89">
        <f t="shared" si="13"/>
        <v>0.39355385920271418</v>
      </c>
      <c r="Y28" s="89">
        <f t="shared" ref="Y28" si="14">Y15/Y8</f>
        <v>0.17155612244897958</v>
      </c>
    </row>
    <row r="29" spans="1:25" x14ac:dyDescent="0.3">
      <c r="A29" s="75" t="s">
        <v>213</v>
      </c>
      <c r="B29" s="89">
        <f>B10/B8</f>
        <v>0.30389758179231863</v>
      </c>
      <c r="C29" s="89">
        <f t="shared" ref="C29:V29" si="15">C10/C8</f>
        <v>0.30829530201342281</v>
      </c>
      <c r="D29" s="89">
        <f t="shared" si="15"/>
        <v>0.29877728109387325</v>
      </c>
      <c r="E29" s="89">
        <f t="shared" si="15"/>
        <v>0.29512069092788074</v>
      </c>
      <c r="F29" s="89">
        <f t="shared" si="15"/>
        <v>0.29156489171144767</v>
      </c>
      <c r="G29" s="89">
        <f t="shared" si="15"/>
        <v>0.27853389031127879</v>
      </c>
      <c r="H29" s="89">
        <f t="shared" si="15"/>
        <v>0.27526480580907337</v>
      </c>
      <c r="I29" s="89">
        <f t="shared" si="15"/>
        <v>0.27695766204570998</v>
      </c>
      <c r="J29" s="89">
        <f t="shared" si="15"/>
        <v>0.27103597344449593</v>
      </c>
      <c r="K29" s="89">
        <f t="shared" si="15"/>
        <v>0.25837049047426025</v>
      </c>
      <c r="L29" s="89">
        <f t="shared" si="15"/>
        <v>0.27975689574567553</v>
      </c>
      <c r="M29" s="89">
        <f t="shared" si="15"/>
        <v>0.31193295934621512</v>
      </c>
      <c r="N29" s="89">
        <f t="shared" si="15"/>
        <v>0.27723346654634523</v>
      </c>
      <c r="O29" s="89">
        <f t="shared" si="15"/>
        <v>0.26610802853583965</v>
      </c>
      <c r="P29" s="89">
        <f t="shared" si="15"/>
        <v>0.29278820214615431</v>
      </c>
      <c r="Q29" s="89">
        <f t="shared" si="15"/>
        <v>0.29340208911807486</v>
      </c>
      <c r="R29" s="89">
        <f t="shared" si="15"/>
        <v>0.32655836255635867</v>
      </c>
      <c r="S29" s="89">
        <f t="shared" si="15"/>
        <v>0.32464035695053467</v>
      </c>
      <c r="T29" s="89">
        <f t="shared" si="15"/>
        <v>0.32018305191731106</v>
      </c>
      <c r="U29" s="89">
        <f t="shared" si="15"/>
        <v>0.29640789786694155</v>
      </c>
      <c r="V29" s="89">
        <f t="shared" si="15"/>
        <v>0.29027788468940036</v>
      </c>
      <c r="W29" s="89">
        <f t="shared" ref="W29:X29" si="16">W10/W8</f>
        <v>0.22163061564059899</v>
      </c>
      <c r="X29" s="89">
        <f t="shared" si="16"/>
        <v>0.12977099236641221</v>
      </c>
      <c r="Y29" s="89">
        <f t="shared" ref="Y29" si="17">Y10/Y8</f>
        <v>0.23628826530612246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147217</v>
      </c>
      <c r="C32" s="42">
        <v>164972</v>
      </c>
      <c r="D32" s="42">
        <v>144292</v>
      </c>
      <c r="E32" s="42">
        <v>139722</v>
      </c>
      <c r="F32" s="42">
        <v>137281</v>
      </c>
      <c r="G32" s="42">
        <v>151993</v>
      </c>
      <c r="H32" s="42">
        <v>162613</v>
      </c>
      <c r="I32" s="42">
        <v>174283</v>
      </c>
      <c r="J32" s="42">
        <v>172311</v>
      </c>
      <c r="K32" s="42">
        <v>167311</v>
      </c>
      <c r="L32" s="42">
        <v>119490</v>
      </c>
      <c r="M32" s="42">
        <v>147993</v>
      </c>
      <c r="N32" s="42">
        <v>157284</v>
      </c>
      <c r="O32" s="42">
        <v>178158</v>
      </c>
      <c r="P32" s="42">
        <v>172444</v>
      </c>
      <c r="Q32" s="42">
        <v>170169</v>
      </c>
      <c r="R32" s="42">
        <v>164737</v>
      </c>
      <c r="S32" s="42">
        <v>167191</v>
      </c>
      <c r="T32" s="42">
        <v>172505</v>
      </c>
      <c r="U32" s="42">
        <v>178614</v>
      </c>
      <c r="V32" s="42">
        <v>181022</v>
      </c>
      <c r="W32" s="42">
        <v>152768</v>
      </c>
      <c r="X32" s="42">
        <v>167355</v>
      </c>
      <c r="Y32" s="42">
        <v>190067</v>
      </c>
    </row>
    <row r="33" spans="1:25" x14ac:dyDescent="0.3">
      <c r="A33" s="16" t="s">
        <v>116</v>
      </c>
      <c r="B33" s="42">
        <v>131799</v>
      </c>
      <c r="C33" s="42">
        <v>147887</v>
      </c>
      <c r="D33" s="42">
        <v>127716</v>
      </c>
      <c r="E33" s="42">
        <v>122479</v>
      </c>
      <c r="F33" s="68">
        <v>119347</v>
      </c>
      <c r="G33" s="68">
        <v>131517</v>
      </c>
      <c r="H33" s="68">
        <v>140388</v>
      </c>
      <c r="I33" s="68">
        <v>150853</v>
      </c>
      <c r="J33" s="68">
        <v>148281</v>
      </c>
      <c r="K33" s="68">
        <v>142407</v>
      </c>
      <c r="L33" s="68">
        <v>97804</v>
      </c>
      <c r="M33" s="68">
        <v>122929</v>
      </c>
      <c r="N33" s="68">
        <v>131806</v>
      </c>
      <c r="O33" s="68">
        <v>149164</v>
      </c>
      <c r="P33" s="68">
        <v>141313</v>
      </c>
      <c r="Q33" s="68">
        <v>137321</v>
      </c>
      <c r="R33" s="42">
        <v>134365</v>
      </c>
      <c r="S33" s="42">
        <v>134138</v>
      </c>
      <c r="T33" s="42">
        <v>137483</v>
      </c>
      <c r="U33" s="42">
        <v>143370</v>
      </c>
      <c r="V33" s="42">
        <v>144768</v>
      </c>
      <c r="W33" s="42">
        <v>120240</v>
      </c>
      <c r="X33" s="42">
        <v>135861</v>
      </c>
      <c r="Y33" s="42">
        <v>149295</v>
      </c>
    </row>
    <row r="34" spans="1:25" x14ac:dyDescent="0.3">
      <c r="A34" s="16" t="s">
        <v>117</v>
      </c>
      <c r="B34" s="42">
        <v>15418</v>
      </c>
      <c r="C34" s="42">
        <v>17085</v>
      </c>
      <c r="D34" s="42">
        <v>16576</v>
      </c>
      <c r="E34" s="42">
        <v>17244</v>
      </c>
      <c r="F34" s="68">
        <v>17934</v>
      </c>
      <c r="G34" s="68">
        <v>20476</v>
      </c>
      <c r="H34" s="68">
        <v>22225</v>
      </c>
      <c r="I34" s="68">
        <v>23430</v>
      </c>
      <c r="J34" s="68">
        <v>24030</v>
      </c>
      <c r="K34" s="68">
        <v>24904</v>
      </c>
      <c r="L34" s="68">
        <v>21686</v>
      </c>
      <c r="M34" s="68">
        <v>25064</v>
      </c>
      <c r="N34" s="68">
        <v>25478</v>
      </c>
      <c r="O34" s="68">
        <v>28993</v>
      </c>
      <c r="P34" s="68">
        <v>31131</v>
      </c>
      <c r="Q34" s="42">
        <v>32848</v>
      </c>
      <c r="R34" s="42">
        <v>30373</v>
      </c>
      <c r="S34" s="42">
        <v>33053</v>
      </c>
      <c r="T34" s="42">
        <v>35022</v>
      </c>
      <c r="U34" s="42">
        <v>35245</v>
      </c>
      <c r="V34" s="42">
        <v>36254</v>
      </c>
      <c r="W34" s="42">
        <v>32528</v>
      </c>
      <c r="X34" s="42">
        <v>31495</v>
      </c>
      <c r="Y34" s="42">
        <v>40772</v>
      </c>
    </row>
    <row r="35" spans="1:25" x14ac:dyDescent="0.3">
      <c r="A35" s="76" t="s">
        <v>2</v>
      </c>
      <c r="B35" s="3">
        <f>B36+B44</f>
        <v>2517</v>
      </c>
      <c r="C35" s="3">
        <f t="shared" ref="C35:V35" si="18">C36+C44</f>
        <v>2628</v>
      </c>
      <c r="D35" s="3">
        <f t="shared" si="18"/>
        <v>2433</v>
      </c>
      <c r="E35" s="3">
        <f t="shared" si="18"/>
        <v>2466</v>
      </c>
      <c r="F35" s="3">
        <f t="shared" si="18"/>
        <v>2339</v>
      </c>
      <c r="G35" s="3">
        <f t="shared" si="18"/>
        <v>2546</v>
      </c>
      <c r="H35" s="3">
        <f t="shared" si="18"/>
        <v>2703</v>
      </c>
      <c r="I35" s="3">
        <f t="shared" si="18"/>
        <v>2902</v>
      </c>
      <c r="J35" s="3">
        <f t="shared" si="18"/>
        <v>3456</v>
      </c>
      <c r="K35" s="3">
        <f t="shared" si="18"/>
        <v>3759</v>
      </c>
      <c r="L35" s="3">
        <f t="shared" si="18"/>
        <v>3756</v>
      </c>
      <c r="M35" s="3">
        <f t="shared" si="18"/>
        <v>4292</v>
      </c>
      <c r="N35" s="3">
        <f t="shared" si="18"/>
        <v>4257</v>
      </c>
      <c r="O35" s="3">
        <f t="shared" si="18"/>
        <v>4927</v>
      </c>
      <c r="P35" s="3">
        <f t="shared" si="18"/>
        <v>4633</v>
      </c>
      <c r="Q35" s="3">
        <f t="shared" si="18"/>
        <v>4663</v>
      </c>
      <c r="R35" s="3">
        <f t="shared" si="18"/>
        <v>4599</v>
      </c>
      <c r="S35" s="3">
        <f t="shared" si="18"/>
        <v>4984</v>
      </c>
      <c r="T35" s="3">
        <f t="shared" si="18"/>
        <v>5831</v>
      </c>
      <c r="U35" s="3">
        <f t="shared" si="18"/>
        <v>6207</v>
      </c>
      <c r="V35" s="3">
        <f t="shared" si="18"/>
        <v>6882</v>
      </c>
      <c r="W35" s="3">
        <f t="shared" ref="W35:X35" si="19">W36+W44</f>
        <v>1525</v>
      </c>
      <c r="X35" s="3">
        <f t="shared" si="19"/>
        <v>987</v>
      </c>
      <c r="Y35" s="3">
        <f t="shared" ref="Y35" si="20">Y36+Y44</f>
        <v>3781</v>
      </c>
    </row>
    <row r="36" spans="1:25" x14ac:dyDescent="0.3">
      <c r="A36" s="77" t="s">
        <v>107</v>
      </c>
      <c r="B36" s="42">
        <v>1787</v>
      </c>
      <c r="C36" s="42">
        <v>1855</v>
      </c>
      <c r="D36" s="42">
        <v>1628</v>
      </c>
      <c r="E36" s="42">
        <v>1643</v>
      </c>
      <c r="F36" s="68">
        <v>1549</v>
      </c>
      <c r="G36" s="68">
        <v>1684</v>
      </c>
      <c r="H36" s="68">
        <v>1773</v>
      </c>
      <c r="I36" s="68">
        <v>1871</v>
      </c>
      <c r="J36" s="68">
        <v>2247</v>
      </c>
      <c r="K36" s="68">
        <v>2382</v>
      </c>
      <c r="L36" s="68">
        <v>2336</v>
      </c>
      <c r="M36" s="68">
        <v>2615</v>
      </c>
      <c r="N36" s="68">
        <v>2492</v>
      </c>
      <c r="O36" s="68">
        <v>2752</v>
      </c>
      <c r="P36" s="68">
        <v>2651</v>
      </c>
      <c r="Q36" s="68">
        <v>2430</v>
      </c>
      <c r="R36" s="42">
        <v>2436</v>
      </c>
      <c r="S36" s="42">
        <v>2625</v>
      </c>
      <c r="T36" s="42">
        <v>2814</v>
      </c>
      <c r="U36" s="42">
        <v>3143</v>
      </c>
      <c r="V36" s="42">
        <v>3537</v>
      </c>
      <c r="W36" s="42">
        <v>686</v>
      </c>
      <c r="X36" s="42">
        <v>381</v>
      </c>
      <c r="Y36" s="42">
        <v>1494</v>
      </c>
    </row>
    <row r="37" spans="1:25" x14ac:dyDescent="0.3">
      <c r="A37" s="78" t="s">
        <v>201</v>
      </c>
      <c r="B37" s="42">
        <v>1008</v>
      </c>
      <c r="C37" s="42">
        <v>1049</v>
      </c>
      <c r="D37" s="42">
        <v>914</v>
      </c>
      <c r="E37" s="42">
        <v>912</v>
      </c>
      <c r="F37" s="68">
        <v>858</v>
      </c>
      <c r="G37" s="68">
        <v>924</v>
      </c>
      <c r="H37" s="68">
        <v>939</v>
      </c>
      <c r="I37" s="68">
        <v>949</v>
      </c>
      <c r="J37" s="68">
        <v>1116</v>
      </c>
      <c r="K37" s="68">
        <v>1173</v>
      </c>
      <c r="L37" s="68">
        <v>1109</v>
      </c>
      <c r="M37" s="68">
        <v>1191</v>
      </c>
      <c r="N37" s="68">
        <v>1103</v>
      </c>
      <c r="O37" s="68">
        <v>1173</v>
      </c>
      <c r="P37" s="68">
        <v>1081</v>
      </c>
      <c r="Q37" s="68">
        <v>944</v>
      </c>
      <c r="R37" s="42">
        <v>901</v>
      </c>
      <c r="S37" s="42">
        <v>889</v>
      </c>
      <c r="T37" s="42">
        <v>874</v>
      </c>
      <c r="U37" s="42">
        <v>873</v>
      </c>
      <c r="V37" s="42">
        <v>897</v>
      </c>
      <c r="W37" s="42">
        <v>200</v>
      </c>
      <c r="X37" s="42">
        <v>112</v>
      </c>
      <c r="Y37" s="42">
        <v>344</v>
      </c>
    </row>
    <row r="38" spans="1:25" x14ac:dyDescent="0.3">
      <c r="A38" s="79" t="s">
        <v>202</v>
      </c>
      <c r="B38" s="42">
        <v>26</v>
      </c>
      <c r="C38" s="42">
        <v>28</v>
      </c>
      <c r="D38" s="42">
        <v>31</v>
      </c>
      <c r="E38" s="42">
        <v>25</v>
      </c>
      <c r="F38" s="68">
        <v>39</v>
      </c>
      <c r="G38" s="68">
        <v>45</v>
      </c>
      <c r="H38" s="68">
        <v>48</v>
      </c>
      <c r="I38" s="68">
        <v>43</v>
      </c>
      <c r="J38" s="68">
        <v>45</v>
      </c>
      <c r="K38" s="68">
        <v>46</v>
      </c>
      <c r="L38" s="68">
        <v>45</v>
      </c>
      <c r="M38" s="68">
        <v>46</v>
      </c>
      <c r="N38" s="68">
        <v>47</v>
      </c>
      <c r="O38" s="68">
        <v>49</v>
      </c>
      <c r="P38" s="68">
        <v>50</v>
      </c>
      <c r="Q38" s="68">
        <v>52</v>
      </c>
      <c r="R38" s="42">
        <v>54</v>
      </c>
      <c r="S38" s="42">
        <v>56</v>
      </c>
      <c r="T38" s="42">
        <v>59</v>
      </c>
      <c r="U38" s="42">
        <v>61</v>
      </c>
      <c r="V38" s="42">
        <v>63</v>
      </c>
      <c r="W38" s="42">
        <v>57</v>
      </c>
      <c r="X38" s="42">
        <v>59</v>
      </c>
      <c r="Y38" s="42">
        <v>64</v>
      </c>
    </row>
    <row r="39" spans="1:25" x14ac:dyDescent="0.3">
      <c r="A39" s="79" t="s">
        <v>203</v>
      </c>
      <c r="B39" s="42">
        <v>982</v>
      </c>
      <c r="C39" s="42">
        <v>1021</v>
      </c>
      <c r="D39" s="42">
        <v>883</v>
      </c>
      <c r="E39" s="42">
        <v>887</v>
      </c>
      <c r="F39" s="68">
        <v>820</v>
      </c>
      <c r="G39" s="68">
        <v>879</v>
      </c>
      <c r="H39" s="68">
        <v>892</v>
      </c>
      <c r="I39" s="68">
        <v>906</v>
      </c>
      <c r="J39" s="68">
        <v>1071</v>
      </c>
      <c r="K39" s="68">
        <v>1127</v>
      </c>
      <c r="L39" s="68">
        <v>1065</v>
      </c>
      <c r="M39" s="68">
        <v>1146</v>
      </c>
      <c r="N39" s="68">
        <v>1055</v>
      </c>
      <c r="O39" s="68">
        <v>1124</v>
      </c>
      <c r="P39" s="68">
        <v>1031</v>
      </c>
      <c r="Q39" s="68">
        <v>892</v>
      </c>
      <c r="R39" s="42">
        <v>846</v>
      </c>
      <c r="S39" s="42">
        <v>833</v>
      </c>
      <c r="T39" s="42">
        <v>815</v>
      </c>
      <c r="U39" s="42">
        <v>812</v>
      </c>
      <c r="V39" s="42">
        <v>833</v>
      </c>
      <c r="W39" s="42">
        <v>143</v>
      </c>
      <c r="X39" s="42">
        <v>54</v>
      </c>
      <c r="Y39" s="42">
        <v>280</v>
      </c>
    </row>
    <row r="40" spans="1:25" x14ac:dyDescent="0.3">
      <c r="A40" s="78" t="s">
        <v>204</v>
      </c>
      <c r="B40" s="42">
        <v>779</v>
      </c>
      <c r="C40" s="42">
        <v>806</v>
      </c>
      <c r="D40" s="42">
        <v>715</v>
      </c>
      <c r="E40" s="42">
        <v>731</v>
      </c>
      <c r="F40" s="68">
        <v>691</v>
      </c>
      <c r="G40" s="68">
        <v>759</v>
      </c>
      <c r="H40" s="68">
        <v>833</v>
      </c>
      <c r="I40" s="68">
        <v>922</v>
      </c>
      <c r="J40" s="68">
        <v>1131</v>
      </c>
      <c r="K40" s="68">
        <v>1209</v>
      </c>
      <c r="L40" s="68">
        <v>1227</v>
      </c>
      <c r="M40" s="68">
        <v>1423</v>
      </c>
      <c r="N40" s="68">
        <v>1389</v>
      </c>
      <c r="O40" s="68">
        <v>1579</v>
      </c>
      <c r="P40" s="68">
        <v>1570</v>
      </c>
      <c r="Q40" s="68">
        <v>1486</v>
      </c>
      <c r="R40" s="42">
        <v>1536</v>
      </c>
      <c r="S40" s="42">
        <v>1737</v>
      </c>
      <c r="T40" s="42">
        <v>1940</v>
      </c>
      <c r="U40" s="42">
        <v>2270</v>
      </c>
      <c r="V40" s="42">
        <v>2641</v>
      </c>
      <c r="W40" s="42">
        <v>486</v>
      </c>
      <c r="X40" s="42">
        <v>268</v>
      </c>
      <c r="Y40" s="42">
        <v>1150</v>
      </c>
    </row>
    <row r="41" spans="1:25" x14ac:dyDescent="0.3">
      <c r="A41" s="79" t="s">
        <v>205</v>
      </c>
      <c r="B41" s="42">
        <v>3</v>
      </c>
      <c r="C41" s="42">
        <v>4</v>
      </c>
      <c r="D41" s="42">
        <v>4</v>
      </c>
      <c r="E41" s="42">
        <v>4</v>
      </c>
      <c r="F41" s="68">
        <v>4</v>
      </c>
      <c r="G41" s="68">
        <v>4</v>
      </c>
      <c r="H41" s="68">
        <v>4</v>
      </c>
      <c r="I41" s="68">
        <v>5</v>
      </c>
      <c r="J41" s="68">
        <v>5</v>
      </c>
      <c r="K41" s="68">
        <v>5</v>
      </c>
      <c r="L41" s="68">
        <v>6</v>
      </c>
      <c r="M41" s="68">
        <v>7</v>
      </c>
      <c r="N41" s="68">
        <v>7</v>
      </c>
      <c r="O41" s="68">
        <v>8</v>
      </c>
      <c r="P41" s="68">
        <v>8</v>
      </c>
      <c r="Q41" s="68">
        <v>8</v>
      </c>
      <c r="R41" s="42">
        <v>10</v>
      </c>
      <c r="S41" s="42">
        <v>11</v>
      </c>
      <c r="T41" s="42">
        <v>11</v>
      </c>
      <c r="U41" s="42">
        <v>11</v>
      </c>
      <c r="V41" s="42">
        <v>11</v>
      </c>
      <c r="W41" s="42">
        <v>3</v>
      </c>
      <c r="X41" s="42">
        <v>3</v>
      </c>
      <c r="Y41" s="42">
        <v>6</v>
      </c>
    </row>
    <row r="42" spans="1:25" x14ac:dyDescent="0.3">
      <c r="A42" s="79" t="s">
        <v>206</v>
      </c>
      <c r="B42" s="42">
        <v>56</v>
      </c>
      <c r="C42" s="42">
        <v>57</v>
      </c>
      <c r="D42" s="42">
        <v>61</v>
      </c>
      <c r="E42" s="42">
        <v>68</v>
      </c>
      <c r="F42" s="68">
        <v>75</v>
      </c>
      <c r="G42" s="68">
        <v>87</v>
      </c>
      <c r="H42" s="68">
        <v>99</v>
      </c>
      <c r="I42" s="68">
        <v>110</v>
      </c>
      <c r="J42" s="68">
        <v>125</v>
      </c>
      <c r="K42" s="68">
        <v>139</v>
      </c>
      <c r="L42" s="68">
        <v>156</v>
      </c>
      <c r="M42" s="68">
        <v>155</v>
      </c>
      <c r="N42" s="68">
        <v>151</v>
      </c>
      <c r="O42" s="68">
        <v>170</v>
      </c>
      <c r="P42" s="68">
        <v>191</v>
      </c>
      <c r="Q42" s="68">
        <v>193</v>
      </c>
      <c r="R42" s="42">
        <v>207</v>
      </c>
      <c r="S42" s="42">
        <v>227</v>
      </c>
      <c r="T42" s="42">
        <v>240</v>
      </c>
      <c r="U42" s="42">
        <v>274</v>
      </c>
      <c r="V42" s="42">
        <v>230</v>
      </c>
      <c r="W42" s="42">
        <v>59</v>
      </c>
      <c r="X42" s="42">
        <v>56</v>
      </c>
      <c r="Y42" s="42">
        <v>70</v>
      </c>
    </row>
    <row r="43" spans="1:25" x14ac:dyDescent="0.3">
      <c r="A43" s="79" t="s">
        <v>207</v>
      </c>
      <c r="B43" s="42">
        <v>720</v>
      </c>
      <c r="C43" s="42">
        <v>745</v>
      </c>
      <c r="D43" s="42">
        <v>650</v>
      </c>
      <c r="E43" s="42">
        <v>659</v>
      </c>
      <c r="F43" s="68">
        <v>612</v>
      </c>
      <c r="G43" s="68">
        <v>668</v>
      </c>
      <c r="H43" s="68">
        <v>730</v>
      </c>
      <c r="I43" s="68">
        <v>807</v>
      </c>
      <c r="J43" s="68">
        <v>1001</v>
      </c>
      <c r="K43" s="68">
        <v>1064</v>
      </c>
      <c r="L43" s="68">
        <v>1064</v>
      </c>
      <c r="M43" s="68">
        <v>1261</v>
      </c>
      <c r="N43" s="68">
        <v>1231</v>
      </c>
      <c r="O43" s="68">
        <v>1400</v>
      </c>
      <c r="P43" s="68">
        <v>1371</v>
      </c>
      <c r="Q43" s="68">
        <v>1284</v>
      </c>
      <c r="R43" s="42">
        <v>1319</v>
      </c>
      <c r="S43" s="42">
        <v>1499</v>
      </c>
      <c r="T43" s="42">
        <v>1689</v>
      </c>
      <c r="U43" s="42">
        <v>1985</v>
      </c>
      <c r="V43" s="42">
        <v>2400</v>
      </c>
      <c r="W43" s="42">
        <v>423</v>
      </c>
      <c r="X43" s="42">
        <v>209</v>
      </c>
      <c r="Y43" s="42">
        <v>1074</v>
      </c>
    </row>
    <row r="44" spans="1:25" x14ac:dyDescent="0.3">
      <c r="A44" s="77" t="s">
        <v>108</v>
      </c>
      <c r="B44" s="42">
        <v>730</v>
      </c>
      <c r="C44" s="42">
        <v>773</v>
      </c>
      <c r="D44" s="42">
        <v>805</v>
      </c>
      <c r="E44" s="42">
        <v>823</v>
      </c>
      <c r="F44" s="68">
        <v>790</v>
      </c>
      <c r="G44" s="68">
        <v>862</v>
      </c>
      <c r="H44" s="68">
        <v>930</v>
      </c>
      <c r="I44" s="68">
        <v>1031</v>
      </c>
      <c r="J44" s="68">
        <v>1209</v>
      </c>
      <c r="K44" s="68">
        <v>1377</v>
      </c>
      <c r="L44" s="68">
        <v>1420</v>
      </c>
      <c r="M44" s="68">
        <v>1677</v>
      </c>
      <c r="N44" s="68">
        <v>1765</v>
      </c>
      <c r="O44" s="68">
        <v>2175</v>
      </c>
      <c r="P44" s="68">
        <v>1982</v>
      </c>
      <c r="Q44" s="68">
        <v>2233</v>
      </c>
      <c r="R44" s="42">
        <v>2163</v>
      </c>
      <c r="S44" s="42">
        <v>2359</v>
      </c>
      <c r="T44" s="42">
        <v>3017</v>
      </c>
      <c r="U44" s="42">
        <v>3064</v>
      </c>
      <c r="V44" s="42">
        <v>3345</v>
      </c>
      <c r="W44" s="42">
        <v>839</v>
      </c>
      <c r="X44" s="42">
        <v>606</v>
      </c>
      <c r="Y44" s="42">
        <v>2287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4.41001191895114E-2</v>
      </c>
      <c r="D46" s="65">
        <f t="shared" si="21"/>
        <v>-7.420091324200917E-2</v>
      </c>
      <c r="E46" s="65">
        <f t="shared" si="21"/>
        <v>1.3563501849568338E-2</v>
      </c>
      <c r="F46" s="65">
        <f t="shared" si="21"/>
        <v>-5.1500405515004011E-2</v>
      </c>
      <c r="G46" s="65">
        <f t="shared" si="21"/>
        <v>8.8499358700299346E-2</v>
      </c>
      <c r="H46" s="65">
        <f t="shared" si="21"/>
        <v>6.1665357423409173E-2</v>
      </c>
      <c r="I46" s="65">
        <f t="shared" si="21"/>
        <v>7.3621901590825045E-2</v>
      </c>
      <c r="J46" s="65">
        <f t="shared" si="21"/>
        <v>0.19090282563749139</v>
      </c>
      <c r="K46" s="65">
        <f t="shared" si="21"/>
        <v>8.767361111111116E-2</v>
      </c>
      <c r="L46" s="65">
        <f t="shared" si="21"/>
        <v>-7.9808459696728562E-4</v>
      </c>
      <c r="M46" s="65">
        <f t="shared" si="21"/>
        <v>0.14270500532481356</v>
      </c>
      <c r="N46" s="65">
        <f t="shared" si="21"/>
        <v>-8.1547064305684813E-3</v>
      </c>
      <c r="O46" s="65">
        <f t="shared" si="21"/>
        <v>0.15738783180643656</v>
      </c>
      <c r="P46" s="65">
        <f t="shared" si="21"/>
        <v>-5.9671199512888129E-2</v>
      </c>
      <c r="Q46" s="65">
        <f t="shared" si="21"/>
        <v>6.4752859917980299E-3</v>
      </c>
      <c r="R46" s="65">
        <f t="shared" si="21"/>
        <v>-1.3725069697619552E-2</v>
      </c>
      <c r="S46" s="65">
        <f t="shared" si="21"/>
        <v>8.3713850837138448E-2</v>
      </c>
      <c r="T46" s="65">
        <f t="shared" si="21"/>
        <v>0.16994382022471921</v>
      </c>
      <c r="U46" s="65">
        <f t="shared" si="21"/>
        <v>6.4482936031555527E-2</v>
      </c>
      <c r="V46" s="65">
        <f t="shared" si="21"/>
        <v>0.10874818753020787</v>
      </c>
      <c r="W46" s="65">
        <f t="shared" si="21"/>
        <v>-0.77840743969776227</v>
      </c>
      <c r="X46" s="65">
        <f t="shared" si="21"/>
        <v>-0.35278688524590163</v>
      </c>
      <c r="Y46" s="65">
        <f t="shared" si="21"/>
        <v>2.8308004052684903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3.8052602126468882E-2</v>
      </c>
      <c r="D47" s="65">
        <f t="shared" si="21"/>
        <v>-0.12237196765498648</v>
      </c>
      <c r="E47" s="65">
        <f t="shared" si="21"/>
        <v>9.2137592137591096E-3</v>
      </c>
      <c r="F47" s="65">
        <f t="shared" si="21"/>
        <v>-5.7212416311625103E-2</v>
      </c>
      <c r="G47" s="65">
        <f t="shared" si="21"/>
        <v>8.7153001936733476E-2</v>
      </c>
      <c r="H47" s="65">
        <f t="shared" si="21"/>
        <v>5.2850356294536827E-2</v>
      </c>
      <c r="I47" s="65">
        <f t="shared" si="21"/>
        <v>5.5273547659334454E-2</v>
      </c>
      <c r="J47" s="65">
        <f t="shared" si="21"/>
        <v>0.20096205237840725</v>
      </c>
      <c r="K47" s="65">
        <f t="shared" si="21"/>
        <v>6.0080106809078826E-2</v>
      </c>
      <c r="L47" s="65">
        <f t="shared" si="21"/>
        <v>-1.9311502938706981E-2</v>
      </c>
      <c r="M47" s="65">
        <f t="shared" si="21"/>
        <v>0.11943493150684925</v>
      </c>
      <c r="N47" s="65">
        <f t="shared" si="21"/>
        <v>-4.7036328871892907E-2</v>
      </c>
      <c r="O47" s="65">
        <f t="shared" si="21"/>
        <v>0.1043338683788122</v>
      </c>
      <c r="P47" s="65">
        <f t="shared" si="21"/>
        <v>-3.6700581395348819E-2</v>
      </c>
      <c r="Q47" s="65">
        <f t="shared" si="21"/>
        <v>-8.3364768012070933E-2</v>
      </c>
      <c r="R47" s="65">
        <f t="shared" si="21"/>
        <v>2.4691358024691024E-3</v>
      </c>
      <c r="S47" s="65">
        <f t="shared" si="21"/>
        <v>7.7586206896551824E-2</v>
      </c>
      <c r="T47" s="65">
        <f t="shared" si="21"/>
        <v>7.2000000000000064E-2</v>
      </c>
      <c r="U47" s="65">
        <f t="shared" si="21"/>
        <v>0.11691542288557222</v>
      </c>
      <c r="V47" s="65">
        <f t="shared" si="21"/>
        <v>0.12535793827553299</v>
      </c>
      <c r="W47" s="65">
        <f t="shared" si="21"/>
        <v>-0.80605032513429453</v>
      </c>
      <c r="X47" s="65">
        <f t="shared" si="21"/>
        <v>-0.44460641399416911</v>
      </c>
      <c r="Y47" s="65">
        <f t="shared" si="21"/>
        <v>2.9212598425196852</v>
      </c>
    </row>
    <row r="48" spans="1:25" x14ac:dyDescent="0.3">
      <c r="A48" s="74" t="s">
        <v>214</v>
      </c>
      <c r="B48" s="65" t="s">
        <v>3</v>
      </c>
      <c r="C48" s="65">
        <f>C37/B37-1</f>
        <v>4.0674603174603252E-2</v>
      </c>
      <c r="D48" s="65">
        <f>D37/C37-1</f>
        <v>-0.12869399428026695</v>
      </c>
      <c r="E48" s="65">
        <f>E37/D37-1</f>
        <v>-2.1881838074397919E-3</v>
      </c>
      <c r="F48" s="65">
        <f>F37/E37-1</f>
        <v>-5.9210526315789491E-2</v>
      </c>
      <c r="G48" s="65">
        <f t="shared" si="21"/>
        <v>7.6923076923076872E-2</v>
      </c>
      <c r="H48" s="65">
        <f t="shared" si="21"/>
        <v>1.6233766233766156E-2</v>
      </c>
      <c r="I48" s="65">
        <f t="shared" si="21"/>
        <v>1.0649627263045858E-2</v>
      </c>
      <c r="J48" s="65">
        <f t="shared" si="21"/>
        <v>0.17597471022128564</v>
      </c>
      <c r="K48" s="65">
        <f t="shared" si="21"/>
        <v>5.1075268817204256E-2</v>
      </c>
      <c r="L48" s="65">
        <f t="shared" si="21"/>
        <v>-5.4560954816709306E-2</v>
      </c>
      <c r="M48" s="65">
        <f t="shared" si="21"/>
        <v>7.3940486925157867E-2</v>
      </c>
      <c r="N48" s="65">
        <f t="shared" si="21"/>
        <v>-7.3887489504617987E-2</v>
      </c>
      <c r="O48" s="65">
        <f t="shared" si="21"/>
        <v>6.3463281958295648E-2</v>
      </c>
      <c r="P48" s="65">
        <f t="shared" si="21"/>
        <v>-7.8431372549019662E-2</v>
      </c>
      <c r="Q48" s="65">
        <f t="shared" si="21"/>
        <v>-0.12673450508788164</v>
      </c>
      <c r="R48" s="65">
        <f t="shared" si="21"/>
        <v>-4.5550847457627164E-2</v>
      </c>
      <c r="S48" s="65">
        <f t="shared" si="21"/>
        <v>-1.3318534961154316E-2</v>
      </c>
      <c r="T48" s="65">
        <f t="shared" si="21"/>
        <v>-1.6872890888638969E-2</v>
      </c>
      <c r="U48" s="65">
        <f t="shared" si="21"/>
        <v>-1.1441647597254523E-3</v>
      </c>
      <c r="V48" s="65">
        <f t="shared" si="21"/>
        <v>2.7491408934707806E-2</v>
      </c>
      <c r="W48" s="65">
        <f t="shared" si="21"/>
        <v>-0.7770345596432553</v>
      </c>
      <c r="X48" s="65">
        <f t="shared" si="21"/>
        <v>-0.43999999999999995</v>
      </c>
      <c r="Y48" s="65">
        <f t="shared" si="21"/>
        <v>2.0714285714285716</v>
      </c>
    </row>
    <row r="49" spans="1:25" x14ac:dyDescent="0.3">
      <c r="A49" s="74" t="s">
        <v>215</v>
      </c>
      <c r="B49" s="65" t="s">
        <v>3</v>
      </c>
      <c r="C49" s="65">
        <f>C40/B40-1</f>
        <v>3.4659820282413323E-2</v>
      </c>
      <c r="D49" s="65">
        <f>D40/C40-1</f>
        <v>-0.11290322580645162</v>
      </c>
      <c r="E49" s="65">
        <f>E40/D40-1</f>
        <v>2.2377622377622419E-2</v>
      </c>
      <c r="F49" s="65">
        <f>F40/E40-1</f>
        <v>-5.4719562243502051E-2</v>
      </c>
      <c r="G49" s="65">
        <f t="shared" ref="G49:Y49" si="22">G40/F40-1</f>
        <v>9.8408104196816115E-2</v>
      </c>
      <c r="H49" s="65">
        <f t="shared" si="22"/>
        <v>9.7496706192358396E-2</v>
      </c>
      <c r="I49" s="65">
        <f t="shared" si="22"/>
        <v>0.10684273709483794</v>
      </c>
      <c r="J49" s="65">
        <f t="shared" si="22"/>
        <v>0.22668112798264639</v>
      </c>
      <c r="K49" s="65">
        <f t="shared" si="22"/>
        <v>6.8965517241379226E-2</v>
      </c>
      <c r="L49" s="65">
        <f t="shared" si="22"/>
        <v>1.4888337468982549E-2</v>
      </c>
      <c r="M49" s="65">
        <f t="shared" si="22"/>
        <v>0.15973920130399355</v>
      </c>
      <c r="N49" s="65">
        <f t="shared" si="22"/>
        <v>-2.3893183415319763E-2</v>
      </c>
      <c r="O49" s="65">
        <f t="shared" si="22"/>
        <v>0.13678905687544995</v>
      </c>
      <c r="P49" s="65">
        <f t="shared" si="22"/>
        <v>-5.6998100063331281E-3</v>
      </c>
      <c r="Q49" s="65">
        <f t="shared" si="22"/>
        <v>-5.3503184713375784E-2</v>
      </c>
      <c r="R49" s="65">
        <f t="shared" si="22"/>
        <v>3.3647375504710642E-2</v>
      </c>
      <c r="S49" s="65">
        <f t="shared" si="22"/>
        <v>0.130859375</v>
      </c>
      <c r="T49" s="65">
        <f t="shared" si="22"/>
        <v>0.11686816350028795</v>
      </c>
      <c r="U49" s="65">
        <f t="shared" si="22"/>
        <v>0.17010309278350522</v>
      </c>
      <c r="V49" s="65">
        <f t="shared" si="22"/>
        <v>0.16343612334801771</v>
      </c>
      <c r="W49" s="65">
        <f t="shared" si="22"/>
        <v>-0.81597879591063993</v>
      </c>
      <c r="X49" s="65">
        <f t="shared" si="22"/>
        <v>-0.44855967078189296</v>
      </c>
      <c r="Y49" s="65">
        <f t="shared" si="22"/>
        <v>3.2910447761194028</v>
      </c>
    </row>
    <row r="50" spans="1:25" x14ac:dyDescent="0.3">
      <c r="A50" s="73" t="s">
        <v>110</v>
      </c>
      <c r="B50" s="65" t="s">
        <v>3</v>
      </c>
      <c r="C50" s="88">
        <f>C44/B44-1</f>
        <v>5.890410958904102E-2</v>
      </c>
      <c r="D50" s="88">
        <f>D44/C44-1</f>
        <v>4.1397153945666343E-2</v>
      </c>
      <c r="E50" s="88">
        <f>E44/D44-1</f>
        <v>2.2360248447204967E-2</v>
      </c>
      <c r="F50" s="88">
        <f>F44/E44-1</f>
        <v>-4.0097205346294018E-2</v>
      </c>
      <c r="G50" s="88">
        <f t="shared" ref="G50:Y50" si="23">G44/F44-1</f>
        <v>9.1139240506329156E-2</v>
      </c>
      <c r="H50" s="88">
        <f t="shared" si="23"/>
        <v>7.8886310904872303E-2</v>
      </c>
      <c r="I50" s="88">
        <f t="shared" si="23"/>
        <v>0.10860215053763445</v>
      </c>
      <c r="J50" s="88">
        <f t="shared" si="23"/>
        <v>0.17264791464597473</v>
      </c>
      <c r="K50" s="88">
        <f t="shared" si="23"/>
        <v>0.13895781637717119</v>
      </c>
      <c r="L50" s="88">
        <f t="shared" si="23"/>
        <v>3.1227305737109745E-2</v>
      </c>
      <c r="M50" s="88">
        <f t="shared" si="23"/>
        <v>0.18098591549295784</v>
      </c>
      <c r="N50" s="88">
        <f t="shared" si="23"/>
        <v>5.247465712581989E-2</v>
      </c>
      <c r="O50" s="88">
        <f t="shared" si="23"/>
        <v>0.23229461756373948</v>
      </c>
      <c r="P50" s="88">
        <f t="shared" si="23"/>
        <v>-8.8735632183908009E-2</v>
      </c>
      <c r="Q50" s="88">
        <f t="shared" si="23"/>
        <v>0.1266397578203835</v>
      </c>
      <c r="R50" s="88">
        <f t="shared" si="23"/>
        <v>-3.1347962382445194E-2</v>
      </c>
      <c r="S50" s="88">
        <f t="shared" si="23"/>
        <v>9.061488673139162E-2</v>
      </c>
      <c r="T50" s="88">
        <f t="shared" si="23"/>
        <v>0.27893175074183985</v>
      </c>
      <c r="U50" s="88">
        <f t="shared" si="23"/>
        <v>1.5578389128273029E-2</v>
      </c>
      <c r="V50" s="88">
        <f t="shared" si="23"/>
        <v>9.1710182767624104E-2</v>
      </c>
      <c r="W50" s="88">
        <f t="shared" si="23"/>
        <v>-0.74917787742899855</v>
      </c>
      <c r="X50" s="88">
        <f t="shared" si="23"/>
        <v>-0.27771156138259834</v>
      </c>
      <c r="Y50" s="88">
        <f t="shared" si="23"/>
        <v>2.773927392739274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1.7097210240665142E-2</v>
      </c>
      <c r="C52" s="65">
        <f t="shared" si="24"/>
        <v>1.592997599592658E-2</v>
      </c>
      <c r="D52" s="65">
        <f t="shared" si="24"/>
        <v>1.6861641671055916E-2</v>
      </c>
      <c r="E52" s="65">
        <f t="shared" si="24"/>
        <v>1.7649332245458841E-2</v>
      </c>
      <c r="F52" s="65">
        <f t="shared" si="24"/>
        <v>1.7038046051529344E-2</v>
      </c>
      <c r="G52" s="65">
        <f t="shared" si="24"/>
        <v>1.6750771417104734E-2</v>
      </c>
      <c r="H52" s="65">
        <f t="shared" si="24"/>
        <v>1.6622287271005395E-2</v>
      </c>
      <c r="I52" s="65">
        <f t="shared" si="24"/>
        <v>1.6651078992213814E-2</v>
      </c>
      <c r="J52" s="65">
        <f t="shared" si="24"/>
        <v>2.0056757839023626E-2</v>
      </c>
      <c r="K52" s="65">
        <f t="shared" si="24"/>
        <v>2.2467142028916209E-2</v>
      </c>
      <c r="L52" s="65">
        <f t="shared" si="24"/>
        <v>3.1433592769269394E-2</v>
      </c>
      <c r="M52" s="65">
        <f t="shared" si="24"/>
        <v>2.9001371686498686E-2</v>
      </c>
      <c r="N52" s="65">
        <f t="shared" si="24"/>
        <v>2.7065690089265279E-2</v>
      </c>
      <c r="O52" s="65">
        <f t="shared" si="24"/>
        <v>2.7655227382435817E-2</v>
      </c>
      <c r="P52" s="65">
        <f t="shared" si="24"/>
        <v>2.6866692955394216E-2</v>
      </c>
      <c r="Q52" s="65">
        <f t="shared" si="24"/>
        <v>2.7402170783162622E-2</v>
      </c>
      <c r="R52" s="65">
        <f t="shared" si="24"/>
        <v>2.791722563844188E-2</v>
      </c>
      <c r="S52" s="65">
        <f t="shared" si="24"/>
        <v>2.9810217057138242E-2</v>
      </c>
      <c r="T52" s="65">
        <f t="shared" si="24"/>
        <v>3.3801918784962755E-2</v>
      </c>
      <c r="U52" s="65">
        <f t="shared" si="24"/>
        <v>3.4750915381772988E-2</v>
      </c>
      <c r="V52" s="65">
        <f t="shared" si="24"/>
        <v>3.801747853852018E-2</v>
      </c>
      <c r="W52" s="65">
        <f t="shared" ref="W52:X52" si="25">W35/W32</f>
        <v>9.9824570590699626E-3</v>
      </c>
      <c r="X52" s="65">
        <f t="shared" si="25"/>
        <v>5.897642735502375E-3</v>
      </c>
      <c r="Y52" s="65">
        <f t="shared" ref="Y52" si="26">Y35/Y32</f>
        <v>1.9892985105252357E-2</v>
      </c>
    </row>
    <row r="53" spans="1:25" x14ac:dyDescent="0.3">
      <c r="A53" s="75" t="s">
        <v>217</v>
      </c>
      <c r="B53" s="88">
        <f t="shared" ref="B53:V53" si="27">B35/B34</f>
        <v>0.16325074588143729</v>
      </c>
      <c r="C53" s="88">
        <f t="shared" si="27"/>
        <v>0.15381913959613697</v>
      </c>
      <c r="D53" s="88">
        <f t="shared" si="27"/>
        <v>0.1467784749034749</v>
      </c>
      <c r="E53" s="88">
        <f t="shared" si="27"/>
        <v>0.1430062630480167</v>
      </c>
      <c r="F53" s="88">
        <f t="shared" si="27"/>
        <v>0.13042266086762574</v>
      </c>
      <c r="G53" s="88">
        <f t="shared" si="27"/>
        <v>0.12434069154131666</v>
      </c>
      <c r="H53" s="88">
        <f t="shared" si="27"/>
        <v>0.12161979752530934</v>
      </c>
      <c r="I53" s="88">
        <f t="shared" si="27"/>
        <v>0.12385830132309006</v>
      </c>
      <c r="J53" s="88">
        <f t="shared" si="27"/>
        <v>0.14382022471910114</v>
      </c>
      <c r="K53" s="88">
        <f t="shared" si="27"/>
        <v>0.15093960809508514</v>
      </c>
      <c r="L53" s="88">
        <f t="shared" si="27"/>
        <v>0.17319929908696854</v>
      </c>
      <c r="M53" s="88">
        <f t="shared" si="27"/>
        <v>0.17124162144909033</v>
      </c>
      <c r="N53" s="88">
        <f t="shared" si="27"/>
        <v>0.16708532851872204</v>
      </c>
      <c r="O53" s="88">
        <f t="shared" si="27"/>
        <v>0.16993757113786087</v>
      </c>
      <c r="P53" s="88">
        <f t="shared" si="27"/>
        <v>0.14882271690597795</v>
      </c>
      <c r="Q53" s="88">
        <f t="shared" si="27"/>
        <v>0.14195689235265466</v>
      </c>
      <c r="R53" s="88">
        <f t="shared" si="27"/>
        <v>0.15141737727587001</v>
      </c>
      <c r="S53" s="88">
        <f t="shared" si="27"/>
        <v>0.15078812815780715</v>
      </c>
      <c r="T53" s="88">
        <f t="shared" si="27"/>
        <v>0.16649534578265091</v>
      </c>
      <c r="U53" s="88">
        <f t="shared" si="27"/>
        <v>0.17611008653709745</v>
      </c>
      <c r="V53" s="88">
        <f t="shared" si="27"/>
        <v>0.18982732939813537</v>
      </c>
      <c r="W53" s="88">
        <f t="shared" ref="W53:X53" si="28">W35/W34</f>
        <v>4.6882685686178059E-2</v>
      </c>
      <c r="X53" s="88">
        <f t="shared" si="28"/>
        <v>3.1338307667883793E-2</v>
      </c>
      <c r="Y53" s="88">
        <f t="shared" ref="Y53" si="29">Y35/Y34</f>
        <v>9.2735210438536247E-2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2.2248708780294002E-2</v>
      </c>
      <c r="C55" s="88">
        <f t="shared" ref="C55:V55" si="30">C42/C35</f>
        <v>2.1689497716894976E-2</v>
      </c>
      <c r="D55" s="88">
        <f t="shared" si="30"/>
        <v>2.5071927661323469E-2</v>
      </c>
      <c r="E55" s="88">
        <f t="shared" si="30"/>
        <v>2.7575020275750203E-2</v>
      </c>
      <c r="F55" s="88">
        <f t="shared" si="30"/>
        <v>3.2064985036340317E-2</v>
      </c>
      <c r="G55" s="88">
        <f t="shared" si="30"/>
        <v>3.4171249018067555E-2</v>
      </c>
      <c r="H55" s="88">
        <f t="shared" si="30"/>
        <v>3.662597114317425E-2</v>
      </c>
      <c r="I55" s="88">
        <f t="shared" si="30"/>
        <v>3.7904893177119231E-2</v>
      </c>
      <c r="J55" s="88">
        <f t="shared" si="30"/>
        <v>3.6168981481481483E-2</v>
      </c>
      <c r="K55" s="88">
        <f t="shared" si="30"/>
        <v>3.6977919659483903E-2</v>
      </c>
      <c r="L55" s="88">
        <f t="shared" si="30"/>
        <v>4.1533546325878593E-2</v>
      </c>
      <c r="M55" s="88">
        <f t="shared" si="30"/>
        <v>3.6113699906803354E-2</v>
      </c>
      <c r="N55" s="88">
        <f t="shared" si="30"/>
        <v>3.5470988959361051E-2</v>
      </c>
      <c r="O55" s="88">
        <f t="shared" si="30"/>
        <v>3.4503754820377514E-2</v>
      </c>
      <c r="P55" s="88">
        <f t="shared" si="30"/>
        <v>4.1225987481113752E-2</v>
      </c>
      <c r="Q55" s="88">
        <f t="shared" si="30"/>
        <v>4.1389663306883984E-2</v>
      </c>
      <c r="R55" s="88">
        <f t="shared" si="30"/>
        <v>4.5009784735812131E-2</v>
      </c>
      <c r="S55" s="88">
        <f t="shared" si="30"/>
        <v>4.5545746388443019E-2</v>
      </c>
      <c r="T55" s="88">
        <f t="shared" si="30"/>
        <v>4.1159320871205628E-2</v>
      </c>
      <c r="U55" s="88">
        <f t="shared" si="30"/>
        <v>4.4143708715965846E-2</v>
      </c>
      <c r="V55" s="88">
        <f t="shared" si="30"/>
        <v>3.3420517291485034E-2</v>
      </c>
      <c r="W55" s="88">
        <f t="shared" ref="W55:X55" si="31">W42/W35</f>
        <v>3.8688524590163934E-2</v>
      </c>
      <c r="X55" s="88">
        <f t="shared" si="31"/>
        <v>5.6737588652482268E-2</v>
      </c>
      <c r="Y55" s="88">
        <f t="shared" ref="Y55" si="32">Y42/Y35</f>
        <v>1.8513620735255223E-2</v>
      </c>
    </row>
    <row r="56" spans="1:25" x14ac:dyDescent="0.3">
      <c r="A56" s="75" t="s">
        <v>219</v>
      </c>
      <c r="B56" s="65">
        <f>B37/B35</f>
        <v>0.40047675804529204</v>
      </c>
      <c r="C56" s="65">
        <f t="shared" ref="C56:V56" si="33">C37/C35</f>
        <v>0.39916286149162861</v>
      </c>
      <c r="D56" s="65">
        <f t="shared" si="33"/>
        <v>0.37566789971228937</v>
      </c>
      <c r="E56" s="65">
        <f t="shared" si="33"/>
        <v>0.36982968369829683</v>
      </c>
      <c r="F56" s="65">
        <f t="shared" si="33"/>
        <v>0.36682342881573321</v>
      </c>
      <c r="G56" s="65">
        <f t="shared" si="33"/>
        <v>0.36292223095051063</v>
      </c>
      <c r="H56" s="65">
        <f t="shared" si="33"/>
        <v>0.34739178690344064</v>
      </c>
      <c r="I56" s="65">
        <f t="shared" si="33"/>
        <v>0.32701585113714682</v>
      </c>
      <c r="J56" s="65">
        <f t="shared" si="33"/>
        <v>0.32291666666666669</v>
      </c>
      <c r="K56" s="65">
        <f t="shared" si="33"/>
        <v>0.3120510774142059</v>
      </c>
      <c r="L56" s="65">
        <f t="shared" si="33"/>
        <v>0.29526091586794462</v>
      </c>
      <c r="M56" s="65">
        <f t="shared" si="33"/>
        <v>0.27749301025163092</v>
      </c>
      <c r="N56" s="65">
        <f t="shared" si="33"/>
        <v>0.25910265445149167</v>
      </c>
      <c r="O56" s="65">
        <f t="shared" si="33"/>
        <v>0.23807590826060482</v>
      </c>
      <c r="P56" s="65">
        <f t="shared" si="33"/>
        <v>0.23332613857112022</v>
      </c>
      <c r="Q56" s="65">
        <f t="shared" si="33"/>
        <v>0.20244477803988847</v>
      </c>
      <c r="R56" s="65">
        <f t="shared" si="33"/>
        <v>0.19591215481626439</v>
      </c>
      <c r="S56" s="65">
        <f t="shared" si="33"/>
        <v>0.17837078651685392</v>
      </c>
      <c r="T56" s="65">
        <f t="shared" si="33"/>
        <v>0.14988852683930715</v>
      </c>
      <c r="U56" s="65">
        <f t="shared" si="33"/>
        <v>0.14064765587240213</v>
      </c>
      <c r="V56" s="65">
        <f t="shared" si="33"/>
        <v>0.13034001743679163</v>
      </c>
      <c r="W56" s="65">
        <f t="shared" ref="W56:X56" si="34">W37/W35</f>
        <v>0.13114754098360656</v>
      </c>
      <c r="X56" s="65">
        <f t="shared" si="34"/>
        <v>0.11347517730496454</v>
      </c>
      <c r="Y56" s="65">
        <f t="shared" ref="Y56" si="35">Y37/Y35</f>
        <v>9.0981221898968526E-2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15058</v>
      </c>
      <c r="C59" s="42">
        <f t="shared" si="36"/>
        <v>15997</v>
      </c>
      <c r="D59" s="42">
        <f t="shared" si="36"/>
        <v>12779</v>
      </c>
      <c r="E59" s="42">
        <f t="shared" si="36"/>
        <v>11081</v>
      </c>
      <c r="F59" s="42">
        <f t="shared" si="36"/>
        <v>9943</v>
      </c>
      <c r="G59" s="42">
        <f t="shared" si="36"/>
        <v>12296</v>
      </c>
      <c r="H59" s="42">
        <f t="shared" si="36"/>
        <v>12308</v>
      </c>
      <c r="I59" s="42">
        <f t="shared" si="36"/>
        <v>10443</v>
      </c>
      <c r="J59" s="42">
        <f t="shared" si="36"/>
        <v>9498</v>
      </c>
      <c r="K59" s="42">
        <f t="shared" si="36"/>
        <v>8576</v>
      </c>
      <c r="L59" s="42">
        <f t="shared" si="36"/>
        <v>6939</v>
      </c>
      <c r="M59" s="42">
        <f t="shared" si="36"/>
        <v>10147</v>
      </c>
      <c r="N59" s="42">
        <f t="shared" si="36"/>
        <v>11257</v>
      </c>
      <c r="O59" s="42">
        <f t="shared" si="36"/>
        <v>12735</v>
      </c>
      <c r="P59" s="42">
        <f t="shared" si="36"/>
        <v>12048</v>
      </c>
      <c r="Q59" s="42">
        <f t="shared" si="36"/>
        <v>10463</v>
      </c>
      <c r="R59" s="42">
        <f t="shared" si="36"/>
        <v>9374</v>
      </c>
      <c r="S59" s="42">
        <f t="shared" si="36"/>
        <v>8015</v>
      </c>
      <c r="T59" s="42">
        <f t="shared" si="36"/>
        <v>6843</v>
      </c>
      <c r="U59" s="42">
        <f t="shared" si="36"/>
        <v>6404</v>
      </c>
      <c r="V59" s="42">
        <f t="shared" si="36"/>
        <v>6109</v>
      </c>
      <c r="W59" s="42">
        <f t="shared" ref="W59:X59" si="37">W8-W35</f>
        <v>1480</v>
      </c>
      <c r="X59" s="42">
        <f t="shared" si="37"/>
        <v>192</v>
      </c>
      <c r="Y59" s="42">
        <f t="shared" ref="Y59" si="38">Y8-Y35</f>
        <v>-645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6.2358879001195376E-2</v>
      </c>
      <c r="D61" s="87">
        <f t="shared" si="39"/>
        <v>-0.20116271800962682</v>
      </c>
      <c r="E61" s="87">
        <f t="shared" si="39"/>
        <v>-0.13287424681117457</v>
      </c>
      <c r="F61" s="87">
        <f t="shared" si="39"/>
        <v>-0.10269831242667629</v>
      </c>
      <c r="G61" s="87">
        <f t="shared" si="39"/>
        <v>0.23664889872271949</v>
      </c>
      <c r="H61" s="87">
        <f t="shared" si="39"/>
        <v>9.7592713077423554E-4</v>
      </c>
      <c r="I61" s="87">
        <f t="shared" si="39"/>
        <v>-0.15152746181345467</v>
      </c>
      <c r="J61" s="87">
        <f t="shared" si="39"/>
        <v>-9.049123814995691E-2</v>
      </c>
      <c r="K61" s="87">
        <f t="shared" si="39"/>
        <v>-9.7073068014318808E-2</v>
      </c>
      <c r="L61" s="87">
        <f t="shared" si="39"/>
        <v>-0.19088152985074627</v>
      </c>
      <c r="M61" s="87">
        <f t="shared" si="39"/>
        <v>0.46231445453235337</v>
      </c>
      <c r="N61" s="87">
        <f t="shared" si="39"/>
        <v>0.10939193850399133</v>
      </c>
      <c r="O61" s="87">
        <f t="shared" si="39"/>
        <v>0.13129608243759439</v>
      </c>
      <c r="P61" s="87">
        <f t="shared" si="39"/>
        <v>-5.3945818610129564E-2</v>
      </c>
      <c r="Q61" s="87">
        <f t="shared" si="39"/>
        <v>-0.13155710491367861</v>
      </c>
      <c r="R61" s="87">
        <f t="shared" si="39"/>
        <v>-0.10408104750071681</v>
      </c>
      <c r="S61" s="87">
        <f t="shared" si="39"/>
        <v>-0.14497546404949863</v>
      </c>
      <c r="T61" s="87">
        <f t="shared" si="39"/>
        <v>-0.14622582657517155</v>
      </c>
      <c r="U61" s="87">
        <f t="shared" si="39"/>
        <v>-6.4153149203565685E-2</v>
      </c>
      <c r="V61" s="87">
        <f t="shared" si="39"/>
        <v>-4.6064959400374764E-2</v>
      </c>
      <c r="W61" s="87">
        <f t="shared" si="39"/>
        <v>-0.75773449009657878</v>
      </c>
      <c r="X61" s="87">
        <f t="shared" si="39"/>
        <v>-0.87027027027027026</v>
      </c>
      <c r="Y61" s="87">
        <f t="shared" si="39"/>
        <v>-4.359375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359" priority="19" stopIfTrue="1" operator="lessThan">
      <formula>0</formula>
    </cfRule>
  </conditionalFormatting>
  <conditionalFormatting sqref="B50:B52 C52:Y52">
    <cfRule type="cellIs" dxfId="358" priority="18" stopIfTrue="1" operator="lessThan">
      <formula>0</formula>
    </cfRule>
  </conditionalFormatting>
  <conditionalFormatting sqref="B19:Y29 Z34:HI35 Z51:HI53">
    <cfRule type="cellIs" dxfId="357" priority="21" stopIfTrue="1" operator="lessThan">
      <formula>0</formula>
    </cfRule>
  </conditionalFormatting>
  <conditionalFormatting sqref="B48:Y56 A57:U57 B59:Y59">
    <cfRule type="cellIs" dxfId="356" priority="4" stopIfTrue="1" operator="lessThan">
      <formula>0</formula>
    </cfRule>
  </conditionalFormatting>
  <conditionalFormatting sqref="B61:Y61">
    <cfRule type="cellIs" dxfId="355" priority="3" stopIfTrue="1" operator="lessThan">
      <formula>0</formula>
    </cfRule>
  </conditionalFormatting>
  <conditionalFormatting sqref="C19:Y23">
    <cfRule type="cellIs" dxfId="354" priority="2" operator="lessThan">
      <formula>0</formula>
    </cfRule>
  </conditionalFormatting>
  <conditionalFormatting sqref="C46:Y50">
    <cfRule type="cellIs" dxfId="353" priority="1" operator="lessThan">
      <formula>0</formula>
    </cfRule>
  </conditionalFormatting>
  <conditionalFormatting sqref="M34:P34">
    <cfRule type="cellIs" dxfId="352" priority="8" stopIfTrue="1" operator="lessThan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7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223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1150</v>
      </c>
      <c r="J5" s="42">
        <v>1318</v>
      </c>
      <c r="K5" s="42">
        <v>1619</v>
      </c>
      <c r="L5" s="42">
        <v>1790</v>
      </c>
      <c r="M5" s="42">
        <v>1748</v>
      </c>
      <c r="N5" s="42">
        <v>2111</v>
      </c>
      <c r="O5" s="42">
        <v>2503</v>
      </c>
      <c r="P5" s="42">
        <v>2789</v>
      </c>
      <c r="Q5" s="42">
        <v>2775</v>
      </c>
      <c r="R5" s="42">
        <v>2079</v>
      </c>
      <c r="S5" s="42">
        <v>2207</v>
      </c>
      <c r="T5" s="42">
        <v>2781</v>
      </c>
      <c r="U5" s="42">
        <v>2432</v>
      </c>
      <c r="V5" s="42">
        <v>2276</v>
      </c>
      <c r="W5" s="42">
        <v>1869</v>
      </c>
      <c r="X5" s="42">
        <v>1889</v>
      </c>
      <c r="Y5" s="42">
        <v>2465</v>
      </c>
    </row>
    <row r="6" spans="1:25" x14ac:dyDescent="0.3">
      <c r="A6" s="67" t="s">
        <v>113</v>
      </c>
      <c r="B6" s="42">
        <v>283</v>
      </c>
      <c r="C6" s="42">
        <v>344</v>
      </c>
      <c r="D6" s="42">
        <v>349</v>
      </c>
      <c r="E6" s="42">
        <v>406</v>
      </c>
      <c r="F6" s="68">
        <v>464</v>
      </c>
      <c r="G6" s="68">
        <v>648</v>
      </c>
      <c r="H6" s="68">
        <v>779</v>
      </c>
      <c r="I6" s="68">
        <v>742</v>
      </c>
      <c r="J6" s="68">
        <v>769</v>
      </c>
      <c r="K6" s="68">
        <v>979</v>
      </c>
      <c r="L6" s="68">
        <v>1181</v>
      </c>
      <c r="M6" s="68">
        <v>1165</v>
      </c>
      <c r="N6" s="68">
        <v>1440</v>
      </c>
      <c r="O6" s="68">
        <v>1758</v>
      </c>
      <c r="P6" s="68">
        <v>2088</v>
      </c>
      <c r="Q6" s="68">
        <v>2060</v>
      </c>
      <c r="R6" s="42">
        <v>1340</v>
      </c>
      <c r="S6" s="42">
        <v>1462</v>
      </c>
      <c r="T6" s="42">
        <v>1941</v>
      </c>
      <c r="U6" s="42">
        <v>1612</v>
      </c>
      <c r="V6" s="42">
        <v>1514</v>
      </c>
      <c r="W6" s="42">
        <v>1327</v>
      </c>
      <c r="X6" s="42">
        <v>1243</v>
      </c>
      <c r="Y6" s="42">
        <v>1691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408</v>
      </c>
      <c r="J7" s="68">
        <v>549</v>
      </c>
      <c r="K7" s="68">
        <v>640</v>
      </c>
      <c r="L7" s="68">
        <v>609</v>
      </c>
      <c r="M7" s="68">
        <v>582</v>
      </c>
      <c r="N7" s="68">
        <v>671</v>
      </c>
      <c r="O7" s="68">
        <v>745</v>
      </c>
      <c r="P7" s="68">
        <v>702</v>
      </c>
      <c r="Q7" s="42">
        <v>715</v>
      </c>
      <c r="R7" s="42">
        <v>738</v>
      </c>
      <c r="S7" s="42">
        <v>745</v>
      </c>
      <c r="T7" s="42">
        <v>840</v>
      </c>
      <c r="U7" s="42">
        <v>820</v>
      </c>
      <c r="V7" s="42">
        <v>762</v>
      </c>
      <c r="W7" s="42">
        <v>543</v>
      </c>
      <c r="X7" s="42">
        <v>646</v>
      </c>
      <c r="Y7" s="42">
        <v>775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118</v>
      </c>
      <c r="J8" s="3">
        <f t="shared" si="0"/>
        <v>126</v>
      </c>
      <c r="K8" s="3">
        <f t="shared" si="0"/>
        <v>140</v>
      </c>
      <c r="L8" s="3">
        <f t="shared" si="0"/>
        <v>145</v>
      </c>
      <c r="M8" s="3">
        <f t="shared" si="0"/>
        <v>157</v>
      </c>
      <c r="N8" s="3">
        <f t="shared" si="0"/>
        <v>162</v>
      </c>
      <c r="O8" s="3">
        <f t="shared" si="0"/>
        <v>186</v>
      </c>
      <c r="P8" s="3">
        <f t="shared" si="0"/>
        <v>212</v>
      </c>
      <c r="Q8" s="3">
        <f t="shared" si="0"/>
        <v>251</v>
      </c>
      <c r="R8" s="3">
        <f t="shared" si="0"/>
        <v>289</v>
      </c>
      <c r="S8" s="3">
        <f t="shared" si="0"/>
        <v>296</v>
      </c>
      <c r="T8" s="3">
        <f t="shared" si="0"/>
        <v>294</v>
      </c>
      <c r="U8" s="3">
        <f t="shared" si="0"/>
        <v>297</v>
      </c>
      <c r="V8" s="3">
        <f t="shared" si="0"/>
        <v>287</v>
      </c>
      <c r="W8" s="3">
        <f t="shared" ref="W8:X8" si="1">W9+W17</f>
        <v>127</v>
      </c>
      <c r="X8" s="3">
        <f t="shared" si="1"/>
        <v>152</v>
      </c>
      <c r="Y8" s="3">
        <f t="shared" ref="Y8" si="2">Y9+Y17</f>
        <v>215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101</v>
      </c>
      <c r="J9" s="68">
        <v>108</v>
      </c>
      <c r="K9" s="68">
        <v>111</v>
      </c>
      <c r="L9" s="68">
        <v>114</v>
      </c>
      <c r="M9" s="68">
        <v>124</v>
      </c>
      <c r="N9" s="68">
        <v>133</v>
      </c>
      <c r="O9" s="68">
        <v>150</v>
      </c>
      <c r="P9" s="68">
        <v>179</v>
      </c>
      <c r="Q9" s="68">
        <v>214</v>
      </c>
      <c r="R9" s="42">
        <v>253</v>
      </c>
      <c r="S9" s="42">
        <v>261</v>
      </c>
      <c r="T9" s="42">
        <v>258</v>
      </c>
      <c r="U9" s="42">
        <v>257</v>
      </c>
      <c r="V9" s="42">
        <v>246</v>
      </c>
      <c r="W9" s="42">
        <v>114</v>
      </c>
      <c r="X9" s="42">
        <v>133</v>
      </c>
      <c r="Y9" s="42">
        <v>177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24</v>
      </c>
      <c r="J10" s="68">
        <v>25</v>
      </c>
      <c r="K10" s="68">
        <v>25</v>
      </c>
      <c r="L10" s="68">
        <v>23</v>
      </c>
      <c r="M10" s="68">
        <v>28</v>
      </c>
      <c r="N10" s="68">
        <v>28</v>
      </c>
      <c r="O10" s="68">
        <v>29</v>
      </c>
      <c r="P10" s="68">
        <v>32</v>
      </c>
      <c r="Q10" s="68">
        <v>36</v>
      </c>
      <c r="R10" s="42">
        <v>39</v>
      </c>
      <c r="S10" s="42">
        <v>35</v>
      </c>
      <c r="T10" s="42">
        <v>31</v>
      </c>
      <c r="U10" s="42">
        <v>32</v>
      </c>
      <c r="V10" s="42">
        <v>29</v>
      </c>
      <c r="W10" s="42">
        <v>6</v>
      </c>
      <c r="X10" s="42">
        <v>11</v>
      </c>
      <c r="Y10" s="42">
        <v>15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</v>
      </c>
      <c r="J11" s="68">
        <v>1</v>
      </c>
      <c r="K11" s="68">
        <v>1</v>
      </c>
      <c r="L11" s="68">
        <v>1</v>
      </c>
      <c r="M11" s="68">
        <v>1</v>
      </c>
      <c r="N11" s="68">
        <v>1</v>
      </c>
      <c r="O11" s="68">
        <v>1</v>
      </c>
      <c r="P11" s="68">
        <v>1</v>
      </c>
      <c r="Q11" s="68">
        <v>1</v>
      </c>
      <c r="R11" s="42">
        <v>1</v>
      </c>
      <c r="S11" s="42">
        <v>1</v>
      </c>
      <c r="T11" s="42">
        <v>1</v>
      </c>
      <c r="U11" s="42">
        <v>1</v>
      </c>
      <c r="V11" s="42">
        <v>2</v>
      </c>
      <c r="W11" s="42">
        <v>1</v>
      </c>
      <c r="X11" s="42">
        <v>1</v>
      </c>
      <c r="Y11" s="42">
        <v>3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22</v>
      </c>
      <c r="J12" s="68">
        <v>24</v>
      </c>
      <c r="K12" s="68">
        <v>24</v>
      </c>
      <c r="L12" s="68">
        <v>23</v>
      </c>
      <c r="M12" s="68">
        <v>27</v>
      </c>
      <c r="N12" s="68">
        <v>27</v>
      </c>
      <c r="O12" s="68">
        <v>28</v>
      </c>
      <c r="P12" s="68">
        <v>31</v>
      </c>
      <c r="Q12" s="68">
        <v>35</v>
      </c>
      <c r="R12" s="42">
        <v>37</v>
      </c>
      <c r="S12" s="42">
        <v>33</v>
      </c>
      <c r="T12" s="42">
        <v>30</v>
      </c>
      <c r="U12" s="42">
        <v>31</v>
      </c>
      <c r="V12" s="42">
        <v>27</v>
      </c>
      <c r="W12" s="42">
        <v>6</v>
      </c>
      <c r="X12" s="42">
        <v>10</v>
      </c>
      <c r="Y12" s="42">
        <v>12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78</v>
      </c>
      <c r="J13" s="68">
        <v>83</v>
      </c>
      <c r="K13" s="68">
        <v>87</v>
      </c>
      <c r="L13" s="68">
        <v>91</v>
      </c>
      <c r="M13" s="68">
        <v>96</v>
      </c>
      <c r="N13" s="68">
        <v>105</v>
      </c>
      <c r="O13" s="68">
        <v>120</v>
      </c>
      <c r="P13" s="68">
        <v>147</v>
      </c>
      <c r="Q13" s="68">
        <v>178</v>
      </c>
      <c r="R13" s="42">
        <v>215</v>
      </c>
      <c r="S13" s="42">
        <v>227</v>
      </c>
      <c r="T13" s="42">
        <v>227</v>
      </c>
      <c r="U13" s="42">
        <v>224</v>
      </c>
      <c r="V13" s="42">
        <v>217</v>
      </c>
      <c r="W13" s="42">
        <v>107</v>
      </c>
      <c r="X13" s="42">
        <v>122</v>
      </c>
      <c r="Y13" s="42">
        <v>162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5</v>
      </c>
      <c r="J14" s="68">
        <v>5</v>
      </c>
      <c r="K14" s="68">
        <v>5</v>
      </c>
      <c r="L14" s="68">
        <v>5</v>
      </c>
      <c r="M14" s="68">
        <v>5</v>
      </c>
      <c r="N14" s="68">
        <v>4</v>
      </c>
      <c r="O14" s="68">
        <v>5</v>
      </c>
      <c r="P14" s="68">
        <v>5</v>
      </c>
      <c r="Q14" s="68">
        <v>7</v>
      </c>
      <c r="R14" s="42">
        <v>9</v>
      </c>
      <c r="S14" s="42">
        <v>10</v>
      </c>
      <c r="T14" s="42">
        <v>11</v>
      </c>
      <c r="U14" s="42">
        <v>11</v>
      </c>
      <c r="V14" s="42">
        <v>11</v>
      </c>
      <c r="W14" s="42">
        <v>3</v>
      </c>
      <c r="X14" s="42">
        <v>2</v>
      </c>
      <c r="Y14" s="42">
        <v>4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33</v>
      </c>
      <c r="J15" s="68">
        <v>36</v>
      </c>
      <c r="K15" s="68">
        <v>39</v>
      </c>
      <c r="L15" s="68">
        <v>43</v>
      </c>
      <c r="M15" s="68">
        <v>45</v>
      </c>
      <c r="N15" s="68">
        <v>50</v>
      </c>
      <c r="O15" s="68">
        <v>54</v>
      </c>
      <c r="P15" s="68">
        <v>59</v>
      </c>
      <c r="Q15" s="68">
        <v>66</v>
      </c>
      <c r="R15" s="42">
        <v>74</v>
      </c>
      <c r="S15" s="42">
        <v>81</v>
      </c>
      <c r="T15" s="42">
        <v>90</v>
      </c>
      <c r="U15" s="42">
        <v>95</v>
      </c>
      <c r="V15" s="42">
        <v>97</v>
      </c>
      <c r="W15" s="42">
        <v>81</v>
      </c>
      <c r="X15" s="42">
        <v>74</v>
      </c>
      <c r="Y15" s="42">
        <v>86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40</v>
      </c>
      <c r="J16" s="68">
        <v>42</v>
      </c>
      <c r="K16" s="68">
        <v>42</v>
      </c>
      <c r="L16" s="68">
        <v>42</v>
      </c>
      <c r="M16" s="68">
        <v>46</v>
      </c>
      <c r="N16" s="68">
        <v>51</v>
      </c>
      <c r="O16" s="68">
        <v>61</v>
      </c>
      <c r="P16" s="68">
        <v>83</v>
      </c>
      <c r="Q16" s="68">
        <v>105</v>
      </c>
      <c r="R16" s="42">
        <v>132</v>
      </c>
      <c r="S16" s="42">
        <v>136</v>
      </c>
      <c r="T16" s="42">
        <v>126</v>
      </c>
      <c r="U16" s="42">
        <v>118</v>
      </c>
      <c r="V16" s="42">
        <v>109</v>
      </c>
      <c r="W16" s="42">
        <v>24</v>
      </c>
      <c r="X16" s="42">
        <v>47</v>
      </c>
      <c r="Y16" s="42">
        <v>72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17</v>
      </c>
      <c r="J17" s="68">
        <v>18</v>
      </c>
      <c r="K17" s="68">
        <v>29</v>
      </c>
      <c r="L17" s="68">
        <v>31</v>
      </c>
      <c r="M17" s="68">
        <v>33</v>
      </c>
      <c r="N17" s="68">
        <v>29</v>
      </c>
      <c r="O17" s="68">
        <v>36</v>
      </c>
      <c r="P17" s="68">
        <v>33</v>
      </c>
      <c r="Q17" s="68">
        <v>37</v>
      </c>
      <c r="R17" s="42">
        <v>36</v>
      </c>
      <c r="S17" s="42">
        <v>35</v>
      </c>
      <c r="T17" s="42">
        <v>36</v>
      </c>
      <c r="U17" s="42">
        <v>40</v>
      </c>
      <c r="V17" s="42">
        <v>41</v>
      </c>
      <c r="W17" s="42">
        <v>13</v>
      </c>
      <c r="X17" s="42">
        <v>19</v>
      </c>
      <c r="Y17" s="42">
        <v>38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6.7796610169491567E-2</v>
      </c>
      <c r="K19" s="89">
        <f t="shared" si="3"/>
        <v>0.11111111111111116</v>
      </c>
      <c r="L19" s="89">
        <f t="shared" si="3"/>
        <v>3.5714285714285809E-2</v>
      </c>
      <c r="M19" s="89">
        <f t="shared" si="3"/>
        <v>8.2758620689655116E-2</v>
      </c>
      <c r="N19" s="89">
        <f t="shared" si="3"/>
        <v>3.1847133757961776E-2</v>
      </c>
      <c r="O19" s="89">
        <f t="shared" si="3"/>
        <v>0.14814814814814814</v>
      </c>
      <c r="P19" s="89">
        <f t="shared" si="3"/>
        <v>0.13978494623655924</v>
      </c>
      <c r="Q19" s="89">
        <f t="shared" si="3"/>
        <v>0.1839622641509433</v>
      </c>
      <c r="R19" s="89">
        <f t="shared" si="3"/>
        <v>0.15139442231075706</v>
      </c>
      <c r="S19" s="89">
        <f t="shared" si="3"/>
        <v>2.4221453287197159E-2</v>
      </c>
      <c r="T19" s="89">
        <f t="shared" si="3"/>
        <v>-6.7567567567567988E-3</v>
      </c>
      <c r="U19" s="89">
        <f t="shared" si="3"/>
        <v>1.0204081632652962E-2</v>
      </c>
      <c r="V19" s="89">
        <f t="shared" si="3"/>
        <v>-3.3670033670033628E-2</v>
      </c>
      <c r="W19" s="89">
        <f t="shared" si="3"/>
        <v>-0.55749128919860635</v>
      </c>
      <c r="X19" s="89">
        <f t="shared" si="3"/>
        <v>0.1968503937007875</v>
      </c>
      <c r="Y19" s="89">
        <f t="shared" si="3"/>
        <v>0.41447368421052633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6.9306930693069368E-2</v>
      </c>
      <c r="K20" s="89">
        <f t="shared" si="3"/>
        <v>2.7777777777777679E-2</v>
      </c>
      <c r="L20" s="89">
        <f t="shared" si="3"/>
        <v>2.7027027027026973E-2</v>
      </c>
      <c r="M20" s="89">
        <f t="shared" si="3"/>
        <v>8.7719298245614086E-2</v>
      </c>
      <c r="N20" s="89">
        <f t="shared" si="3"/>
        <v>7.2580645161290258E-2</v>
      </c>
      <c r="O20" s="89">
        <f t="shared" si="3"/>
        <v>0.1278195488721805</v>
      </c>
      <c r="P20" s="89">
        <f t="shared" si="3"/>
        <v>0.19333333333333336</v>
      </c>
      <c r="Q20" s="89">
        <f t="shared" si="3"/>
        <v>0.1955307262569832</v>
      </c>
      <c r="R20" s="89">
        <f t="shared" si="3"/>
        <v>0.18224299065420557</v>
      </c>
      <c r="S20" s="89">
        <f t="shared" si="3"/>
        <v>3.1620553359683834E-2</v>
      </c>
      <c r="T20" s="89">
        <f t="shared" si="3"/>
        <v>-1.1494252873563204E-2</v>
      </c>
      <c r="U20" s="89">
        <f t="shared" si="3"/>
        <v>-3.8759689922480689E-3</v>
      </c>
      <c r="V20" s="89">
        <f t="shared" si="3"/>
        <v>-4.2801556420233422E-2</v>
      </c>
      <c r="W20" s="89">
        <f t="shared" si="3"/>
        <v>-0.53658536585365857</v>
      </c>
      <c r="X20" s="89">
        <f t="shared" si="3"/>
        <v>0.16666666666666674</v>
      </c>
      <c r="Y20" s="89">
        <f t="shared" si="3"/>
        <v>0.33082706766917291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4.1666666666666741E-2</v>
      </c>
      <c r="K21" s="89">
        <f t="shared" si="3"/>
        <v>0</v>
      </c>
      <c r="L21" s="89">
        <f t="shared" si="3"/>
        <v>-7.999999999999996E-2</v>
      </c>
      <c r="M21" s="89">
        <f t="shared" si="3"/>
        <v>0.21739130434782616</v>
      </c>
      <c r="N21" s="89">
        <f t="shared" si="3"/>
        <v>0</v>
      </c>
      <c r="O21" s="89">
        <f t="shared" si="3"/>
        <v>3.5714285714285809E-2</v>
      </c>
      <c r="P21" s="89">
        <f t="shared" si="3"/>
        <v>0.10344827586206895</v>
      </c>
      <c r="Q21" s="89">
        <f t="shared" si="3"/>
        <v>0.125</v>
      </c>
      <c r="R21" s="89">
        <f t="shared" si="3"/>
        <v>8.3333333333333259E-2</v>
      </c>
      <c r="S21" s="89">
        <f t="shared" si="3"/>
        <v>-0.10256410256410253</v>
      </c>
      <c r="T21" s="89">
        <f t="shared" si="3"/>
        <v>-0.11428571428571432</v>
      </c>
      <c r="U21" s="89">
        <f t="shared" si="3"/>
        <v>3.2258064516129004E-2</v>
      </c>
      <c r="V21" s="89">
        <f t="shared" si="3"/>
        <v>-9.375E-2</v>
      </c>
      <c r="W21" s="89">
        <f t="shared" si="3"/>
        <v>-0.7931034482758621</v>
      </c>
      <c r="X21" s="89">
        <f t="shared" si="3"/>
        <v>0.83333333333333326</v>
      </c>
      <c r="Y21" s="89">
        <f t="shared" si="3"/>
        <v>0.36363636363636354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6.4102564102564097E-2</v>
      </c>
      <c r="K22" s="89">
        <f t="shared" si="4"/>
        <v>4.8192771084337283E-2</v>
      </c>
      <c r="L22" s="89">
        <f t="shared" si="4"/>
        <v>4.5977011494252817E-2</v>
      </c>
      <c r="M22" s="89">
        <f t="shared" si="4"/>
        <v>5.4945054945054972E-2</v>
      </c>
      <c r="N22" s="89">
        <f t="shared" si="4"/>
        <v>9.375E-2</v>
      </c>
      <c r="O22" s="89">
        <f t="shared" si="4"/>
        <v>0.14285714285714279</v>
      </c>
      <c r="P22" s="89">
        <f t="shared" si="4"/>
        <v>0.22500000000000009</v>
      </c>
      <c r="Q22" s="89">
        <f t="shared" si="4"/>
        <v>0.21088435374149661</v>
      </c>
      <c r="R22" s="89">
        <f t="shared" si="4"/>
        <v>0.2078651685393258</v>
      </c>
      <c r="S22" s="89">
        <f t="shared" si="4"/>
        <v>5.5813953488372148E-2</v>
      </c>
      <c r="T22" s="89">
        <f t="shared" si="4"/>
        <v>0</v>
      </c>
      <c r="U22" s="89">
        <f t="shared" si="4"/>
        <v>-1.3215859030836996E-2</v>
      </c>
      <c r="V22" s="89">
        <f t="shared" si="4"/>
        <v>-3.125E-2</v>
      </c>
      <c r="W22" s="89">
        <f t="shared" si="4"/>
        <v>-0.50691244239631339</v>
      </c>
      <c r="X22" s="89">
        <f t="shared" si="4"/>
        <v>0.14018691588785037</v>
      </c>
      <c r="Y22" s="89">
        <f t="shared" si="4"/>
        <v>0.32786885245901631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5.8823529411764719E-2</v>
      </c>
      <c r="K23" s="89">
        <f t="shared" si="5"/>
        <v>0.61111111111111116</v>
      </c>
      <c r="L23" s="89">
        <f t="shared" si="5"/>
        <v>6.8965517241379226E-2</v>
      </c>
      <c r="M23" s="89">
        <f t="shared" si="5"/>
        <v>6.4516129032258007E-2</v>
      </c>
      <c r="N23" s="89">
        <f t="shared" si="5"/>
        <v>-0.12121212121212122</v>
      </c>
      <c r="O23" s="89">
        <f t="shared" si="5"/>
        <v>0.24137931034482762</v>
      </c>
      <c r="P23" s="89">
        <f t="shared" si="5"/>
        <v>-8.333333333333337E-2</v>
      </c>
      <c r="Q23" s="89">
        <f t="shared" si="5"/>
        <v>0.1212121212121211</v>
      </c>
      <c r="R23" s="89">
        <f t="shared" si="5"/>
        <v>-2.7027027027026973E-2</v>
      </c>
      <c r="S23" s="89">
        <f t="shared" si="5"/>
        <v>-2.777777777777779E-2</v>
      </c>
      <c r="T23" s="89">
        <f t="shared" si="5"/>
        <v>2.857142857142847E-2</v>
      </c>
      <c r="U23" s="89">
        <f t="shared" si="5"/>
        <v>0.11111111111111116</v>
      </c>
      <c r="V23" s="89">
        <f t="shared" si="5"/>
        <v>2.4999999999999911E-2</v>
      </c>
      <c r="W23" s="89">
        <f t="shared" si="5"/>
        <v>-0.68292682926829262</v>
      </c>
      <c r="X23" s="89">
        <f t="shared" si="5"/>
        <v>0.46153846153846145</v>
      </c>
      <c r="Y23" s="89">
        <f t="shared" si="5"/>
        <v>1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0.10260869565217391</v>
      </c>
      <c r="J25" s="89">
        <f t="shared" si="6"/>
        <v>9.5599393019726864E-2</v>
      </c>
      <c r="K25" s="89">
        <f t="shared" si="6"/>
        <v>8.6473131562693026E-2</v>
      </c>
      <c r="L25" s="89">
        <f t="shared" si="6"/>
        <v>8.1005586592178769E-2</v>
      </c>
      <c r="M25" s="89">
        <f t="shared" si="6"/>
        <v>8.9816933638443938E-2</v>
      </c>
      <c r="N25" s="89">
        <f t="shared" si="6"/>
        <v>7.6740881099005218E-2</v>
      </c>
      <c r="O25" s="89">
        <f t="shared" si="6"/>
        <v>7.4310827007590896E-2</v>
      </c>
      <c r="P25" s="89">
        <f t="shared" si="6"/>
        <v>7.6012907852276795E-2</v>
      </c>
      <c r="Q25" s="89">
        <f t="shared" si="6"/>
        <v>9.0450450450450456E-2</v>
      </c>
      <c r="R25" s="89">
        <f t="shared" si="6"/>
        <v>0.139009139009139</v>
      </c>
      <c r="S25" s="89">
        <f t="shared" si="6"/>
        <v>0.13411871318531943</v>
      </c>
      <c r="T25" s="89">
        <f t="shared" si="6"/>
        <v>0.10571736785329018</v>
      </c>
      <c r="U25" s="89">
        <f t="shared" si="6"/>
        <v>0.12212171052631579</v>
      </c>
      <c r="V25" s="89">
        <f t="shared" si="6"/>
        <v>0.12609841827768015</v>
      </c>
      <c r="W25" s="89">
        <f t="shared" ref="W25:X25" si="7">W8/W5</f>
        <v>6.7950775815944359E-2</v>
      </c>
      <c r="X25" s="89">
        <f t="shared" si="7"/>
        <v>8.0465854949708843E-2</v>
      </c>
      <c r="Y25" s="89">
        <f t="shared" ref="Y25" si="8">Y8/Y5</f>
        <v>8.7221095334685597E-2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0.28921568627450983</v>
      </c>
      <c r="J26" s="89">
        <f t="shared" si="9"/>
        <v>0.22950819672131148</v>
      </c>
      <c r="K26" s="89">
        <f t="shared" si="9"/>
        <v>0.21875</v>
      </c>
      <c r="L26" s="89">
        <f t="shared" si="9"/>
        <v>0.23809523809523808</v>
      </c>
      <c r="M26" s="89">
        <f t="shared" si="9"/>
        <v>0.26975945017182129</v>
      </c>
      <c r="N26" s="89">
        <f t="shared" si="9"/>
        <v>0.24143070044709389</v>
      </c>
      <c r="O26" s="89">
        <f t="shared" si="9"/>
        <v>0.24966442953020135</v>
      </c>
      <c r="P26" s="89">
        <f t="shared" si="9"/>
        <v>0.30199430199430199</v>
      </c>
      <c r="Q26" s="89">
        <f t="shared" si="9"/>
        <v>0.35104895104895106</v>
      </c>
      <c r="R26" s="89">
        <f t="shared" si="9"/>
        <v>0.39159891598915991</v>
      </c>
      <c r="S26" s="89">
        <f t="shared" si="9"/>
        <v>0.39731543624161075</v>
      </c>
      <c r="T26" s="89">
        <f t="shared" si="9"/>
        <v>0.35</v>
      </c>
      <c r="U26" s="89">
        <f t="shared" si="9"/>
        <v>0.3621951219512195</v>
      </c>
      <c r="V26" s="89">
        <f t="shared" si="9"/>
        <v>0.37664041994750658</v>
      </c>
      <c r="W26" s="89">
        <f t="shared" ref="W26:X26" si="10">W8/W7</f>
        <v>0.23388581952117865</v>
      </c>
      <c r="X26" s="89">
        <f t="shared" si="10"/>
        <v>0.23529411764705882</v>
      </c>
      <c r="Y26" s="89">
        <f t="shared" ref="Y26" si="11">Y8/Y7</f>
        <v>0.27741935483870966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0.27966101694915252</v>
      </c>
      <c r="J28" s="89">
        <f t="shared" si="12"/>
        <v>0.2857142857142857</v>
      </c>
      <c r="K28" s="89">
        <f t="shared" si="12"/>
        <v>0.27857142857142858</v>
      </c>
      <c r="L28" s="89">
        <f t="shared" si="12"/>
        <v>0.29655172413793102</v>
      </c>
      <c r="M28" s="89">
        <f t="shared" si="12"/>
        <v>0.28662420382165604</v>
      </c>
      <c r="N28" s="89">
        <f t="shared" si="12"/>
        <v>0.30864197530864196</v>
      </c>
      <c r="O28" s="89">
        <f t="shared" si="12"/>
        <v>0.29032258064516131</v>
      </c>
      <c r="P28" s="89">
        <f t="shared" si="12"/>
        <v>0.27830188679245282</v>
      </c>
      <c r="Q28" s="89">
        <f t="shared" si="12"/>
        <v>0.26294820717131473</v>
      </c>
      <c r="R28" s="89">
        <f t="shared" si="12"/>
        <v>0.25605536332179929</v>
      </c>
      <c r="S28" s="89">
        <f t="shared" si="12"/>
        <v>0.27364864864864863</v>
      </c>
      <c r="T28" s="89">
        <f t="shared" si="12"/>
        <v>0.30612244897959184</v>
      </c>
      <c r="U28" s="89">
        <f t="shared" si="12"/>
        <v>0.31986531986531985</v>
      </c>
      <c r="V28" s="89">
        <f t="shared" si="12"/>
        <v>0.33797909407665505</v>
      </c>
      <c r="W28" s="89">
        <f t="shared" ref="W28:X28" si="13">W15/W8</f>
        <v>0.63779527559055116</v>
      </c>
      <c r="X28" s="89">
        <f t="shared" si="13"/>
        <v>0.48684210526315791</v>
      </c>
      <c r="Y28" s="89">
        <f t="shared" ref="Y28" si="14">Y15/Y8</f>
        <v>0.4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0.20338983050847459</v>
      </c>
      <c r="J29" s="89">
        <f t="shared" si="15"/>
        <v>0.1984126984126984</v>
      </c>
      <c r="K29" s="89">
        <f t="shared" si="15"/>
        <v>0.17857142857142858</v>
      </c>
      <c r="L29" s="89">
        <f t="shared" si="15"/>
        <v>0.15862068965517243</v>
      </c>
      <c r="M29" s="89">
        <f t="shared" si="15"/>
        <v>0.17834394904458598</v>
      </c>
      <c r="N29" s="89">
        <f t="shared" si="15"/>
        <v>0.1728395061728395</v>
      </c>
      <c r="O29" s="89">
        <f t="shared" si="15"/>
        <v>0.15591397849462366</v>
      </c>
      <c r="P29" s="89">
        <f t="shared" si="15"/>
        <v>0.15094339622641509</v>
      </c>
      <c r="Q29" s="89">
        <f t="shared" si="15"/>
        <v>0.14342629482071714</v>
      </c>
      <c r="R29" s="89">
        <f t="shared" si="15"/>
        <v>0.13494809688581316</v>
      </c>
      <c r="S29" s="89">
        <f t="shared" si="15"/>
        <v>0.11824324324324324</v>
      </c>
      <c r="T29" s="89">
        <f t="shared" si="15"/>
        <v>0.10544217687074831</v>
      </c>
      <c r="U29" s="89">
        <f t="shared" si="15"/>
        <v>0.10774410774410774</v>
      </c>
      <c r="V29" s="89">
        <f t="shared" si="15"/>
        <v>0.10104529616724739</v>
      </c>
      <c r="W29" s="89">
        <f t="shared" ref="W29:X29" si="16">W10/W8</f>
        <v>4.7244094488188976E-2</v>
      </c>
      <c r="X29" s="89">
        <f t="shared" si="16"/>
        <v>7.2368421052631582E-2</v>
      </c>
      <c r="Y29" s="89">
        <f t="shared" ref="Y29" si="17">Y10/Y8</f>
        <v>6.9767441860465115E-2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2010</v>
      </c>
      <c r="J32" s="42">
        <v>1758</v>
      </c>
      <c r="K32" s="42">
        <v>1660</v>
      </c>
      <c r="L32" s="42">
        <v>1409</v>
      </c>
      <c r="M32" s="42">
        <v>1532</v>
      </c>
      <c r="N32" s="42">
        <v>1617</v>
      </c>
      <c r="O32" s="42">
        <v>1666</v>
      </c>
      <c r="P32" s="42">
        <v>1694</v>
      </c>
      <c r="Q32" s="42">
        <v>1860</v>
      </c>
      <c r="R32" s="42">
        <v>1986</v>
      </c>
      <c r="S32" s="42">
        <v>2033</v>
      </c>
      <c r="T32" s="42">
        <v>2198</v>
      </c>
      <c r="U32" s="42">
        <v>2540</v>
      </c>
      <c r="V32" s="42">
        <v>2822</v>
      </c>
      <c r="W32" s="42">
        <v>2202</v>
      </c>
      <c r="X32" s="42">
        <v>3331</v>
      </c>
      <c r="Y32" s="42">
        <v>3926</v>
      </c>
    </row>
    <row r="33" spans="1:25" x14ac:dyDescent="0.3">
      <c r="A33" s="16" t="s">
        <v>116</v>
      </c>
      <c r="B33" s="42">
        <v>31</v>
      </c>
      <c r="C33" s="42">
        <v>74</v>
      </c>
      <c r="D33" s="42">
        <v>230</v>
      </c>
      <c r="E33" s="42">
        <v>414</v>
      </c>
      <c r="F33" s="68">
        <v>684</v>
      </c>
      <c r="G33" s="68">
        <v>1099</v>
      </c>
      <c r="H33" s="68">
        <v>1308</v>
      </c>
      <c r="I33" s="68">
        <v>1758</v>
      </c>
      <c r="J33" s="68">
        <v>1367</v>
      </c>
      <c r="K33" s="68">
        <v>1146</v>
      </c>
      <c r="L33" s="68">
        <v>943</v>
      </c>
      <c r="M33" s="68">
        <v>988</v>
      </c>
      <c r="N33" s="68">
        <v>1078</v>
      </c>
      <c r="O33" s="68">
        <v>1171</v>
      </c>
      <c r="P33" s="68">
        <v>1213</v>
      </c>
      <c r="Q33" s="68">
        <v>1419</v>
      </c>
      <c r="R33" s="42">
        <v>1504</v>
      </c>
      <c r="S33" s="42">
        <v>1565</v>
      </c>
      <c r="T33" s="42">
        <v>1690</v>
      </c>
      <c r="U33" s="42">
        <v>1818</v>
      </c>
      <c r="V33" s="42">
        <v>2174</v>
      </c>
      <c r="W33" s="42">
        <v>1872</v>
      </c>
      <c r="X33" s="42">
        <v>2745</v>
      </c>
      <c r="Y33" s="42">
        <v>3049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252</v>
      </c>
      <c r="J34" s="68">
        <v>390</v>
      </c>
      <c r="K34" s="68">
        <v>513</v>
      </c>
      <c r="L34" s="68">
        <v>465</v>
      </c>
      <c r="M34" s="68">
        <v>544</v>
      </c>
      <c r="N34" s="68">
        <v>539</v>
      </c>
      <c r="O34" s="68">
        <v>495</v>
      </c>
      <c r="P34" s="68">
        <v>481</v>
      </c>
      <c r="Q34" s="42">
        <v>441</v>
      </c>
      <c r="R34" s="42">
        <v>482</v>
      </c>
      <c r="S34" s="42">
        <v>467</v>
      </c>
      <c r="T34" s="42">
        <v>508</v>
      </c>
      <c r="U34" s="42">
        <v>722</v>
      </c>
      <c r="V34" s="42">
        <v>647</v>
      </c>
      <c r="W34" s="42">
        <v>331</v>
      </c>
      <c r="X34" s="42">
        <v>586</v>
      </c>
      <c r="Y34" s="42">
        <v>877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126</v>
      </c>
      <c r="J35" s="3">
        <f t="shared" si="18"/>
        <v>256</v>
      </c>
      <c r="K35" s="3">
        <f t="shared" si="18"/>
        <v>366</v>
      </c>
      <c r="L35" s="3">
        <f t="shared" si="18"/>
        <v>347</v>
      </c>
      <c r="M35" s="3">
        <f t="shared" si="18"/>
        <v>416</v>
      </c>
      <c r="N35" s="3">
        <f t="shared" si="18"/>
        <v>384</v>
      </c>
      <c r="O35" s="3">
        <f t="shared" si="18"/>
        <v>340</v>
      </c>
      <c r="P35" s="3">
        <f t="shared" si="18"/>
        <v>325</v>
      </c>
      <c r="Q35" s="3">
        <f t="shared" si="18"/>
        <v>295</v>
      </c>
      <c r="R35" s="3">
        <f t="shared" si="18"/>
        <v>283</v>
      </c>
      <c r="S35" s="3">
        <f t="shared" si="18"/>
        <v>264</v>
      </c>
      <c r="T35" s="3">
        <f t="shared" si="18"/>
        <v>301</v>
      </c>
      <c r="U35" s="3">
        <f t="shared" si="18"/>
        <v>351</v>
      </c>
      <c r="V35" s="3">
        <f t="shared" si="18"/>
        <v>427</v>
      </c>
      <c r="W35" s="3">
        <f t="shared" ref="W35:X35" si="19">W36+W44</f>
        <v>87</v>
      </c>
      <c r="X35" s="3">
        <f t="shared" si="19"/>
        <v>272</v>
      </c>
      <c r="Y35" s="3">
        <f t="shared" ref="Y35" si="20">Y36+Y44</f>
        <v>574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61</v>
      </c>
      <c r="J36" s="68">
        <v>177</v>
      </c>
      <c r="K36" s="68">
        <v>249</v>
      </c>
      <c r="L36" s="68">
        <v>251</v>
      </c>
      <c r="M36" s="68">
        <v>280</v>
      </c>
      <c r="N36" s="68">
        <v>248</v>
      </c>
      <c r="O36" s="68">
        <v>215</v>
      </c>
      <c r="P36" s="68">
        <v>217</v>
      </c>
      <c r="Q36" s="68">
        <v>190</v>
      </c>
      <c r="R36" s="42">
        <v>190</v>
      </c>
      <c r="S36" s="42">
        <v>180</v>
      </c>
      <c r="T36" s="42">
        <v>193</v>
      </c>
      <c r="U36" s="42">
        <v>230</v>
      </c>
      <c r="V36" s="42">
        <v>299</v>
      </c>
      <c r="W36" s="42">
        <v>64</v>
      </c>
      <c r="X36" s="42">
        <v>197</v>
      </c>
      <c r="Y36" s="42">
        <v>428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14</v>
      </c>
      <c r="J37" s="68">
        <v>50</v>
      </c>
      <c r="K37" s="68">
        <v>70</v>
      </c>
      <c r="L37" s="68">
        <v>64</v>
      </c>
      <c r="M37" s="68">
        <v>72</v>
      </c>
      <c r="N37" s="68">
        <v>62</v>
      </c>
      <c r="O37" s="68">
        <v>49</v>
      </c>
      <c r="P37" s="68">
        <v>44</v>
      </c>
      <c r="Q37" s="68">
        <v>39</v>
      </c>
      <c r="R37" s="42">
        <v>36</v>
      </c>
      <c r="S37" s="42">
        <v>31</v>
      </c>
      <c r="T37" s="42">
        <v>31</v>
      </c>
      <c r="U37" s="42">
        <v>33</v>
      </c>
      <c r="V37" s="42">
        <v>36</v>
      </c>
      <c r="W37" s="42">
        <v>7</v>
      </c>
      <c r="X37" s="42">
        <v>25</v>
      </c>
      <c r="Y37" s="42">
        <v>51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14</v>
      </c>
      <c r="J39" s="68">
        <v>50</v>
      </c>
      <c r="K39" s="68">
        <v>70</v>
      </c>
      <c r="L39" s="68">
        <v>64</v>
      </c>
      <c r="M39" s="68">
        <v>72</v>
      </c>
      <c r="N39" s="68">
        <v>62</v>
      </c>
      <c r="O39" s="68">
        <v>49</v>
      </c>
      <c r="P39" s="68">
        <v>44</v>
      </c>
      <c r="Q39" s="68">
        <v>39</v>
      </c>
      <c r="R39" s="42">
        <v>36</v>
      </c>
      <c r="S39" s="42">
        <v>31</v>
      </c>
      <c r="T39" s="42">
        <v>31</v>
      </c>
      <c r="U39" s="42">
        <v>33</v>
      </c>
      <c r="V39" s="42">
        <v>36</v>
      </c>
      <c r="W39" s="42">
        <v>7</v>
      </c>
      <c r="X39" s="42">
        <v>25</v>
      </c>
      <c r="Y39" s="42">
        <v>51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47</v>
      </c>
      <c r="J40" s="68">
        <v>128</v>
      </c>
      <c r="K40" s="68">
        <v>180</v>
      </c>
      <c r="L40" s="68">
        <v>187</v>
      </c>
      <c r="M40" s="68">
        <v>208</v>
      </c>
      <c r="N40" s="68">
        <v>185</v>
      </c>
      <c r="O40" s="68">
        <v>166</v>
      </c>
      <c r="P40" s="68">
        <v>173</v>
      </c>
      <c r="Q40" s="68">
        <v>151</v>
      </c>
      <c r="R40" s="42">
        <v>154</v>
      </c>
      <c r="S40" s="42">
        <v>149</v>
      </c>
      <c r="T40" s="42">
        <v>163</v>
      </c>
      <c r="U40" s="42">
        <v>196</v>
      </c>
      <c r="V40" s="42">
        <v>263</v>
      </c>
      <c r="W40" s="42">
        <v>58</v>
      </c>
      <c r="X40" s="42">
        <v>172</v>
      </c>
      <c r="Y40" s="42">
        <v>377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1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15</v>
      </c>
      <c r="J42" s="68">
        <v>21</v>
      </c>
      <c r="K42" s="68">
        <v>19</v>
      </c>
      <c r="L42" s="68">
        <v>12</v>
      </c>
      <c r="M42" s="68">
        <v>13</v>
      </c>
      <c r="N42" s="68">
        <v>14</v>
      </c>
      <c r="O42" s="68">
        <v>18</v>
      </c>
      <c r="P42" s="68">
        <v>21</v>
      </c>
      <c r="Q42" s="68">
        <v>22</v>
      </c>
      <c r="R42" s="42">
        <v>22</v>
      </c>
      <c r="S42" s="42">
        <v>22</v>
      </c>
      <c r="T42" s="42">
        <v>22</v>
      </c>
      <c r="U42" s="42">
        <v>23</v>
      </c>
      <c r="V42" s="42">
        <v>26</v>
      </c>
      <c r="W42" s="42">
        <v>9</v>
      </c>
      <c r="X42" s="42">
        <v>7</v>
      </c>
      <c r="Y42" s="42">
        <v>11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32</v>
      </c>
      <c r="J43" s="68">
        <v>106</v>
      </c>
      <c r="K43" s="68">
        <v>160</v>
      </c>
      <c r="L43" s="68">
        <v>175</v>
      </c>
      <c r="M43" s="68">
        <v>195</v>
      </c>
      <c r="N43" s="68">
        <v>170</v>
      </c>
      <c r="O43" s="68">
        <v>148</v>
      </c>
      <c r="P43" s="68">
        <v>151</v>
      </c>
      <c r="Q43" s="68">
        <v>129</v>
      </c>
      <c r="R43" s="42">
        <v>132</v>
      </c>
      <c r="S43" s="42">
        <v>126</v>
      </c>
      <c r="T43" s="42">
        <v>140</v>
      </c>
      <c r="U43" s="42">
        <v>172</v>
      </c>
      <c r="V43" s="42">
        <v>236</v>
      </c>
      <c r="W43" s="42">
        <v>49</v>
      </c>
      <c r="X43" s="42">
        <v>164</v>
      </c>
      <c r="Y43" s="42">
        <v>365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65</v>
      </c>
      <c r="J44" s="68">
        <v>79</v>
      </c>
      <c r="K44" s="68">
        <v>117</v>
      </c>
      <c r="L44" s="68">
        <v>96</v>
      </c>
      <c r="M44" s="68">
        <v>136</v>
      </c>
      <c r="N44" s="68">
        <v>136</v>
      </c>
      <c r="O44" s="68">
        <v>125</v>
      </c>
      <c r="P44" s="68">
        <v>108</v>
      </c>
      <c r="Q44" s="68">
        <v>105</v>
      </c>
      <c r="R44" s="42">
        <v>93</v>
      </c>
      <c r="S44" s="42">
        <v>84</v>
      </c>
      <c r="T44" s="42">
        <v>108</v>
      </c>
      <c r="U44" s="42">
        <v>121</v>
      </c>
      <c r="V44" s="42">
        <v>128</v>
      </c>
      <c r="W44" s="42">
        <v>23</v>
      </c>
      <c r="X44" s="42">
        <v>75</v>
      </c>
      <c r="Y44" s="42">
        <v>146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1.0317460317460316</v>
      </c>
      <c r="K46" s="65">
        <f t="shared" si="21"/>
        <v>0.4296875</v>
      </c>
      <c r="L46" s="65">
        <f t="shared" si="21"/>
        <v>-5.1912568306010876E-2</v>
      </c>
      <c r="M46" s="65">
        <f t="shared" si="21"/>
        <v>0.19884726224783855</v>
      </c>
      <c r="N46" s="65">
        <f t="shared" si="21"/>
        <v>-7.6923076923076872E-2</v>
      </c>
      <c r="O46" s="65">
        <f t="shared" si="21"/>
        <v>-0.11458333333333337</v>
      </c>
      <c r="P46" s="65">
        <f t="shared" si="21"/>
        <v>-4.4117647058823484E-2</v>
      </c>
      <c r="Q46" s="65">
        <f t="shared" si="21"/>
        <v>-9.2307692307692313E-2</v>
      </c>
      <c r="R46" s="65">
        <f t="shared" si="21"/>
        <v>-4.067796610169494E-2</v>
      </c>
      <c r="S46" s="65">
        <f t="shared" si="21"/>
        <v>-6.7137809187279185E-2</v>
      </c>
      <c r="T46" s="65">
        <f t="shared" si="21"/>
        <v>0.14015151515151514</v>
      </c>
      <c r="U46" s="65">
        <f t="shared" si="21"/>
        <v>0.16611295681063121</v>
      </c>
      <c r="V46" s="65">
        <f t="shared" si="21"/>
        <v>0.2165242165242165</v>
      </c>
      <c r="W46" s="65">
        <f t="shared" si="21"/>
        <v>-0.79625292740046838</v>
      </c>
      <c r="X46" s="65">
        <f t="shared" si="21"/>
        <v>2.1264367816091956</v>
      </c>
      <c r="Y46" s="65">
        <f t="shared" si="21"/>
        <v>1.1102941176470589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1.901639344262295</v>
      </c>
      <c r="K47" s="65">
        <f t="shared" si="21"/>
        <v>0.40677966101694918</v>
      </c>
      <c r="L47" s="65">
        <f t="shared" si="21"/>
        <v>8.0321285140563248E-3</v>
      </c>
      <c r="M47" s="65">
        <f t="shared" si="21"/>
        <v>0.11553784860557759</v>
      </c>
      <c r="N47" s="65">
        <f t="shared" si="21"/>
        <v>-0.11428571428571432</v>
      </c>
      <c r="O47" s="65">
        <f t="shared" si="21"/>
        <v>-0.13306451612903225</v>
      </c>
      <c r="P47" s="65">
        <f t="shared" si="21"/>
        <v>9.302325581395321E-3</v>
      </c>
      <c r="Q47" s="65">
        <f t="shared" si="21"/>
        <v>-0.12442396313364057</v>
      </c>
      <c r="R47" s="65">
        <f t="shared" si="21"/>
        <v>0</v>
      </c>
      <c r="S47" s="65">
        <f t="shared" si="21"/>
        <v>-5.2631578947368474E-2</v>
      </c>
      <c r="T47" s="65">
        <f t="shared" si="21"/>
        <v>7.2222222222222188E-2</v>
      </c>
      <c r="U47" s="65">
        <f t="shared" si="21"/>
        <v>0.19170984455958551</v>
      </c>
      <c r="V47" s="65">
        <f t="shared" si="21"/>
        <v>0.30000000000000004</v>
      </c>
      <c r="W47" s="65">
        <f t="shared" si="21"/>
        <v>-0.78595317725752512</v>
      </c>
      <c r="X47" s="65">
        <f t="shared" si="21"/>
        <v>2.078125</v>
      </c>
      <c r="Y47" s="65">
        <f t="shared" si="21"/>
        <v>1.1725888324873095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2.5714285714285716</v>
      </c>
      <c r="K48" s="65">
        <f t="shared" si="21"/>
        <v>0.39999999999999991</v>
      </c>
      <c r="L48" s="65">
        <f t="shared" si="21"/>
        <v>-8.5714285714285743E-2</v>
      </c>
      <c r="M48" s="65">
        <f t="shared" si="21"/>
        <v>0.125</v>
      </c>
      <c r="N48" s="65">
        <f t="shared" si="21"/>
        <v>-0.13888888888888884</v>
      </c>
      <c r="O48" s="65">
        <f t="shared" si="21"/>
        <v>-0.20967741935483875</v>
      </c>
      <c r="P48" s="65">
        <f t="shared" si="21"/>
        <v>-0.10204081632653061</v>
      </c>
      <c r="Q48" s="65">
        <f t="shared" si="21"/>
        <v>-0.11363636363636365</v>
      </c>
      <c r="R48" s="65">
        <f t="shared" si="21"/>
        <v>-7.6923076923076872E-2</v>
      </c>
      <c r="S48" s="65">
        <f t="shared" si="21"/>
        <v>-0.13888888888888884</v>
      </c>
      <c r="T48" s="65">
        <f t="shared" si="21"/>
        <v>0</v>
      </c>
      <c r="U48" s="65">
        <f t="shared" si="21"/>
        <v>6.4516129032258007E-2</v>
      </c>
      <c r="V48" s="65">
        <f t="shared" si="21"/>
        <v>9.0909090909090828E-2</v>
      </c>
      <c r="W48" s="65">
        <f t="shared" si="21"/>
        <v>-0.80555555555555558</v>
      </c>
      <c r="X48" s="65">
        <f t="shared" si="21"/>
        <v>2.5714285714285716</v>
      </c>
      <c r="Y48" s="65">
        <f t="shared" si="21"/>
        <v>1.04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1.7234042553191489</v>
      </c>
      <c r="K49" s="65">
        <f t="shared" si="22"/>
        <v>0.40625</v>
      </c>
      <c r="L49" s="65">
        <f t="shared" si="22"/>
        <v>3.8888888888888973E-2</v>
      </c>
      <c r="M49" s="65">
        <f t="shared" si="22"/>
        <v>0.11229946524064172</v>
      </c>
      <c r="N49" s="65">
        <f t="shared" si="22"/>
        <v>-0.11057692307692313</v>
      </c>
      <c r="O49" s="65">
        <f t="shared" si="22"/>
        <v>-0.10270270270270265</v>
      </c>
      <c r="P49" s="65">
        <f t="shared" si="22"/>
        <v>4.2168674698795261E-2</v>
      </c>
      <c r="Q49" s="65">
        <f t="shared" si="22"/>
        <v>-0.12716763005780352</v>
      </c>
      <c r="R49" s="65">
        <f t="shared" si="22"/>
        <v>1.9867549668874274E-2</v>
      </c>
      <c r="S49" s="65">
        <f t="shared" si="22"/>
        <v>-3.2467532467532423E-2</v>
      </c>
      <c r="T49" s="65">
        <f t="shared" si="22"/>
        <v>9.3959731543624248E-2</v>
      </c>
      <c r="U49" s="65">
        <f t="shared" si="22"/>
        <v>0.20245398773006129</v>
      </c>
      <c r="V49" s="65">
        <f t="shared" si="22"/>
        <v>0.34183673469387754</v>
      </c>
      <c r="W49" s="65">
        <f t="shared" si="22"/>
        <v>-0.77946768060836502</v>
      </c>
      <c r="X49" s="65">
        <f t="shared" si="22"/>
        <v>1.9655172413793105</v>
      </c>
      <c r="Y49" s="65">
        <f t="shared" si="22"/>
        <v>1.191860465116279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0.21538461538461529</v>
      </c>
      <c r="K50" s="88">
        <f t="shared" si="23"/>
        <v>0.481012658227848</v>
      </c>
      <c r="L50" s="88">
        <f t="shared" si="23"/>
        <v>-0.17948717948717952</v>
      </c>
      <c r="M50" s="88">
        <f t="shared" si="23"/>
        <v>0.41666666666666674</v>
      </c>
      <c r="N50" s="88">
        <f t="shared" si="23"/>
        <v>0</v>
      </c>
      <c r="O50" s="88">
        <f t="shared" si="23"/>
        <v>-8.0882352941176516E-2</v>
      </c>
      <c r="P50" s="88">
        <f t="shared" si="23"/>
        <v>-0.13600000000000001</v>
      </c>
      <c r="Q50" s="88">
        <f t="shared" si="23"/>
        <v>-2.777777777777779E-2</v>
      </c>
      <c r="R50" s="88">
        <f t="shared" si="23"/>
        <v>-0.11428571428571432</v>
      </c>
      <c r="S50" s="88">
        <f t="shared" si="23"/>
        <v>-9.6774193548387122E-2</v>
      </c>
      <c r="T50" s="88">
        <f t="shared" si="23"/>
        <v>0.28571428571428581</v>
      </c>
      <c r="U50" s="88">
        <f t="shared" si="23"/>
        <v>0.12037037037037046</v>
      </c>
      <c r="V50" s="88">
        <f t="shared" si="23"/>
        <v>5.7851239669421517E-2</v>
      </c>
      <c r="W50" s="88">
        <f t="shared" si="23"/>
        <v>-0.8203125</v>
      </c>
      <c r="X50" s="88">
        <f t="shared" si="23"/>
        <v>2.2608695652173911</v>
      </c>
      <c r="Y50" s="88">
        <f t="shared" si="23"/>
        <v>0.94666666666666677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6.2686567164179099E-2</v>
      </c>
      <c r="J52" s="65">
        <f t="shared" si="24"/>
        <v>0.14562002275312855</v>
      </c>
      <c r="K52" s="65">
        <f t="shared" si="24"/>
        <v>0.22048192771084338</v>
      </c>
      <c r="L52" s="65">
        <f t="shared" si="24"/>
        <v>0.24627395315826828</v>
      </c>
      <c r="M52" s="65">
        <f t="shared" si="24"/>
        <v>0.27154046997389036</v>
      </c>
      <c r="N52" s="65">
        <f t="shared" si="24"/>
        <v>0.23747680890538034</v>
      </c>
      <c r="O52" s="65">
        <f t="shared" si="24"/>
        <v>0.20408163265306123</v>
      </c>
      <c r="P52" s="65">
        <f t="shared" si="24"/>
        <v>0.19185360094451004</v>
      </c>
      <c r="Q52" s="65">
        <f t="shared" si="24"/>
        <v>0.15860215053763441</v>
      </c>
      <c r="R52" s="65">
        <f t="shared" si="24"/>
        <v>0.14249748237663645</v>
      </c>
      <c r="S52" s="65">
        <f t="shared" si="24"/>
        <v>0.12985735366453516</v>
      </c>
      <c r="T52" s="65">
        <f t="shared" si="24"/>
        <v>0.13694267515923567</v>
      </c>
      <c r="U52" s="65">
        <f t="shared" si="24"/>
        <v>0.13818897637795274</v>
      </c>
      <c r="V52" s="65">
        <f t="shared" si="24"/>
        <v>0.1513111268603827</v>
      </c>
      <c r="W52" s="65">
        <f t="shared" ref="W52:X52" si="25">W35/W32</f>
        <v>3.9509536784741145E-2</v>
      </c>
      <c r="X52" s="65">
        <f t="shared" si="25"/>
        <v>8.1657160012008401E-2</v>
      </c>
      <c r="Y52" s="65">
        <f t="shared" ref="Y52" si="26">Y35/Y32</f>
        <v>0.14620478858889455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0.5</v>
      </c>
      <c r="J53" s="88">
        <f t="shared" si="27"/>
        <v>0.65641025641025641</v>
      </c>
      <c r="K53" s="88">
        <f t="shared" si="27"/>
        <v>0.71345029239766078</v>
      </c>
      <c r="L53" s="88">
        <f t="shared" si="27"/>
        <v>0.74623655913978493</v>
      </c>
      <c r="M53" s="88">
        <f t="shared" si="27"/>
        <v>0.76470588235294112</v>
      </c>
      <c r="N53" s="88">
        <f t="shared" si="27"/>
        <v>0.71243042671614099</v>
      </c>
      <c r="O53" s="88">
        <f t="shared" si="27"/>
        <v>0.68686868686868685</v>
      </c>
      <c r="P53" s="88">
        <f t="shared" si="27"/>
        <v>0.67567567567567566</v>
      </c>
      <c r="Q53" s="88">
        <f t="shared" si="27"/>
        <v>0.66893424036281179</v>
      </c>
      <c r="R53" s="88">
        <f t="shared" si="27"/>
        <v>0.58713692946058094</v>
      </c>
      <c r="S53" s="88">
        <f t="shared" si="27"/>
        <v>0.56531049250535337</v>
      </c>
      <c r="T53" s="88">
        <f t="shared" si="27"/>
        <v>0.59251968503937003</v>
      </c>
      <c r="U53" s="88">
        <f t="shared" si="27"/>
        <v>0.48614958448753465</v>
      </c>
      <c r="V53" s="88">
        <f t="shared" si="27"/>
        <v>0.65996908809891808</v>
      </c>
      <c r="W53" s="88">
        <f t="shared" ref="W53:X53" si="28">W35/W34</f>
        <v>0.26283987915407853</v>
      </c>
      <c r="X53" s="88">
        <f t="shared" si="28"/>
        <v>0.46416382252559729</v>
      </c>
      <c r="Y53" s="88">
        <f t="shared" ref="Y53" si="29">Y35/Y34</f>
        <v>0.65450399087799316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0.11904761904761904</v>
      </c>
      <c r="J55" s="88">
        <f t="shared" si="30"/>
        <v>8.203125E-2</v>
      </c>
      <c r="K55" s="88">
        <f t="shared" si="30"/>
        <v>5.1912568306010931E-2</v>
      </c>
      <c r="L55" s="88">
        <f t="shared" si="30"/>
        <v>3.4582132564841501E-2</v>
      </c>
      <c r="M55" s="88">
        <f t="shared" si="30"/>
        <v>3.125E-2</v>
      </c>
      <c r="N55" s="88">
        <f t="shared" si="30"/>
        <v>3.6458333333333336E-2</v>
      </c>
      <c r="O55" s="88">
        <f t="shared" si="30"/>
        <v>5.2941176470588235E-2</v>
      </c>
      <c r="P55" s="88">
        <f t="shared" si="30"/>
        <v>6.4615384615384616E-2</v>
      </c>
      <c r="Q55" s="88">
        <f t="shared" si="30"/>
        <v>7.4576271186440682E-2</v>
      </c>
      <c r="R55" s="88">
        <f t="shared" si="30"/>
        <v>7.7738515901060068E-2</v>
      </c>
      <c r="S55" s="88">
        <f t="shared" si="30"/>
        <v>8.3333333333333329E-2</v>
      </c>
      <c r="T55" s="88">
        <f t="shared" si="30"/>
        <v>7.3089700996677748E-2</v>
      </c>
      <c r="U55" s="88">
        <f t="shared" si="30"/>
        <v>6.5527065527065526E-2</v>
      </c>
      <c r="V55" s="88">
        <f t="shared" si="30"/>
        <v>6.0889929742388757E-2</v>
      </c>
      <c r="W55" s="88">
        <f t="shared" ref="W55:X55" si="31">W42/W35</f>
        <v>0.10344827586206896</v>
      </c>
      <c r="X55" s="88">
        <f t="shared" si="31"/>
        <v>2.5735294117647058E-2</v>
      </c>
      <c r="Y55" s="88">
        <f t="shared" ref="Y55" si="32">Y42/Y35</f>
        <v>1.9163763066202089E-2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0.1111111111111111</v>
      </c>
      <c r="J56" s="65">
        <f t="shared" si="33"/>
        <v>0.1953125</v>
      </c>
      <c r="K56" s="65">
        <f t="shared" si="33"/>
        <v>0.19125683060109289</v>
      </c>
      <c r="L56" s="65">
        <f t="shared" si="33"/>
        <v>0.18443804034582131</v>
      </c>
      <c r="M56" s="65">
        <f t="shared" si="33"/>
        <v>0.17307692307692307</v>
      </c>
      <c r="N56" s="65">
        <f t="shared" si="33"/>
        <v>0.16145833333333334</v>
      </c>
      <c r="O56" s="65">
        <f t="shared" si="33"/>
        <v>0.14411764705882352</v>
      </c>
      <c r="P56" s="65">
        <f t="shared" si="33"/>
        <v>0.13538461538461538</v>
      </c>
      <c r="Q56" s="65">
        <f t="shared" si="33"/>
        <v>0.13220338983050847</v>
      </c>
      <c r="R56" s="65">
        <f t="shared" si="33"/>
        <v>0.12720848056537101</v>
      </c>
      <c r="S56" s="65">
        <f t="shared" si="33"/>
        <v>0.11742424242424243</v>
      </c>
      <c r="T56" s="65">
        <f t="shared" si="33"/>
        <v>0.10299003322259136</v>
      </c>
      <c r="U56" s="65">
        <f t="shared" si="33"/>
        <v>9.4017094017094016E-2</v>
      </c>
      <c r="V56" s="65">
        <f t="shared" si="33"/>
        <v>8.4309133489461355E-2</v>
      </c>
      <c r="W56" s="65">
        <f t="shared" ref="W56:X56" si="34">W37/W35</f>
        <v>8.0459770114942528E-2</v>
      </c>
      <c r="X56" s="65">
        <f t="shared" si="34"/>
        <v>9.1911764705882359E-2</v>
      </c>
      <c r="Y56" s="65">
        <f t="shared" ref="Y56" si="35">Y37/Y35</f>
        <v>8.885017421602788E-2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-8</v>
      </c>
      <c r="J59" s="42">
        <f t="shared" si="36"/>
        <v>-130</v>
      </c>
      <c r="K59" s="42">
        <f t="shared" si="36"/>
        <v>-226</v>
      </c>
      <c r="L59" s="42">
        <f t="shared" si="36"/>
        <v>-202</v>
      </c>
      <c r="M59" s="42">
        <f t="shared" si="36"/>
        <v>-259</v>
      </c>
      <c r="N59" s="42">
        <f t="shared" si="36"/>
        <v>-222</v>
      </c>
      <c r="O59" s="42">
        <f t="shared" si="36"/>
        <v>-154</v>
      </c>
      <c r="P59" s="42">
        <f t="shared" si="36"/>
        <v>-113</v>
      </c>
      <c r="Q59" s="42">
        <f t="shared" si="36"/>
        <v>-44</v>
      </c>
      <c r="R59" s="42">
        <f t="shared" si="36"/>
        <v>6</v>
      </c>
      <c r="S59" s="42">
        <f t="shared" si="36"/>
        <v>32</v>
      </c>
      <c r="T59" s="42">
        <f t="shared" si="36"/>
        <v>-7</v>
      </c>
      <c r="U59" s="42">
        <f t="shared" si="36"/>
        <v>-54</v>
      </c>
      <c r="V59" s="42">
        <f t="shared" si="36"/>
        <v>-140</v>
      </c>
      <c r="W59" s="42">
        <f t="shared" ref="W59:X59" si="37">W8-W35</f>
        <v>40</v>
      </c>
      <c r="X59" s="42">
        <f t="shared" si="37"/>
        <v>-120</v>
      </c>
      <c r="Y59" s="42">
        <f t="shared" ref="Y59" si="38">Y8-Y35</f>
        <v>-359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-15.25</v>
      </c>
      <c r="K61" s="87">
        <f t="shared" si="39"/>
        <v>-0.7384615384615385</v>
      </c>
      <c r="L61" s="87">
        <f t="shared" si="39"/>
        <v>0.10619469026548672</v>
      </c>
      <c r="M61" s="87">
        <f t="shared" si="39"/>
        <v>-0.28217821782178215</v>
      </c>
      <c r="N61" s="87">
        <f t="shared" si="39"/>
        <v>0.14285714285714285</v>
      </c>
      <c r="O61" s="87">
        <f t="shared" si="39"/>
        <v>0.30630630630630629</v>
      </c>
      <c r="P61" s="87">
        <f t="shared" si="39"/>
        <v>0.26623376623376621</v>
      </c>
      <c r="Q61" s="87">
        <f t="shared" si="39"/>
        <v>0.61061946902654862</v>
      </c>
      <c r="R61" s="87">
        <f t="shared" si="39"/>
        <v>1.1363636363636365</v>
      </c>
      <c r="S61" s="87">
        <f t="shared" si="39"/>
        <v>4.333333333333333</v>
      </c>
      <c r="T61" s="87">
        <f t="shared" si="39"/>
        <v>-1.21875</v>
      </c>
      <c r="U61" s="87">
        <f t="shared" si="39"/>
        <v>-6.7142857142857144</v>
      </c>
      <c r="V61" s="87">
        <f t="shared" si="39"/>
        <v>-1.5925925925925926</v>
      </c>
      <c r="W61" s="87">
        <f t="shared" si="39"/>
        <v>1.2857142857142858</v>
      </c>
      <c r="X61" s="87">
        <f t="shared" si="39"/>
        <v>-4</v>
      </c>
      <c r="Y61" s="87">
        <f t="shared" si="39"/>
        <v>-1.9916666666666667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351" priority="19" stopIfTrue="1" operator="lessThan">
      <formula>0</formula>
    </cfRule>
  </conditionalFormatting>
  <conditionalFormatting sqref="B19:V24 W19:Y29 I25:V26 B27:V27 I28:V29 Z34:HI35 Z51:HI53 I55:Y56">
    <cfRule type="cellIs" dxfId="350" priority="21" stopIfTrue="1" operator="lessThan">
      <formula>0</formula>
    </cfRule>
  </conditionalFormatting>
  <conditionalFormatting sqref="B48:Y51 B54:Y54 A57:U57 I59:Y59">
    <cfRule type="cellIs" dxfId="349" priority="4" stopIfTrue="1" operator="lessThan">
      <formula>0</formula>
    </cfRule>
  </conditionalFormatting>
  <conditionalFormatting sqref="C50:I50 B50:B51 I52:Y53">
    <cfRule type="cellIs" dxfId="348" priority="18" stopIfTrue="1" operator="lessThan">
      <formula>0</formula>
    </cfRule>
  </conditionalFormatting>
  <conditionalFormatting sqref="C19:Y23">
    <cfRule type="cellIs" dxfId="347" priority="2" operator="lessThan">
      <formula>0</formula>
    </cfRule>
  </conditionalFormatting>
  <conditionalFormatting sqref="J46:Y50">
    <cfRule type="cellIs" dxfId="346" priority="1" operator="lessThan">
      <formula>0</formula>
    </cfRule>
  </conditionalFormatting>
  <conditionalFormatting sqref="J61:Y61">
    <cfRule type="cellIs" dxfId="345" priority="3" stopIfTrue="1" operator="lessThan">
      <formula>0</formula>
    </cfRule>
  </conditionalFormatting>
  <conditionalFormatting sqref="M34:P34">
    <cfRule type="cellIs" dxfId="344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226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195625</v>
      </c>
      <c r="C5" s="42">
        <v>228633</v>
      </c>
      <c r="D5" s="42">
        <v>215836</v>
      </c>
      <c r="E5" s="42">
        <v>204557</v>
      </c>
      <c r="F5" s="42">
        <v>203774</v>
      </c>
      <c r="G5" s="42">
        <v>233098</v>
      </c>
      <c r="H5" s="42">
        <v>259832</v>
      </c>
      <c r="I5" s="42">
        <v>299931</v>
      </c>
      <c r="J5" s="42">
        <v>335887</v>
      </c>
      <c r="K5" s="42">
        <v>392888</v>
      </c>
      <c r="L5" s="42">
        <v>336625</v>
      </c>
      <c r="M5" s="42">
        <v>416623</v>
      </c>
      <c r="N5" s="42">
        <v>498077</v>
      </c>
      <c r="O5" s="42">
        <v>540933</v>
      </c>
      <c r="P5" s="42">
        <v>566358</v>
      </c>
      <c r="Q5" s="42">
        <v>588940</v>
      </c>
      <c r="R5" s="42">
        <v>551389</v>
      </c>
      <c r="S5" s="42">
        <v>518345</v>
      </c>
      <c r="T5" s="42">
        <v>556797</v>
      </c>
      <c r="U5" s="42">
        <v>594182</v>
      </c>
      <c r="V5" s="42">
        <v>584967</v>
      </c>
      <c r="W5" s="42">
        <v>476315</v>
      </c>
      <c r="X5" s="42">
        <v>611067</v>
      </c>
      <c r="Y5" s="42">
        <v>723404</v>
      </c>
    </row>
    <row r="6" spans="1:25" x14ac:dyDescent="0.3">
      <c r="A6" s="67" t="s">
        <v>113</v>
      </c>
      <c r="B6" s="42">
        <v>141964</v>
      </c>
      <c r="C6" s="42">
        <v>170922</v>
      </c>
      <c r="D6" s="42">
        <v>159832</v>
      </c>
      <c r="E6" s="42">
        <v>148910</v>
      </c>
      <c r="F6" s="68">
        <v>149699</v>
      </c>
      <c r="G6" s="68">
        <v>172629</v>
      </c>
      <c r="H6" s="68">
        <v>193679</v>
      </c>
      <c r="I6" s="68">
        <v>223288</v>
      </c>
      <c r="J6" s="68">
        <v>243861</v>
      </c>
      <c r="K6" s="68">
        <v>289784</v>
      </c>
      <c r="L6" s="68">
        <v>239378</v>
      </c>
      <c r="M6" s="68">
        <v>302908</v>
      </c>
      <c r="N6" s="68">
        <v>368543</v>
      </c>
      <c r="O6" s="68">
        <v>400436</v>
      </c>
      <c r="P6" s="68">
        <v>411635</v>
      </c>
      <c r="Q6" s="68">
        <v>425962</v>
      </c>
      <c r="R6" s="42">
        <v>389647</v>
      </c>
      <c r="S6" s="42">
        <v>366632</v>
      </c>
      <c r="T6" s="42">
        <v>394830</v>
      </c>
      <c r="U6" s="42">
        <v>430304</v>
      </c>
      <c r="V6" s="42">
        <v>418685</v>
      </c>
      <c r="W6" s="42">
        <v>341389</v>
      </c>
      <c r="X6" s="42">
        <v>452253</v>
      </c>
      <c r="Y6" s="42">
        <v>550050</v>
      </c>
    </row>
    <row r="7" spans="1:25" x14ac:dyDescent="0.3">
      <c r="A7" s="67" t="s">
        <v>114</v>
      </c>
      <c r="B7" s="42">
        <v>53661</v>
      </c>
      <c r="C7" s="42">
        <v>57711</v>
      </c>
      <c r="D7" s="42">
        <v>56005</v>
      </c>
      <c r="E7" s="42">
        <v>55648</v>
      </c>
      <c r="F7" s="68">
        <v>54075</v>
      </c>
      <c r="G7" s="68">
        <v>60469</v>
      </c>
      <c r="H7" s="68">
        <v>66153</v>
      </c>
      <c r="I7" s="68">
        <v>76643</v>
      </c>
      <c r="J7" s="68">
        <v>92027</v>
      </c>
      <c r="K7" s="68">
        <v>103104</v>
      </c>
      <c r="L7" s="68">
        <v>97247</v>
      </c>
      <c r="M7" s="68">
        <v>113715</v>
      </c>
      <c r="N7" s="68">
        <v>129534</v>
      </c>
      <c r="O7" s="68">
        <v>140497</v>
      </c>
      <c r="P7" s="68">
        <v>154722</v>
      </c>
      <c r="Q7" s="42">
        <v>162978</v>
      </c>
      <c r="R7" s="42">
        <v>161741</v>
      </c>
      <c r="S7" s="42">
        <v>151713</v>
      </c>
      <c r="T7" s="42">
        <v>161967</v>
      </c>
      <c r="U7" s="42">
        <v>163878</v>
      </c>
      <c r="V7" s="42">
        <v>166282</v>
      </c>
      <c r="W7" s="42">
        <v>134926</v>
      </c>
      <c r="X7" s="42">
        <v>158814</v>
      </c>
      <c r="Y7" s="42">
        <v>173354</v>
      </c>
    </row>
    <row r="8" spans="1:25" x14ac:dyDescent="0.3">
      <c r="A8" s="69" t="s">
        <v>1</v>
      </c>
      <c r="B8" s="3">
        <f>B9+B17</f>
        <v>27870</v>
      </c>
      <c r="C8" s="3">
        <f t="shared" ref="C8:V8" si="0">C9+C17</f>
        <v>30649</v>
      </c>
      <c r="D8" s="3">
        <f t="shared" si="0"/>
        <v>28992</v>
      </c>
      <c r="E8" s="3">
        <f t="shared" si="0"/>
        <v>26923</v>
      </c>
      <c r="F8" s="3">
        <f t="shared" si="0"/>
        <v>25904</v>
      </c>
      <c r="G8" s="3">
        <f t="shared" si="0"/>
        <v>27635</v>
      </c>
      <c r="H8" s="3">
        <f t="shared" si="0"/>
        <v>29741</v>
      </c>
      <c r="I8" s="3">
        <f t="shared" si="0"/>
        <v>31748</v>
      </c>
      <c r="J8" s="3">
        <f t="shared" si="0"/>
        <v>33627</v>
      </c>
      <c r="K8" s="3">
        <f t="shared" si="0"/>
        <v>36366</v>
      </c>
      <c r="L8" s="3">
        <f t="shared" si="0"/>
        <v>33338</v>
      </c>
      <c r="M8" s="3">
        <f t="shared" si="0"/>
        <v>37486</v>
      </c>
      <c r="N8" s="3">
        <f t="shared" si="0"/>
        <v>41316</v>
      </c>
      <c r="O8" s="3">
        <f t="shared" si="0"/>
        <v>46108</v>
      </c>
      <c r="P8" s="3">
        <f t="shared" si="0"/>
        <v>51680</v>
      </c>
      <c r="Q8" s="3">
        <f t="shared" si="0"/>
        <v>53663</v>
      </c>
      <c r="R8" s="3">
        <f t="shared" si="0"/>
        <v>54208</v>
      </c>
      <c r="S8" s="3">
        <f t="shared" si="0"/>
        <v>51992</v>
      </c>
      <c r="T8" s="3">
        <f t="shared" si="0"/>
        <v>52995</v>
      </c>
      <c r="U8" s="3">
        <f t="shared" si="0"/>
        <v>55528</v>
      </c>
      <c r="V8" s="3">
        <f t="shared" si="0"/>
        <v>53242</v>
      </c>
      <c r="W8" s="3">
        <f t="shared" ref="W8:X8" si="1">W9+W17</f>
        <v>21007</v>
      </c>
      <c r="X8" s="3">
        <f t="shared" si="1"/>
        <v>33516</v>
      </c>
      <c r="Y8" s="3">
        <f t="shared" ref="Y8" si="2">Y9+Y17</f>
        <v>46122</v>
      </c>
    </row>
    <row r="9" spans="1:25" x14ac:dyDescent="0.3">
      <c r="A9" s="70" t="s">
        <v>107</v>
      </c>
      <c r="B9" s="42">
        <v>23131</v>
      </c>
      <c r="C9" s="42">
        <v>25566</v>
      </c>
      <c r="D9" s="42">
        <v>24312</v>
      </c>
      <c r="E9" s="42">
        <v>22394</v>
      </c>
      <c r="F9" s="68">
        <v>21507</v>
      </c>
      <c r="G9" s="68">
        <v>22799</v>
      </c>
      <c r="H9" s="68">
        <v>24800</v>
      </c>
      <c r="I9" s="68">
        <v>25671</v>
      </c>
      <c r="J9" s="68">
        <v>27027</v>
      </c>
      <c r="K9" s="68">
        <v>28851</v>
      </c>
      <c r="L9" s="68">
        <v>26881</v>
      </c>
      <c r="M9" s="68">
        <v>29419</v>
      </c>
      <c r="N9" s="68">
        <v>31949</v>
      </c>
      <c r="O9" s="68">
        <v>35566</v>
      </c>
      <c r="P9" s="68">
        <v>40251</v>
      </c>
      <c r="Q9" s="68">
        <v>42079</v>
      </c>
      <c r="R9" s="42">
        <v>43830</v>
      </c>
      <c r="S9" s="42">
        <v>42504</v>
      </c>
      <c r="T9" s="42">
        <v>43054</v>
      </c>
      <c r="U9" s="42">
        <v>45055</v>
      </c>
      <c r="V9" s="42">
        <v>43039</v>
      </c>
      <c r="W9" s="42">
        <v>17484</v>
      </c>
      <c r="X9" s="42">
        <v>27448</v>
      </c>
      <c r="Y9" s="42">
        <v>36520</v>
      </c>
    </row>
    <row r="10" spans="1:25" x14ac:dyDescent="0.3">
      <c r="A10" s="71" t="s">
        <v>201</v>
      </c>
      <c r="B10" s="42">
        <v>11861</v>
      </c>
      <c r="C10" s="42">
        <v>12795</v>
      </c>
      <c r="D10" s="42">
        <v>12225</v>
      </c>
      <c r="E10" s="42">
        <v>11490</v>
      </c>
      <c r="F10" s="68">
        <v>11146</v>
      </c>
      <c r="G10" s="68">
        <v>11548</v>
      </c>
      <c r="H10" s="68">
        <v>12833</v>
      </c>
      <c r="I10" s="68">
        <v>13178</v>
      </c>
      <c r="J10" s="68">
        <v>13075</v>
      </c>
      <c r="K10" s="68">
        <v>13763</v>
      </c>
      <c r="L10" s="68">
        <v>11684</v>
      </c>
      <c r="M10" s="68">
        <v>12023</v>
      </c>
      <c r="N10" s="68">
        <v>12040</v>
      </c>
      <c r="O10" s="68">
        <v>12283</v>
      </c>
      <c r="P10" s="68">
        <v>12843</v>
      </c>
      <c r="Q10" s="68">
        <v>12704</v>
      </c>
      <c r="R10" s="42">
        <v>12551</v>
      </c>
      <c r="S10" s="42">
        <v>12084</v>
      </c>
      <c r="T10" s="42">
        <v>11426</v>
      </c>
      <c r="U10" s="42">
        <v>11548</v>
      </c>
      <c r="V10" s="42">
        <v>11284</v>
      </c>
      <c r="W10" s="42">
        <v>6878</v>
      </c>
      <c r="X10" s="42">
        <v>9843</v>
      </c>
      <c r="Y10" s="42">
        <v>12478</v>
      </c>
    </row>
    <row r="11" spans="1:25" x14ac:dyDescent="0.3">
      <c r="A11" s="72" t="s">
        <v>202</v>
      </c>
      <c r="B11" s="42">
        <v>5500</v>
      </c>
      <c r="C11" s="42">
        <v>5584</v>
      </c>
      <c r="D11" s="42">
        <v>5803</v>
      </c>
      <c r="E11" s="42">
        <v>6086</v>
      </c>
      <c r="F11" s="68">
        <v>6187</v>
      </c>
      <c r="G11" s="68">
        <v>6269</v>
      </c>
      <c r="H11" s="68">
        <v>7174</v>
      </c>
      <c r="I11" s="68">
        <v>7324</v>
      </c>
      <c r="J11" s="68">
        <v>6713</v>
      </c>
      <c r="K11" s="68">
        <v>7340</v>
      </c>
      <c r="L11" s="68">
        <v>5630</v>
      </c>
      <c r="M11" s="68">
        <v>5659</v>
      </c>
      <c r="N11" s="68">
        <v>5620</v>
      </c>
      <c r="O11" s="68">
        <v>5845</v>
      </c>
      <c r="P11" s="68">
        <v>6131</v>
      </c>
      <c r="Q11" s="68">
        <v>6301</v>
      </c>
      <c r="R11" s="42">
        <v>6490</v>
      </c>
      <c r="S11" s="42">
        <v>6660</v>
      </c>
      <c r="T11" s="42">
        <v>6441</v>
      </c>
      <c r="U11" s="42">
        <v>6691</v>
      </c>
      <c r="V11" s="42">
        <v>6994</v>
      </c>
      <c r="W11" s="42">
        <v>5766</v>
      </c>
      <c r="X11" s="42">
        <v>7837</v>
      </c>
      <c r="Y11" s="42">
        <v>9891</v>
      </c>
    </row>
    <row r="12" spans="1:25" x14ac:dyDescent="0.3">
      <c r="A12" s="72" t="s">
        <v>203</v>
      </c>
      <c r="B12" s="42">
        <v>6361</v>
      </c>
      <c r="C12" s="42">
        <v>7211</v>
      </c>
      <c r="D12" s="42">
        <v>6422</v>
      </c>
      <c r="E12" s="42">
        <v>5404</v>
      </c>
      <c r="F12" s="68">
        <v>4959</v>
      </c>
      <c r="G12" s="68">
        <v>5279</v>
      </c>
      <c r="H12" s="68">
        <v>5660</v>
      </c>
      <c r="I12" s="68">
        <v>5854</v>
      </c>
      <c r="J12" s="68">
        <v>6362</v>
      </c>
      <c r="K12" s="68">
        <v>6423</v>
      </c>
      <c r="L12" s="68">
        <v>6054</v>
      </c>
      <c r="M12" s="68">
        <v>6365</v>
      </c>
      <c r="N12" s="68">
        <v>6421</v>
      </c>
      <c r="O12" s="68">
        <v>6438</v>
      </c>
      <c r="P12" s="68">
        <v>6712</v>
      </c>
      <c r="Q12" s="68">
        <v>6403</v>
      </c>
      <c r="R12" s="42">
        <v>6062</v>
      </c>
      <c r="S12" s="42">
        <v>5423</v>
      </c>
      <c r="T12" s="42">
        <v>4985</v>
      </c>
      <c r="U12" s="42">
        <v>4857</v>
      </c>
      <c r="V12" s="42">
        <v>4290</v>
      </c>
      <c r="W12" s="42">
        <v>1113</v>
      </c>
      <c r="X12" s="42">
        <v>2006</v>
      </c>
      <c r="Y12" s="42">
        <v>2587</v>
      </c>
    </row>
    <row r="13" spans="1:25" x14ac:dyDescent="0.3">
      <c r="A13" s="71" t="s">
        <v>204</v>
      </c>
      <c r="B13" s="42">
        <v>11270</v>
      </c>
      <c r="C13" s="42">
        <v>12771</v>
      </c>
      <c r="D13" s="42">
        <v>12087</v>
      </c>
      <c r="E13" s="42">
        <v>10904</v>
      </c>
      <c r="F13" s="68">
        <v>10361</v>
      </c>
      <c r="G13" s="68">
        <v>11251</v>
      </c>
      <c r="H13" s="68">
        <v>11967</v>
      </c>
      <c r="I13" s="68">
        <v>12493</v>
      </c>
      <c r="J13" s="68">
        <v>13952</v>
      </c>
      <c r="K13" s="68">
        <v>15088</v>
      </c>
      <c r="L13" s="68">
        <v>15196</v>
      </c>
      <c r="M13" s="68">
        <v>17396</v>
      </c>
      <c r="N13" s="68">
        <v>19908</v>
      </c>
      <c r="O13" s="68">
        <v>23284</v>
      </c>
      <c r="P13" s="68">
        <v>27408</v>
      </c>
      <c r="Q13" s="68">
        <v>29375</v>
      </c>
      <c r="R13" s="42">
        <v>31279</v>
      </c>
      <c r="S13" s="42">
        <v>30420</v>
      </c>
      <c r="T13" s="42">
        <v>31628</v>
      </c>
      <c r="U13" s="42">
        <v>33507</v>
      </c>
      <c r="V13" s="42">
        <v>31754</v>
      </c>
      <c r="W13" s="42">
        <v>10605</v>
      </c>
      <c r="X13" s="42">
        <v>17605</v>
      </c>
      <c r="Y13" s="42">
        <v>24042</v>
      </c>
    </row>
    <row r="14" spans="1:25" x14ac:dyDescent="0.3">
      <c r="A14" s="72" t="s">
        <v>205</v>
      </c>
      <c r="B14" s="42">
        <v>548</v>
      </c>
      <c r="C14" s="42">
        <v>530</v>
      </c>
      <c r="D14" s="42">
        <v>515</v>
      </c>
      <c r="E14" s="42">
        <v>499</v>
      </c>
      <c r="F14" s="68">
        <v>485</v>
      </c>
      <c r="G14" s="68">
        <v>473</v>
      </c>
      <c r="H14" s="68">
        <v>461</v>
      </c>
      <c r="I14" s="68">
        <v>453</v>
      </c>
      <c r="J14" s="68">
        <v>473</v>
      </c>
      <c r="K14" s="68">
        <v>473</v>
      </c>
      <c r="L14" s="68">
        <v>456</v>
      </c>
      <c r="M14" s="68">
        <v>439</v>
      </c>
      <c r="N14" s="68">
        <v>399</v>
      </c>
      <c r="O14" s="68">
        <v>363</v>
      </c>
      <c r="P14" s="68">
        <v>340</v>
      </c>
      <c r="Q14" s="68">
        <v>342</v>
      </c>
      <c r="R14" s="42">
        <v>348</v>
      </c>
      <c r="S14" s="42">
        <v>342</v>
      </c>
      <c r="T14" s="42">
        <v>347</v>
      </c>
      <c r="U14" s="42">
        <v>343</v>
      </c>
      <c r="V14" s="42">
        <v>343</v>
      </c>
      <c r="W14" s="42">
        <v>81</v>
      </c>
      <c r="X14" s="42">
        <v>66</v>
      </c>
      <c r="Y14" s="42">
        <v>183</v>
      </c>
    </row>
    <row r="15" spans="1:25" x14ac:dyDescent="0.3">
      <c r="A15" s="72" t="s">
        <v>206</v>
      </c>
      <c r="B15" s="42">
        <v>967</v>
      </c>
      <c r="C15" s="42">
        <v>1064</v>
      </c>
      <c r="D15" s="42">
        <v>1163</v>
      </c>
      <c r="E15" s="42">
        <v>1252</v>
      </c>
      <c r="F15" s="68">
        <v>1325</v>
      </c>
      <c r="G15" s="68">
        <v>1357</v>
      </c>
      <c r="H15" s="68">
        <v>1354</v>
      </c>
      <c r="I15" s="68">
        <v>1380</v>
      </c>
      <c r="J15" s="68">
        <v>1458</v>
      </c>
      <c r="K15" s="68">
        <v>1550</v>
      </c>
      <c r="L15" s="68">
        <v>1626</v>
      </c>
      <c r="M15" s="68">
        <v>1682</v>
      </c>
      <c r="N15" s="68">
        <v>1826</v>
      </c>
      <c r="O15" s="68">
        <v>1975</v>
      </c>
      <c r="P15" s="68">
        <v>2148</v>
      </c>
      <c r="Q15" s="68">
        <v>2390</v>
      </c>
      <c r="R15" s="42">
        <v>2662</v>
      </c>
      <c r="S15" s="42">
        <v>2874</v>
      </c>
      <c r="T15" s="42">
        <v>3167</v>
      </c>
      <c r="U15" s="42">
        <v>3367</v>
      </c>
      <c r="V15" s="42">
        <v>3478</v>
      </c>
      <c r="W15" s="42">
        <v>2898</v>
      </c>
      <c r="X15" s="42">
        <v>2683</v>
      </c>
      <c r="Y15" s="42">
        <v>3133</v>
      </c>
    </row>
    <row r="16" spans="1:25" x14ac:dyDescent="0.3">
      <c r="A16" s="72" t="s">
        <v>207</v>
      </c>
      <c r="B16" s="42">
        <v>9755</v>
      </c>
      <c r="C16" s="42">
        <v>11177</v>
      </c>
      <c r="D16" s="42">
        <v>10409</v>
      </c>
      <c r="E16" s="42">
        <v>9153</v>
      </c>
      <c r="F16" s="68">
        <v>8551</v>
      </c>
      <c r="G16" s="68">
        <v>9422</v>
      </c>
      <c r="H16" s="68">
        <v>10152</v>
      </c>
      <c r="I16" s="68">
        <v>10660</v>
      </c>
      <c r="J16" s="68">
        <v>12022</v>
      </c>
      <c r="K16" s="68">
        <v>13064</v>
      </c>
      <c r="L16" s="68">
        <v>13115</v>
      </c>
      <c r="M16" s="68">
        <v>15275</v>
      </c>
      <c r="N16" s="68">
        <v>17684</v>
      </c>
      <c r="O16" s="68">
        <v>20946</v>
      </c>
      <c r="P16" s="68">
        <v>24920</v>
      </c>
      <c r="Q16" s="68">
        <v>26643</v>
      </c>
      <c r="R16" s="42">
        <v>28270</v>
      </c>
      <c r="S16" s="42">
        <v>27204</v>
      </c>
      <c r="T16" s="42">
        <v>28114</v>
      </c>
      <c r="U16" s="42">
        <v>29798</v>
      </c>
      <c r="V16" s="42">
        <v>27934</v>
      </c>
      <c r="W16" s="42">
        <v>7626</v>
      </c>
      <c r="X16" s="42">
        <v>14857</v>
      </c>
      <c r="Y16" s="42">
        <v>20726</v>
      </c>
    </row>
    <row r="17" spans="1:25" x14ac:dyDescent="0.3">
      <c r="A17" s="70" t="s">
        <v>108</v>
      </c>
      <c r="B17" s="42">
        <v>4739</v>
      </c>
      <c r="C17" s="42">
        <v>5083</v>
      </c>
      <c r="D17" s="42">
        <v>4680</v>
      </c>
      <c r="E17" s="42">
        <v>4529</v>
      </c>
      <c r="F17" s="68">
        <v>4397</v>
      </c>
      <c r="G17" s="68">
        <v>4836</v>
      </c>
      <c r="H17" s="68">
        <v>4941</v>
      </c>
      <c r="I17" s="68">
        <v>6077</v>
      </c>
      <c r="J17" s="68">
        <v>6600</v>
      </c>
      <c r="K17" s="68">
        <v>7515</v>
      </c>
      <c r="L17" s="68">
        <v>6457</v>
      </c>
      <c r="M17" s="68">
        <v>8067</v>
      </c>
      <c r="N17" s="68">
        <v>9367</v>
      </c>
      <c r="O17" s="68">
        <v>10542</v>
      </c>
      <c r="P17" s="68">
        <v>11429</v>
      </c>
      <c r="Q17" s="68">
        <v>11584</v>
      </c>
      <c r="R17" s="42">
        <v>10378</v>
      </c>
      <c r="S17" s="42">
        <v>9488</v>
      </c>
      <c r="T17" s="42">
        <v>9941</v>
      </c>
      <c r="U17" s="42">
        <v>10473</v>
      </c>
      <c r="V17" s="42">
        <v>10203</v>
      </c>
      <c r="W17" s="42">
        <v>3523</v>
      </c>
      <c r="X17" s="42">
        <v>6068</v>
      </c>
      <c r="Y17" s="42">
        <v>9602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9.9712952996053206E-2</v>
      </c>
      <c r="D19" s="89">
        <f t="shared" si="3"/>
        <v>-5.4063754119220819E-2</v>
      </c>
      <c r="E19" s="89">
        <f t="shared" si="3"/>
        <v>-7.1364514348785879E-2</v>
      </c>
      <c r="F19" s="89">
        <f t="shared" si="3"/>
        <v>-3.7848679567655918E-2</v>
      </c>
      <c r="G19" s="89">
        <f t="shared" si="3"/>
        <v>6.6823656578134605E-2</v>
      </c>
      <c r="H19" s="89">
        <f t="shared" si="3"/>
        <v>7.6207707617152121E-2</v>
      </c>
      <c r="I19" s="89">
        <f t="shared" si="3"/>
        <v>6.7482599778084129E-2</v>
      </c>
      <c r="J19" s="89">
        <f t="shared" si="3"/>
        <v>5.9184830540506495E-2</v>
      </c>
      <c r="K19" s="89">
        <f t="shared" si="3"/>
        <v>8.1452404317958749E-2</v>
      </c>
      <c r="L19" s="89">
        <f t="shared" si="3"/>
        <v>-8.3264587801792911E-2</v>
      </c>
      <c r="M19" s="89">
        <f t="shared" si="3"/>
        <v>0.12442258083868252</v>
      </c>
      <c r="N19" s="89">
        <f t="shared" si="3"/>
        <v>0.10217147735154453</v>
      </c>
      <c r="O19" s="89">
        <f t="shared" si="3"/>
        <v>0.11598412237389866</v>
      </c>
      <c r="P19" s="89">
        <f t="shared" si="3"/>
        <v>0.1208467077296782</v>
      </c>
      <c r="Q19" s="89">
        <f t="shared" si="3"/>
        <v>3.8370743034055632E-2</v>
      </c>
      <c r="R19" s="89">
        <f t="shared" si="3"/>
        <v>1.0155973389486261E-2</v>
      </c>
      <c r="S19" s="89">
        <f t="shared" si="3"/>
        <v>-4.0879574970484112E-2</v>
      </c>
      <c r="T19" s="89">
        <f t="shared" si="3"/>
        <v>1.9291429450684738E-2</v>
      </c>
      <c r="U19" s="89">
        <f t="shared" si="3"/>
        <v>4.7796961977545127E-2</v>
      </c>
      <c r="V19" s="89">
        <f t="shared" si="3"/>
        <v>-4.1168419536089851E-2</v>
      </c>
      <c r="W19" s="89">
        <f t="shared" si="3"/>
        <v>-0.60544307125953201</v>
      </c>
      <c r="X19" s="89">
        <f t="shared" si="3"/>
        <v>0.59546817727424184</v>
      </c>
      <c r="Y19" s="89">
        <f t="shared" si="3"/>
        <v>0.3761188686000716</v>
      </c>
    </row>
    <row r="20" spans="1:25" x14ac:dyDescent="0.3">
      <c r="A20" s="73" t="s">
        <v>4</v>
      </c>
      <c r="B20" s="65" t="s">
        <v>3</v>
      </c>
      <c r="C20" s="89">
        <f t="shared" si="3"/>
        <v>0.10526998400415022</v>
      </c>
      <c r="D20" s="89">
        <f t="shared" si="3"/>
        <v>-4.9049518892278821E-2</v>
      </c>
      <c r="E20" s="89">
        <f t="shared" si="3"/>
        <v>-7.8891082592958184E-2</v>
      </c>
      <c r="F20" s="89">
        <f t="shared" si="3"/>
        <v>-3.9608823792087189E-2</v>
      </c>
      <c r="G20" s="89">
        <f t="shared" si="3"/>
        <v>6.0073464453433756E-2</v>
      </c>
      <c r="H20" s="89">
        <f t="shared" si="3"/>
        <v>8.7767007324882629E-2</v>
      </c>
      <c r="I20" s="89">
        <f t="shared" si="3"/>
        <v>3.5120967741935516E-2</v>
      </c>
      <c r="J20" s="89">
        <f t="shared" si="3"/>
        <v>5.2822250788827851E-2</v>
      </c>
      <c r="K20" s="89">
        <f t="shared" si="3"/>
        <v>6.7488067488067571E-2</v>
      </c>
      <c r="L20" s="89">
        <f t="shared" si="3"/>
        <v>-6.8281861980520553E-2</v>
      </c>
      <c r="M20" s="89">
        <f t="shared" si="3"/>
        <v>9.4416130352293459E-2</v>
      </c>
      <c r="N20" s="89">
        <f t="shared" si="3"/>
        <v>8.5998844284306042E-2</v>
      </c>
      <c r="O20" s="89">
        <f t="shared" si="3"/>
        <v>0.11321168111677982</v>
      </c>
      <c r="P20" s="89">
        <f t="shared" si="3"/>
        <v>0.13172693021424964</v>
      </c>
      <c r="Q20" s="89">
        <f t="shared" si="3"/>
        <v>4.5415020744826284E-2</v>
      </c>
      <c r="R20" s="89">
        <f t="shared" si="3"/>
        <v>4.1612205613251296E-2</v>
      </c>
      <c r="S20" s="89">
        <f t="shared" si="3"/>
        <v>-3.025325119780975E-2</v>
      </c>
      <c r="T20" s="89">
        <f t="shared" si="3"/>
        <v>1.2939958592132594E-2</v>
      </c>
      <c r="U20" s="89">
        <f t="shared" si="3"/>
        <v>4.6476517861290478E-2</v>
      </c>
      <c r="V20" s="89">
        <f t="shared" si="3"/>
        <v>-4.4745311286205736E-2</v>
      </c>
      <c r="W20" s="89">
        <f t="shared" si="3"/>
        <v>-0.59376379562722181</v>
      </c>
      <c r="X20" s="89">
        <f t="shared" si="3"/>
        <v>0.56989247311827951</v>
      </c>
      <c r="Y20" s="89">
        <f t="shared" si="3"/>
        <v>0.33051588458175463</v>
      </c>
    </row>
    <row r="21" spans="1:25" x14ac:dyDescent="0.3">
      <c r="A21" s="74" t="s">
        <v>208</v>
      </c>
      <c r="B21" s="65" t="s">
        <v>3</v>
      </c>
      <c r="C21" s="89">
        <f>C10/B10-1</f>
        <v>7.874546834162377E-2</v>
      </c>
      <c r="D21" s="89">
        <f t="shared" si="3"/>
        <v>-4.4548651817116092E-2</v>
      </c>
      <c r="E21" s="89">
        <f t="shared" si="3"/>
        <v>-6.0122699386503053E-2</v>
      </c>
      <c r="F21" s="89">
        <f t="shared" si="3"/>
        <v>-2.9939077458659757E-2</v>
      </c>
      <c r="G21" s="89">
        <f t="shared" si="3"/>
        <v>3.6066750403732195E-2</v>
      </c>
      <c r="H21" s="89">
        <f t="shared" si="3"/>
        <v>0.11127467959819892</v>
      </c>
      <c r="I21" s="89">
        <f t="shared" si="3"/>
        <v>2.6883815164030267E-2</v>
      </c>
      <c r="J21" s="89">
        <f t="shared" si="3"/>
        <v>-7.8160570648049266E-3</v>
      </c>
      <c r="K21" s="89">
        <f t="shared" si="3"/>
        <v>5.2619502868068935E-2</v>
      </c>
      <c r="L21" s="89">
        <f t="shared" si="3"/>
        <v>-0.15105718230037057</v>
      </c>
      <c r="M21" s="89">
        <f t="shared" si="3"/>
        <v>2.9014036288942169E-2</v>
      </c>
      <c r="N21" s="89">
        <f t="shared" si="3"/>
        <v>1.4139565832154144E-3</v>
      </c>
      <c r="O21" s="89">
        <f t="shared" si="3"/>
        <v>2.0182724252491679E-2</v>
      </c>
      <c r="P21" s="89">
        <f t="shared" si="3"/>
        <v>4.5591467882439174E-2</v>
      </c>
      <c r="Q21" s="89">
        <f t="shared" si="3"/>
        <v>-1.0823016429183263E-2</v>
      </c>
      <c r="R21" s="89">
        <f t="shared" si="3"/>
        <v>-1.2043450881612072E-2</v>
      </c>
      <c r="S21" s="89">
        <f t="shared" si="3"/>
        <v>-3.720819058242375E-2</v>
      </c>
      <c r="T21" s="89">
        <f t="shared" si="3"/>
        <v>-5.4452168156239655E-2</v>
      </c>
      <c r="U21" s="89">
        <f t="shared" si="3"/>
        <v>1.0677402415543602E-2</v>
      </c>
      <c r="V21" s="89">
        <f t="shared" si="3"/>
        <v>-2.2861101489435431E-2</v>
      </c>
      <c r="W21" s="89">
        <f t="shared" si="3"/>
        <v>-0.39046437433534209</v>
      </c>
      <c r="X21" s="89">
        <f t="shared" si="3"/>
        <v>0.4310846176214016</v>
      </c>
      <c r="Y21" s="89">
        <f t="shared" si="3"/>
        <v>0.26770293609671847</v>
      </c>
    </row>
    <row r="22" spans="1:25" x14ac:dyDescent="0.3">
      <c r="A22" s="74" t="s">
        <v>209</v>
      </c>
      <c r="B22" s="65" t="s">
        <v>3</v>
      </c>
      <c r="C22" s="89">
        <f>C13/B13-1</f>
        <v>0.1331854480922805</v>
      </c>
      <c r="D22" s="89">
        <f t="shared" ref="D22:Y22" si="4">D13/C13-1</f>
        <v>-5.355884425651869E-2</v>
      </c>
      <c r="E22" s="89">
        <f t="shared" si="4"/>
        <v>-9.7873748655580406E-2</v>
      </c>
      <c r="F22" s="89">
        <f t="shared" si="4"/>
        <v>-4.9798239178283188E-2</v>
      </c>
      <c r="G22" s="89">
        <f t="shared" si="4"/>
        <v>8.5899044493774834E-2</v>
      </c>
      <c r="H22" s="89">
        <f t="shared" si="4"/>
        <v>6.3638787663318874E-2</v>
      </c>
      <c r="I22" s="89">
        <f t="shared" si="4"/>
        <v>4.3954207403693379E-2</v>
      </c>
      <c r="J22" s="89">
        <f t="shared" si="4"/>
        <v>0.11678539982390146</v>
      </c>
      <c r="K22" s="89">
        <f t="shared" si="4"/>
        <v>8.1422018348623837E-2</v>
      </c>
      <c r="L22" s="89">
        <f t="shared" si="4"/>
        <v>7.1580063626723867E-3</v>
      </c>
      <c r="M22" s="89">
        <f t="shared" si="4"/>
        <v>0.14477494077388786</v>
      </c>
      <c r="N22" s="89">
        <f t="shared" si="4"/>
        <v>0.14440101172683373</v>
      </c>
      <c r="O22" s="89">
        <f t="shared" si="4"/>
        <v>0.16958006831424544</v>
      </c>
      <c r="P22" s="89">
        <f t="shared" si="4"/>
        <v>0.17711733379144468</v>
      </c>
      <c r="Q22" s="89">
        <f t="shared" si="4"/>
        <v>7.1767367192060671E-2</v>
      </c>
      <c r="R22" s="89">
        <f t="shared" si="4"/>
        <v>6.4817021276595721E-2</v>
      </c>
      <c r="S22" s="89">
        <f t="shared" si="4"/>
        <v>-2.7462514786278369E-2</v>
      </c>
      <c r="T22" s="89">
        <f t="shared" si="4"/>
        <v>3.9710716633793552E-2</v>
      </c>
      <c r="U22" s="89">
        <f t="shared" si="4"/>
        <v>5.9409384090046702E-2</v>
      </c>
      <c r="V22" s="89">
        <f t="shared" si="4"/>
        <v>-5.2317426209448792E-2</v>
      </c>
      <c r="W22" s="89">
        <f t="shared" si="4"/>
        <v>-0.66602632739182466</v>
      </c>
      <c r="X22" s="89">
        <f t="shared" si="4"/>
        <v>0.66006600660066006</v>
      </c>
      <c r="Y22" s="89">
        <f t="shared" si="4"/>
        <v>0.36563476285146268</v>
      </c>
    </row>
    <row r="23" spans="1:25" x14ac:dyDescent="0.3">
      <c r="A23" s="73" t="s">
        <v>109</v>
      </c>
      <c r="B23" s="65" t="s">
        <v>3</v>
      </c>
      <c r="C23" s="89">
        <f>C17/B17-1</f>
        <v>7.2589153829921926E-2</v>
      </c>
      <c r="D23" s="89">
        <f t="shared" ref="D23:Y23" si="5">D17/C17-1</f>
        <v>-7.9283887468030723E-2</v>
      </c>
      <c r="E23" s="89">
        <f t="shared" si="5"/>
        <v>-3.2264957264957261E-2</v>
      </c>
      <c r="F23" s="89">
        <f t="shared" si="5"/>
        <v>-2.9145506734378435E-2</v>
      </c>
      <c r="G23" s="89">
        <f t="shared" si="5"/>
        <v>9.9840800545826669E-2</v>
      </c>
      <c r="H23" s="89">
        <f t="shared" si="5"/>
        <v>2.1712158808933069E-2</v>
      </c>
      <c r="I23" s="89">
        <f t="shared" si="5"/>
        <v>0.22991297308237191</v>
      </c>
      <c r="J23" s="89">
        <f t="shared" si="5"/>
        <v>8.6062201744281808E-2</v>
      </c>
      <c r="K23" s="89">
        <f t="shared" si="5"/>
        <v>0.13863636363636367</v>
      </c>
      <c r="L23" s="89">
        <f t="shared" si="5"/>
        <v>-0.14078509647371917</v>
      </c>
      <c r="M23" s="89">
        <f t="shared" si="5"/>
        <v>0.24934179959733616</v>
      </c>
      <c r="N23" s="89">
        <f t="shared" si="5"/>
        <v>0.16115036568736829</v>
      </c>
      <c r="O23" s="89">
        <f t="shared" si="5"/>
        <v>0.12544037578733858</v>
      </c>
      <c r="P23" s="89">
        <f t="shared" si="5"/>
        <v>8.4139631948396909E-2</v>
      </c>
      <c r="Q23" s="89">
        <f t="shared" si="5"/>
        <v>1.3561991425321551E-2</v>
      </c>
      <c r="R23" s="89">
        <f t="shared" si="5"/>
        <v>-0.10410911602209949</v>
      </c>
      <c r="S23" s="89">
        <f t="shared" si="5"/>
        <v>-8.5758334939294634E-2</v>
      </c>
      <c r="T23" s="89">
        <f t="shared" si="5"/>
        <v>4.7744519392917351E-2</v>
      </c>
      <c r="U23" s="89">
        <f t="shared" si="5"/>
        <v>5.3515742883009754E-2</v>
      </c>
      <c r="V23" s="89">
        <f t="shared" si="5"/>
        <v>-2.5780578630764772E-2</v>
      </c>
      <c r="W23" s="89">
        <f t="shared" si="5"/>
        <v>-0.65470939919631488</v>
      </c>
      <c r="X23" s="89">
        <f t="shared" si="5"/>
        <v>0.72239568549531641</v>
      </c>
      <c r="Y23" s="89">
        <f t="shared" si="5"/>
        <v>0.58239947264337499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0.14246645367412142</v>
      </c>
      <c r="C25" s="89">
        <f t="shared" si="6"/>
        <v>0.13405326440190174</v>
      </c>
      <c r="D25" s="89">
        <f t="shared" si="6"/>
        <v>0.13432420912174059</v>
      </c>
      <c r="E25" s="89">
        <f t="shared" si="6"/>
        <v>0.13161612655641214</v>
      </c>
      <c r="F25" s="89">
        <f t="shared" si="6"/>
        <v>0.12712122253084299</v>
      </c>
      <c r="G25" s="89">
        <f t="shared" si="6"/>
        <v>0.11855528575963757</v>
      </c>
      <c r="H25" s="89">
        <f t="shared" si="6"/>
        <v>0.1144624218725946</v>
      </c>
      <c r="I25" s="89">
        <f t="shared" si="6"/>
        <v>0.10585101239951855</v>
      </c>
      <c r="J25" s="89">
        <f t="shared" si="6"/>
        <v>0.10011402644341698</v>
      </c>
      <c r="K25" s="89">
        <f t="shared" si="6"/>
        <v>9.2560729775406733E-2</v>
      </c>
      <c r="L25" s="89">
        <f t="shared" si="6"/>
        <v>9.9036019309320461E-2</v>
      </c>
      <c r="M25" s="89">
        <f t="shared" si="6"/>
        <v>8.9975829466928128E-2</v>
      </c>
      <c r="N25" s="89">
        <f t="shared" si="6"/>
        <v>8.2951029660072645E-2</v>
      </c>
      <c r="O25" s="89">
        <f t="shared" si="6"/>
        <v>8.5237913013256728E-2</v>
      </c>
      <c r="P25" s="89">
        <f t="shared" si="6"/>
        <v>9.1249704250668306E-2</v>
      </c>
      <c r="Q25" s="89">
        <f t="shared" si="6"/>
        <v>9.1117940707032968E-2</v>
      </c>
      <c r="R25" s="89">
        <f t="shared" si="6"/>
        <v>9.8311718224338901E-2</v>
      </c>
      <c r="S25" s="89">
        <f t="shared" si="6"/>
        <v>0.10030385168179494</v>
      </c>
      <c r="T25" s="89">
        <f t="shared" si="6"/>
        <v>9.5178314538332642E-2</v>
      </c>
      <c r="U25" s="89">
        <f t="shared" si="6"/>
        <v>9.3452847780646331E-2</v>
      </c>
      <c r="V25" s="89">
        <f t="shared" si="6"/>
        <v>9.1017100109920729E-2</v>
      </c>
      <c r="W25" s="89">
        <f t="shared" ref="W25:X25" si="7">W8/W5</f>
        <v>4.4103167021823791E-2</v>
      </c>
      <c r="X25" s="89">
        <f t="shared" si="7"/>
        <v>5.484832268801948E-2</v>
      </c>
      <c r="Y25" s="89">
        <f t="shared" ref="Y25" si="8">Y8/Y5</f>
        <v>6.3756904855378188E-2</v>
      </c>
    </row>
    <row r="26" spans="1:25" x14ac:dyDescent="0.3">
      <c r="A26" s="75" t="s">
        <v>211</v>
      </c>
      <c r="B26" s="89">
        <f t="shared" ref="B26:V26" si="9">B8/B7</f>
        <v>0.5193716106669648</v>
      </c>
      <c r="C26" s="89">
        <f t="shared" si="9"/>
        <v>0.53107726429970026</v>
      </c>
      <c r="D26" s="89">
        <f t="shared" si="9"/>
        <v>0.51766806535130794</v>
      </c>
      <c r="E26" s="89">
        <f t="shared" si="9"/>
        <v>0.48380894192064405</v>
      </c>
      <c r="F26" s="89">
        <f t="shared" si="9"/>
        <v>0.47903837263060561</v>
      </c>
      <c r="G26" s="89">
        <f t="shared" si="9"/>
        <v>0.45701103044535218</v>
      </c>
      <c r="H26" s="89">
        <f t="shared" si="9"/>
        <v>0.4495790062431031</v>
      </c>
      <c r="I26" s="89">
        <f t="shared" si="9"/>
        <v>0.41423221951124045</v>
      </c>
      <c r="J26" s="89">
        <f t="shared" si="9"/>
        <v>0.36540363154291677</v>
      </c>
      <c r="K26" s="89">
        <f t="shared" si="9"/>
        <v>0.35271182495344505</v>
      </c>
      <c r="L26" s="89">
        <f t="shared" si="9"/>
        <v>0.34281777329891927</v>
      </c>
      <c r="M26" s="89">
        <f t="shared" si="9"/>
        <v>0.32964868311128698</v>
      </c>
      <c r="N26" s="89">
        <f t="shared" si="9"/>
        <v>0.31895872898235211</v>
      </c>
      <c r="O26" s="89">
        <f t="shared" si="9"/>
        <v>0.32817782586105043</v>
      </c>
      <c r="P26" s="89">
        <f t="shared" si="9"/>
        <v>0.3340184330605861</v>
      </c>
      <c r="Q26" s="89">
        <f t="shared" si="9"/>
        <v>0.32926529961099044</v>
      </c>
      <c r="R26" s="89">
        <f t="shared" si="9"/>
        <v>0.33515311516560425</v>
      </c>
      <c r="S26" s="89">
        <f t="shared" si="9"/>
        <v>0.34269970272817757</v>
      </c>
      <c r="T26" s="89">
        <f t="shared" si="9"/>
        <v>0.32719628072385115</v>
      </c>
      <c r="U26" s="89">
        <f t="shared" si="9"/>
        <v>0.33883742784266346</v>
      </c>
      <c r="V26" s="89">
        <f t="shared" si="9"/>
        <v>0.32019100082991542</v>
      </c>
      <c r="W26" s="89">
        <f t="shared" ref="W26:X26" si="10">W8/W7</f>
        <v>0.15569275010005484</v>
      </c>
      <c r="X26" s="89">
        <f t="shared" si="10"/>
        <v>0.21103932902640826</v>
      </c>
      <c r="Y26" s="89">
        <f t="shared" ref="Y26" si="11">Y8/Y7</f>
        <v>0.26605673938876517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3.469680660208109E-2</v>
      </c>
      <c r="C28" s="89">
        <f t="shared" ref="C28:V28" si="12">C15/C8</f>
        <v>3.4715651407876275E-2</v>
      </c>
      <c r="D28" s="89">
        <f t="shared" si="12"/>
        <v>4.0114514348785872E-2</v>
      </c>
      <c r="E28" s="89">
        <f t="shared" si="12"/>
        <v>4.6502990008542883E-2</v>
      </c>
      <c r="F28" s="89">
        <f t="shared" si="12"/>
        <v>5.1150401482396544E-2</v>
      </c>
      <c r="G28" s="89">
        <f t="shared" si="12"/>
        <v>4.9104396598516377E-2</v>
      </c>
      <c r="H28" s="89">
        <f t="shared" si="12"/>
        <v>4.552637772771595E-2</v>
      </c>
      <c r="I28" s="89">
        <f t="shared" si="12"/>
        <v>4.3467305027088322E-2</v>
      </c>
      <c r="J28" s="89">
        <f t="shared" si="12"/>
        <v>4.335801588009635E-2</v>
      </c>
      <c r="K28" s="89">
        <f t="shared" si="12"/>
        <v>4.2622229555078918E-2</v>
      </c>
      <c r="L28" s="89">
        <f t="shared" si="12"/>
        <v>4.8773171755954164E-2</v>
      </c>
      <c r="M28" s="89">
        <f t="shared" si="12"/>
        <v>4.4870084831670487E-2</v>
      </c>
      <c r="N28" s="89">
        <f t="shared" si="12"/>
        <v>4.4195953141640043E-2</v>
      </c>
      <c r="O28" s="89">
        <f t="shared" si="12"/>
        <v>4.2834215320551747E-2</v>
      </c>
      <c r="P28" s="89">
        <f t="shared" si="12"/>
        <v>4.1563467492260059E-2</v>
      </c>
      <c r="Q28" s="89">
        <f t="shared" si="12"/>
        <v>4.4537204405269926E-2</v>
      </c>
      <c r="R28" s="89">
        <f t="shared" si="12"/>
        <v>4.9107142857142856E-2</v>
      </c>
      <c r="S28" s="89">
        <f t="shared" si="12"/>
        <v>5.527773503615941E-2</v>
      </c>
      <c r="T28" s="89">
        <f t="shared" si="12"/>
        <v>5.9760354750448157E-2</v>
      </c>
      <c r="U28" s="89">
        <f t="shared" si="12"/>
        <v>6.0636075493444748E-2</v>
      </c>
      <c r="V28" s="89">
        <f t="shared" si="12"/>
        <v>6.532436798016604E-2</v>
      </c>
      <c r="W28" s="89">
        <f t="shared" ref="W28:X28" si="13">W15/W8</f>
        <v>0.13795401532822393</v>
      </c>
      <c r="X28" s="89">
        <f t="shared" si="13"/>
        <v>8.0051318773123284E-2</v>
      </c>
      <c r="Y28" s="89">
        <f t="shared" ref="Y28" si="14">Y15/Y8</f>
        <v>6.7928537357443308E-2</v>
      </c>
    </row>
    <row r="29" spans="1:25" x14ac:dyDescent="0.3">
      <c r="A29" s="75" t="s">
        <v>213</v>
      </c>
      <c r="B29" s="89">
        <f>B10/B8</f>
        <v>0.42558306422676712</v>
      </c>
      <c r="C29" s="89">
        <f t="shared" ref="C29:V29" si="15">C10/C8</f>
        <v>0.41746875917648213</v>
      </c>
      <c r="D29" s="89">
        <f t="shared" si="15"/>
        <v>0.4216680463576159</v>
      </c>
      <c r="E29" s="89">
        <f t="shared" si="15"/>
        <v>0.42677264792185121</v>
      </c>
      <c r="F29" s="89">
        <f t="shared" si="15"/>
        <v>0.43028103767757875</v>
      </c>
      <c r="G29" s="89">
        <f t="shared" si="15"/>
        <v>0.417875882033653</v>
      </c>
      <c r="H29" s="89">
        <f t="shared" si="15"/>
        <v>0.43149187989643928</v>
      </c>
      <c r="I29" s="89">
        <f t="shared" si="15"/>
        <v>0.41508126496157238</v>
      </c>
      <c r="J29" s="89">
        <f t="shared" si="15"/>
        <v>0.3888244565379011</v>
      </c>
      <c r="K29" s="89">
        <f t="shared" si="15"/>
        <v>0.37845790023648462</v>
      </c>
      <c r="L29" s="89">
        <f t="shared" si="15"/>
        <v>0.3504709340692303</v>
      </c>
      <c r="M29" s="89">
        <f t="shared" si="15"/>
        <v>0.32073307368084086</v>
      </c>
      <c r="N29" s="89">
        <f t="shared" si="15"/>
        <v>0.29141252783425309</v>
      </c>
      <c r="O29" s="89">
        <f t="shared" si="15"/>
        <v>0.26639628697839857</v>
      </c>
      <c r="P29" s="89">
        <f t="shared" si="15"/>
        <v>0.24851006191950464</v>
      </c>
      <c r="Q29" s="89">
        <f t="shared" si="15"/>
        <v>0.23673667144960214</v>
      </c>
      <c r="R29" s="89">
        <f t="shared" si="15"/>
        <v>0.23153409090909091</v>
      </c>
      <c r="S29" s="89">
        <f t="shared" si="15"/>
        <v>0.23242037236497923</v>
      </c>
      <c r="T29" s="89">
        <f t="shared" si="15"/>
        <v>0.21560524577790358</v>
      </c>
      <c r="U29" s="89">
        <f t="shared" si="15"/>
        <v>0.20796715170724681</v>
      </c>
      <c r="V29" s="89">
        <f t="shared" si="15"/>
        <v>0.21193794372863528</v>
      </c>
      <c r="W29" s="89">
        <f t="shared" ref="W29:X29" si="16">W10/W8</f>
        <v>0.32741467130004287</v>
      </c>
      <c r="X29" s="89">
        <f t="shared" si="16"/>
        <v>0.29368063014679557</v>
      </c>
      <c r="Y29" s="89">
        <f t="shared" ref="Y29" si="17">Y10/Y8</f>
        <v>0.2705433415723516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208956</v>
      </c>
      <c r="C32" s="42">
        <v>255760</v>
      </c>
      <c r="D32" s="42">
        <v>249090</v>
      </c>
      <c r="E32" s="42">
        <v>256884</v>
      </c>
      <c r="F32" s="42">
        <v>273979</v>
      </c>
      <c r="G32" s="42">
        <v>322635</v>
      </c>
      <c r="H32" s="42">
        <v>362652</v>
      </c>
      <c r="I32" s="42">
        <v>410523</v>
      </c>
      <c r="J32" s="42">
        <v>431089</v>
      </c>
      <c r="K32" s="42">
        <v>472722</v>
      </c>
      <c r="L32" s="42">
        <v>387095</v>
      </c>
      <c r="M32" s="42">
        <v>468190</v>
      </c>
      <c r="N32" s="42">
        <v>546372</v>
      </c>
      <c r="O32" s="42">
        <v>559838</v>
      </c>
      <c r="P32" s="42">
        <v>546476</v>
      </c>
      <c r="Q32" s="42">
        <v>559687</v>
      </c>
      <c r="R32" s="42">
        <v>528383</v>
      </c>
      <c r="S32" s="42">
        <v>516529</v>
      </c>
      <c r="T32" s="42">
        <v>545442</v>
      </c>
      <c r="U32" s="42">
        <v>588303</v>
      </c>
      <c r="V32" s="42">
        <v>597459</v>
      </c>
      <c r="W32" s="42">
        <v>509551</v>
      </c>
      <c r="X32" s="42">
        <v>625700</v>
      </c>
      <c r="Y32" s="42">
        <v>756420</v>
      </c>
    </row>
    <row r="33" spans="1:25" x14ac:dyDescent="0.3">
      <c r="A33" s="16" t="s">
        <v>116</v>
      </c>
      <c r="B33" s="42">
        <v>169326</v>
      </c>
      <c r="C33" s="42">
        <v>210801</v>
      </c>
      <c r="D33" s="42">
        <v>200524</v>
      </c>
      <c r="E33" s="42">
        <v>206226</v>
      </c>
      <c r="F33" s="68">
        <v>219297</v>
      </c>
      <c r="G33" s="68">
        <v>257944</v>
      </c>
      <c r="H33" s="68">
        <v>297389</v>
      </c>
      <c r="I33" s="68">
        <v>336835</v>
      </c>
      <c r="J33" s="68">
        <v>351035</v>
      </c>
      <c r="K33" s="68">
        <v>381918</v>
      </c>
      <c r="L33" s="68">
        <v>288489</v>
      </c>
      <c r="M33" s="68">
        <v>365657</v>
      </c>
      <c r="N33" s="68">
        <v>442916</v>
      </c>
      <c r="O33" s="68">
        <v>455995</v>
      </c>
      <c r="P33" s="68">
        <v>446076</v>
      </c>
      <c r="Q33" s="68">
        <v>454111</v>
      </c>
      <c r="R33" s="42">
        <v>419113</v>
      </c>
      <c r="S33" s="42">
        <v>406828</v>
      </c>
      <c r="T33" s="42">
        <v>433550</v>
      </c>
      <c r="U33" s="42">
        <v>472260</v>
      </c>
      <c r="V33" s="42">
        <v>473321</v>
      </c>
      <c r="W33" s="42">
        <v>420015</v>
      </c>
      <c r="X33" s="42">
        <v>510760</v>
      </c>
      <c r="Y33" s="42">
        <v>614593</v>
      </c>
    </row>
    <row r="34" spans="1:25" x14ac:dyDescent="0.3">
      <c r="A34" s="16" t="s">
        <v>117</v>
      </c>
      <c r="B34" s="42">
        <v>39629</v>
      </c>
      <c r="C34" s="42">
        <v>44959</v>
      </c>
      <c r="D34" s="42">
        <v>48566</v>
      </c>
      <c r="E34" s="42">
        <v>50657</v>
      </c>
      <c r="F34" s="68">
        <v>54682</v>
      </c>
      <c r="G34" s="68">
        <v>64691</v>
      </c>
      <c r="H34" s="68">
        <v>65263</v>
      </c>
      <c r="I34" s="68">
        <v>73688</v>
      </c>
      <c r="J34" s="68">
        <v>80054</v>
      </c>
      <c r="K34" s="68">
        <v>90804</v>
      </c>
      <c r="L34" s="68">
        <v>98606</v>
      </c>
      <c r="M34" s="68">
        <v>102534</v>
      </c>
      <c r="N34" s="68">
        <v>103456</v>
      </c>
      <c r="O34" s="68">
        <v>103843</v>
      </c>
      <c r="P34" s="68">
        <v>100401</v>
      </c>
      <c r="Q34" s="42">
        <v>105576</v>
      </c>
      <c r="R34" s="42">
        <v>109270</v>
      </c>
      <c r="S34" s="42">
        <v>109701</v>
      </c>
      <c r="T34" s="42">
        <v>111892</v>
      </c>
      <c r="U34" s="42">
        <v>116043</v>
      </c>
      <c r="V34" s="42">
        <v>124138</v>
      </c>
      <c r="W34" s="42">
        <v>89536</v>
      </c>
      <c r="X34" s="42">
        <v>114940</v>
      </c>
      <c r="Y34" s="42">
        <v>141826</v>
      </c>
    </row>
    <row r="35" spans="1:25" x14ac:dyDescent="0.3">
      <c r="A35" s="76" t="s">
        <v>2</v>
      </c>
      <c r="B35" s="3">
        <f>B36+B44</f>
        <v>21154</v>
      </c>
      <c r="C35" s="3">
        <f t="shared" ref="C35:V35" si="18">C36+C44</f>
        <v>22738</v>
      </c>
      <c r="D35" s="3">
        <f t="shared" si="18"/>
        <v>22313</v>
      </c>
      <c r="E35" s="3">
        <f t="shared" si="18"/>
        <v>22880</v>
      </c>
      <c r="F35" s="3">
        <f t="shared" si="18"/>
        <v>25284</v>
      </c>
      <c r="G35" s="3">
        <f t="shared" si="18"/>
        <v>27729</v>
      </c>
      <c r="H35" s="3">
        <f t="shared" si="18"/>
        <v>29354</v>
      </c>
      <c r="I35" s="3">
        <f t="shared" si="18"/>
        <v>31298</v>
      </c>
      <c r="J35" s="3">
        <f t="shared" si="18"/>
        <v>32839</v>
      </c>
      <c r="K35" s="3">
        <f t="shared" si="18"/>
        <v>35041</v>
      </c>
      <c r="L35" s="3">
        <f t="shared" si="18"/>
        <v>33180</v>
      </c>
      <c r="M35" s="3">
        <f t="shared" si="18"/>
        <v>34470</v>
      </c>
      <c r="N35" s="3">
        <f t="shared" si="18"/>
        <v>35520</v>
      </c>
      <c r="O35" s="3">
        <f t="shared" si="18"/>
        <v>38595</v>
      </c>
      <c r="P35" s="3">
        <f t="shared" si="18"/>
        <v>38311</v>
      </c>
      <c r="Q35" s="3">
        <f t="shared" si="18"/>
        <v>42619</v>
      </c>
      <c r="R35" s="3">
        <f t="shared" si="18"/>
        <v>46321</v>
      </c>
      <c r="S35" s="3">
        <f t="shared" si="18"/>
        <v>47835</v>
      </c>
      <c r="T35" s="3">
        <f t="shared" si="18"/>
        <v>50825</v>
      </c>
      <c r="U35" s="3">
        <f t="shared" si="18"/>
        <v>53992</v>
      </c>
      <c r="V35" s="3">
        <f t="shared" si="18"/>
        <v>57092</v>
      </c>
      <c r="W35" s="3">
        <f t="shared" ref="W35:X35" si="19">W36+W44</f>
        <v>21998</v>
      </c>
      <c r="X35" s="3">
        <f t="shared" si="19"/>
        <v>41430</v>
      </c>
      <c r="Y35" s="3">
        <f t="shared" ref="Y35" si="20">Y36+Y44</f>
        <v>62931</v>
      </c>
    </row>
    <row r="36" spans="1:25" x14ac:dyDescent="0.3">
      <c r="A36" s="77" t="s">
        <v>107</v>
      </c>
      <c r="B36" s="42">
        <v>17404</v>
      </c>
      <c r="C36" s="42">
        <v>18554</v>
      </c>
      <c r="D36" s="42">
        <v>17919</v>
      </c>
      <c r="E36" s="42">
        <v>18624</v>
      </c>
      <c r="F36" s="68">
        <v>20573</v>
      </c>
      <c r="G36" s="68">
        <v>22695</v>
      </c>
      <c r="H36" s="68">
        <v>24039</v>
      </c>
      <c r="I36" s="68">
        <v>25271</v>
      </c>
      <c r="J36" s="68">
        <v>26223</v>
      </c>
      <c r="K36" s="68">
        <v>27061</v>
      </c>
      <c r="L36" s="68">
        <v>25968</v>
      </c>
      <c r="M36" s="68">
        <v>26130</v>
      </c>
      <c r="N36" s="68">
        <v>26194</v>
      </c>
      <c r="O36" s="68">
        <v>28328</v>
      </c>
      <c r="P36" s="68">
        <v>29485</v>
      </c>
      <c r="Q36" s="68">
        <v>33079</v>
      </c>
      <c r="R36" s="42">
        <v>36784</v>
      </c>
      <c r="S36" s="42">
        <v>38771</v>
      </c>
      <c r="T36" s="42">
        <v>41183</v>
      </c>
      <c r="U36" s="42">
        <v>42670</v>
      </c>
      <c r="V36" s="42">
        <v>45302</v>
      </c>
      <c r="W36" s="42">
        <v>17759</v>
      </c>
      <c r="X36" s="42">
        <v>33773</v>
      </c>
      <c r="Y36" s="42">
        <v>50213</v>
      </c>
    </row>
    <row r="37" spans="1:25" x14ac:dyDescent="0.3">
      <c r="A37" s="78" t="s">
        <v>201</v>
      </c>
      <c r="B37" s="42">
        <v>3390</v>
      </c>
      <c r="C37" s="42">
        <v>3617</v>
      </c>
      <c r="D37" s="42">
        <v>3407</v>
      </c>
      <c r="E37" s="42">
        <v>3448</v>
      </c>
      <c r="F37" s="68">
        <v>3812</v>
      </c>
      <c r="G37" s="68">
        <v>4020</v>
      </c>
      <c r="H37" s="68">
        <v>4123</v>
      </c>
      <c r="I37" s="68">
        <v>4115</v>
      </c>
      <c r="J37" s="68">
        <v>4132</v>
      </c>
      <c r="K37" s="68">
        <v>4135</v>
      </c>
      <c r="L37" s="68">
        <v>3637</v>
      </c>
      <c r="M37" s="68">
        <v>3602</v>
      </c>
      <c r="N37" s="68">
        <v>3753</v>
      </c>
      <c r="O37" s="68">
        <v>4014</v>
      </c>
      <c r="P37" s="68">
        <v>4177</v>
      </c>
      <c r="Q37" s="68">
        <v>4641</v>
      </c>
      <c r="R37" s="42">
        <v>4928</v>
      </c>
      <c r="S37" s="42">
        <v>4491</v>
      </c>
      <c r="T37" s="42">
        <v>4311</v>
      </c>
      <c r="U37" s="42">
        <v>3988</v>
      </c>
      <c r="V37" s="42">
        <v>3872</v>
      </c>
      <c r="W37" s="42">
        <v>1734</v>
      </c>
      <c r="X37" s="42">
        <v>2724</v>
      </c>
      <c r="Y37" s="42">
        <v>3163</v>
      </c>
    </row>
    <row r="38" spans="1:25" x14ac:dyDescent="0.3">
      <c r="A38" s="79" t="s">
        <v>202</v>
      </c>
      <c r="B38" s="42">
        <v>30</v>
      </c>
      <c r="C38" s="42">
        <v>33</v>
      </c>
      <c r="D38" s="42">
        <v>38</v>
      </c>
      <c r="E38" s="42">
        <v>32</v>
      </c>
      <c r="F38" s="68">
        <v>48</v>
      </c>
      <c r="G38" s="68">
        <v>43</v>
      </c>
      <c r="H38" s="68">
        <v>59</v>
      </c>
      <c r="I38" s="68">
        <v>67</v>
      </c>
      <c r="J38" s="68">
        <v>70</v>
      </c>
      <c r="K38" s="68">
        <v>72</v>
      </c>
      <c r="L38" s="68">
        <v>70</v>
      </c>
      <c r="M38" s="68">
        <v>71</v>
      </c>
      <c r="N38" s="68">
        <v>74</v>
      </c>
      <c r="O38" s="68">
        <v>77</v>
      </c>
      <c r="P38" s="68">
        <v>77</v>
      </c>
      <c r="Q38" s="68">
        <v>81</v>
      </c>
      <c r="R38" s="42">
        <v>85</v>
      </c>
      <c r="S38" s="42">
        <v>87</v>
      </c>
      <c r="T38" s="42">
        <v>92</v>
      </c>
      <c r="U38" s="42">
        <v>95</v>
      </c>
      <c r="V38" s="42">
        <v>99</v>
      </c>
      <c r="W38" s="42">
        <v>89</v>
      </c>
      <c r="X38" s="42">
        <v>92</v>
      </c>
      <c r="Y38" s="42">
        <v>100</v>
      </c>
    </row>
    <row r="39" spans="1:25" x14ac:dyDescent="0.3">
      <c r="A39" s="79" t="s">
        <v>203</v>
      </c>
      <c r="B39" s="42">
        <v>3359</v>
      </c>
      <c r="C39" s="42">
        <v>3584</v>
      </c>
      <c r="D39" s="42">
        <v>3369</v>
      </c>
      <c r="E39" s="42">
        <v>3417</v>
      </c>
      <c r="F39" s="68">
        <v>3764</v>
      </c>
      <c r="G39" s="68">
        <v>3978</v>
      </c>
      <c r="H39" s="68">
        <v>4064</v>
      </c>
      <c r="I39" s="68">
        <v>4048</v>
      </c>
      <c r="J39" s="68">
        <v>4062</v>
      </c>
      <c r="K39" s="68">
        <v>4063</v>
      </c>
      <c r="L39" s="68">
        <v>3567</v>
      </c>
      <c r="M39" s="68">
        <v>3530</v>
      </c>
      <c r="N39" s="68">
        <v>3679</v>
      </c>
      <c r="O39" s="68">
        <v>3937</v>
      </c>
      <c r="P39" s="68">
        <v>4100</v>
      </c>
      <c r="Q39" s="68">
        <v>4560</v>
      </c>
      <c r="R39" s="42">
        <v>4843</v>
      </c>
      <c r="S39" s="42">
        <v>4404</v>
      </c>
      <c r="T39" s="42">
        <v>4219</v>
      </c>
      <c r="U39" s="42">
        <v>3894</v>
      </c>
      <c r="V39" s="42">
        <v>3773</v>
      </c>
      <c r="W39" s="42">
        <v>1645</v>
      </c>
      <c r="X39" s="42">
        <v>2632</v>
      </c>
      <c r="Y39" s="42">
        <v>3063</v>
      </c>
    </row>
    <row r="40" spans="1:25" x14ac:dyDescent="0.3">
      <c r="A40" s="78" t="s">
        <v>204</v>
      </c>
      <c r="B40" s="42">
        <v>14015</v>
      </c>
      <c r="C40" s="42">
        <v>14937</v>
      </c>
      <c r="D40" s="42">
        <v>14512</v>
      </c>
      <c r="E40" s="42">
        <v>15175</v>
      </c>
      <c r="F40" s="68">
        <v>16761</v>
      </c>
      <c r="G40" s="68">
        <v>18675</v>
      </c>
      <c r="H40" s="68">
        <v>19916</v>
      </c>
      <c r="I40" s="68">
        <v>21156</v>
      </c>
      <c r="J40" s="68">
        <v>22091</v>
      </c>
      <c r="K40" s="68">
        <v>22926</v>
      </c>
      <c r="L40" s="68">
        <v>22331</v>
      </c>
      <c r="M40" s="68">
        <v>22528</v>
      </c>
      <c r="N40" s="68">
        <v>22441</v>
      </c>
      <c r="O40" s="68">
        <v>24314</v>
      </c>
      <c r="P40" s="68">
        <v>25308</v>
      </c>
      <c r="Q40" s="68">
        <v>28438</v>
      </c>
      <c r="R40" s="42">
        <v>31856</v>
      </c>
      <c r="S40" s="42">
        <v>34280</v>
      </c>
      <c r="T40" s="42">
        <v>36872</v>
      </c>
      <c r="U40" s="42">
        <v>38681</v>
      </c>
      <c r="V40" s="42">
        <v>41429</v>
      </c>
      <c r="W40" s="42">
        <v>16025</v>
      </c>
      <c r="X40" s="42">
        <v>31049</v>
      </c>
      <c r="Y40" s="42">
        <v>47050</v>
      </c>
    </row>
    <row r="41" spans="1:25" x14ac:dyDescent="0.3">
      <c r="A41" s="79" t="s">
        <v>205</v>
      </c>
      <c r="B41" s="42">
        <v>155</v>
      </c>
      <c r="C41" s="42">
        <v>159</v>
      </c>
      <c r="D41" s="42">
        <v>163</v>
      </c>
      <c r="E41" s="42">
        <v>166</v>
      </c>
      <c r="F41" s="68">
        <v>170</v>
      </c>
      <c r="G41" s="68">
        <v>174</v>
      </c>
      <c r="H41" s="68">
        <v>180</v>
      </c>
      <c r="I41" s="68">
        <v>192</v>
      </c>
      <c r="J41" s="68">
        <v>199</v>
      </c>
      <c r="K41" s="68">
        <v>206</v>
      </c>
      <c r="L41" s="68">
        <v>223</v>
      </c>
      <c r="M41" s="68">
        <v>231</v>
      </c>
      <c r="N41" s="68">
        <v>239</v>
      </c>
      <c r="O41" s="68">
        <v>260</v>
      </c>
      <c r="P41" s="68">
        <v>277</v>
      </c>
      <c r="Q41" s="68">
        <v>297</v>
      </c>
      <c r="R41" s="42">
        <v>331</v>
      </c>
      <c r="S41" s="42">
        <v>367</v>
      </c>
      <c r="T41" s="42">
        <v>400</v>
      </c>
      <c r="U41" s="42">
        <v>428</v>
      </c>
      <c r="V41" s="42">
        <v>453</v>
      </c>
      <c r="W41" s="42">
        <v>146</v>
      </c>
      <c r="X41" s="42">
        <v>204</v>
      </c>
      <c r="Y41" s="42">
        <v>403</v>
      </c>
    </row>
    <row r="42" spans="1:25" x14ac:dyDescent="0.3">
      <c r="A42" s="79" t="s">
        <v>206</v>
      </c>
      <c r="B42" s="42">
        <v>315</v>
      </c>
      <c r="C42" s="42">
        <v>361</v>
      </c>
      <c r="D42" s="42">
        <v>365</v>
      </c>
      <c r="E42" s="42">
        <v>403</v>
      </c>
      <c r="F42" s="68">
        <v>471</v>
      </c>
      <c r="G42" s="68">
        <v>559</v>
      </c>
      <c r="H42" s="68">
        <v>634</v>
      </c>
      <c r="I42" s="68">
        <v>703</v>
      </c>
      <c r="J42" s="68">
        <v>794</v>
      </c>
      <c r="K42" s="68">
        <v>952</v>
      </c>
      <c r="L42" s="68">
        <v>1108</v>
      </c>
      <c r="M42" s="68">
        <v>1183</v>
      </c>
      <c r="N42" s="68">
        <v>1326</v>
      </c>
      <c r="O42" s="68">
        <v>1618</v>
      </c>
      <c r="P42" s="68">
        <v>1750</v>
      </c>
      <c r="Q42" s="68">
        <v>1817</v>
      </c>
      <c r="R42" s="42">
        <v>2058</v>
      </c>
      <c r="S42" s="42">
        <v>2514</v>
      </c>
      <c r="T42" s="42">
        <v>3299</v>
      </c>
      <c r="U42" s="42">
        <v>3044</v>
      </c>
      <c r="V42" s="42">
        <v>2532</v>
      </c>
      <c r="W42" s="42">
        <v>1715</v>
      </c>
      <c r="X42" s="42">
        <v>1654</v>
      </c>
      <c r="Y42" s="42">
        <v>2234</v>
      </c>
    </row>
    <row r="43" spans="1:25" x14ac:dyDescent="0.3">
      <c r="A43" s="79" t="s">
        <v>207</v>
      </c>
      <c r="B43" s="42">
        <v>13545</v>
      </c>
      <c r="C43" s="42">
        <v>14418</v>
      </c>
      <c r="D43" s="42">
        <v>13984</v>
      </c>
      <c r="E43" s="42">
        <v>14606</v>
      </c>
      <c r="F43" s="68">
        <v>16120</v>
      </c>
      <c r="G43" s="68">
        <v>17942</v>
      </c>
      <c r="H43" s="68">
        <v>19102</v>
      </c>
      <c r="I43" s="68">
        <v>20261</v>
      </c>
      <c r="J43" s="68">
        <v>21097</v>
      </c>
      <c r="K43" s="68">
        <v>21767</v>
      </c>
      <c r="L43" s="68">
        <v>21000</v>
      </c>
      <c r="M43" s="68">
        <v>21115</v>
      </c>
      <c r="N43" s="68">
        <v>20875</v>
      </c>
      <c r="O43" s="68">
        <v>22437</v>
      </c>
      <c r="P43" s="68">
        <v>23280</v>
      </c>
      <c r="Q43" s="68">
        <v>26324</v>
      </c>
      <c r="R43" s="42">
        <v>29467</v>
      </c>
      <c r="S43" s="42">
        <v>31398</v>
      </c>
      <c r="T43" s="42">
        <v>33173</v>
      </c>
      <c r="U43" s="42">
        <v>35209</v>
      </c>
      <c r="V43" s="42">
        <v>38445</v>
      </c>
      <c r="W43" s="42">
        <v>14164</v>
      </c>
      <c r="X43" s="42">
        <v>29191</v>
      </c>
      <c r="Y43" s="42">
        <v>44412</v>
      </c>
    </row>
    <row r="44" spans="1:25" x14ac:dyDescent="0.3">
      <c r="A44" s="77" t="s">
        <v>108</v>
      </c>
      <c r="B44" s="42">
        <v>3750</v>
      </c>
      <c r="C44" s="42">
        <v>4184</v>
      </c>
      <c r="D44" s="42">
        <v>4394</v>
      </c>
      <c r="E44" s="42">
        <v>4256</v>
      </c>
      <c r="F44" s="68">
        <v>4711</v>
      </c>
      <c r="G44" s="68">
        <v>5034</v>
      </c>
      <c r="H44" s="68">
        <v>5315</v>
      </c>
      <c r="I44" s="68">
        <v>6027</v>
      </c>
      <c r="J44" s="68">
        <v>6616</v>
      </c>
      <c r="K44" s="68">
        <v>7980</v>
      </c>
      <c r="L44" s="68">
        <v>7212</v>
      </c>
      <c r="M44" s="68">
        <v>8340</v>
      </c>
      <c r="N44" s="68">
        <v>9326</v>
      </c>
      <c r="O44" s="68">
        <v>10267</v>
      </c>
      <c r="P44" s="68">
        <v>8826</v>
      </c>
      <c r="Q44" s="68">
        <v>9540</v>
      </c>
      <c r="R44" s="42">
        <v>9537</v>
      </c>
      <c r="S44" s="42">
        <v>9064</v>
      </c>
      <c r="T44" s="42">
        <v>9642</v>
      </c>
      <c r="U44" s="42">
        <v>11322</v>
      </c>
      <c r="V44" s="42">
        <v>11790</v>
      </c>
      <c r="W44" s="42">
        <v>4239</v>
      </c>
      <c r="X44" s="42">
        <v>7657</v>
      </c>
      <c r="Y44" s="42">
        <v>12718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7.487945542214236E-2</v>
      </c>
      <c r="D46" s="65">
        <f t="shared" si="21"/>
        <v>-1.8691177764095346E-2</v>
      </c>
      <c r="E46" s="65">
        <f t="shared" si="21"/>
        <v>2.5411195267333042E-2</v>
      </c>
      <c r="F46" s="65">
        <f t="shared" si="21"/>
        <v>0.10506993006993004</v>
      </c>
      <c r="G46" s="65">
        <f t="shared" si="21"/>
        <v>9.6701471286188889E-2</v>
      </c>
      <c r="H46" s="65">
        <f t="shared" si="21"/>
        <v>5.8602906704172453E-2</v>
      </c>
      <c r="I46" s="65">
        <f t="shared" si="21"/>
        <v>6.6226067997547267E-2</v>
      </c>
      <c r="J46" s="65">
        <f t="shared" si="21"/>
        <v>4.9236372931177774E-2</v>
      </c>
      <c r="K46" s="65">
        <f t="shared" si="21"/>
        <v>6.7054417004171807E-2</v>
      </c>
      <c r="L46" s="65">
        <f t="shared" si="21"/>
        <v>-5.3109214919665582E-2</v>
      </c>
      <c r="M46" s="65">
        <f t="shared" si="21"/>
        <v>3.8878842676310921E-2</v>
      </c>
      <c r="N46" s="65">
        <f t="shared" si="21"/>
        <v>3.0461270670147922E-2</v>
      </c>
      <c r="O46" s="65">
        <f t="shared" si="21"/>
        <v>8.6570945945946054E-2</v>
      </c>
      <c r="P46" s="65">
        <f t="shared" si="21"/>
        <v>-7.3584661225547521E-3</v>
      </c>
      <c r="Q46" s="65">
        <f t="shared" si="21"/>
        <v>0.11244812194930964</v>
      </c>
      <c r="R46" s="65">
        <f t="shared" si="21"/>
        <v>8.6862666885661355E-2</v>
      </c>
      <c r="S46" s="65">
        <f t="shared" si="21"/>
        <v>3.2684959305714578E-2</v>
      </c>
      <c r="T46" s="65">
        <f t="shared" si="21"/>
        <v>6.2506532873419118E-2</v>
      </c>
      <c r="U46" s="65">
        <f t="shared" si="21"/>
        <v>6.2311854402361089E-2</v>
      </c>
      <c r="V46" s="65">
        <f t="shared" si="21"/>
        <v>5.7415913468662039E-2</v>
      </c>
      <c r="W46" s="65">
        <f t="shared" si="21"/>
        <v>-0.61469207594759334</v>
      </c>
      <c r="X46" s="65">
        <f t="shared" si="21"/>
        <v>0.88335303209382676</v>
      </c>
      <c r="Y46" s="65">
        <f t="shared" si="21"/>
        <v>0.51897175959449671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6.6076763962307439E-2</v>
      </c>
      <c r="D47" s="65">
        <f t="shared" si="21"/>
        <v>-3.4224425999784369E-2</v>
      </c>
      <c r="E47" s="65">
        <f t="shared" si="21"/>
        <v>3.9343713376862599E-2</v>
      </c>
      <c r="F47" s="65">
        <f t="shared" si="21"/>
        <v>0.1046499140893471</v>
      </c>
      <c r="G47" s="65">
        <f t="shared" si="21"/>
        <v>0.10314489865357501</v>
      </c>
      <c r="H47" s="65">
        <f t="shared" si="21"/>
        <v>5.9220092531394597E-2</v>
      </c>
      <c r="I47" s="65">
        <f t="shared" si="21"/>
        <v>5.1250051998835255E-2</v>
      </c>
      <c r="J47" s="65">
        <f t="shared" si="21"/>
        <v>3.7671639428594084E-2</v>
      </c>
      <c r="K47" s="65">
        <f t="shared" si="21"/>
        <v>3.1956679251039066E-2</v>
      </c>
      <c r="L47" s="65">
        <f t="shared" si="21"/>
        <v>-4.0390229481541695E-2</v>
      </c>
      <c r="M47" s="65">
        <f t="shared" si="21"/>
        <v>6.2384473197782953E-3</v>
      </c>
      <c r="N47" s="65">
        <f t="shared" si="21"/>
        <v>2.4492920015308783E-3</v>
      </c>
      <c r="O47" s="65">
        <f t="shared" si="21"/>
        <v>8.1469038711155184E-2</v>
      </c>
      <c r="P47" s="65">
        <f t="shared" si="21"/>
        <v>4.0842982208415757E-2</v>
      </c>
      <c r="Q47" s="65">
        <f t="shared" si="21"/>
        <v>0.12189248770561312</v>
      </c>
      <c r="R47" s="65">
        <f t="shared" si="21"/>
        <v>0.11200459506031013</v>
      </c>
      <c r="S47" s="65">
        <f t="shared" si="21"/>
        <v>5.4018051326663707E-2</v>
      </c>
      <c r="T47" s="65">
        <f t="shared" si="21"/>
        <v>6.2211446699852901E-2</v>
      </c>
      <c r="U47" s="65">
        <f t="shared" si="21"/>
        <v>3.6107131583420271E-2</v>
      </c>
      <c r="V47" s="65">
        <f t="shared" si="21"/>
        <v>6.1682681040543752E-2</v>
      </c>
      <c r="W47" s="65">
        <f t="shared" si="21"/>
        <v>-0.60798640236634149</v>
      </c>
      <c r="X47" s="65">
        <f t="shared" si="21"/>
        <v>0.9017399628357452</v>
      </c>
      <c r="Y47" s="65">
        <f t="shared" si="21"/>
        <v>0.48677937997808907</v>
      </c>
    </row>
    <row r="48" spans="1:25" x14ac:dyDescent="0.3">
      <c r="A48" s="74" t="s">
        <v>214</v>
      </c>
      <c r="B48" s="65" t="s">
        <v>3</v>
      </c>
      <c r="C48" s="65">
        <f>C37/B37-1</f>
        <v>6.6961651917404108E-2</v>
      </c>
      <c r="D48" s="65">
        <f>D37/C37-1</f>
        <v>-5.8059165053912065E-2</v>
      </c>
      <c r="E48" s="65">
        <f>E37/D37-1</f>
        <v>1.2034047549163596E-2</v>
      </c>
      <c r="F48" s="65">
        <f>F37/E37-1</f>
        <v>0.10556844547563804</v>
      </c>
      <c r="G48" s="65">
        <f t="shared" si="21"/>
        <v>5.4564533053515163E-2</v>
      </c>
      <c r="H48" s="65">
        <f t="shared" si="21"/>
        <v>2.5621890547263604E-2</v>
      </c>
      <c r="I48" s="65">
        <f t="shared" si="21"/>
        <v>-1.9403347077371347E-3</v>
      </c>
      <c r="J48" s="65">
        <f t="shared" si="21"/>
        <v>4.1312272174969245E-3</v>
      </c>
      <c r="K48" s="65">
        <f t="shared" si="21"/>
        <v>7.2604065827697184E-4</v>
      </c>
      <c r="L48" s="65">
        <f t="shared" si="21"/>
        <v>-0.12043530834340987</v>
      </c>
      <c r="M48" s="65">
        <f t="shared" si="21"/>
        <v>-9.6233159197141038E-3</v>
      </c>
      <c r="N48" s="65">
        <f t="shared" si="21"/>
        <v>4.1921154913936665E-2</v>
      </c>
      <c r="O48" s="65">
        <f t="shared" si="21"/>
        <v>6.9544364508393297E-2</v>
      </c>
      <c r="P48" s="65">
        <f t="shared" si="21"/>
        <v>4.0607872446437376E-2</v>
      </c>
      <c r="Q48" s="65">
        <f t="shared" si="21"/>
        <v>0.11108451041417289</v>
      </c>
      <c r="R48" s="65">
        <f t="shared" si="21"/>
        <v>6.1840120663650078E-2</v>
      </c>
      <c r="S48" s="65">
        <f t="shared" si="21"/>
        <v>-8.8676948051948035E-2</v>
      </c>
      <c r="T48" s="65">
        <f t="shared" si="21"/>
        <v>-4.0080160320641323E-2</v>
      </c>
      <c r="U48" s="65">
        <f t="shared" si="21"/>
        <v>-7.4924611459058266E-2</v>
      </c>
      <c r="V48" s="65">
        <f t="shared" si="21"/>
        <v>-2.9087261785356033E-2</v>
      </c>
      <c r="W48" s="65">
        <f t="shared" si="21"/>
        <v>-0.55216942148760328</v>
      </c>
      <c r="X48" s="65">
        <f t="shared" si="21"/>
        <v>0.57093425605536341</v>
      </c>
      <c r="Y48" s="65">
        <f t="shared" si="21"/>
        <v>0.16116005873715133</v>
      </c>
    </row>
    <row r="49" spans="1:25" x14ac:dyDescent="0.3">
      <c r="A49" s="74" t="s">
        <v>215</v>
      </c>
      <c r="B49" s="65" t="s">
        <v>3</v>
      </c>
      <c r="C49" s="65">
        <f>C40/B40-1</f>
        <v>6.5786657153050321E-2</v>
      </c>
      <c r="D49" s="65">
        <f>D40/C40-1</f>
        <v>-2.8452835241347008E-2</v>
      </c>
      <c r="E49" s="65">
        <f>E40/D40-1</f>
        <v>4.5686328555678113E-2</v>
      </c>
      <c r="F49" s="65">
        <f>F40/E40-1</f>
        <v>0.10451400329489302</v>
      </c>
      <c r="G49" s="65">
        <f t="shared" ref="G49:Y49" si="22">G40/F40-1</f>
        <v>0.11419366386253804</v>
      </c>
      <c r="H49" s="65">
        <f t="shared" si="22"/>
        <v>6.6452476572958608E-2</v>
      </c>
      <c r="I49" s="65">
        <f t="shared" si="22"/>
        <v>6.2261498292829787E-2</v>
      </c>
      <c r="J49" s="65">
        <f t="shared" si="22"/>
        <v>4.4195500094535767E-2</v>
      </c>
      <c r="K49" s="65">
        <f t="shared" si="22"/>
        <v>3.7798198361323587E-2</v>
      </c>
      <c r="L49" s="65">
        <f t="shared" si="22"/>
        <v>-2.5953066387507606E-2</v>
      </c>
      <c r="M49" s="65">
        <f t="shared" si="22"/>
        <v>8.8218172047824783E-3</v>
      </c>
      <c r="N49" s="65">
        <f t="shared" si="22"/>
        <v>-3.8618607954545858E-3</v>
      </c>
      <c r="O49" s="65">
        <f t="shared" si="22"/>
        <v>8.3463303774341524E-2</v>
      </c>
      <c r="P49" s="65">
        <f t="shared" si="22"/>
        <v>4.0881796495846112E-2</v>
      </c>
      <c r="Q49" s="65">
        <f t="shared" si="22"/>
        <v>0.12367630788683415</v>
      </c>
      <c r="R49" s="65">
        <f t="shared" si="22"/>
        <v>0.12019129333989742</v>
      </c>
      <c r="S49" s="65">
        <f t="shared" si="22"/>
        <v>7.6092415871421348E-2</v>
      </c>
      <c r="T49" s="65">
        <f t="shared" si="22"/>
        <v>7.5612602100350035E-2</v>
      </c>
      <c r="U49" s="65">
        <f t="shared" si="22"/>
        <v>4.9061618572358467E-2</v>
      </c>
      <c r="V49" s="65">
        <f t="shared" si="22"/>
        <v>7.1042630748946456E-2</v>
      </c>
      <c r="W49" s="65">
        <f t="shared" si="22"/>
        <v>-0.61319365661734526</v>
      </c>
      <c r="X49" s="65">
        <f t="shared" si="22"/>
        <v>0.93753510140405627</v>
      </c>
      <c r="Y49" s="65">
        <f t="shared" si="22"/>
        <v>0.51534671003897059</v>
      </c>
    </row>
    <row r="50" spans="1:25" x14ac:dyDescent="0.3">
      <c r="A50" s="73" t="s">
        <v>110</v>
      </c>
      <c r="B50" s="65" t="s">
        <v>3</v>
      </c>
      <c r="C50" s="88">
        <f>C44/B44-1</f>
        <v>0.11573333333333324</v>
      </c>
      <c r="D50" s="88">
        <f>D44/C44-1</f>
        <v>5.0191204588910132E-2</v>
      </c>
      <c r="E50" s="88">
        <f>E44/D44-1</f>
        <v>-3.1406463359126113E-2</v>
      </c>
      <c r="F50" s="88">
        <f>F44/E44-1</f>
        <v>0.10690789473684204</v>
      </c>
      <c r="G50" s="88">
        <f t="shared" ref="G50:Y50" si="23">G44/F44-1</f>
        <v>6.8562937805136892E-2</v>
      </c>
      <c r="H50" s="88">
        <f t="shared" si="23"/>
        <v>5.582042113627339E-2</v>
      </c>
      <c r="I50" s="88">
        <f t="shared" si="23"/>
        <v>0.13396048918156156</v>
      </c>
      <c r="J50" s="88">
        <f t="shared" si="23"/>
        <v>9.7726895636303324E-2</v>
      </c>
      <c r="K50" s="88">
        <f t="shared" si="23"/>
        <v>0.2061668681983071</v>
      </c>
      <c r="L50" s="88">
        <f t="shared" si="23"/>
        <v>-9.6240601503759349E-2</v>
      </c>
      <c r="M50" s="88">
        <f t="shared" si="23"/>
        <v>0.15640599001663902</v>
      </c>
      <c r="N50" s="88">
        <f t="shared" si="23"/>
        <v>0.11822541966426869</v>
      </c>
      <c r="O50" s="88">
        <f t="shared" si="23"/>
        <v>0.10090070769890636</v>
      </c>
      <c r="P50" s="88">
        <f t="shared" si="23"/>
        <v>-0.14035258595500144</v>
      </c>
      <c r="Q50" s="88">
        <f t="shared" si="23"/>
        <v>8.0897348742352104E-2</v>
      </c>
      <c r="R50" s="88">
        <f t="shared" si="23"/>
        <v>-3.1446540880508689E-4</v>
      </c>
      <c r="S50" s="88">
        <f t="shared" si="23"/>
        <v>-4.9596309111880066E-2</v>
      </c>
      <c r="T50" s="88">
        <f t="shared" si="23"/>
        <v>6.3768755516328435E-2</v>
      </c>
      <c r="U50" s="88">
        <f t="shared" si="23"/>
        <v>0.17423771001866828</v>
      </c>
      <c r="V50" s="88">
        <f t="shared" si="23"/>
        <v>4.133545310015907E-2</v>
      </c>
      <c r="W50" s="88">
        <f t="shared" si="23"/>
        <v>-0.6404580152671755</v>
      </c>
      <c r="X50" s="88">
        <f t="shared" si="23"/>
        <v>0.80632224581269174</v>
      </c>
      <c r="Y50" s="88">
        <f t="shared" si="23"/>
        <v>0.66096382395193931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0.1012366239782538</v>
      </c>
      <c r="C52" s="65">
        <f t="shared" si="24"/>
        <v>8.8903659680950889E-2</v>
      </c>
      <c r="D52" s="65">
        <f t="shared" si="24"/>
        <v>8.9578064153518808E-2</v>
      </c>
      <c r="E52" s="65">
        <f t="shared" si="24"/>
        <v>8.9067438999704152E-2</v>
      </c>
      <c r="F52" s="65">
        <f t="shared" si="24"/>
        <v>9.2284445158205552E-2</v>
      </c>
      <c r="G52" s="65">
        <f t="shared" si="24"/>
        <v>8.5945418197033802E-2</v>
      </c>
      <c r="H52" s="65">
        <f t="shared" si="24"/>
        <v>8.0942611649735832E-2</v>
      </c>
      <c r="I52" s="65">
        <f t="shared" si="24"/>
        <v>7.62393337279519E-2</v>
      </c>
      <c r="J52" s="65">
        <f t="shared" si="24"/>
        <v>7.61768451526251E-2</v>
      </c>
      <c r="K52" s="65">
        <f t="shared" si="24"/>
        <v>7.4126019097905324E-2</v>
      </c>
      <c r="L52" s="65">
        <f t="shared" si="24"/>
        <v>8.5715392862217285E-2</v>
      </c>
      <c r="M52" s="65">
        <f t="shared" si="24"/>
        <v>7.3623956086204312E-2</v>
      </c>
      <c r="N52" s="65">
        <f t="shared" si="24"/>
        <v>6.5010652083196063E-2</v>
      </c>
      <c r="O52" s="65">
        <f t="shared" si="24"/>
        <v>6.8939586094548783E-2</v>
      </c>
      <c r="P52" s="65">
        <f t="shared" si="24"/>
        <v>7.0105549008556645E-2</v>
      </c>
      <c r="Q52" s="65">
        <f t="shared" si="24"/>
        <v>7.6147918390100183E-2</v>
      </c>
      <c r="R52" s="65">
        <f t="shared" si="24"/>
        <v>8.7665575917468958E-2</v>
      </c>
      <c r="S52" s="65">
        <f t="shared" si="24"/>
        <v>9.2608546664369282E-2</v>
      </c>
      <c r="T52" s="65">
        <f t="shared" si="24"/>
        <v>9.3181309836792917E-2</v>
      </c>
      <c r="U52" s="65">
        <f t="shared" si="24"/>
        <v>9.1775836601207195E-2</v>
      </c>
      <c r="V52" s="65">
        <f t="shared" si="24"/>
        <v>9.5558021554617137E-2</v>
      </c>
      <c r="W52" s="65">
        <f t="shared" ref="W52:X52" si="25">W35/W32</f>
        <v>4.3171341043389183E-2</v>
      </c>
      <c r="X52" s="65">
        <f t="shared" si="25"/>
        <v>6.6213840498641527E-2</v>
      </c>
      <c r="Y52" s="65">
        <f t="shared" ref="Y52" si="26">Y35/Y32</f>
        <v>8.3195843578964063E-2</v>
      </c>
    </row>
    <row r="53" spans="1:25" x14ac:dyDescent="0.3">
      <c r="A53" s="75" t="s">
        <v>217</v>
      </c>
      <c r="B53" s="88">
        <f t="shared" ref="B53:V53" si="27">B35/B34</f>
        <v>0.53380100431502187</v>
      </c>
      <c r="C53" s="88">
        <f t="shared" si="27"/>
        <v>0.5057496830445517</v>
      </c>
      <c r="D53" s="88">
        <f t="shared" si="27"/>
        <v>0.45943664291891445</v>
      </c>
      <c r="E53" s="88">
        <f t="shared" si="27"/>
        <v>0.45166512031900824</v>
      </c>
      <c r="F53" s="88">
        <f t="shared" si="27"/>
        <v>0.46238250246881973</v>
      </c>
      <c r="G53" s="88">
        <f t="shared" si="27"/>
        <v>0.42863767757493315</v>
      </c>
      <c r="H53" s="88">
        <f t="shared" si="27"/>
        <v>0.44978012043577525</v>
      </c>
      <c r="I53" s="88">
        <f t="shared" si="27"/>
        <v>0.4247367278254261</v>
      </c>
      <c r="J53" s="88">
        <f t="shared" si="27"/>
        <v>0.4102106078397082</v>
      </c>
      <c r="K53" s="88">
        <f t="shared" si="27"/>
        <v>0.38589709704418307</v>
      </c>
      <c r="L53" s="88">
        <f t="shared" si="27"/>
        <v>0.33649068008031968</v>
      </c>
      <c r="M53" s="88">
        <f t="shared" si="27"/>
        <v>0.33618116917315233</v>
      </c>
      <c r="N53" s="88">
        <f t="shared" si="27"/>
        <v>0.34333436436746056</v>
      </c>
      <c r="O53" s="88">
        <f t="shared" si="27"/>
        <v>0.37166684321523841</v>
      </c>
      <c r="P53" s="88">
        <f t="shared" si="27"/>
        <v>0.38157986474238303</v>
      </c>
      <c r="Q53" s="88">
        <f t="shared" si="27"/>
        <v>0.40368076077896492</v>
      </c>
      <c r="R53" s="88">
        <f t="shared" si="27"/>
        <v>0.42391324242701567</v>
      </c>
      <c r="S53" s="88">
        <f t="shared" si="27"/>
        <v>0.4360488965460661</v>
      </c>
      <c r="T53" s="88">
        <f t="shared" si="27"/>
        <v>0.45423265291531117</v>
      </c>
      <c r="U53" s="88">
        <f t="shared" si="27"/>
        <v>0.46527580293511889</v>
      </c>
      <c r="V53" s="88">
        <f t="shared" si="27"/>
        <v>0.45990752227359871</v>
      </c>
      <c r="W53" s="88">
        <f t="shared" ref="W53:X53" si="28">W35/W34</f>
        <v>0.24568888491779842</v>
      </c>
      <c r="X53" s="88">
        <f t="shared" si="28"/>
        <v>0.36044892987645727</v>
      </c>
      <c r="Y53" s="88">
        <f t="shared" ref="Y53" si="29">Y35/Y34</f>
        <v>0.44371976929476964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1.4890800794176042E-2</v>
      </c>
      <c r="C55" s="88">
        <f t="shared" ref="C55:V55" si="30">C42/C35</f>
        <v>1.5876506289031578E-2</v>
      </c>
      <c r="D55" s="88">
        <f t="shared" si="30"/>
        <v>1.6358176847577646E-2</v>
      </c>
      <c r="E55" s="88">
        <f t="shared" si="30"/>
        <v>1.7613636363636363E-2</v>
      </c>
      <c r="F55" s="88">
        <f t="shared" si="30"/>
        <v>1.8628381585192217E-2</v>
      </c>
      <c r="G55" s="88">
        <f t="shared" si="30"/>
        <v>2.0159399906235349E-2</v>
      </c>
      <c r="H55" s="88">
        <f t="shared" si="30"/>
        <v>2.1598419295496354E-2</v>
      </c>
      <c r="I55" s="88">
        <f t="shared" si="30"/>
        <v>2.2461499137325067E-2</v>
      </c>
      <c r="J55" s="88">
        <f t="shared" si="30"/>
        <v>2.4178568165900301E-2</v>
      </c>
      <c r="K55" s="88">
        <f t="shared" si="30"/>
        <v>2.7168174424245885E-2</v>
      </c>
      <c r="L55" s="88">
        <f t="shared" si="30"/>
        <v>3.3393610608800479E-2</v>
      </c>
      <c r="M55" s="88">
        <f t="shared" si="30"/>
        <v>3.4319698288366694E-2</v>
      </c>
      <c r="N55" s="88">
        <f t="shared" si="30"/>
        <v>3.7331081081081081E-2</v>
      </c>
      <c r="O55" s="88">
        <f t="shared" si="30"/>
        <v>4.192252882497733E-2</v>
      </c>
      <c r="P55" s="88">
        <f t="shared" si="30"/>
        <v>4.5678786771423348E-2</v>
      </c>
      <c r="Q55" s="88">
        <f t="shared" si="30"/>
        <v>4.2633567188343227E-2</v>
      </c>
      <c r="R55" s="88">
        <f t="shared" si="30"/>
        <v>4.4429092636169343E-2</v>
      </c>
      <c r="S55" s="88">
        <f t="shared" si="30"/>
        <v>5.2555660081530259E-2</v>
      </c>
      <c r="T55" s="88">
        <f t="shared" si="30"/>
        <v>6.4909001475651748E-2</v>
      </c>
      <c r="U55" s="88">
        <f t="shared" si="30"/>
        <v>5.6378722773744255E-2</v>
      </c>
      <c r="V55" s="88">
        <f t="shared" si="30"/>
        <v>4.4349471029215999E-2</v>
      </c>
      <c r="W55" s="88">
        <f t="shared" ref="W55:X55" si="31">W42/W35</f>
        <v>7.7961632875715975E-2</v>
      </c>
      <c r="X55" s="88">
        <f t="shared" si="31"/>
        <v>3.9922761284093652E-2</v>
      </c>
      <c r="Y55" s="88">
        <f t="shared" ref="Y55" si="32">Y42/Y35</f>
        <v>3.549919753380687E-2</v>
      </c>
    </row>
    <row r="56" spans="1:25" x14ac:dyDescent="0.3">
      <c r="A56" s="75" t="s">
        <v>219</v>
      </c>
      <c r="B56" s="65">
        <f>B37/B35</f>
        <v>0.16025337997541836</v>
      </c>
      <c r="C56" s="65">
        <f t="shared" ref="C56:V56" si="33">C37/C35</f>
        <v>0.15907291758290087</v>
      </c>
      <c r="D56" s="65">
        <f t="shared" si="33"/>
        <v>0.15269125621834806</v>
      </c>
      <c r="E56" s="65">
        <f t="shared" si="33"/>
        <v>0.15069930069930071</v>
      </c>
      <c r="F56" s="65">
        <f t="shared" si="33"/>
        <v>0.1507672836576491</v>
      </c>
      <c r="G56" s="65">
        <f t="shared" si="33"/>
        <v>0.14497457535432218</v>
      </c>
      <c r="H56" s="65">
        <f t="shared" si="33"/>
        <v>0.14045785923553861</v>
      </c>
      <c r="I56" s="65">
        <f t="shared" si="33"/>
        <v>0.13147804971563679</v>
      </c>
      <c r="J56" s="65">
        <f t="shared" si="33"/>
        <v>0.12582599957367763</v>
      </c>
      <c r="K56" s="65">
        <f t="shared" si="33"/>
        <v>0.11800462315573186</v>
      </c>
      <c r="L56" s="65">
        <f t="shared" si="33"/>
        <v>0.10961422543701024</v>
      </c>
      <c r="M56" s="65">
        <f t="shared" si="33"/>
        <v>0.10449666376559327</v>
      </c>
      <c r="N56" s="65">
        <f t="shared" si="33"/>
        <v>0.10565878378378378</v>
      </c>
      <c r="O56" s="65">
        <f t="shared" si="33"/>
        <v>0.1040031092110377</v>
      </c>
      <c r="P56" s="65">
        <f t="shared" si="33"/>
        <v>0.10902873848242019</v>
      </c>
      <c r="Q56" s="65">
        <f t="shared" si="33"/>
        <v>0.10889509373753491</v>
      </c>
      <c r="R56" s="65">
        <f t="shared" si="33"/>
        <v>0.10638803134647352</v>
      </c>
      <c r="S56" s="65">
        <f t="shared" si="33"/>
        <v>9.388523047977422E-2</v>
      </c>
      <c r="T56" s="65">
        <f t="shared" si="33"/>
        <v>8.4820462370880478E-2</v>
      </c>
      <c r="U56" s="65">
        <f t="shared" si="33"/>
        <v>7.38627944880723E-2</v>
      </c>
      <c r="V56" s="65">
        <f t="shared" si="33"/>
        <v>6.7820360120507253E-2</v>
      </c>
      <c r="W56" s="65">
        <f t="shared" ref="W56:X56" si="34">W37/W35</f>
        <v>7.8825347758887165E-2</v>
      </c>
      <c r="X56" s="65">
        <f t="shared" si="34"/>
        <v>6.5749456915278781E-2</v>
      </c>
      <c r="Y56" s="65">
        <f t="shared" ref="Y56" si="35">Y37/Y35</f>
        <v>5.026139740350543E-2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6716</v>
      </c>
      <c r="C59" s="42">
        <f t="shared" si="36"/>
        <v>7911</v>
      </c>
      <c r="D59" s="42">
        <f t="shared" si="36"/>
        <v>6679</v>
      </c>
      <c r="E59" s="42">
        <f t="shared" si="36"/>
        <v>4043</v>
      </c>
      <c r="F59" s="42">
        <f t="shared" si="36"/>
        <v>620</v>
      </c>
      <c r="G59" s="42">
        <f t="shared" si="36"/>
        <v>-94</v>
      </c>
      <c r="H59" s="42">
        <f t="shared" si="36"/>
        <v>387</v>
      </c>
      <c r="I59" s="42">
        <f t="shared" si="36"/>
        <v>450</v>
      </c>
      <c r="J59" s="42">
        <f t="shared" si="36"/>
        <v>788</v>
      </c>
      <c r="K59" s="42">
        <f t="shared" si="36"/>
        <v>1325</v>
      </c>
      <c r="L59" s="42">
        <f t="shared" si="36"/>
        <v>158</v>
      </c>
      <c r="M59" s="42">
        <f t="shared" si="36"/>
        <v>3016</v>
      </c>
      <c r="N59" s="42">
        <f t="shared" si="36"/>
        <v>5796</v>
      </c>
      <c r="O59" s="42">
        <f t="shared" si="36"/>
        <v>7513</v>
      </c>
      <c r="P59" s="42">
        <f t="shared" si="36"/>
        <v>13369</v>
      </c>
      <c r="Q59" s="42">
        <f t="shared" si="36"/>
        <v>11044</v>
      </c>
      <c r="R59" s="42">
        <f t="shared" si="36"/>
        <v>7887</v>
      </c>
      <c r="S59" s="42">
        <f t="shared" si="36"/>
        <v>4157</v>
      </c>
      <c r="T59" s="42">
        <f t="shared" si="36"/>
        <v>2170</v>
      </c>
      <c r="U59" s="42">
        <f t="shared" si="36"/>
        <v>1536</v>
      </c>
      <c r="V59" s="42">
        <f t="shared" si="36"/>
        <v>-3850</v>
      </c>
      <c r="W59" s="42">
        <f t="shared" ref="W59:X59" si="37">W8-W35</f>
        <v>-991</v>
      </c>
      <c r="X59" s="42">
        <f t="shared" si="37"/>
        <v>-7914</v>
      </c>
      <c r="Y59" s="42">
        <f t="shared" ref="Y59" si="38">Y8-Y35</f>
        <v>-16809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0.17793329362715901</v>
      </c>
      <c r="D61" s="87">
        <f t="shared" si="39"/>
        <v>-0.15573252433320692</v>
      </c>
      <c r="E61" s="87">
        <f t="shared" si="39"/>
        <v>-0.39466986075759847</v>
      </c>
      <c r="F61" s="87">
        <f t="shared" si="39"/>
        <v>-0.84664852832055404</v>
      </c>
      <c r="G61" s="87">
        <f t="shared" si="39"/>
        <v>-1.1516129032258065</v>
      </c>
      <c r="H61" s="87">
        <f t="shared" si="39"/>
        <v>5.1170212765957448</v>
      </c>
      <c r="I61" s="87">
        <f t="shared" si="39"/>
        <v>0.16279069767441862</v>
      </c>
      <c r="J61" s="87">
        <f t="shared" si="39"/>
        <v>0.75111111111111106</v>
      </c>
      <c r="K61" s="87">
        <f t="shared" si="39"/>
        <v>0.68147208121827407</v>
      </c>
      <c r="L61" s="87">
        <f t="shared" si="39"/>
        <v>-0.88075471698113206</v>
      </c>
      <c r="M61" s="87">
        <f t="shared" si="39"/>
        <v>18.088607594936708</v>
      </c>
      <c r="N61" s="87">
        <f t="shared" si="39"/>
        <v>0.92175066312997345</v>
      </c>
      <c r="O61" s="87">
        <f t="shared" si="39"/>
        <v>0.29623878536922016</v>
      </c>
      <c r="P61" s="87">
        <f t="shared" si="39"/>
        <v>0.77944895514441637</v>
      </c>
      <c r="Q61" s="87">
        <f t="shared" si="39"/>
        <v>-0.17390979130825043</v>
      </c>
      <c r="R61" s="87">
        <f t="shared" si="39"/>
        <v>-0.28585657370517931</v>
      </c>
      <c r="S61" s="87">
        <f t="shared" si="39"/>
        <v>-0.47293013820210472</v>
      </c>
      <c r="T61" s="87">
        <f t="shared" si="39"/>
        <v>-0.47798893432764011</v>
      </c>
      <c r="U61" s="87">
        <f t="shared" si="39"/>
        <v>-0.29216589861751152</v>
      </c>
      <c r="V61" s="87">
        <f t="shared" si="39"/>
        <v>-3.5065104166666665</v>
      </c>
      <c r="W61" s="87">
        <f t="shared" si="39"/>
        <v>0.74259740259740259</v>
      </c>
      <c r="X61" s="87">
        <f t="shared" si="39"/>
        <v>-6.9858728557013121</v>
      </c>
      <c r="Y61" s="87">
        <f t="shared" si="39"/>
        <v>-1.1239575435936315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343" priority="19" stopIfTrue="1" operator="lessThan">
      <formula>0</formula>
    </cfRule>
  </conditionalFormatting>
  <conditionalFormatting sqref="B50:B52 C52:Y52">
    <cfRule type="cellIs" dxfId="342" priority="18" stopIfTrue="1" operator="lessThan">
      <formula>0</formula>
    </cfRule>
  </conditionalFormatting>
  <conditionalFormatting sqref="B19:Y29 Z34:HI35 Z51:HI53">
    <cfRule type="cellIs" dxfId="341" priority="21" stopIfTrue="1" operator="lessThan">
      <formula>0</formula>
    </cfRule>
  </conditionalFormatting>
  <conditionalFormatting sqref="B48:Y56 A57:U57 B59:Y59">
    <cfRule type="cellIs" dxfId="340" priority="4" stopIfTrue="1" operator="lessThan">
      <formula>0</formula>
    </cfRule>
  </conditionalFormatting>
  <conditionalFormatting sqref="B61:Y61">
    <cfRule type="cellIs" dxfId="339" priority="3" stopIfTrue="1" operator="lessThan">
      <formula>0</formula>
    </cfRule>
  </conditionalFormatting>
  <conditionalFormatting sqref="C19:Y23">
    <cfRule type="cellIs" dxfId="338" priority="2" operator="lessThan">
      <formula>0</formula>
    </cfRule>
  </conditionalFormatting>
  <conditionalFormatting sqref="C46:Y50">
    <cfRule type="cellIs" dxfId="337" priority="1" operator="lessThan">
      <formula>0</formula>
    </cfRule>
  </conditionalFormatting>
  <conditionalFormatting sqref="M34:P34">
    <cfRule type="cellIs" dxfId="336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8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136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304</v>
      </c>
      <c r="J5" s="42">
        <v>456</v>
      </c>
      <c r="K5" s="42">
        <v>504</v>
      </c>
      <c r="L5" s="42">
        <v>385</v>
      </c>
      <c r="M5" s="42">
        <v>456</v>
      </c>
      <c r="N5" s="42">
        <v>736</v>
      </c>
      <c r="O5" s="42">
        <v>652</v>
      </c>
      <c r="P5" s="42">
        <v>614</v>
      </c>
      <c r="Q5" s="42">
        <v>567</v>
      </c>
      <c r="R5" s="42">
        <v>415</v>
      </c>
      <c r="S5" s="42">
        <v>434</v>
      </c>
      <c r="T5" s="42">
        <v>567</v>
      </c>
      <c r="U5" s="42">
        <v>703</v>
      </c>
      <c r="V5" s="42">
        <v>719</v>
      </c>
      <c r="W5" s="42">
        <v>411</v>
      </c>
      <c r="X5" s="42">
        <v>526</v>
      </c>
      <c r="Y5" s="42">
        <v>583</v>
      </c>
    </row>
    <row r="6" spans="1:25" x14ac:dyDescent="0.3">
      <c r="A6" s="67" t="s">
        <v>113</v>
      </c>
      <c r="B6" s="42">
        <v>221</v>
      </c>
      <c r="C6" s="42">
        <v>139</v>
      </c>
      <c r="D6" s="42">
        <v>114</v>
      </c>
      <c r="E6" s="42">
        <v>95</v>
      </c>
      <c r="F6" s="68">
        <v>130</v>
      </c>
      <c r="G6" s="68">
        <v>128</v>
      </c>
      <c r="H6" s="68">
        <v>191</v>
      </c>
      <c r="I6" s="68">
        <v>254</v>
      </c>
      <c r="J6" s="68">
        <v>385</v>
      </c>
      <c r="K6" s="68">
        <v>404</v>
      </c>
      <c r="L6" s="68">
        <v>297</v>
      </c>
      <c r="M6" s="68">
        <v>353</v>
      </c>
      <c r="N6" s="68">
        <v>595</v>
      </c>
      <c r="O6" s="68">
        <v>523</v>
      </c>
      <c r="P6" s="68">
        <v>502</v>
      </c>
      <c r="Q6" s="68">
        <v>435</v>
      </c>
      <c r="R6" s="42">
        <v>272</v>
      </c>
      <c r="S6" s="42">
        <v>277</v>
      </c>
      <c r="T6" s="42">
        <v>382</v>
      </c>
      <c r="U6" s="42">
        <v>508</v>
      </c>
      <c r="V6" s="42">
        <v>512</v>
      </c>
      <c r="W6" s="42">
        <v>302</v>
      </c>
      <c r="X6" s="42">
        <v>412</v>
      </c>
      <c r="Y6" s="42">
        <v>422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50</v>
      </c>
      <c r="J7" s="68">
        <v>71</v>
      </c>
      <c r="K7" s="68">
        <v>100</v>
      </c>
      <c r="L7" s="68">
        <v>88</v>
      </c>
      <c r="M7" s="68">
        <v>103</v>
      </c>
      <c r="N7" s="68">
        <v>141</v>
      </c>
      <c r="O7" s="68">
        <v>128</v>
      </c>
      <c r="P7" s="68">
        <v>112</v>
      </c>
      <c r="Q7" s="42">
        <v>132</v>
      </c>
      <c r="R7" s="42">
        <v>143</v>
      </c>
      <c r="S7" s="42">
        <v>156</v>
      </c>
      <c r="T7" s="42">
        <v>185</v>
      </c>
      <c r="U7" s="42">
        <v>195</v>
      </c>
      <c r="V7" s="42">
        <v>207</v>
      </c>
      <c r="W7" s="42">
        <v>109</v>
      </c>
      <c r="X7" s="42">
        <v>114</v>
      </c>
      <c r="Y7" s="42">
        <v>161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32</v>
      </c>
      <c r="J8" s="3">
        <f t="shared" si="0"/>
        <v>40</v>
      </c>
      <c r="K8" s="3">
        <f t="shared" si="0"/>
        <v>44</v>
      </c>
      <c r="L8" s="3">
        <f t="shared" si="0"/>
        <v>48</v>
      </c>
      <c r="M8" s="3">
        <f t="shared" si="0"/>
        <v>51</v>
      </c>
      <c r="N8" s="3">
        <f t="shared" si="0"/>
        <v>58</v>
      </c>
      <c r="O8" s="3">
        <f t="shared" si="0"/>
        <v>69</v>
      </c>
      <c r="P8" s="3">
        <f t="shared" si="0"/>
        <v>68</v>
      </c>
      <c r="Q8" s="3">
        <f t="shared" si="0"/>
        <v>72</v>
      </c>
      <c r="R8" s="3">
        <f t="shared" si="0"/>
        <v>78</v>
      </c>
      <c r="S8" s="3">
        <f t="shared" si="0"/>
        <v>80</v>
      </c>
      <c r="T8" s="3">
        <f t="shared" si="0"/>
        <v>85</v>
      </c>
      <c r="U8" s="3">
        <f t="shared" si="0"/>
        <v>83</v>
      </c>
      <c r="V8" s="3">
        <f t="shared" si="0"/>
        <v>83</v>
      </c>
      <c r="W8" s="3">
        <f t="shared" ref="W8:X8" si="1">W9+W17</f>
        <v>26</v>
      </c>
      <c r="X8" s="3">
        <f t="shared" si="1"/>
        <v>22</v>
      </c>
      <c r="Y8" s="3">
        <f t="shared" ref="Y8" si="2">Y9+Y17</f>
        <v>68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28</v>
      </c>
      <c r="J9" s="68">
        <v>35</v>
      </c>
      <c r="K9" s="68">
        <v>37</v>
      </c>
      <c r="L9" s="68">
        <v>42</v>
      </c>
      <c r="M9" s="68">
        <v>46</v>
      </c>
      <c r="N9" s="68">
        <v>51</v>
      </c>
      <c r="O9" s="68">
        <v>59</v>
      </c>
      <c r="P9" s="68">
        <v>58</v>
      </c>
      <c r="Q9" s="68">
        <v>63</v>
      </c>
      <c r="R9" s="42">
        <v>69</v>
      </c>
      <c r="S9" s="42">
        <v>71</v>
      </c>
      <c r="T9" s="42">
        <v>75</v>
      </c>
      <c r="U9" s="42">
        <v>72</v>
      </c>
      <c r="V9" s="42">
        <v>73</v>
      </c>
      <c r="W9" s="42">
        <v>22</v>
      </c>
      <c r="X9" s="42">
        <v>19</v>
      </c>
      <c r="Y9" s="42">
        <v>58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9</v>
      </c>
      <c r="J10" s="68">
        <v>12</v>
      </c>
      <c r="K10" s="68">
        <v>12</v>
      </c>
      <c r="L10" s="68">
        <v>12</v>
      </c>
      <c r="M10" s="68">
        <v>12</v>
      </c>
      <c r="N10" s="68">
        <v>13</v>
      </c>
      <c r="O10" s="68">
        <v>13</v>
      </c>
      <c r="P10" s="68">
        <v>11</v>
      </c>
      <c r="Q10" s="68">
        <v>12</v>
      </c>
      <c r="R10" s="42">
        <v>13</v>
      </c>
      <c r="S10" s="42">
        <v>14</v>
      </c>
      <c r="T10" s="42">
        <v>15</v>
      </c>
      <c r="U10" s="42">
        <v>16</v>
      </c>
      <c r="V10" s="42">
        <v>17</v>
      </c>
      <c r="W10" s="42">
        <v>3</v>
      </c>
      <c r="X10" s="42">
        <v>3</v>
      </c>
      <c r="Y10" s="42">
        <v>12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>
        <v>1</v>
      </c>
      <c r="W11" s="42" t="s">
        <v>18</v>
      </c>
      <c r="X11" s="42" t="s">
        <v>18</v>
      </c>
      <c r="Y11" s="42">
        <v>1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</v>
      </c>
      <c r="J12" s="68">
        <v>11</v>
      </c>
      <c r="K12" s="68">
        <v>12</v>
      </c>
      <c r="L12" s="68">
        <v>12</v>
      </c>
      <c r="M12" s="68">
        <v>12</v>
      </c>
      <c r="N12" s="68">
        <v>12</v>
      </c>
      <c r="O12" s="68">
        <v>13</v>
      </c>
      <c r="P12" s="68">
        <v>11</v>
      </c>
      <c r="Q12" s="68">
        <v>11</v>
      </c>
      <c r="R12" s="42">
        <v>13</v>
      </c>
      <c r="S12" s="42">
        <v>13</v>
      </c>
      <c r="T12" s="42">
        <v>15</v>
      </c>
      <c r="U12" s="42">
        <v>16</v>
      </c>
      <c r="V12" s="42">
        <v>17</v>
      </c>
      <c r="W12" s="42">
        <v>3</v>
      </c>
      <c r="X12" s="42">
        <v>3</v>
      </c>
      <c r="Y12" s="42">
        <v>12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19</v>
      </c>
      <c r="J13" s="68">
        <v>23</v>
      </c>
      <c r="K13" s="68">
        <v>25</v>
      </c>
      <c r="L13" s="68">
        <v>29</v>
      </c>
      <c r="M13" s="68">
        <v>34</v>
      </c>
      <c r="N13" s="68">
        <v>39</v>
      </c>
      <c r="O13" s="68">
        <v>45</v>
      </c>
      <c r="P13" s="68">
        <v>47</v>
      </c>
      <c r="Q13" s="68">
        <v>51</v>
      </c>
      <c r="R13" s="42">
        <v>55</v>
      </c>
      <c r="S13" s="42">
        <v>57</v>
      </c>
      <c r="T13" s="42">
        <v>60</v>
      </c>
      <c r="U13" s="42">
        <v>56</v>
      </c>
      <c r="V13" s="42">
        <v>56</v>
      </c>
      <c r="W13" s="42">
        <v>18</v>
      </c>
      <c r="X13" s="42">
        <v>16</v>
      </c>
      <c r="Y13" s="42">
        <v>46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9</v>
      </c>
      <c r="J15" s="68">
        <v>9</v>
      </c>
      <c r="K15" s="68">
        <v>8</v>
      </c>
      <c r="L15" s="68">
        <v>8</v>
      </c>
      <c r="M15" s="68">
        <v>8</v>
      </c>
      <c r="N15" s="68">
        <v>9</v>
      </c>
      <c r="O15" s="68">
        <v>10</v>
      </c>
      <c r="P15" s="68">
        <v>9</v>
      </c>
      <c r="Q15" s="68">
        <v>10</v>
      </c>
      <c r="R15" s="42">
        <v>10</v>
      </c>
      <c r="S15" s="42">
        <v>10</v>
      </c>
      <c r="T15" s="42">
        <v>11</v>
      </c>
      <c r="U15" s="42">
        <v>11</v>
      </c>
      <c r="V15" s="42">
        <v>12</v>
      </c>
      <c r="W15" s="42">
        <v>10</v>
      </c>
      <c r="X15" s="42">
        <v>9</v>
      </c>
      <c r="Y15" s="42">
        <v>11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10</v>
      </c>
      <c r="J16" s="68">
        <v>14</v>
      </c>
      <c r="K16" s="68">
        <v>17</v>
      </c>
      <c r="L16" s="68">
        <v>22</v>
      </c>
      <c r="M16" s="68">
        <v>25</v>
      </c>
      <c r="N16" s="68">
        <v>29</v>
      </c>
      <c r="O16" s="68">
        <v>35</v>
      </c>
      <c r="P16" s="68">
        <v>38</v>
      </c>
      <c r="Q16" s="68">
        <v>41</v>
      </c>
      <c r="R16" s="42">
        <v>46</v>
      </c>
      <c r="S16" s="42">
        <v>47</v>
      </c>
      <c r="T16" s="42">
        <v>49</v>
      </c>
      <c r="U16" s="42">
        <v>44</v>
      </c>
      <c r="V16" s="42">
        <v>44</v>
      </c>
      <c r="W16" s="42">
        <v>8</v>
      </c>
      <c r="X16" s="42">
        <v>7</v>
      </c>
      <c r="Y16" s="42">
        <v>35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4</v>
      </c>
      <c r="J17" s="68">
        <v>5</v>
      </c>
      <c r="K17" s="68">
        <v>7</v>
      </c>
      <c r="L17" s="68">
        <v>6</v>
      </c>
      <c r="M17" s="68">
        <v>5</v>
      </c>
      <c r="N17" s="68">
        <v>7</v>
      </c>
      <c r="O17" s="68">
        <v>10</v>
      </c>
      <c r="P17" s="68">
        <v>10</v>
      </c>
      <c r="Q17" s="68">
        <v>9</v>
      </c>
      <c r="R17" s="42">
        <v>9</v>
      </c>
      <c r="S17" s="42">
        <v>9</v>
      </c>
      <c r="T17" s="42">
        <v>10</v>
      </c>
      <c r="U17" s="42">
        <v>11</v>
      </c>
      <c r="V17" s="42">
        <v>10</v>
      </c>
      <c r="W17" s="42">
        <v>4</v>
      </c>
      <c r="X17" s="42">
        <v>3</v>
      </c>
      <c r="Y17" s="42">
        <v>10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0.25</v>
      </c>
      <c r="K19" s="89">
        <f t="shared" si="3"/>
        <v>0.10000000000000009</v>
      </c>
      <c r="L19" s="89">
        <f t="shared" si="3"/>
        <v>9.0909090909090828E-2</v>
      </c>
      <c r="M19" s="89">
        <f t="shared" si="3"/>
        <v>6.25E-2</v>
      </c>
      <c r="N19" s="89">
        <f t="shared" si="3"/>
        <v>0.13725490196078427</v>
      </c>
      <c r="O19" s="89">
        <f t="shared" si="3"/>
        <v>0.18965517241379315</v>
      </c>
      <c r="P19" s="89">
        <f t="shared" si="3"/>
        <v>-1.4492753623188359E-2</v>
      </c>
      <c r="Q19" s="89">
        <f t="shared" si="3"/>
        <v>5.8823529411764719E-2</v>
      </c>
      <c r="R19" s="89">
        <f t="shared" si="3"/>
        <v>8.3333333333333259E-2</v>
      </c>
      <c r="S19" s="89">
        <f t="shared" si="3"/>
        <v>2.564102564102555E-2</v>
      </c>
      <c r="T19" s="89">
        <f t="shared" si="3"/>
        <v>6.25E-2</v>
      </c>
      <c r="U19" s="89">
        <f t="shared" si="3"/>
        <v>-2.352941176470591E-2</v>
      </c>
      <c r="V19" s="89">
        <f t="shared" si="3"/>
        <v>0</v>
      </c>
      <c r="W19" s="89">
        <f t="shared" si="3"/>
        <v>-0.68674698795180722</v>
      </c>
      <c r="X19" s="89">
        <f t="shared" si="3"/>
        <v>-0.15384615384615385</v>
      </c>
      <c r="Y19" s="89">
        <f t="shared" si="3"/>
        <v>2.0909090909090908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0.25</v>
      </c>
      <c r="K20" s="89">
        <f t="shared" si="3"/>
        <v>5.7142857142857162E-2</v>
      </c>
      <c r="L20" s="89">
        <f t="shared" si="3"/>
        <v>0.13513513513513509</v>
      </c>
      <c r="M20" s="89">
        <f t="shared" si="3"/>
        <v>9.5238095238095344E-2</v>
      </c>
      <c r="N20" s="89">
        <f t="shared" si="3"/>
        <v>0.10869565217391308</v>
      </c>
      <c r="O20" s="89">
        <f t="shared" si="3"/>
        <v>0.15686274509803932</v>
      </c>
      <c r="P20" s="89">
        <f t="shared" si="3"/>
        <v>-1.6949152542372836E-2</v>
      </c>
      <c r="Q20" s="89">
        <f t="shared" si="3"/>
        <v>8.6206896551724199E-2</v>
      </c>
      <c r="R20" s="89">
        <f t="shared" si="3"/>
        <v>9.5238095238095344E-2</v>
      </c>
      <c r="S20" s="89">
        <f t="shared" si="3"/>
        <v>2.8985507246376718E-2</v>
      </c>
      <c r="T20" s="89">
        <f t="shared" si="3"/>
        <v>5.6338028169014009E-2</v>
      </c>
      <c r="U20" s="89">
        <f t="shared" si="3"/>
        <v>-4.0000000000000036E-2</v>
      </c>
      <c r="V20" s="89">
        <f t="shared" si="3"/>
        <v>1.388888888888884E-2</v>
      </c>
      <c r="W20" s="89">
        <f t="shared" si="3"/>
        <v>-0.69863013698630139</v>
      </c>
      <c r="X20" s="89">
        <f t="shared" si="3"/>
        <v>-0.13636363636363635</v>
      </c>
      <c r="Y20" s="89">
        <f t="shared" si="3"/>
        <v>2.0526315789473686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0.33333333333333326</v>
      </c>
      <c r="K21" s="89">
        <f t="shared" si="3"/>
        <v>0</v>
      </c>
      <c r="L21" s="89">
        <f t="shared" si="3"/>
        <v>0</v>
      </c>
      <c r="M21" s="89">
        <f t="shared" si="3"/>
        <v>0</v>
      </c>
      <c r="N21" s="89">
        <f t="shared" si="3"/>
        <v>8.3333333333333259E-2</v>
      </c>
      <c r="O21" s="89">
        <f t="shared" si="3"/>
        <v>0</v>
      </c>
      <c r="P21" s="89">
        <f t="shared" si="3"/>
        <v>-0.15384615384615385</v>
      </c>
      <c r="Q21" s="89">
        <f t="shared" si="3"/>
        <v>9.0909090909090828E-2</v>
      </c>
      <c r="R21" s="89">
        <f t="shared" si="3"/>
        <v>8.3333333333333259E-2</v>
      </c>
      <c r="S21" s="89">
        <f t="shared" si="3"/>
        <v>7.6923076923076872E-2</v>
      </c>
      <c r="T21" s="89">
        <f t="shared" si="3"/>
        <v>7.1428571428571397E-2</v>
      </c>
      <c r="U21" s="89">
        <f t="shared" si="3"/>
        <v>6.6666666666666652E-2</v>
      </c>
      <c r="V21" s="89">
        <f t="shared" si="3"/>
        <v>6.25E-2</v>
      </c>
      <c r="W21" s="89">
        <f t="shared" si="3"/>
        <v>-0.82352941176470584</v>
      </c>
      <c r="X21" s="89">
        <f t="shared" si="3"/>
        <v>0</v>
      </c>
      <c r="Y21" s="89">
        <f t="shared" si="3"/>
        <v>3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0.21052631578947367</v>
      </c>
      <c r="K22" s="89">
        <f t="shared" si="4"/>
        <v>8.6956521739130377E-2</v>
      </c>
      <c r="L22" s="89">
        <f t="shared" si="4"/>
        <v>0.15999999999999992</v>
      </c>
      <c r="M22" s="89">
        <f t="shared" si="4"/>
        <v>0.17241379310344818</v>
      </c>
      <c r="N22" s="89">
        <f t="shared" si="4"/>
        <v>0.14705882352941169</v>
      </c>
      <c r="O22" s="89">
        <f t="shared" si="4"/>
        <v>0.15384615384615374</v>
      </c>
      <c r="P22" s="89">
        <f t="shared" si="4"/>
        <v>4.4444444444444509E-2</v>
      </c>
      <c r="Q22" s="89">
        <f t="shared" si="4"/>
        <v>8.5106382978723305E-2</v>
      </c>
      <c r="R22" s="89">
        <f t="shared" si="4"/>
        <v>7.8431372549019551E-2</v>
      </c>
      <c r="S22" s="89">
        <f t="shared" si="4"/>
        <v>3.6363636363636376E-2</v>
      </c>
      <c r="T22" s="89">
        <f t="shared" si="4"/>
        <v>5.2631578947368363E-2</v>
      </c>
      <c r="U22" s="89">
        <f t="shared" si="4"/>
        <v>-6.6666666666666652E-2</v>
      </c>
      <c r="V22" s="89">
        <f t="shared" si="4"/>
        <v>0</v>
      </c>
      <c r="W22" s="89">
        <f t="shared" si="4"/>
        <v>-0.6785714285714286</v>
      </c>
      <c r="X22" s="89">
        <f t="shared" si="4"/>
        <v>-0.11111111111111116</v>
      </c>
      <c r="Y22" s="89">
        <f t="shared" si="4"/>
        <v>1.875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0.25</v>
      </c>
      <c r="K23" s="89">
        <f t="shared" si="5"/>
        <v>0.39999999999999991</v>
      </c>
      <c r="L23" s="89">
        <f t="shared" si="5"/>
        <v>-0.1428571428571429</v>
      </c>
      <c r="M23" s="89">
        <f t="shared" si="5"/>
        <v>-0.16666666666666663</v>
      </c>
      <c r="N23" s="89">
        <f t="shared" si="5"/>
        <v>0.39999999999999991</v>
      </c>
      <c r="O23" s="89">
        <f t="shared" si="5"/>
        <v>0.4285714285714286</v>
      </c>
      <c r="P23" s="89">
        <f t="shared" si="5"/>
        <v>0</v>
      </c>
      <c r="Q23" s="89">
        <f t="shared" si="5"/>
        <v>-9.9999999999999978E-2</v>
      </c>
      <c r="R23" s="89">
        <f t="shared" si="5"/>
        <v>0</v>
      </c>
      <c r="S23" s="89">
        <f t="shared" si="5"/>
        <v>0</v>
      </c>
      <c r="T23" s="89">
        <f t="shared" si="5"/>
        <v>0.11111111111111116</v>
      </c>
      <c r="U23" s="89">
        <f t="shared" si="5"/>
        <v>0.10000000000000009</v>
      </c>
      <c r="V23" s="89">
        <f t="shared" si="5"/>
        <v>-9.0909090909090939E-2</v>
      </c>
      <c r="W23" s="89">
        <f t="shared" si="5"/>
        <v>-0.6</v>
      </c>
      <c r="X23" s="89">
        <f t="shared" si="5"/>
        <v>-0.25</v>
      </c>
      <c r="Y23" s="89">
        <f t="shared" si="5"/>
        <v>2.3333333333333335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0.10526315789473684</v>
      </c>
      <c r="J25" s="89">
        <f t="shared" si="6"/>
        <v>8.771929824561403E-2</v>
      </c>
      <c r="K25" s="89">
        <f t="shared" si="6"/>
        <v>8.7301587301587297E-2</v>
      </c>
      <c r="L25" s="89">
        <f t="shared" si="6"/>
        <v>0.12467532467532468</v>
      </c>
      <c r="M25" s="89">
        <f t="shared" si="6"/>
        <v>0.1118421052631579</v>
      </c>
      <c r="N25" s="89">
        <f t="shared" si="6"/>
        <v>7.880434782608696E-2</v>
      </c>
      <c r="O25" s="89">
        <f t="shared" si="6"/>
        <v>0.10582822085889571</v>
      </c>
      <c r="P25" s="89">
        <f t="shared" si="6"/>
        <v>0.11074918566775244</v>
      </c>
      <c r="Q25" s="89">
        <f t="shared" si="6"/>
        <v>0.12698412698412698</v>
      </c>
      <c r="R25" s="89">
        <f t="shared" si="6"/>
        <v>0.18795180722891566</v>
      </c>
      <c r="S25" s="89">
        <f t="shared" si="6"/>
        <v>0.18433179723502305</v>
      </c>
      <c r="T25" s="89">
        <f t="shared" si="6"/>
        <v>0.14991181657848324</v>
      </c>
      <c r="U25" s="89">
        <f t="shared" si="6"/>
        <v>0.11806543385490754</v>
      </c>
      <c r="V25" s="89">
        <f t="shared" si="6"/>
        <v>0.11543810848400557</v>
      </c>
      <c r="W25" s="89">
        <f t="shared" ref="W25:X25" si="7">W8/W5</f>
        <v>6.3260340632603412E-2</v>
      </c>
      <c r="X25" s="89">
        <f t="shared" si="7"/>
        <v>4.1825095057034217E-2</v>
      </c>
      <c r="Y25" s="89">
        <f t="shared" ref="Y25" si="8">Y8/Y5</f>
        <v>0.11663807890222985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0.64</v>
      </c>
      <c r="J26" s="89">
        <f t="shared" si="9"/>
        <v>0.56338028169014087</v>
      </c>
      <c r="K26" s="89">
        <f t="shared" si="9"/>
        <v>0.44</v>
      </c>
      <c r="L26" s="89">
        <f t="shared" si="9"/>
        <v>0.54545454545454541</v>
      </c>
      <c r="M26" s="89">
        <f t="shared" si="9"/>
        <v>0.49514563106796117</v>
      </c>
      <c r="N26" s="89">
        <f t="shared" si="9"/>
        <v>0.41134751773049644</v>
      </c>
      <c r="O26" s="89">
        <f t="shared" si="9"/>
        <v>0.5390625</v>
      </c>
      <c r="P26" s="89">
        <f t="shared" si="9"/>
        <v>0.6071428571428571</v>
      </c>
      <c r="Q26" s="89">
        <f t="shared" si="9"/>
        <v>0.54545454545454541</v>
      </c>
      <c r="R26" s="89">
        <f t="shared" si="9"/>
        <v>0.54545454545454541</v>
      </c>
      <c r="S26" s="89">
        <f t="shared" si="9"/>
        <v>0.51282051282051277</v>
      </c>
      <c r="T26" s="89">
        <f t="shared" si="9"/>
        <v>0.45945945945945948</v>
      </c>
      <c r="U26" s="89">
        <f t="shared" si="9"/>
        <v>0.42564102564102563</v>
      </c>
      <c r="V26" s="89">
        <f t="shared" si="9"/>
        <v>0.40096618357487923</v>
      </c>
      <c r="W26" s="89">
        <f t="shared" ref="W26:X26" si="10">W8/W7</f>
        <v>0.23853211009174313</v>
      </c>
      <c r="X26" s="89">
        <f t="shared" si="10"/>
        <v>0.19298245614035087</v>
      </c>
      <c r="Y26" s="89">
        <f t="shared" ref="Y26" si="11">Y8/Y7</f>
        <v>0.42236024844720499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0.28125</v>
      </c>
      <c r="J28" s="89">
        <f t="shared" si="12"/>
        <v>0.22500000000000001</v>
      </c>
      <c r="K28" s="89">
        <f t="shared" si="12"/>
        <v>0.18181818181818182</v>
      </c>
      <c r="L28" s="89">
        <f t="shared" si="12"/>
        <v>0.16666666666666666</v>
      </c>
      <c r="M28" s="89">
        <f t="shared" si="12"/>
        <v>0.15686274509803921</v>
      </c>
      <c r="N28" s="89">
        <f t="shared" si="12"/>
        <v>0.15517241379310345</v>
      </c>
      <c r="O28" s="89">
        <f t="shared" si="12"/>
        <v>0.14492753623188406</v>
      </c>
      <c r="P28" s="89">
        <f t="shared" si="12"/>
        <v>0.13235294117647059</v>
      </c>
      <c r="Q28" s="89">
        <f t="shared" si="12"/>
        <v>0.1388888888888889</v>
      </c>
      <c r="R28" s="89">
        <f t="shared" si="12"/>
        <v>0.12820512820512819</v>
      </c>
      <c r="S28" s="89">
        <f t="shared" si="12"/>
        <v>0.125</v>
      </c>
      <c r="T28" s="89">
        <f t="shared" si="12"/>
        <v>0.12941176470588237</v>
      </c>
      <c r="U28" s="89">
        <f t="shared" si="12"/>
        <v>0.13253012048192772</v>
      </c>
      <c r="V28" s="89">
        <f t="shared" si="12"/>
        <v>0.14457831325301204</v>
      </c>
      <c r="W28" s="89">
        <f t="shared" ref="W28:X28" si="13">W15/W8</f>
        <v>0.38461538461538464</v>
      </c>
      <c r="X28" s="89">
        <f t="shared" si="13"/>
        <v>0.40909090909090912</v>
      </c>
      <c r="Y28" s="89">
        <f t="shared" ref="Y28" si="14">Y15/Y8</f>
        <v>0.16176470588235295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0.28125</v>
      </c>
      <c r="J29" s="89">
        <f t="shared" si="15"/>
        <v>0.3</v>
      </c>
      <c r="K29" s="89">
        <f t="shared" si="15"/>
        <v>0.27272727272727271</v>
      </c>
      <c r="L29" s="89">
        <f t="shared" si="15"/>
        <v>0.25</v>
      </c>
      <c r="M29" s="89">
        <f t="shared" si="15"/>
        <v>0.23529411764705882</v>
      </c>
      <c r="N29" s="89">
        <f t="shared" si="15"/>
        <v>0.22413793103448276</v>
      </c>
      <c r="O29" s="89">
        <f t="shared" si="15"/>
        <v>0.18840579710144928</v>
      </c>
      <c r="P29" s="89">
        <f t="shared" si="15"/>
        <v>0.16176470588235295</v>
      </c>
      <c r="Q29" s="89">
        <f t="shared" si="15"/>
        <v>0.16666666666666666</v>
      </c>
      <c r="R29" s="89">
        <f t="shared" si="15"/>
        <v>0.16666666666666666</v>
      </c>
      <c r="S29" s="89">
        <f t="shared" si="15"/>
        <v>0.17499999999999999</v>
      </c>
      <c r="T29" s="89">
        <f t="shared" si="15"/>
        <v>0.17647058823529413</v>
      </c>
      <c r="U29" s="89">
        <f t="shared" si="15"/>
        <v>0.19277108433734941</v>
      </c>
      <c r="V29" s="89">
        <f t="shared" si="15"/>
        <v>0.20481927710843373</v>
      </c>
      <c r="W29" s="89">
        <f t="shared" ref="W29:X29" si="16">W10/W8</f>
        <v>0.11538461538461539</v>
      </c>
      <c r="X29" s="89">
        <f t="shared" si="16"/>
        <v>0.13636363636363635</v>
      </c>
      <c r="Y29" s="89">
        <f t="shared" ref="Y29" si="17">Y10/Y8</f>
        <v>0.17647058823529413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359</v>
      </c>
      <c r="J32" s="42">
        <v>388</v>
      </c>
      <c r="K32" s="42">
        <v>280</v>
      </c>
      <c r="L32" s="42">
        <v>190</v>
      </c>
      <c r="M32" s="42">
        <v>247</v>
      </c>
      <c r="N32" s="42">
        <v>413</v>
      </c>
      <c r="O32" s="42">
        <v>303</v>
      </c>
      <c r="P32" s="42">
        <v>337</v>
      </c>
      <c r="Q32" s="42">
        <v>333</v>
      </c>
      <c r="R32" s="42">
        <v>369</v>
      </c>
      <c r="S32" s="42">
        <v>416</v>
      </c>
      <c r="T32" s="42">
        <v>529</v>
      </c>
      <c r="U32" s="42">
        <v>817</v>
      </c>
      <c r="V32" s="42">
        <v>907</v>
      </c>
      <c r="W32" s="42">
        <v>586</v>
      </c>
      <c r="X32" s="42">
        <v>766</v>
      </c>
      <c r="Y32" s="42">
        <v>848</v>
      </c>
    </row>
    <row r="33" spans="1:25" x14ac:dyDescent="0.3">
      <c r="A33" s="16" t="s">
        <v>116</v>
      </c>
      <c r="B33" s="42">
        <v>229</v>
      </c>
      <c r="C33" s="42">
        <v>288</v>
      </c>
      <c r="D33" s="42">
        <v>144</v>
      </c>
      <c r="E33" s="42">
        <v>196</v>
      </c>
      <c r="F33" s="68">
        <v>377</v>
      </c>
      <c r="G33" s="68">
        <v>363</v>
      </c>
      <c r="H33" s="68">
        <v>360</v>
      </c>
      <c r="I33" s="68">
        <v>296</v>
      </c>
      <c r="J33" s="68">
        <v>332</v>
      </c>
      <c r="K33" s="68">
        <v>226</v>
      </c>
      <c r="L33" s="68">
        <v>141</v>
      </c>
      <c r="M33" s="68">
        <v>193</v>
      </c>
      <c r="N33" s="68">
        <v>364</v>
      </c>
      <c r="O33" s="68">
        <v>248</v>
      </c>
      <c r="P33" s="68">
        <v>274</v>
      </c>
      <c r="Q33" s="68">
        <v>277</v>
      </c>
      <c r="R33" s="42">
        <v>304</v>
      </c>
      <c r="S33" s="42">
        <v>338</v>
      </c>
      <c r="T33" s="42">
        <v>454</v>
      </c>
      <c r="U33" s="42">
        <v>727</v>
      </c>
      <c r="V33" s="42">
        <v>816</v>
      </c>
      <c r="W33" s="42">
        <v>525</v>
      </c>
      <c r="X33" s="42">
        <v>690</v>
      </c>
      <c r="Y33" s="42">
        <v>750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63</v>
      </c>
      <c r="J34" s="68">
        <v>56</v>
      </c>
      <c r="K34" s="68">
        <v>54</v>
      </c>
      <c r="L34" s="68">
        <v>50</v>
      </c>
      <c r="M34" s="68">
        <v>54</v>
      </c>
      <c r="N34" s="68">
        <v>49</v>
      </c>
      <c r="O34" s="68">
        <v>55</v>
      </c>
      <c r="P34" s="68">
        <v>63</v>
      </c>
      <c r="Q34" s="42">
        <v>57</v>
      </c>
      <c r="R34" s="42">
        <v>66</v>
      </c>
      <c r="S34" s="42">
        <v>78</v>
      </c>
      <c r="T34" s="42">
        <v>75</v>
      </c>
      <c r="U34" s="42">
        <v>90</v>
      </c>
      <c r="V34" s="42">
        <v>91</v>
      </c>
      <c r="W34" s="42">
        <v>60</v>
      </c>
      <c r="X34" s="42">
        <v>77</v>
      </c>
      <c r="Y34" s="42">
        <v>98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25</v>
      </c>
      <c r="J35" s="3">
        <f t="shared" si="18"/>
        <v>26</v>
      </c>
      <c r="K35" s="3">
        <f t="shared" si="18"/>
        <v>17</v>
      </c>
      <c r="L35" s="3">
        <f t="shared" si="18"/>
        <v>21</v>
      </c>
      <c r="M35" s="3">
        <f t="shared" si="18"/>
        <v>25</v>
      </c>
      <c r="N35" s="3">
        <f t="shared" si="18"/>
        <v>21</v>
      </c>
      <c r="O35" s="3">
        <f t="shared" si="18"/>
        <v>25</v>
      </c>
      <c r="P35" s="3">
        <f t="shared" si="18"/>
        <v>28</v>
      </c>
      <c r="Q35" s="3">
        <f t="shared" si="18"/>
        <v>28</v>
      </c>
      <c r="R35" s="3">
        <f t="shared" si="18"/>
        <v>33</v>
      </c>
      <c r="S35" s="3">
        <f t="shared" si="18"/>
        <v>33</v>
      </c>
      <c r="T35" s="3">
        <f t="shared" si="18"/>
        <v>35</v>
      </c>
      <c r="U35" s="3">
        <f t="shared" si="18"/>
        <v>47</v>
      </c>
      <c r="V35" s="3">
        <f t="shared" si="18"/>
        <v>45</v>
      </c>
      <c r="W35" s="3">
        <f t="shared" ref="W35:X35" si="19">W36+W44</f>
        <v>9</v>
      </c>
      <c r="X35" s="3">
        <f t="shared" si="19"/>
        <v>17</v>
      </c>
      <c r="Y35" s="3">
        <f t="shared" ref="Y35" si="20">Y36+Y44</f>
        <v>30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24</v>
      </c>
      <c r="J36" s="68">
        <v>24</v>
      </c>
      <c r="K36" s="68">
        <v>15</v>
      </c>
      <c r="L36" s="68">
        <v>19</v>
      </c>
      <c r="M36" s="68">
        <v>23</v>
      </c>
      <c r="N36" s="68">
        <v>19</v>
      </c>
      <c r="O36" s="68">
        <v>23</v>
      </c>
      <c r="P36" s="68">
        <v>26</v>
      </c>
      <c r="Q36" s="68">
        <v>26</v>
      </c>
      <c r="R36" s="42">
        <v>30</v>
      </c>
      <c r="S36" s="42">
        <v>30</v>
      </c>
      <c r="T36" s="42">
        <v>29</v>
      </c>
      <c r="U36" s="42">
        <v>41</v>
      </c>
      <c r="V36" s="42">
        <v>40</v>
      </c>
      <c r="W36" s="42">
        <v>8</v>
      </c>
      <c r="X36" s="42">
        <v>14</v>
      </c>
      <c r="Y36" s="42">
        <v>23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8</v>
      </c>
      <c r="J37" s="68">
        <v>8</v>
      </c>
      <c r="K37" s="68">
        <v>5</v>
      </c>
      <c r="L37" s="68">
        <v>5</v>
      </c>
      <c r="M37" s="68">
        <v>6</v>
      </c>
      <c r="N37" s="68">
        <v>4</v>
      </c>
      <c r="O37" s="68">
        <v>6</v>
      </c>
      <c r="P37" s="68">
        <v>6</v>
      </c>
      <c r="Q37" s="68">
        <v>6</v>
      </c>
      <c r="R37" s="42">
        <v>6</v>
      </c>
      <c r="S37" s="42">
        <v>6</v>
      </c>
      <c r="T37" s="42">
        <v>6</v>
      </c>
      <c r="U37" s="42">
        <v>6</v>
      </c>
      <c r="V37" s="42">
        <v>6</v>
      </c>
      <c r="W37" s="42">
        <v>1</v>
      </c>
      <c r="X37" s="42">
        <v>2</v>
      </c>
      <c r="Y37" s="42">
        <v>2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8</v>
      </c>
      <c r="J39" s="68">
        <v>8</v>
      </c>
      <c r="K39" s="68">
        <v>5</v>
      </c>
      <c r="L39" s="68">
        <v>5</v>
      </c>
      <c r="M39" s="68">
        <v>6</v>
      </c>
      <c r="N39" s="68">
        <v>4</v>
      </c>
      <c r="O39" s="68">
        <v>6</v>
      </c>
      <c r="P39" s="68">
        <v>6</v>
      </c>
      <c r="Q39" s="68">
        <v>6</v>
      </c>
      <c r="R39" s="42">
        <v>6</v>
      </c>
      <c r="S39" s="42">
        <v>6</v>
      </c>
      <c r="T39" s="42">
        <v>6</v>
      </c>
      <c r="U39" s="42">
        <v>6</v>
      </c>
      <c r="V39" s="42">
        <v>6</v>
      </c>
      <c r="W39" s="42">
        <v>1</v>
      </c>
      <c r="X39" s="42">
        <v>2</v>
      </c>
      <c r="Y39" s="42">
        <v>2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16</v>
      </c>
      <c r="J40" s="68">
        <v>16</v>
      </c>
      <c r="K40" s="68">
        <v>11</v>
      </c>
      <c r="L40" s="68">
        <v>14</v>
      </c>
      <c r="M40" s="68">
        <v>17</v>
      </c>
      <c r="N40" s="68">
        <v>15</v>
      </c>
      <c r="O40" s="68">
        <v>18</v>
      </c>
      <c r="P40" s="68">
        <v>20</v>
      </c>
      <c r="Q40" s="68">
        <v>20</v>
      </c>
      <c r="R40" s="42">
        <v>24</v>
      </c>
      <c r="S40" s="42">
        <v>24</v>
      </c>
      <c r="T40" s="42">
        <v>23</v>
      </c>
      <c r="U40" s="42">
        <v>35</v>
      </c>
      <c r="V40" s="42">
        <v>34</v>
      </c>
      <c r="W40" s="42">
        <v>7</v>
      </c>
      <c r="X40" s="42">
        <v>13</v>
      </c>
      <c r="Y40" s="42">
        <v>21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 t="s">
        <v>18</v>
      </c>
      <c r="J42" s="68" t="s">
        <v>18</v>
      </c>
      <c r="K42" s="68" t="s">
        <v>18</v>
      </c>
      <c r="L42" s="68" t="s">
        <v>18</v>
      </c>
      <c r="M42" s="68" t="s">
        <v>18</v>
      </c>
      <c r="N42" s="68">
        <v>1</v>
      </c>
      <c r="O42" s="68">
        <v>1</v>
      </c>
      <c r="P42" s="68">
        <v>2</v>
      </c>
      <c r="Q42" s="68">
        <v>3</v>
      </c>
      <c r="R42" s="42">
        <v>4</v>
      </c>
      <c r="S42" s="42">
        <v>3</v>
      </c>
      <c r="T42" s="42">
        <v>3</v>
      </c>
      <c r="U42" s="42">
        <v>4</v>
      </c>
      <c r="V42" s="42">
        <v>4</v>
      </c>
      <c r="W42" s="42">
        <v>3</v>
      </c>
      <c r="X42" s="42">
        <v>2</v>
      </c>
      <c r="Y42" s="42">
        <v>3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15</v>
      </c>
      <c r="J43" s="68">
        <v>16</v>
      </c>
      <c r="K43" s="68">
        <v>10</v>
      </c>
      <c r="L43" s="68">
        <v>14</v>
      </c>
      <c r="M43" s="68">
        <v>17</v>
      </c>
      <c r="N43" s="68">
        <v>14</v>
      </c>
      <c r="O43" s="68">
        <v>17</v>
      </c>
      <c r="P43" s="68">
        <v>18</v>
      </c>
      <c r="Q43" s="68">
        <v>17</v>
      </c>
      <c r="R43" s="42">
        <v>20</v>
      </c>
      <c r="S43" s="42">
        <v>21</v>
      </c>
      <c r="T43" s="42">
        <v>20</v>
      </c>
      <c r="U43" s="42">
        <v>31</v>
      </c>
      <c r="V43" s="42">
        <v>30</v>
      </c>
      <c r="W43" s="42">
        <v>4</v>
      </c>
      <c r="X43" s="42">
        <v>10</v>
      </c>
      <c r="Y43" s="42">
        <v>18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</v>
      </c>
      <c r="J44" s="68">
        <v>2</v>
      </c>
      <c r="K44" s="68">
        <v>2</v>
      </c>
      <c r="L44" s="68">
        <v>2</v>
      </c>
      <c r="M44" s="68">
        <v>2</v>
      </c>
      <c r="N44" s="68">
        <v>2</v>
      </c>
      <c r="O44" s="68">
        <v>2</v>
      </c>
      <c r="P44" s="68">
        <v>2</v>
      </c>
      <c r="Q44" s="68">
        <v>2</v>
      </c>
      <c r="R44" s="42">
        <v>3</v>
      </c>
      <c r="S44" s="42">
        <v>3</v>
      </c>
      <c r="T44" s="42">
        <v>6</v>
      </c>
      <c r="U44" s="42">
        <v>6</v>
      </c>
      <c r="V44" s="42">
        <v>5</v>
      </c>
      <c r="W44" s="42">
        <v>1</v>
      </c>
      <c r="X44" s="42">
        <v>3</v>
      </c>
      <c r="Y44" s="42">
        <v>7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4.0000000000000036E-2</v>
      </c>
      <c r="K46" s="65">
        <f t="shared" si="21"/>
        <v>-0.34615384615384615</v>
      </c>
      <c r="L46" s="65">
        <f t="shared" si="21"/>
        <v>0.23529411764705888</v>
      </c>
      <c r="M46" s="65">
        <f t="shared" si="21"/>
        <v>0.19047619047619047</v>
      </c>
      <c r="N46" s="65">
        <f t="shared" si="21"/>
        <v>-0.16000000000000003</v>
      </c>
      <c r="O46" s="65">
        <f t="shared" si="21"/>
        <v>0.19047619047619047</v>
      </c>
      <c r="P46" s="65">
        <f t="shared" si="21"/>
        <v>0.12000000000000011</v>
      </c>
      <c r="Q46" s="65">
        <f t="shared" si="21"/>
        <v>0</v>
      </c>
      <c r="R46" s="65">
        <f t="shared" si="21"/>
        <v>0.1785714285714286</v>
      </c>
      <c r="S46" s="65">
        <f t="shared" si="21"/>
        <v>0</v>
      </c>
      <c r="T46" s="65">
        <f t="shared" si="21"/>
        <v>6.0606060606060552E-2</v>
      </c>
      <c r="U46" s="65">
        <f t="shared" si="21"/>
        <v>0.34285714285714275</v>
      </c>
      <c r="V46" s="65">
        <f t="shared" si="21"/>
        <v>-4.2553191489361653E-2</v>
      </c>
      <c r="W46" s="65">
        <f t="shared" si="21"/>
        <v>-0.8</v>
      </c>
      <c r="X46" s="65">
        <f t="shared" si="21"/>
        <v>0.88888888888888884</v>
      </c>
      <c r="Y46" s="65">
        <f t="shared" si="21"/>
        <v>0.76470588235294112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</v>
      </c>
      <c r="K47" s="65">
        <f t="shared" si="21"/>
        <v>-0.375</v>
      </c>
      <c r="L47" s="65">
        <f t="shared" si="21"/>
        <v>0.26666666666666661</v>
      </c>
      <c r="M47" s="65">
        <f t="shared" si="21"/>
        <v>0.21052631578947367</v>
      </c>
      <c r="N47" s="65">
        <f t="shared" si="21"/>
        <v>-0.17391304347826086</v>
      </c>
      <c r="O47" s="65">
        <f t="shared" si="21"/>
        <v>0.21052631578947367</v>
      </c>
      <c r="P47" s="65">
        <f t="shared" si="21"/>
        <v>0.13043478260869557</v>
      </c>
      <c r="Q47" s="65">
        <f t="shared" si="21"/>
        <v>0</v>
      </c>
      <c r="R47" s="65">
        <f t="shared" si="21"/>
        <v>0.15384615384615374</v>
      </c>
      <c r="S47" s="65">
        <f t="shared" si="21"/>
        <v>0</v>
      </c>
      <c r="T47" s="65">
        <f t="shared" si="21"/>
        <v>-3.3333333333333326E-2</v>
      </c>
      <c r="U47" s="65">
        <f t="shared" si="21"/>
        <v>0.4137931034482758</v>
      </c>
      <c r="V47" s="65">
        <f t="shared" si="21"/>
        <v>-2.4390243902439046E-2</v>
      </c>
      <c r="W47" s="65">
        <f t="shared" si="21"/>
        <v>-0.8</v>
      </c>
      <c r="X47" s="65">
        <f t="shared" si="21"/>
        <v>0.75</v>
      </c>
      <c r="Y47" s="65">
        <f t="shared" si="21"/>
        <v>0.64285714285714279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</v>
      </c>
      <c r="K48" s="65">
        <f t="shared" si="21"/>
        <v>-0.375</v>
      </c>
      <c r="L48" s="65">
        <f t="shared" si="21"/>
        <v>0</v>
      </c>
      <c r="M48" s="65">
        <f t="shared" si="21"/>
        <v>0.19999999999999996</v>
      </c>
      <c r="N48" s="65">
        <f t="shared" si="21"/>
        <v>-0.33333333333333337</v>
      </c>
      <c r="O48" s="65">
        <f t="shared" si="21"/>
        <v>0.5</v>
      </c>
      <c r="P48" s="65">
        <f t="shared" si="21"/>
        <v>0</v>
      </c>
      <c r="Q48" s="65">
        <f t="shared" si="21"/>
        <v>0</v>
      </c>
      <c r="R48" s="65">
        <f t="shared" si="21"/>
        <v>0</v>
      </c>
      <c r="S48" s="65">
        <f t="shared" si="21"/>
        <v>0</v>
      </c>
      <c r="T48" s="65">
        <f t="shared" si="21"/>
        <v>0</v>
      </c>
      <c r="U48" s="65">
        <f t="shared" si="21"/>
        <v>0</v>
      </c>
      <c r="V48" s="65">
        <f t="shared" si="21"/>
        <v>0</v>
      </c>
      <c r="W48" s="65">
        <f t="shared" si="21"/>
        <v>-0.83333333333333337</v>
      </c>
      <c r="X48" s="65">
        <f t="shared" si="21"/>
        <v>1</v>
      </c>
      <c r="Y48" s="65">
        <f t="shared" si="21"/>
        <v>0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</v>
      </c>
      <c r="K49" s="65">
        <f t="shared" si="22"/>
        <v>-0.3125</v>
      </c>
      <c r="L49" s="65">
        <f t="shared" si="22"/>
        <v>0.27272727272727271</v>
      </c>
      <c r="M49" s="65">
        <f t="shared" si="22"/>
        <v>0.21428571428571419</v>
      </c>
      <c r="N49" s="65">
        <f t="shared" si="22"/>
        <v>-0.11764705882352944</v>
      </c>
      <c r="O49" s="65">
        <f t="shared" si="22"/>
        <v>0.19999999999999996</v>
      </c>
      <c r="P49" s="65">
        <f t="shared" si="22"/>
        <v>0.11111111111111116</v>
      </c>
      <c r="Q49" s="65">
        <f t="shared" si="22"/>
        <v>0</v>
      </c>
      <c r="R49" s="65">
        <f t="shared" si="22"/>
        <v>0.19999999999999996</v>
      </c>
      <c r="S49" s="65">
        <f t="shared" si="22"/>
        <v>0</v>
      </c>
      <c r="T49" s="65">
        <f t="shared" si="22"/>
        <v>-4.166666666666663E-2</v>
      </c>
      <c r="U49" s="65">
        <f t="shared" si="22"/>
        <v>0.52173913043478271</v>
      </c>
      <c r="V49" s="65">
        <f t="shared" si="22"/>
        <v>-2.8571428571428581E-2</v>
      </c>
      <c r="W49" s="65">
        <f t="shared" si="22"/>
        <v>-0.79411764705882359</v>
      </c>
      <c r="X49" s="65">
        <f t="shared" si="22"/>
        <v>0.85714285714285721</v>
      </c>
      <c r="Y49" s="65">
        <f t="shared" si="22"/>
        <v>0.61538461538461542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1</v>
      </c>
      <c r="K50" s="88">
        <f t="shared" si="23"/>
        <v>0</v>
      </c>
      <c r="L50" s="88">
        <f t="shared" si="23"/>
        <v>0</v>
      </c>
      <c r="M50" s="88">
        <f t="shared" si="23"/>
        <v>0</v>
      </c>
      <c r="N50" s="88">
        <f t="shared" si="23"/>
        <v>0</v>
      </c>
      <c r="O50" s="88">
        <f t="shared" si="23"/>
        <v>0</v>
      </c>
      <c r="P50" s="88">
        <f t="shared" si="23"/>
        <v>0</v>
      </c>
      <c r="Q50" s="88">
        <f t="shared" si="23"/>
        <v>0</v>
      </c>
      <c r="R50" s="88">
        <f t="shared" si="23"/>
        <v>0.5</v>
      </c>
      <c r="S50" s="88">
        <f t="shared" si="23"/>
        <v>0</v>
      </c>
      <c r="T50" s="88">
        <f t="shared" si="23"/>
        <v>1</v>
      </c>
      <c r="U50" s="88">
        <f t="shared" si="23"/>
        <v>0</v>
      </c>
      <c r="V50" s="88">
        <f t="shared" si="23"/>
        <v>-0.16666666666666663</v>
      </c>
      <c r="W50" s="88">
        <f t="shared" si="23"/>
        <v>-0.8</v>
      </c>
      <c r="X50" s="88">
        <f t="shared" si="23"/>
        <v>2</v>
      </c>
      <c r="Y50" s="88">
        <f t="shared" si="23"/>
        <v>1.3333333333333335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6.9637883008356549E-2</v>
      </c>
      <c r="J52" s="65">
        <f t="shared" si="24"/>
        <v>6.7010309278350513E-2</v>
      </c>
      <c r="K52" s="65">
        <f t="shared" si="24"/>
        <v>6.0714285714285714E-2</v>
      </c>
      <c r="L52" s="65">
        <f t="shared" si="24"/>
        <v>0.11052631578947368</v>
      </c>
      <c r="M52" s="65">
        <f t="shared" si="24"/>
        <v>0.10121457489878542</v>
      </c>
      <c r="N52" s="65">
        <f t="shared" si="24"/>
        <v>5.0847457627118647E-2</v>
      </c>
      <c r="O52" s="65">
        <f t="shared" si="24"/>
        <v>8.2508250825082508E-2</v>
      </c>
      <c r="P52" s="65">
        <f t="shared" si="24"/>
        <v>8.3086053412462904E-2</v>
      </c>
      <c r="Q52" s="65">
        <f t="shared" si="24"/>
        <v>8.408408408408409E-2</v>
      </c>
      <c r="R52" s="65">
        <f t="shared" si="24"/>
        <v>8.943089430894309E-2</v>
      </c>
      <c r="S52" s="65">
        <f t="shared" si="24"/>
        <v>7.9326923076923073E-2</v>
      </c>
      <c r="T52" s="65">
        <f t="shared" si="24"/>
        <v>6.6162570888468802E-2</v>
      </c>
      <c r="U52" s="65">
        <f t="shared" si="24"/>
        <v>5.7527539779681759E-2</v>
      </c>
      <c r="V52" s="65">
        <f t="shared" si="24"/>
        <v>4.9614112458654908E-2</v>
      </c>
      <c r="W52" s="65">
        <f t="shared" ref="W52:X52" si="25">W35/W32</f>
        <v>1.5358361774744027E-2</v>
      </c>
      <c r="X52" s="65">
        <f t="shared" si="25"/>
        <v>2.2193211488250653E-2</v>
      </c>
      <c r="Y52" s="65">
        <f t="shared" ref="Y52" si="26">Y35/Y32</f>
        <v>3.5377358490566037E-2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0.3968253968253968</v>
      </c>
      <c r="J53" s="88">
        <f t="shared" si="27"/>
        <v>0.4642857142857143</v>
      </c>
      <c r="K53" s="88">
        <f t="shared" si="27"/>
        <v>0.31481481481481483</v>
      </c>
      <c r="L53" s="88">
        <f t="shared" si="27"/>
        <v>0.42</v>
      </c>
      <c r="M53" s="88">
        <f t="shared" si="27"/>
        <v>0.46296296296296297</v>
      </c>
      <c r="N53" s="88">
        <f t="shared" si="27"/>
        <v>0.42857142857142855</v>
      </c>
      <c r="O53" s="88">
        <f t="shared" si="27"/>
        <v>0.45454545454545453</v>
      </c>
      <c r="P53" s="88">
        <f t="shared" si="27"/>
        <v>0.44444444444444442</v>
      </c>
      <c r="Q53" s="88">
        <f t="shared" si="27"/>
        <v>0.49122807017543857</v>
      </c>
      <c r="R53" s="88">
        <f t="shared" si="27"/>
        <v>0.5</v>
      </c>
      <c r="S53" s="88">
        <f t="shared" si="27"/>
        <v>0.42307692307692307</v>
      </c>
      <c r="T53" s="88">
        <f t="shared" si="27"/>
        <v>0.46666666666666667</v>
      </c>
      <c r="U53" s="88">
        <f t="shared" si="27"/>
        <v>0.52222222222222225</v>
      </c>
      <c r="V53" s="88">
        <f t="shared" si="27"/>
        <v>0.49450549450549453</v>
      </c>
      <c r="W53" s="88">
        <f t="shared" ref="W53:X53" si="28">W35/W34</f>
        <v>0.15</v>
      </c>
      <c r="X53" s="88">
        <f t="shared" si="28"/>
        <v>0.22077922077922077</v>
      </c>
      <c r="Y53" s="88">
        <f t="shared" ref="Y53" si="29">Y35/Y34</f>
        <v>0.30612244897959184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65" t="s">
        <v>3</v>
      </c>
      <c r="J55" s="65" t="s">
        <v>3</v>
      </c>
      <c r="K55" s="65" t="s">
        <v>3</v>
      </c>
      <c r="L55" s="65" t="s">
        <v>3</v>
      </c>
      <c r="M55" s="65" t="s">
        <v>3</v>
      </c>
      <c r="N55" s="88">
        <f t="shared" ref="N55:V55" si="30">N42/N35</f>
        <v>4.7619047619047616E-2</v>
      </c>
      <c r="O55" s="88">
        <f t="shared" si="30"/>
        <v>0.04</v>
      </c>
      <c r="P55" s="88">
        <f t="shared" si="30"/>
        <v>7.1428571428571425E-2</v>
      </c>
      <c r="Q55" s="88">
        <f t="shared" si="30"/>
        <v>0.10714285714285714</v>
      </c>
      <c r="R55" s="88">
        <f t="shared" si="30"/>
        <v>0.12121212121212122</v>
      </c>
      <c r="S55" s="88">
        <f t="shared" si="30"/>
        <v>9.0909090909090912E-2</v>
      </c>
      <c r="T55" s="88">
        <f t="shared" si="30"/>
        <v>8.5714285714285715E-2</v>
      </c>
      <c r="U55" s="88">
        <f t="shared" si="30"/>
        <v>8.5106382978723402E-2</v>
      </c>
      <c r="V55" s="88">
        <f t="shared" si="30"/>
        <v>8.8888888888888892E-2</v>
      </c>
      <c r="W55" s="88">
        <f t="shared" ref="W55:X55" si="31">W42/W35</f>
        <v>0.33333333333333331</v>
      </c>
      <c r="X55" s="88">
        <f t="shared" si="31"/>
        <v>0.11764705882352941</v>
      </c>
      <c r="Y55" s="88">
        <f t="shared" ref="Y55" si="32">Y42/Y35</f>
        <v>0.1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0.32</v>
      </c>
      <c r="J56" s="65">
        <f t="shared" si="33"/>
        <v>0.30769230769230771</v>
      </c>
      <c r="K56" s="65">
        <f t="shared" si="33"/>
        <v>0.29411764705882354</v>
      </c>
      <c r="L56" s="65">
        <f t="shared" si="33"/>
        <v>0.23809523809523808</v>
      </c>
      <c r="M56" s="65">
        <f t="shared" si="33"/>
        <v>0.24</v>
      </c>
      <c r="N56" s="65">
        <f t="shared" si="33"/>
        <v>0.19047619047619047</v>
      </c>
      <c r="O56" s="65">
        <f t="shared" si="33"/>
        <v>0.24</v>
      </c>
      <c r="P56" s="65">
        <f t="shared" si="33"/>
        <v>0.21428571428571427</v>
      </c>
      <c r="Q56" s="65">
        <f t="shared" si="33"/>
        <v>0.21428571428571427</v>
      </c>
      <c r="R56" s="65">
        <f t="shared" si="33"/>
        <v>0.18181818181818182</v>
      </c>
      <c r="S56" s="65">
        <f t="shared" si="33"/>
        <v>0.18181818181818182</v>
      </c>
      <c r="T56" s="65">
        <f t="shared" si="33"/>
        <v>0.17142857142857143</v>
      </c>
      <c r="U56" s="65">
        <f t="shared" si="33"/>
        <v>0.1276595744680851</v>
      </c>
      <c r="V56" s="65">
        <f t="shared" si="33"/>
        <v>0.13333333333333333</v>
      </c>
      <c r="W56" s="65">
        <f t="shared" ref="W56:X56" si="34">W37/W35</f>
        <v>0.1111111111111111</v>
      </c>
      <c r="X56" s="65">
        <f t="shared" si="34"/>
        <v>0.11764705882352941</v>
      </c>
      <c r="Y56" s="65">
        <f t="shared" ref="Y56" si="35">Y37/Y35</f>
        <v>6.6666666666666666E-2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7</v>
      </c>
      <c r="J59" s="42">
        <f t="shared" si="36"/>
        <v>14</v>
      </c>
      <c r="K59" s="42">
        <f t="shared" si="36"/>
        <v>27</v>
      </c>
      <c r="L59" s="42">
        <f t="shared" si="36"/>
        <v>27</v>
      </c>
      <c r="M59" s="42">
        <f t="shared" si="36"/>
        <v>26</v>
      </c>
      <c r="N59" s="42">
        <f t="shared" si="36"/>
        <v>37</v>
      </c>
      <c r="O59" s="42">
        <f t="shared" si="36"/>
        <v>44</v>
      </c>
      <c r="P59" s="42">
        <f t="shared" si="36"/>
        <v>40</v>
      </c>
      <c r="Q59" s="42">
        <f t="shared" si="36"/>
        <v>44</v>
      </c>
      <c r="R59" s="42">
        <f t="shared" si="36"/>
        <v>45</v>
      </c>
      <c r="S59" s="42">
        <f t="shared" si="36"/>
        <v>47</v>
      </c>
      <c r="T59" s="42">
        <f t="shared" si="36"/>
        <v>50</v>
      </c>
      <c r="U59" s="42">
        <f t="shared" si="36"/>
        <v>36</v>
      </c>
      <c r="V59" s="42">
        <f t="shared" si="36"/>
        <v>38</v>
      </c>
      <c r="W59" s="42">
        <f t="shared" ref="W59:X59" si="37">W8-W35</f>
        <v>17</v>
      </c>
      <c r="X59" s="42">
        <f t="shared" si="37"/>
        <v>5</v>
      </c>
      <c r="Y59" s="42">
        <f t="shared" ref="Y59" si="38">Y8-Y35</f>
        <v>38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1</v>
      </c>
      <c r="K61" s="87">
        <f t="shared" si="39"/>
        <v>0.9285714285714286</v>
      </c>
      <c r="L61" s="87">
        <f t="shared" si="39"/>
        <v>0</v>
      </c>
      <c r="M61" s="87">
        <f t="shared" si="39"/>
        <v>-3.7037037037037035E-2</v>
      </c>
      <c r="N61" s="87">
        <f t="shared" si="39"/>
        <v>0.42307692307692307</v>
      </c>
      <c r="O61" s="87">
        <f t="shared" si="39"/>
        <v>0.1891891891891892</v>
      </c>
      <c r="P61" s="87">
        <f t="shared" si="39"/>
        <v>-9.0909090909090912E-2</v>
      </c>
      <c r="Q61" s="87">
        <f t="shared" si="39"/>
        <v>0.1</v>
      </c>
      <c r="R61" s="87">
        <f t="shared" si="39"/>
        <v>2.2727272727272728E-2</v>
      </c>
      <c r="S61" s="87">
        <f t="shared" si="39"/>
        <v>4.4444444444444446E-2</v>
      </c>
      <c r="T61" s="87">
        <f t="shared" si="39"/>
        <v>6.3829787234042548E-2</v>
      </c>
      <c r="U61" s="87">
        <f t="shared" si="39"/>
        <v>-0.28000000000000003</v>
      </c>
      <c r="V61" s="87">
        <f t="shared" si="39"/>
        <v>5.5555555555555552E-2</v>
      </c>
      <c r="W61" s="87">
        <f t="shared" si="39"/>
        <v>-0.55263157894736847</v>
      </c>
      <c r="X61" s="87">
        <f t="shared" si="39"/>
        <v>-0.70588235294117652</v>
      </c>
      <c r="Y61" s="87">
        <f t="shared" si="39"/>
        <v>6.6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335" priority="19" stopIfTrue="1" operator="lessThan">
      <formula>0</formula>
    </cfRule>
  </conditionalFormatting>
  <conditionalFormatting sqref="B19:V24 W19:Y29 I25:V26 B27:V27 I28:V29 Z34:HI35 Z51:HI53 N55:V55 W55:Y56 I56:V56">
    <cfRule type="cellIs" dxfId="334" priority="21" stopIfTrue="1" operator="lessThan">
      <formula>0</formula>
    </cfRule>
  </conditionalFormatting>
  <conditionalFormatting sqref="B48:Y51 B54:Y54 A57:U57 I59:Y59">
    <cfRule type="cellIs" dxfId="333" priority="4" stopIfTrue="1" operator="lessThan">
      <formula>0</formula>
    </cfRule>
  </conditionalFormatting>
  <conditionalFormatting sqref="C50:I50 B50:B51 I52:Y53">
    <cfRule type="cellIs" dxfId="332" priority="18" stopIfTrue="1" operator="lessThan">
      <formula>0</formula>
    </cfRule>
  </conditionalFormatting>
  <conditionalFormatting sqref="C19:Y23">
    <cfRule type="cellIs" dxfId="331" priority="2" operator="lessThan">
      <formula>0</formula>
    </cfRule>
  </conditionalFormatting>
  <conditionalFormatting sqref="J46:Y50">
    <cfRule type="cellIs" dxfId="330" priority="1" operator="lessThan">
      <formula>0</formula>
    </cfRule>
  </conditionalFormatting>
  <conditionalFormatting sqref="J61:Y61">
    <cfRule type="cellIs" dxfId="329" priority="3" stopIfTrue="1" operator="lessThan">
      <formula>0</formula>
    </cfRule>
  </conditionalFormatting>
  <conditionalFormatting sqref="M34:P34">
    <cfRule type="cellIs" dxfId="328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9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S36" sqref="S36:Y44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139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676</v>
      </c>
      <c r="J5" s="42">
        <v>857</v>
      </c>
      <c r="K5" s="42">
        <v>968</v>
      </c>
      <c r="L5" s="42">
        <v>535</v>
      </c>
      <c r="M5" s="42">
        <v>742</v>
      </c>
      <c r="N5" s="42">
        <v>1244</v>
      </c>
      <c r="O5" s="42">
        <v>873</v>
      </c>
      <c r="P5" s="42">
        <v>994</v>
      </c>
      <c r="Q5" s="42">
        <v>857</v>
      </c>
      <c r="R5" s="42">
        <v>720</v>
      </c>
      <c r="S5" s="42">
        <v>674</v>
      </c>
      <c r="T5" s="42">
        <v>859</v>
      </c>
      <c r="U5" s="42">
        <v>950</v>
      </c>
      <c r="V5" s="42">
        <v>1176</v>
      </c>
      <c r="W5" s="42">
        <v>1170</v>
      </c>
      <c r="X5" s="42">
        <v>1434</v>
      </c>
      <c r="Y5" s="42">
        <v>2872</v>
      </c>
    </row>
    <row r="6" spans="1:25" x14ac:dyDescent="0.3">
      <c r="A6" s="67" t="s">
        <v>113</v>
      </c>
      <c r="B6" s="42">
        <v>68</v>
      </c>
      <c r="C6" s="42">
        <v>55</v>
      </c>
      <c r="D6" s="42">
        <v>102</v>
      </c>
      <c r="E6" s="42">
        <v>110</v>
      </c>
      <c r="F6" s="68">
        <v>165</v>
      </c>
      <c r="G6" s="68">
        <v>307</v>
      </c>
      <c r="H6" s="68">
        <v>406</v>
      </c>
      <c r="I6" s="68">
        <v>572</v>
      </c>
      <c r="J6" s="68">
        <v>729</v>
      </c>
      <c r="K6" s="68">
        <v>840</v>
      </c>
      <c r="L6" s="68">
        <v>403</v>
      </c>
      <c r="M6" s="68">
        <v>629</v>
      </c>
      <c r="N6" s="68">
        <v>1142</v>
      </c>
      <c r="O6" s="68">
        <v>757</v>
      </c>
      <c r="P6" s="68">
        <v>852</v>
      </c>
      <c r="Q6" s="68">
        <v>681</v>
      </c>
      <c r="R6" s="42">
        <v>528</v>
      </c>
      <c r="S6" s="42">
        <v>464</v>
      </c>
      <c r="T6" s="42">
        <v>606</v>
      </c>
      <c r="U6" s="42">
        <v>706</v>
      </c>
      <c r="V6" s="42">
        <v>932</v>
      </c>
      <c r="W6" s="42">
        <v>1031</v>
      </c>
      <c r="X6" s="42">
        <v>1256</v>
      </c>
      <c r="Y6" s="42">
        <v>2603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104</v>
      </c>
      <c r="J7" s="68">
        <v>128</v>
      </c>
      <c r="K7" s="68">
        <v>128</v>
      </c>
      <c r="L7" s="68">
        <v>132</v>
      </c>
      <c r="M7" s="68">
        <v>114</v>
      </c>
      <c r="N7" s="68">
        <v>102</v>
      </c>
      <c r="O7" s="68">
        <v>116</v>
      </c>
      <c r="P7" s="68">
        <v>142</v>
      </c>
      <c r="Q7" s="42">
        <v>176</v>
      </c>
      <c r="R7" s="42">
        <v>192</v>
      </c>
      <c r="S7" s="42">
        <v>210</v>
      </c>
      <c r="T7" s="42">
        <v>253</v>
      </c>
      <c r="U7" s="42">
        <v>243</v>
      </c>
      <c r="V7" s="42">
        <v>244</v>
      </c>
      <c r="W7" s="42">
        <v>138</v>
      </c>
      <c r="X7" s="42">
        <v>178</v>
      </c>
      <c r="Y7" s="42">
        <v>269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40</v>
      </c>
      <c r="J8" s="3">
        <f t="shared" si="0"/>
        <v>47</v>
      </c>
      <c r="K8" s="3">
        <f t="shared" si="0"/>
        <v>54</v>
      </c>
      <c r="L8" s="3">
        <f t="shared" si="0"/>
        <v>62</v>
      </c>
      <c r="M8" s="3">
        <f t="shared" si="0"/>
        <v>45</v>
      </c>
      <c r="N8" s="3">
        <f t="shared" si="0"/>
        <v>31</v>
      </c>
      <c r="O8" s="3">
        <f t="shared" si="0"/>
        <v>33</v>
      </c>
      <c r="P8" s="3">
        <f t="shared" si="0"/>
        <v>71</v>
      </c>
      <c r="Q8" s="3">
        <f t="shared" si="0"/>
        <v>92</v>
      </c>
      <c r="R8" s="3">
        <f t="shared" si="0"/>
        <v>104</v>
      </c>
      <c r="S8" s="3">
        <f t="shared" si="0"/>
        <v>112</v>
      </c>
      <c r="T8" s="3">
        <f t="shared" si="0"/>
        <v>128</v>
      </c>
      <c r="U8" s="3">
        <f t="shared" si="0"/>
        <v>125</v>
      </c>
      <c r="V8" s="3">
        <f t="shared" si="0"/>
        <v>136</v>
      </c>
      <c r="W8" s="3">
        <f t="shared" ref="W8:X8" si="1">W9+W17</f>
        <v>37</v>
      </c>
      <c r="X8" s="3">
        <f t="shared" si="1"/>
        <v>36</v>
      </c>
      <c r="Y8" s="3">
        <f t="shared" ref="Y8" si="2">Y9+Y17</f>
        <v>113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37</v>
      </c>
      <c r="J9" s="68">
        <v>42</v>
      </c>
      <c r="K9" s="68">
        <v>48</v>
      </c>
      <c r="L9" s="68">
        <v>58</v>
      </c>
      <c r="M9" s="68">
        <v>39</v>
      </c>
      <c r="N9" s="68">
        <v>24</v>
      </c>
      <c r="O9" s="68">
        <v>24</v>
      </c>
      <c r="P9" s="68">
        <v>61</v>
      </c>
      <c r="Q9" s="68">
        <v>82</v>
      </c>
      <c r="R9" s="42">
        <v>96</v>
      </c>
      <c r="S9" s="42">
        <v>103</v>
      </c>
      <c r="T9" s="42">
        <v>117</v>
      </c>
      <c r="U9" s="42">
        <v>113</v>
      </c>
      <c r="V9" s="42">
        <v>121</v>
      </c>
      <c r="W9" s="42">
        <v>33</v>
      </c>
      <c r="X9" s="42">
        <v>30</v>
      </c>
      <c r="Y9" s="42">
        <v>100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13</v>
      </c>
      <c r="J10" s="68">
        <v>16</v>
      </c>
      <c r="K10" s="68">
        <v>18</v>
      </c>
      <c r="L10" s="68">
        <v>20</v>
      </c>
      <c r="M10" s="68">
        <v>10</v>
      </c>
      <c r="N10" s="68">
        <v>5</v>
      </c>
      <c r="O10" s="68">
        <v>4</v>
      </c>
      <c r="P10" s="68">
        <v>13</v>
      </c>
      <c r="Q10" s="68">
        <v>18</v>
      </c>
      <c r="R10" s="42">
        <v>20</v>
      </c>
      <c r="S10" s="42">
        <v>22</v>
      </c>
      <c r="T10" s="42">
        <v>25</v>
      </c>
      <c r="U10" s="42">
        <v>25</v>
      </c>
      <c r="V10" s="42">
        <v>29</v>
      </c>
      <c r="W10" s="42">
        <v>6</v>
      </c>
      <c r="X10" s="42">
        <v>5</v>
      </c>
      <c r="Y10" s="42">
        <v>22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5</v>
      </c>
      <c r="J11" s="68">
        <v>4</v>
      </c>
      <c r="K11" s="68">
        <v>4</v>
      </c>
      <c r="L11" s="68">
        <v>3</v>
      </c>
      <c r="M11" s="68">
        <v>1</v>
      </c>
      <c r="N11" s="68">
        <v>1</v>
      </c>
      <c r="O11" s="68">
        <v>1</v>
      </c>
      <c r="P11" s="68">
        <v>1</v>
      </c>
      <c r="Q11" s="68">
        <v>2</v>
      </c>
      <c r="R11" s="42">
        <v>2</v>
      </c>
      <c r="S11" s="42">
        <v>3</v>
      </c>
      <c r="T11" s="42">
        <v>3</v>
      </c>
      <c r="U11" s="42">
        <v>2</v>
      </c>
      <c r="V11" s="42">
        <v>4</v>
      </c>
      <c r="W11" s="42">
        <v>1</v>
      </c>
      <c r="X11" s="42">
        <v>1</v>
      </c>
      <c r="Y11" s="42">
        <v>1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</v>
      </c>
      <c r="J12" s="68">
        <v>11</v>
      </c>
      <c r="K12" s="68">
        <v>13</v>
      </c>
      <c r="L12" s="68">
        <v>16</v>
      </c>
      <c r="M12" s="68">
        <v>9</v>
      </c>
      <c r="N12" s="68">
        <v>4</v>
      </c>
      <c r="O12" s="68">
        <v>3</v>
      </c>
      <c r="P12" s="68">
        <v>12</v>
      </c>
      <c r="Q12" s="68">
        <v>16</v>
      </c>
      <c r="R12" s="42">
        <v>18</v>
      </c>
      <c r="S12" s="42">
        <v>19</v>
      </c>
      <c r="T12" s="42">
        <v>22</v>
      </c>
      <c r="U12" s="42">
        <v>23</v>
      </c>
      <c r="V12" s="42">
        <v>25</v>
      </c>
      <c r="W12" s="42">
        <v>4</v>
      </c>
      <c r="X12" s="42">
        <v>4</v>
      </c>
      <c r="Y12" s="42">
        <v>21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24</v>
      </c>
      <c r="J13" s="68">
        <v>27</v>
      </c>
      <c r="K13" s="68">
        <v>31</v>
      </c>
      <c r="L13" s="68">
        <v>38</v>
      </c>
      <c r="M13" s="68">
        <v>28</v>
      </c>
      <c r="N13" s="68">
        <v>19</v>
      </c>
      <c r="O13" s="68">
        <v>19</v>
      </c>
      <c r="P13" s="68">
        <v>48</v>
      </c>
      <c r="Q13" s="68">
        <v>65</v>
      </c>
      <c r="R13" s="42">
        <v>76</v>
      </c>
      <c r="S13" s="42">
        <v>81</v>
      </c>
      <c r="T13" s="42">
        <v>92</v>
      </c>
      <c r="U13" s="42">
        <v>88</v>
      </c>
      <c r="V13" s="42">
        <v>92</v>
      </c>
      <c r="W13" s="42">
        <v>27</v>
      </c>
      <c r="X13" s="42">
        <v>26</v>
      </c>
      <c r="Y13" s="42">
        <v>78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14</v>
      </c>
      <c r="J15" s="68">
        <v>13</v>
      </c>
      <c r="K15" s="68">
        <v>12</v>
      </c>
      <c r="L15" s="68">
        <v>11</v>
      </c>
      <c r="M15" s="68">
        <v>10</v>
      </c>
      <c r="N15" s="68">
        <v>10</v>
      </c>
      <c r="O15" s="68">
        <v>11</v>
      </c>
      <c r="P15" s="68">
        <v>11</v>
      </c>
      <c r="Q15" s="68">
        <v>12</v>
      </c>
      <c r="R15" s="42">
        <v>13</v>
      </c>
      <c r="S15" s="42">
        <v>14</v>
      </c>
      <c r="T15" s="42">
        <v>16</v>
      </c>
      <c r="U15" s="42">
        <v>16</v>
      </c>
      <c r="V15" s="42">
        <v>17</v>
      </c>
      <c r="W15" s="42">
        <v>15</v>
      </c>
      <c r="X15" s="42">
        <v>14</v>
      </c>
      <c r="Y15" s="42">
        <v>16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10</v>
      </c>
      <c r="J16" s="68">
        <v>14</v>
      </c>
      <c r="K16" s="68">
        <v>19</v>
      </c>
      <c r="L16" s="68">
        <v>27</v>
      </c>
      <c r="M16" s="68">
        <v>18</v>
      </c>
      <c r="N16" s="68">
        <v>9</v>
      </c>
      <c r="O16" s="68">
        <v>8</v>
      </c>
      <c r="P16" s="68">
        <v>36</v>
      </c>
      <c r="Q16" s="68">
        <v>53</v>
      </c>
      <c r="R16" s="42">
        <v>63</v>
      </c>
      <c r="S16" s="42">
        <v>67</v>
      </c>
      <c r="T16" s="42">
        <v>76</v>
      </c>
      <c r="U16" s="42">
        <v>71</v>
      </c>
      <c r="V16" s="42">
        <v>74</v>
      </c>
      <c r="W16" s="42">
        <v>12</v>
      </c>
      <c r="X16" s="42">
        <v>11</v>
      </c>
      <c r="Y16" s="42">
        <v>61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3</v>
      </c>
      <c r="J17" s="68">
        <v>5</v>
      </c>
      <c r="K17" s="68">
        <v>6</v>
      </c>
      <c r="L17" s="68">
        <v>4</v>
      </c>
      <c r="M17" s="68">
        <v>6</v>
      </c>
      <c r="N17" s="68">
        <v>7</v>
      </c>
      <c r="O17" s="68">
        <v>9</v>
      </c>
      <c r="P17" s="68">
        <v>10</v>
      </c>
      <c r="Q17" s="68">
        <v>10</v>
      </c>
      <c r="R17" s="42">
        <v>8</v>
      </c>
      <c r="S17" s="42">
        <v>9</v>
      </c>
      <c r="T17" s="42">
        <v>11</v>
      </c>
      <c r="U17" s="42">
        <v>12</v>
      </c>
      <c r="V17" s="42">
        <v>15</v>
      </c>
      <c r="W17" s="42">
        <v>4</v>
      </c>
      <c r="X17" s="42">
        <v>6</v>
      </c>
      <c r="Y17" s="42">
        <v>13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0.17500000000000004</v>
      </c>
      <c r="K19" s="89">
        <f t="shared" si="3"/>
        <v>0.14893617021276606</v>
      </c>
      <c r="L19" s="89">
        <f t="shared" si="3"/>
        <v>0.14814814814814814</v>
      </c>
      <c r="M19" s="89">
        <f t="shared" si="3"/>
        <v>-0.27419354838709675</v>
      </c>
      <c r="N19" s="89">
        <f t="shared" si="3"/>
        <v>-0.31111111111111112</v>
      </c>
      <c r="O19" s="89">
        <f t="shared" si="3"/>
        <v>6.4516129032258007E-2</v>
      </c>
      <c r="P19" s="89">
        <f t="shared" si="3"/>
        <v>1.1515151515151514</v>
      </c>
      <c r="Q19" s="89">
        <f t="shared" si="3"/>
        <v>0.29577464788732399</v>
      </c>
      <c r="R19" s="89">
        <f t="shared" si="3"/>
        <v>0.13043478260869557</v>
      </c>
      <c r="S19" s="89">
        <f t="shared" si="3"/>
        <v>7.6923076923076872E-2</v>
      </c>
      <c r="T19" s="89">
        <f t="shared" si="3"/>
        <v>0.14285714285714279</v>
      </c>
      <c r="U19" s="89">
        <f t="shared" si="3"/>
        <v>-2.34375E-2</v>
      </c>
      <c r="V19" s="89">
        <f t="shared" si="3"/>
        <v>8.8000000000000078E-2</v>
      </c>
      <c r="W19" s="89">
        <f t="shared" si="3"/>
        <v>-0.72794117647058831</v>
      </c>
      <c r="X19" s="89">
        <f t="shared" si="3"/>
        <v>-2.7027027027026973E-2</v>
      </c>
      <c r="Y19" s="89">
        <f t="shared" si="3"/>
        <v>2.1388888888888888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0.13513513513513509</v>
      </c>
      <c r="K20" s="89">
        <f t="shared" si="3"/>
        <v>0.14285714285714279</v>
      </c>
      <c r="L20" s="89">
        <f t="shared" si="3"/>
        <v>0.20833333333333326</v>
      </c>
      <c r="M20" s="89">
        <f t="shared" si="3"/>
        <v>-0.32758620689655171</v>
      </c>
      <c r="N20" s="89">
        <f t="shared" si="3"/>
        <v>-0.38461538461538458</v>
      </c>
      <c r="O20" s="89">
        <f t="shared" si="3"/>
        <v>0</v>
      </c>
      <c r="P20" s="89">
        <f t="shared" si="3"/>
        <v>1.5416666666666665</v>
      </c>
      <c r="Q20" s="89">
        <f t="shared" si="3"/>
        <v>0.34426229508196715</v>
      </c>
      <c r="R20" s="89">
        <f t="shared" si="3"/>
        <v>0.1707317073170731</v>
      </c>
      <c r="S20" s="89">
        <f t="shared" si="3"/>
        <v>7.2916666666666741E-2</v>
      </c>
      <c r="T20" s="89">
        <f t="shared" si="3"/>
        <v>0.13592233009708732</v>
      </c>
      <c r="U20" s="89">
        <f t="shared" si="3"/>
        <v>-3.4188034188034178E-2</v>
      </c>
      <c r="V20" s="89">
        <f t="shared" si="3"/>
        <v>7.079646017699126E-2</v>
      </c>
      <c r="W20" s="89">
        <f t="shared" si="3"/>
        <v>-0.72727272727272729</v>
      </c>
      <c r="X20" s="89">
        <f t="shared" si="3"/>
        <v>-9.0909090909090939E-2</v>
      </c>
      <c r="Y20" s="89">
        <f t="shared" si="3"/>
        <v>2.3333333333333335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0.23076923076923084</v>
      </c>
      <c r="K21" s="89">
        <f t="shared" si="3"/>
        <v>0.125</v>
      </c>
      <c r="L21" s="89">
        <f t="shared" si="3"/>
        <v>0.11111111111111116</v>
      </c>
      <c r="M21" s="89">
        <f t="shared" si="3"/>
        <v>-0.5</v>
      </c>
      <c r="N21" s="89">
        <f t="shared" si="3"/>
        <v>-0.5</v>
      </c>
      <c r="O21" s="89">
        <f t="shared" si="3"/>
        <v>-0.19999999999999996</v>
      </c>
      <c r="P21" s="89">
        <f t="shared" si="3"/>
        <v>2.25</v>
      </c>
      <c r="Q21" s="89">
        <f t="shared" si="3"/>
        <v>0.38461538461538458</v>
      </c>
      <c r="R21" s="89">
        <f t="shared" si="3"/>
        <v>0.11111111111111116</v>
      </c>
      <c r="S21" s="89">
        <f t="shared" si="3"/>
        <v>0.10000000000000009</v>
      </c>
      <c r="T21" s="89">
        <f t="shared" si="3"/>
        <v>0.13636363636363646</v>
      </c>
      <c r="U21" s="89">
        <f t="shared" si="3"/>
        <v>0</v>
      </c>
      <c r="V21" s="89">
        <f t="shared" si="3"/>
        <v>0.15999999999999992</v>
      </c>
      <c r="W21" s="89">
        <f t="shared" si="3"/>
        <v>-0.7931034482758621</v>
      </c>
      <c r="X21" s="89">
        <f t="shared" si="3"/>
        <v>-0.16666666666666663</v>
      </c>
      <c r="Y21" s="89">
        <f t="shared" si="3"/>
        <v>3.4000000000000004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0.125</v>
      </c>
      <c r="K22" s="89">
        <f t="shared" si="4"/>
        <v>0.14814814814814814</v>
      </c>
      <c r="L22" s="89">
        <f t="shared" si="4"/>
        <v>0.22580645161290325</v>
      </c>
      <c r="M22" s="89">
        <f t="shared" si="4"/>
        <v>-0.26315789473684215</v>
      </c>
      <c r="N22" s="89">
        <f t="shared" si="4"/>
        <v>-0.3214285714285714</v>
      </c>
      <c r="O22" s="89">
        <f t="shared" si="4"/>
        <v>0</v>
      </c>
      <c r="P22" s="89">
        <f t="shared" si="4"/>
        <v>1.5263157894736841</v>
      </c>
      <c r="Q22" s="89">
        <f t="shared" si="4"/>
        <v>0.35416666666666674</v>
      </c>
      <c r="R22" s="89">
        <f t="shared" si="4"/>
        <v>0.1692307692307693</v>
      </c>
      <c r="S22" s="89">
        <f t="shared" si="4"/>
        <v>6.578947368421062E-2</v>
      </c>
      <c r="T22" s="89">
        <f t="shared" si="4"/>
        <v>0.13580246913580241</v>
      </c>
      <c r="U22" s="89">
        <f t="shared" si="4"/>
        <v>-4.3478260869565188E-2</v>
      </c>
      <c r="V22" s="89">
        <f t="shared" si="4"/>
        <v>4.5454545454545414E-2</v>
      </c>
      <c r="W22" s="89">
        <f t="shared" si="4"/>
        <v>-0.70652173913043481</v>
      </c>
      <c r="X22" s="89">
        <f t="shared" si="4"/>
        <v>-3.703703703703709E-2</v>
      </c>
      <c r="Y22" s="89">
        <f t="shared" si="4"/>
        <v>2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0.66666666666666674</v>
      </c>
      <c r="K23" s="89">
        <f t="shared" si="5"/>
        <v>0.19999999999999996</v>
      </c>
      <c r="L23" s="89">
        <f t="shared" si="5"/>
        <v>-0.33333333333333337</v>
      </c>
      <c r="M23" s="89">
        <f t="shared" si="5"/>
        <v>0.5</v>
      </c>
      <c r="N23" s="89">
        <f t="shared" si="5"/>
        <v>0.16666666666666674</v>
      </c>
      <c r="O23" s="89">
        <f t="shared" si="5"/>
        <v>0.28571428571428581</v>
      </c>
      <c r="P23" s="89">
        <f t="shared" si="5"/>
        <v>0.11111111111111116</v>
      </c>
      <c r="Q23" s="89">
        <f t="shared" si="5"/>
        <v>0</v>
      </c>
      <c r="R23" s="89">
        <f t="shared" si="5"/>
        <v>-0.19999999999999996</v>
      </c>
      <c r="S23" s="89">
        <f t="shared" si="5"/>
        <v>0.125</v>
      </c>
      <c r="T23" s="89">
        <f t="shared" si="5"/>
        <v>0.22222222222222232</v>
      </c>
      <c r="U23" s="89">
        <f t="shared" si="5"/>
        <v>9.0909090909090828E-2</v>
      </c>
      <c r="V23" s="89">
        <f t="shared" si="5"/>
        <v>0.25</v>
      </c>
      <c r="W23" s="89">
        <f t="shared" si="5"/>
        <v>-0.73333333333333339</v>
      </c>
      <c r="X23" s="89">
        <f t="shared" si="5"/>
        <v>0.5</v>
      </c>
      <c r="Y23" s="89">
        <f t="shared" si="5"/>
        <v>1.1666666666666665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5.9171597633136092E-2</v>
      </c>
      <c r="J25" s="89">
        <f t="shared" si="6"/>
        <v>5.4842473745624273E-2</v>
      </c>
      <c r="K25" s="89">
        <f t="shared" si="6"/>
        <v>5.578512396694215E-2</v>
      </c>
      <c r="L25" s="89">
        <f t="shared" si="6"/>
        <v>0.11588785046728972</v>
      </c>
      <c r="M25" s="89">
        <f t="shared" si="6"/>
        <v>6.0646900269541781E-2</v>
      </c>
      <c r="N25" s="89">
        <f t="shared" si="6"/>
        <v>2.4919614147909969E-2</v>
      </c>
      <c r="O25" s="89">
        <f t="shared" si="6"/>
        <v>3.7800687285223365E-2</v>
      </c>
      <c r="P25" s="89">
        <f t="shared" si="6"/>
        <v>7.1428571428571425E-2</v>
      </c>
      <c r="Q25" s="89">
        <f t="shared" si="6"/>
        <v>0.10735122520420071</v>
      </c>
      <c r="R25" s="89">
        <f t="shared" si="6"/>
        <v>0.14444444444444443</v>
      </c>
      <c r="S25" s="89">
        <f t="shared" si="6"/>
        <v>0.16617210682492581</v>
      </c>
      <c r="T25" s="89">
        <f t="shared" si="6"/>
        <v>0.1490104772991851</v>
      </c>
      <c r="U25" s="89">
        <f t="shared" si="6"/>
        <v>0.13157894736842105</v>
      </c>
      <c r="V25" s="89">
        <f t="shared" si="6"/>
        <v>0.11564625850340136</v>
      </c>
      <c r="W25" s="89">
        <f t="shared" ref="W25:X25" si="7">W8/W5</f>
        <v>3.1623931623931623E-2</v>
      </c>
      <c r="X25" s="89">
        <f t="shared" si="7"/>
        <v>2.5104602510460251E-2</v>
      </c>
      <c r="Y25" s="89">
        <f t="shared" ref="Y25" si="8">Y8/Y5</f>
        <v>3.9345403899721451E-2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0.38461538461538464</v>
      </c>
      <c r="J26" s="89">
        <f t="shared" si="9"/>
        <v>0.3671875</v>
      </c>
      <c r="K26" s="89">
        <f t="shared" si="9"/>
        <v>0.421875</v>
      </c>
      <c r="L26" s="89">
        <f t="shared" si="9"/>
        <v>0.46969696969696972</v>
      </c>
      <c r="M26" s="89">
        <f t="shared" si="9"/>
        <v>0.39473684210526316</v>
      </c>
      <c r="N26" s="89">
        <f t="shared" si="9"/>
        <v>0.30392156862745096</v>
      </c>
      <c r="O26" s="89">
        <f t="shared" si="9"/>
        <v>0.28448275862068967</v>
      </c>
      <c r="P26" s="89">
        <f t="shared" si="9"/>
        <v>0.5</v>
      </c>
      <c r="Q26" s="89">
        <f t="shared" si="9"/>
        <v>0.52272727272727271</v>
      </c>
      <c r="R26" s="89">
        <f t="shared" si="9"/>
        <v>0.54166666666666663</v>
      </c>
      <c r="S26" s="89">
        <f t="shared" si="9"/>
        <v>0.53333333333333333</v>
      </c>
      <c r="T26" s="89">
        <f t="shared" si="9"/>
        <v>0.50592885375494068</v>
      </c>
      <c r="U26" s="89">
        <f t="shared" si="9"/>
        <v>0.51440329218106995</v>
      </c>
      <c r="V26" s="89">
        <f t="shared" si="9"/>
        <v>0.55737704918032782</v>
      </c>
      <c r="W26" s="89">
        <f t="shared" ref="W26:X26" si="10">W8/W7</f>
        <v>0.26811594202898553</v>
      </c>
      <c r="X26" s="89">
        <f t="shared" si="10"/>
        <v>0.20224719101123595</v>
      </c>
      <c r="Y26" s="89">
        <f t="shared" ref="Y26" si="11">Y8/Y7</f>
        <v>0.4200743494423792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0.35</v>
      </c>
      <c r="J28" s="89">
        <f t="shared" si="12"/>
        <v>0.27659574468085107</v>
      </c>
      <c r="K28" s="89">
        <f t="shared" si="12"/>
        <v>0.22222222222222221</v>
      </c>
      <c r="L28" s="89">
        <f t="shared" si="12"/>
        <v>0.17741935483870969</v>
      </c>
      <c r="M28" s="89">
        <f t="shared" si="12"/>
        <v>0.22222222222222221</v>
      </c>
      <c r="N28" s="89">
        <f t="shared" si="12"/>
        <v>0.32258064516129031</v>
      </c>
      <c r="O28" s="89">
        <f t="shared" si="12"/>
        <v>0.33333333333333331</v>
      </c>
      <c r="P28" s="89">
        <f t="shared" si="12"/>
        <v>0.15492957746478872</v>
      </c>
      <c r="Q28" s="89">
        <f t="shared" si="12"/>
        <v>0.13043478260869565</v>
      </c>
      <c r="R28" s="89">
        <f t="shared" si="12"/>
        <v>0.125</v>
      </c>
      <c r="S28" s="89">
        <f t="shared" si="12"/>
        <v>0.125</v>
      </c>
      <c r="T28" s="89">
        <f t="shared" si="12"/>
        <v>0.125</v>
      </c>
      <c r="U28" s="89">
        <f t="shared" si="12"/>
        <v>0.128</v>
      </c>
      <c r="V28" s="89">
        <f t="shared" si="12"/>
        <v>0.125</v>
      </c>
      <c r="W28" s="89">
        <f t="shared" ref="W28:X28" si="13">W15/W8</f>
        <v>0.40540540540540543</v>
      </c>
      <c r="X28" s="89">
        <f t="shared" si="13"/>
        <v>0.3888888888888889</v>
      </c>
      <c r="Y28" s="89">
        <f t="shared" ref="Y28" si="14">Y15/Y8</f>
        <v>0.1415929203539823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0.32500000000000001</v>
      </c>
      <c r="J29" s="89">
        <f t="shared" si="15"/>
        <v>0.34042553191489361</v>
      </c>
      <c r="K29" s="89">
        <f t="shared" si="15"/>
        <v>0.33333333333333331</v>
      </c>
      <c r="L29" s="89">
        <f t="shared" si="15"/>
        <v>0.32258064516129031</v>
      </c>
      <c r="M29" s="89">
        <f t="shared" si="15"/>
        <v>0.22222222222222221</v>
      </c>
      <c r="N29" s="89">
        <f t="shared" si="15"/>
        <v>0.16129032258064516</v>
      </c>
      <c r="O29" s="89">
        <f t="shared" si="15"/>
        <v>0.12121212121212122</v>
      </c>
      <c r="P29" s="89">
        <f t="shared" si="15"/>
        <v>0.18309859154929578</v>
      </c>
      <c r="Q29" s="89">
        <f t="shared" si="15"/>
        <v>0.19565217391304349</v>
      </c>
      <c r="R29" s="89">
        <f t="shared" si="15"/>
        <v>0.19230769230769232</v>
      </c>
      <c r="S29" s="89">
        <f t="shared" si="15"/>
        <v>0.19642857142857142</v>
      </c>
      <c r="T29" s="89">
        <f t="shared" si="15"/>
        <v>0.1953125</v>
      </c>
      <c r="U29" s="89">
        <f t="shared" si="15"/>
        <v>0.2</v>
      </c>
      <c r="V29" s="89">
        <f t="shared" si="15"/>
        <v>0.21323529411764705</v>
      </c>
      <c r="W29" s="89">
        <f t="shared" ref="W29:X29" si="16">W10/W8</f>
        <v>0.16216216216216217</v>
      </c>
      <c r="X29" s="89">
        <f t="shared" si="16"/>
        <v>0.1388888888888889</v>
      </c>
      <c r="Y29" s="89">
        <f t="shared" ref="Y29" si="17">Y10/Y8</f>
        <v>0.19469026548672566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790</v>
      </c>
      <c r="J32" s="42">
        <v>600</v>
      </c>
      <c r="K32" s="42">
        <v>844</v>
      </c>
      <c r="L32" s="42">
        <v>664</v>
      </c>
      <c r="M32" s="42">
        <v>693</v>
      </c>
      <c r="N32" s="42">
        <v>1097</v>
      </c>
      <c r="O32" s="42">
        <v>1221</v>
      </c>
      <c r="P32" s="42">
        <v>1612</v>
      </c>
      <c r="Q32" s="42">
        <v>1145</v>
      </c>
      <c r="R32" s="42">
        <v>1113</v>
      </c>
      <c r="S32" s="42">
        <v>1237</v>
      </c>
      <c r="T32" s="42">
        <v>1566</v>
      </c>
      <c r="U32" s="42">
        <v>1332</v>
      </c>
      <c r="V32" s="42">
        <v>1189</v>
      </c>
      <c r="W32" s="42">
        <v>1531</v>
      </c>
      <c r="X32" s="42">
        <v>2178</v>
      </c>
      <c r="Y32" s="42">
        <v>2769</v>
      </c>
    </row>
    <row r="33" spans="1:25" x14ac:dyDescent="0.3">
      <c r="A33" s="16" t="s">
        <v>116</v>
      </c>
      <c r="B33" s="42">
        <v>97</v>
      </c>
      <c r="C33" s="42">
        <v>138</v>
      </c>
      <c r="D33" s="42">
        <v>164</v>
      </c>
      <c r="E33" s="42">
        <v>299</v>
      </c>
      <c r="F33" s="68">
        <v>347</v>
      </c>
      <c r="G33" s="68">
        <v>481</v>
      </c>
      <c r="H33" s="68">
        <v>633</v>
      </c>
      <c r="I33" s="68">
        <v>569</v>
      </c>
      <c r="J33" s="68">
        <v>456</v>
      </c>
      <c r="K33" s="68">
        <v>748</v>
      </c>
      <c r="L33" s="68">
        <v>588</v>
      </c>
      <c r="M33" s="68">
        <v>639</v>
      </c>
      <c r="N33" s="68">
        <v>1046</v>
      </c>
      <c r="O33" s="68">
        <v>1177</v>
      </c>
      <c r="P33" s="68">
        <v>1556</v>
      </c>
      <c r="Q33" s="68">
        <v>1097</v>
      </c>
      <c r="R33" s="42">
        <v>1061</v>
      </c>
      <c r="S33" s="42">
        <v>1184</v>
      </c>
      <c r="T33" s="42">
        <v>1498</v>
      </c>
      <c r="U33" s="42">
        <v>1268</v>
      </c>
      <c r="V33" s="42">
        <v>1102</v>
      </c>
      <c r="W33" s="42">
        <v>1341</v>
      </c>
      <c r="X33" s="42">
        <v>2062</v>
      </c>
      <c r="Y33" s="42">
        <v>2585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221</v>
      </c>
      <c r="J34" s="68">
        <v>144</v>
      </c>
      <c r="K34" s="68">
        <v>96</v>
      </c>
      <c r="L34" s="68">
        <v>76</v>
      </c>
      <c r="M34" s="68">
        <v>54</v>
      </c>
      <c r="N34" s="68">
        <v>51</v>
      </c>
      <c r="O34" s="68">
        <v>44</v>
      </c>
      <c r="P34" s="68">
        <v>56</v>
      </c>
      <c r="Q34" s="42">
        <v>48</v>
      </c>
      <c r="R34" s="42">
        <v>52</v>
      </c>
      <c r="S34" s="42">
        <v>53</v>
      </c>
      <c r="T34" s="42">
        <v>68</v>
      </c>
      <c r="U34" s="42">
        <v>64</v>
      </c>
      <c r="V34" s="42">
        <v>86</v>
      </c>
      <c r="W34" s="42">
        <v>190</v>
      </c>
      <c r="X34" s="42">
        <v>115</v>
      </c>
      <c r="Y34" s="42">
        <v>184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84</v>
      </c>
      <c r="J35" s="3">
        <f t="shared" si="18"/>
        <v>75</v>
      </c>
      <c r="K35" s="3">
        <f t="shared" si="18"/>
        <v>66</v>
      </c>
      <c r="L35" s="3">
        <f t="shared" si="18"/>
        <v>39</v>
      </c>
      <c r="M35" s="3">
        <f>M36</f>
        <v>16</v>
      </c>
      <c r="N35" s="3">
        <f t="shared" ref="N35:R35" si="19">N36</f>
        <v>19</v>
      </c>
      <c r="O35" s="3">
        <f t="shared" si="19"/>
        <v>19</v>
      </c>
      <c r="P35" s="3">
        <f t="shared" si="18"/>
        <v>30</v>
      </c>
      <c r="Q35" s="3">
        <f t="shared" si="19"/>
        <v>26</v>
      </c>
      <c r="R35" s="3">
        <f t="shared" si="19"/>
        <v>24</v>
      </c>
      <c r="S35" s="3">
        <f t="shared" si="18"/>
        <v>25</v>
      </c>
      <c r="T35" s="3">
        <f t="shared" si="18"/>
        <v>21</v>
      </c>
      <c r="U35" s="3">
        <f t="shared" si="18"/>
        <v>27</v>
      </c>
      <c r="V35" s="3">
        <f t="shared" si="18"/>
        <v>35</v>
      </c>
      <c r="W35" s="3">
        <f t="shared" ref="W35:X35" si="20">W36+W44</f>
        <v>6</v>
      </c>
      <c r="X35" s="3">
        <f t="shared" si="20"/>
        <v>13</v>
      </c>
      <c r="Y35" s="3">
        <f t="shared" ref="Y35" si="21">Y36+Y44</f>
        <v>43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47</v>
      </c>
      <c r="J36" s="68">
        <v>33</v>
      </c>
      <c r="K36" s="68">
        <v>20</v>
      </c>
      <c r="L36" s="68">
        <v>17</v>
      </c>
      <c r="M36" s="68">
        <v>16</v>
      </c>
      <c r="N36" s="68">
        <v>19</v>
      </c>
      <c r="O36" s="68">
        <v>19</v>
      </c>
      <c r="P36" s="68">
        <v>30</v>
      </c>
      <c r="Q36" s="68">
        <v>26</v>
      </c>
      <c r="R36" s="42">
        <v>24</v>
      </c>
      <c r="S36" s="42">
        <v>25</v>
      </c>
      <c r="T36" s="42">
        <v>21</v>
      </c>
      <c r="U36" s="42">
        <v>27</v>
      </c>
      <c r="V36" s="42">
        <v>35</v>
      </c>
      <c r="W36" s="42">
        <v>6</v>
      </c>
      <c r="X36" s="42">
        <v>13</v>
      </c>
      <c r="Y36" s="42">
        <v>43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16</v>
      </c>
      <c r="J37" s="68">
        <v>11</v>
      </c>
      <c r="K37" s="68">
        <v>6</v>
      </c>
      <c r="L37" s="68">
        <v>5</v>
      </c>
      <c r="M37" s="68">
        <v>4</v>
      </c>
      <c r="N37" s="68">
        <v>4</v>
      </c>
      <c r="O37" s="68">
        <v>4</v>
      </c>
      <c r="P37" s="68">
        <v>6</v>
      </c>
      <c r="Q37" s="68">
        <v>5</v>
      </c>
      <c r="R37" s="42">
        <v>4</v>
      </c>
      <c r="S37" s="42">
        <v>4</v>
      </c>
      <c r="T37" s="42">
        <v>3</v>
      </c>
      <c r="U37" s="42">
        <v>3</v>
      </c>
      <c r="V37" s="42">
        <v>5</v>
      </c>
      <c r="W37" s="42">
        <v>1</v>
      </c>
      <c r="X37" s="42">
        <v>2</v>
      </c>
      <c r="Y37" s="42">
        <v>5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16</v>
      </c>
      <c r="J39" s="68">
        <v>11</v>
      </c>
      <c r="K39" s="68">
        <v>6</v>
      </c>
      <c r="L39" s="68">
        <v>5</v>
      </c>
      <c r="M39" s="68">
        <v>4</v>
      </c>
      <c r="N39" s="68">
        <v>4</v>
      </c>
      <c r="O39" s="68">
        <v>4</v>
      </c>
      <c r="P39" s="68">
        <v>6</v>
      </c>
      <c r="Q39" s="68">
        <v>5</v>
      </c>
      <c r="R39" s="42">
        <v>4</v>
      </c>
      <c r="S39" s="42">
        <v>4</v>
      </c>
      <c r="T39" s="42">
        <v>3</v>
      </c>
      <c r="U39" s="42">
        <v>3</v>
      </c>
      <c r="V39" s="42">
        <v>5</v>
      </c>
      <c r="W39" s="42">
        <v>1</v>
      </c>
      <c r="X39" s="42">
        <v>2</v>
      </c>
      <c r="Y39" s="42">
        <v>5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31</v>
      </c>
      <c r="J40" s="68">
        <v>22</v>
      </c>
      <c r="K40" s="68">
        <v>14</v>
      </c>
      <c r="L40" s="68">
        <v>13</v>
      </c>
      <c r="M40" s="68">
        <v>12</v>
      </c>
      <c r="N40" s="68">
        <v>14</v>
      </c>
      <c r="O40" s="68">
        <v>15</v>
      </c>
      <c r="P40" s="68">
        <v>24</v>
      </c>
      <c r="Q40" s="68">
        <v>21</v>
      </c>
      <c r="R40" s="42">
        <v>20</v>
      </c>
      <c r="S40" s="42">
        <v>21</v>
      </c>
      <c r="T40" s="42">
        <v>18</v>
      </c>
      <c r="U40" s="42">
        <v>24</v>
      </c>
      <c r="V40" s="42">
        <v>30</v>
      </c>
      <c r="W40" s="42">
        <v>5</v>
      </c>
      <c r="X40" s="42">
        <v>12</v>
      </c>
      <c r="Y40" s="42">
        <v>39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2</v>
      </c>
      <c r="J42" s="68">
        <v>2</v>
      </c>
      <c r="K42" s="68">
        <v>1</v>
      </c>
      <c r="L42" s="68">
        <v>1</v>
      </c>
      <c r="M42" s="68">
        <v>1</v>
      </c>
      <c r="N42" s="68">
        <v>1</v>
      </c>
      <c r="O42" s="68">
        <v>3</v>
      </c>
      <c r="P42" s="68">
        <v>4</v>
      </c>
      <c r="Q42" s="68">
        <v>4</v>
      </c>
      <c r="R42" s="42">
        <v>4</v>
      </c>
      <c r="S42" s="42">
        <v>5</v>
      </c>
      <c r="T42" s="42">
        <v>6</v>
      </c>
      <c r="U42" s="42">
        <v>6</v>
      </c>
      <c r="V42" s="42">
        <v>4</v>
      </c>
      <c r="W42" s="42">
        <v>2</v>
      </c>
      <c r="X42" s="42">
        <v>2</v>
      </c>
      <c r="Y42" s="42">
        <v>4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29</v>
      </c>
      <c r="J43" s="68">
        <v>20</v>
      </c>
      <c r="K43" s="68">
        <v>12</v>
      </c>
      <c r="L43" s="68">
        <v>11</v>
      </c>
      <c r="M43" s="68">
        <v>11</v>
      </c>
      <c r="N43" s="68">
        <v>13</v>
      </c>
      <c r="O43" s="68">
        <v>13</v>
      </c>
      <c r="P43" s="68">
        <v>20</v>
      </c>
      <c r="Q43" s="68">
        <v>17</v>
      </c>
      <c r="R43" s="42">
        <v>15</v>
      </c>
      <c r="S43" s="42">
        <v>16</v>
      </c>
      <c r="T43" s="42">
        <v>12</v>
      </c>
      <c r="U43" s="42">
        <v>18</v>
      </c>
      <c r="V43" s="42">
        <v>26</v>
      </c>
      <c r="W43" s="42">
        <v>3</v>
      </c>
      <c r="X43" s="42">
        <v>10</v>
      </c>
      <c r="Y43" s="42">
        <v>35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37</v>
      </c>
      <c r="J44" s="68">
        <v>42</v>
      </c>
      <c r="K44" s="68">
        <v>46</v>
      </c>
      <c r="L44" s="68">
        <v>22</v>
      </c>
      <c r="M44" s="68" t="s">
        <v>18</v>
      </c>
      <c r="N44" s="68" t="s">
        <v>18</v>
      </c>
      <c r="O44" s="68" t="s">
        <v>18</v>
      </c>
      <c r="P44" s="68">
        <v>0</v>
      </c>
      <c r="Q44" s="68" t="s">
        <v>18</v>
      </c>
      <c r="R44" s="42" t="s">
        <v>18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2">J35/I35-1</f>
        <v>-0.1071428571428571</v>
      </c>
      <c r="K46" s="65">
        <f t="shared" si="22"/>
        <v>-0.12</v>
      </c>
      <c r="L46" s="65">
        <f t="shared" si="22"/>
        <v>-0.40909090909090906</v>
      </c>
      <c r="M46" s="65">
        <f t="shared" si="22"/>
        <v>-0.58974358974358976</v>
      </c>
      <c r="N46" s="65">
        <f t="shared" si="22"/>
        <v>0.1875</v>
      </c>
      <c r="O46" s="65">
        <f t="shared" si="22"/>
        <v>0</v>
      </c>
      <c r="P46" s="65">
        <f t="shared" si="22"/>
        <v>0.57894736842105265</v>
      </c>
      <c r="Q46" s="65">
        <f t="shared" si="22"/>
        <v>-0.1333333333333333</v>
      </c>
      <c r="R46" s="65">
        <f t="shared" si="22"/>
        <v>-7.6923076923076872E-2</v>
      </c>
      <c r="S46" s="65">
        <f t="shared" si="22"/>
        <v>4.1666666666666741E-2</v>
      </c>
      <c r="T46" s="65">
        <f t="shared" si="22"/>
        <v>-0.16000000000000003</v>
      </c>
      <c r="U46" s="65">
        <f t="shared" si="22"/>
        <v>0.28571428571428581</v>
      </c>
      <c r="V46" s="65">
        <f t="shared" si="22"/>
        <v>0.29629629629629628</v>
      </c>
      <c r="W46" s="65">
        <f t="shared" si="22"/>
        <v>-0.82857142857142851</v>
      </c>
      <c r="X46" s="65">
        <f t="shared" si="22"/>
        <v>1.1666666666666665</v>
      </c>
      <c r="Y46" s="65">
        <f t="shared" si="22"/>
        <v>2.3076923076923075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2"/>
        <v>-0.2978723404255319</v>
      </c>
      <c r="K47" s="65">
        <f t="shared" si="22"/>
        <v>-0.39393939393939392</v>
      </c>
      <c r="L47" s="65">
        <f t="shared" si="22"/>
        <v>-0.15000000000000002</v>
      </c>
      <c r="M47" s="65">
        <f t="shared" si="22"/>
        <v>-5.8823529411764719E-2</v>
      </c>
      <c r="N47" s="65">
        <f t="shared" si="22"/>
        <v>0.1875</v>
      </c>
      <c r="O47" s="65">
        <f t="shared" si="22"/>
        <v>0</v>
      </c>
      <c r="P47" s="65">
        <f t="shared" si="22"/>
        <v>0.57894736842105265</v>
      </c>
      <c r="Q47" s="65">
        <f t="shared" si="22"/>
        <v>-0.1333333333333333</v>
      </c>
      <c r="R47" s="65">
        <f t="shared" si="22"/>
        <v>-7.6923076923076872E-2</v>
      </c>
      <c r="S47" s="65">
        <f t="shared" si="22"/>
        <v>4.1666666666666741E-2</v>
      </c>
      <c r="T47" s="65">
        <f t="shared" si="22"/>
        <v>-0.16000000000000003</v>
      </c>
      <c r="U47" s="65">
        <f t="shared" si="22"/>
        <v>0.28571428571428581</v>
      </c>
      <c r="V47" s="65">
        <f t="shared" si="22"/>
        <v>0.29629629629629628</v>
      </c>
      <c r="W47" s="65">
        <f t="shared" si="22"/>
        <v>-0.82857142857142851</v>
      </c>
      <c r="X47" s="65">
        <f t="shared" si="22"/>
        <v>1.1666666666666665</v>
      </c>
      <c r="Y47" s="65">
        <f t="shared" si="22"/>
        <v>2.3076923076923075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2"/>
        <v>-0.3125</v>
      </c>
      <c r="K48" s="65">
        <f t="shared" si="22"/>
        <v>-0.45454545454545459</v>
      </c>
      <c r="L48" s="65">
        <f t="shared" si="22"/>
        <v>-0.16666666666666663</v>
      </c>
      <c r="M48" s="65">
        <f t="shared" si="22"/>
        <v>-0.19999999999999996</v>
      </c>
      <c r="N48" s="65">
        <f t="shared" si="22"/>
        <v>0</v>
      </c>
      <c r="O48" s="65">
        <f t="shared" si="22"/>
        <v>0</v>
      </c>
      <c r="P48" s="65">
        <f t="shared" si="22"/>
        <v>0.5</v>
      </c>
      <c r="Q48" s="65">
        <f t="shared" si="22"/>
        <v>-0.16666666666666663</v>
      </c>
      <c r="R48" s="65">
        <f t="shared" si="22"/>
        <v>-0.19999999999999996</v>
      </c>
      <c r="S48" s="65">
        <f t="shared" si="22"/>
        <v>0</v>
      </c>
      <c r="T48" s="65">
        <f t="shared" si="22"/>
        <v>-0.25</v>
      </c>
      <c r="U48" s="65">
        <f t="shared" si="22"/>
        <v>0</v>
      </c>
      <c r="V48" s="65">
        <f t="shared" si="22"/>
        <v>0.66666666666666674</v>
      </c>
      <c r="W48" s="65">
        <f t="shared" si="22"/>
        <v>-0.8</v>
      </c>
      <c r="X48" s="65">
        <f t="shared" si="22"/>
        <v>1</v>
      </c>
      <c r="Y48" s="65">
        <f t="shared" si="22"/>
        <v>1.5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3">J40/I40-1</f>
        <v>-0.29032258064516125</v>
      </c>
      <c r="K49" s="65">
        <f t="shared" si="23"/>
        <v>-0.36363636363636365</v>
      </c>
      <c r="L49" s="65">
        <f t="shared" si="23"/>
        <v>-7.1428571428571397E-2</v>
      </c>
      <c r="M49" s="65">
        <f t="shared" si="23"/>
        <v>-7.6923076923076872E-2</v>
      </c>
      <c r="N49" s="65">
        <f t="shared" si="23"/>
        <v>0.16666666666666674</v>
      </c>
      <c r="O49" s="65">
        <f t="shared" si="23"/>
        <v>7.1428571428571397E-2</v>
      </c>
      <c r="P49" s="65">
        <f t="shared" si="23"/>
        <v>0.60000000000000009</v>
      </c>
      <c r="Q49" s="65">
        <f t="shared" si="23"/>
        <v>-0.125</v>
      </c>
      <c r="R49" s="65">
        <f t="shared" si="23"/>
        <v>-4.7619047619047672E-2</v>
      </c>
      <c r="S49" s="65">
        <f t="shared" si="23"/>
        <v>5.0000000000000044E-2</v>
      </c>
      <c r="T49" s="65">
        <f t="shared" si="23"/>
        <v>-0.1428571428571429</v>
      </c>
      <c r="U49" s="65">
        <f t="shared" si="23"/>
        <v>0.33333333333333326</v>
      </c>
      <c r="V49" s="65">
        <f t="shared" si="23"/>
        <v>0.25</v>
      </c>
      <c r="W49" s="65">
        <f t="shared" si="23"/>
        <v>-0.83333333333333337</v>
      </c>
      <c r="X49" s="65">
        <f t="shared" si="23"/>
        <v>1.4</v>
      </c>
      <c r="Y49" s="65">
        <f t="shared" si="23"/>
        <v>2.25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L50" si="24">J44/I44-1</f>
        <v>0.13513513513513509</v>
      </c>
      <c r="K50" s="88">
        <f t="shared" si="24"/>
        <v>9.5238095238095344E-2</v>
      </c>
      <c r="L50" s="88">
        <f t="shared" si="24"/>
        <v>-0.52173913043478259</v>
      </c>
      <c r="M50" s="88" t="s">
        <v>3</v>
      </c>
      <c r="N50" s="88" t="s">
        <v>3</v>
      </c>
      <c r="O50" s="88" t="s">
        <v>3</v>
      </c>
      <c r="P50" s="88" t="s">
        <v>3</v>
      </c>
      <c r="Q50" s="88" t="s">
        <v>3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5">I35/I32</f>
        <v>0.10632911392405063</v>
      </c>
      <c r="J52" s="65">
        <f t="shared" si="25"/>
        <v>0.125</v>
      </c>
      <c r="K52" s="65">
        <f t="shared" si="25"/>
        <v>7.8199052132701424E-2</v>
      </c>
      <c r="L52" s="65">
        <f t="shared" si="25"/>
        <v>5.8734939759036146E-2</v>
      </c>
      <c r="M52" s="65">
        <f t="shared" si="25"/>
        <v>2.3088023088023088E-2</v>
      </c>
      <c r="N52" s="65">
        <f t="shared" si="25"/>
        <v>1.7319963536918871E-2</v>
      </c>
      <c r="O52" s="65">
        <f t="shared" si="25"/>
        <v>1.5561015561015561E-2</v>
      </c>
      <c r="P52" s="65">
        <f t="shared" si="25"/>
        <v>1.8610421836228287E-2</v>
      </c>
      <c r="Q52" s="65">
        <f t="shared" si="25"/>
        <v>2.2707423580786028E-2</v>
      </c>
      <c r="R52" s="65">
        <f t="shared" si="25"/>
        <v>2.15633423180593E-2</v>
      </c>
      <c r="S52" s="65">
        <f t="shared" si="25"/>
        <v>2.021018593371059E-2</v>
      </c>
      <c r="T52" s="65">
        <f t="shared" si="25"/>
        <v>1.3409961685823755E-2</v>
      </c>
      <c r="U52" s="65">
        <f t="shared" si="25"/>
        <v>2.0270270270270271E-2</v>
      </c>
      <c r="V52" s="65">
        <f t="shared" si="25"/>
        <v>2.943650126156434E-2</v>
      </c>
      <c r="W52" s="65">
        <f t="shared" ref="W52:X52" si="26">W35/W32</f>
        <v>3.9190071848465057E-3</v>
      </c>
      <c r="X52" s="65">
        <f t="shared" si="26"/>
        <v>5.9687786960514232E-3</v>
      </c>
      <c r="Y52" s="65">
        <f t="shared" ref="Y52" si="27">Y35/Y32</f>
        <v>1.5529071867100036E-2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8">I35/I34</f>
        <v>0.38009049773755654</v>
      </c>
      <c r="J53" s="88">
        <f t="shared" si="28"/>
        <v>0.52083333333333337</v>
      </c>
      <c r="K53" s="88">
        <f t="shared" si="28"/>
        <v>0.6875</v>
      </c>
      <c r="L53" s="88">
        <f t="shared" si="28"/>
        <v>0.51315789473684215</v>
      </c>
      <c r="M53" s="88">
        <f t="shared" si="28"/>
        <v>0.29629629629629628</v>
      </c>
      <c r="N53" s="88">
        <f t="shared" si="28"/>
        <v>0.37254901960784315</v>
      </c>
      <c r="O53" s="88">
        <f t="shared" si="28"/>
        <v>0.43181818181818182</v>
      </c>
      <c r="P53" s="88">
        <f t="shared" si="28"/>
        <v>0.5357142857142857</v>
      </c>
      <c r="Q53" s="88">
        <f t="shared" si="28"/>
        <v>0.54166666666666663</v>
      </c>
      <c r="R53" s="88">
        <f t="shared" si="28"/>
        <v>0.46153846153846156</v>
      </c>
      <c r="S53" s="88">
        <f t="shared" si="28"/>
        <v>0.47169811320754718</v>
      </c>
      <c r="T53" s="88">
        <f t="shared" si="28"/>
        <v>0.30882352941176472</v>
      </c>
      <c r="U53" s="88">
        <f t="shared" si="28"/>
        <v>0.421875</v>
      </c>
      <c r="V53" s="88">
        <f t="shared" si="28"/>
        <v>0.40697674418604651</v>
      </c>
      <c r="W53" s="88">
        <f t="shared" ref="W53:X53" si="29">W35/W34</f>
        <v>3.1578947368421054E-2</v>
      </c>
      <c r="X53" s="88">
        <f t="shared" si="29"/>
        <v>0.11304347826086956</v>
      </c>
      <c r="Y53" s="88">
        <f t="shared" ref="Y53" si="30">Y35/Y34</f>
        <v>0.23369565217391305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1">I42/I35</f>
        <v>2.3809523809523808E-2</v>
      </c>
      <c r="J55" s="88">
        <f t="shared" si="31"/>
        <v>2.6666666666666668E-2</v>
      </c>
      <c r="K55" s="88">
        <f t="shared" si="31"/>
        <v>1.5151515151515152E-2</v>
      </c>
      <c r="L55" s="88">
        <f t="shared" si="31"/>
        <v>2.564102564102564E-2</v>
      </c>
      <c r="M55" s="88">
        <f t="shared" si="31"/>
        <v>6.25E-2</v>
      </c>
      <c r="N55" s="88">
        <f t="shared" si="31"/>
        <v>5.2631578947368418E-2</v>
      </c>
      <c r="O55" s="88">
        <f t="shared" si="31"/>
        <v>0.15789473684210525</v>
      </c>
      <c r="P55" s="88">
        <f t="shared" si="31"/>
        <v>0.13333333333333333</v>
      </c>
      <c r="Q55" s="88">
        <f t="shared" si="31"/>
        <v>0.15384615384615385</v>
      </c>
      <c r="R55" s="88">
        <f t="shared" si="31"/>
        <v>0.16666666666666666</v>
      </c>
      <c r="S55" s="88">
        <f t="shared" si="31"/>
        <v>0.2</v>
      </c>
      <c r="T55" s="88">
        <f t="shared" si="31"/>
        <v>0.2857142857142857</v>
      </c>
      <c r="U55" s="88">
        <f t="shared" si="31"/>
        <v>0.22222222222222221</v>
      </c>
      <c r="V55" s="88">
        <f t="shared" si="31"/>
        <v>0.11428571428571428</v>
      </c>
      <c r="W55" s="88">
        <f t="shared" ref="W55:X55" si="32">W42/W35</f>
        <v>0.33333333333333331</v>
      </c>
      <c r="X55" s="88">
        <f t="shared" si="32"/>
        <v>0.15384615384615385</v>
      </c>
      <c r="Y55" s="88">
        <f t="shared" ref="Y55" si="33">Y42/Y35</f>
        <v>9.3023255813953487E-2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4">I37/I35</f>
        <v>0.19047619047619047</v>
      </c>
      <c r="J56" s="65">
        <f t="shared" si="34"/>
        <v>0.14666666666666667</v>
      </c>
      <c r="K56" s="65">
        <f t="shared" si="34"/>
        <v>9.0909090909090912E-2</v>
      </c>
      <c r="L56" s="65">
        <f t="shared" si="34"/>
        <v>0.12820512820512819</v>
      </c>
      <c r="M56" s="65">
        <f t="shared" si="34"/>
        <v>0.25</v>
      </c>
      <c r="N56" s="65">
        <f t="shared" si="34"/>
        <v>0.21052631578947367</v>
      </c>
      <c r="O56" s="65">
        <f t="shared" si="34"/>
        <v>0.21052631578947367</v>
      </c>
      <c r="P56" s="65">
        <f t="shared" si="34"/>
        <v>0.2</v>
      </c>
      <c r="Q56" s="65">
        <f t="shared" si="34"/>
        <v>0.19230769230769232</v>
      </c>
      <c r="R56" s="65">
        <f t="shared" si="34"/>
        <v>0.16666666666666666</v>
      </c>
      <c r="S56" s="65">
        <f t="shared" si="34"/>
        <v>0.16</v>
      </c>
      <c r="T56" s="65">
        <f t="shared" si="34"/>
        <v>0.14285714285714285</v>
      </c>
      <c r="U56" s="65">
        <f t="shared" si="34"/>
        <v>0.1111111111111111</v>
      </c>
      <c r="V56" s="65">
        <f t="shared" si="34"/>
        <v>0.14285714285714285</v>
      </c>
      <c r="W56" s="65">
        <f t="shared" ref="W56:X56" si="35">W37/W35</f>
        <v>0.16666666666666666</v>
      </c>
      <c r="X56" s="65">
        <f t="shared" si="35"/>
        <v>0.15384615384615385</v>
      </c>
      <c r="Y56" s="65">
        <f t="shared" ref="Y56" si="36">Y37/Y35</f>
        <v>0.11627906976744186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7">I8-I35</f>
        <v>-44</v>
      </c>
      <c r="J59" s="42">
        <f t="shared" si="37"/>
        <v>-28</v>
      </c>
      <c r="K59" s="42">
        <f t="shared" si="37"/>
        <v>-12</v>
      </c>
      <c r="L59" s="42">
        <f t="shared" si="37"/>
        <v>23</v>
      </c>
      <c r="M59" s="42">
        <f t="shared" si="37"/>
        <v>29</v>
      </c>
      <c r="N59" s="42">
        <f t="shared" si="37"/>
        <v>12</v>
      </c>
      <c r="O59" s="42">
        <f t="shared" si="37"/>
        <v>14</v>
      </c>
      <c r="P59" s="42">
        <f t="shared" si="37"/>
        <v>41</v>
      </c>
      <c r="Q59" s="42">
        <f t="shared" si="37"/>
        <v>66</v>
      </c>
      <c r="R59" s="42">
        <f t="shared" si="37"/>
        <v>80</v>
      </c>
      <c r="S59" s="42">
        <f t="shared" si="37"/>
        <v>87</v>
      </c>
      <c r="T59" s="42">
        <f t="shared" si="37"/>
        <v>107</v>
      </c>
      <c r="U59" s="42">
        <f t="shared" si="37"/>
        <v>98</v>
      </c>
      <c r="V59" s="42">
        <f t="shared" si="37"/>
        <v>101</v>
      </c>
      <c r="W59" s="42">
        <f t="shared" ref="W59:X59" si="38">W8-W35</f>
        <v>31</v>
      </c>
      <c r="X59" s="42">
        <f t="shared" si="38"/>
        <v>23</v>
      </c>
      <c r="Y59" s="42">
        <f t="shared" ref="Y59" si="39">Y8-Y35</f>
        <v>70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40">(J59-I59)/ABS(I59)</f>
        <v>0.36363636363636365</v>
      </c>
      <c r="K61" s="87">
        <f t="shared" si="40"/>
        <v>0.5714285714285714</v>
      </c>
      <c r="L61" s="87">
        <f t="shared" si="40"/>
        <v>2.9166666666666665</v>
      </c>
      <c r="M61" s="87">
        <f t="shared" si="40"/>
        <v>0.2608695652173913</v>
      </c>
      <c r="N61" s="87">
        <f t="shared" si="40"/>
        <v>-0.58620689655172409</v>
      </c>
      <c r="O61" s="87">
        <f t="shared" si="40"/>
        <v>0.16666666666666666</v>
      </c>
      <c r="P61" s="87">
        <f t="shared" si="40"/>
        <v>1.9285714285714286</v>
      </c>
      <c r="Q61" s="87">
        <f t="shared" si="40"/>
        <v>0.6097560975609756</v>
      </c>
      <c r="R61" s="87">
        <f t="shared" si="40"/>
        <v>0.21212121212121213</v>
      </c>
      <c r="S61" s="87">
        <f t="shared" si="40"/>
        <v>8.7499999999999994E-2</v>
      </c>
      <c r="T61" s="87">
        <f t="shared" si="40"/>
        <v>0.22988505747126436</v>
      </c>
      <c r="U61" s="87">
        <f t="shared" si="40"/>
        <v>-8.4112149532710276E-2</v>
      </c>
      <c r="V61" s="87">
        <f t="shared" si="40"/>
        <v>3.0612244897959183E-2</v>
      </c>
      <c r="W61" s="87">
        <f t="shared" si="40"/>
        <v>-0.69306930693069302</v>
      </c>
      <c r="X61" s="87">
        <f t="shared" si="40"/>
        <v>-0.25806451612903225</v>
      </c>
      <c r="Y61" s="87">
        <f t="shared" si="40"/>
        <v>2.0434782608695654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327" priority="19" stopIfTrue="1" operator="lessThan">
      <formula>0</formula>
    </cfRule>
  </conditionalFormatting>
  <conditionalFormatting sqref="B19:V24 W19:Y29 I25:V26 B27:V27 I28:V29 Z34:HI35 Z51:HI53 I55:Y56">
    <cfRule type="cellIs" dxfId="326" priority="21" stopIfTrue="1" operator="lessThan">
      <formula>0</formula>
    </cfRule>
  </conditionalFormatting>
  <conditionalFormatting sqref="B48:Y51 B54:Y54 A57:U57 I59:Y59">
    <cfRule type="cellIs" dxfId="325" priority="4" stopIfTrue="1" operator="lessThan">
      <formula>0</formula>
    </cfRule>
  </conditionalFormatting>
  <conditionalFormatting sqref="C50:I50 B50:B51 I52:Y53">
    <cfRule type="cellIs" dxfId="324" priority="18" stopIfTrue="1" operator="lessThan">
      <formula>0</formula>
    </cfRule>
  </conditionalFormatting>
  <conditionalFormatting sqref="C19:Y23">
    <cfRule type="cellIs" dxfId="323" priority="2" operator="lessThan">
      <formula>0</formula>
    </cfRule>
  </conditionalFormatting>
  <conditionalFormatting sqref="J46:Y50">
    <cfRule type="cellIs" dxfId="322" priority="1" operator="lessThan">
      <formula>0</formula>
    </cfRule>
  </conditionalFormatting>
  <conditionalFormatting sqref="J61:Y61">
    <cfRule type="cellIs" dxfId="321" priority="3" stopIfTrue="1" operator="lessThan">
      <formula>0</formula>
    </cfRule>
  </conditionalFormatting>
  <conditionalFormatting sqref="M34:P34">
    <cfRule type="cellIs" dxfId="320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6"/>
  <dimension ref="A1:DJ63"/>
  <sheetViews>
    <sheetView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4.4" x14ac:dyDescent="0.3"/>
  <cols>
    <col min="1" max="1" width="45.6640625" style="50" customWidth="1"/>
    <col min="2" max="11" width="9.109375" style="49"/>
    <col min="12" max="13" width="9.5546875" style="49" bestFit="1" customWidth="1"/>
    <col min="14" max="18" width="9.109375" style="49"/>
    <col min="19" max="21" width="9.109375" style="50"/>
    <col min="22" max="22" width="9.109375" style="49"/>
    <col min="23" max="206" width="9.109375" style="50"/>
    <col min="207" max="207" width="45.6640625" style="50" customWidth="1"/>
    <col min="208" max="216" width="13.6640625" style="50" customWidth="1"/>
    <col min="217" max="217" width="9.109375" style="50"/>
    <col min="218" max="218" width="9.5546875" style="50" bestFit="1" customWidth="1"/>
    <col min="219" max="462" width="9.109375" style="50"/>
    <col min="463" max="463" width="45.6640625" style="50" customWidth="1"/>
    <col min="464" max="472" width="13.6640625" style="50" customWidth="1"/>
    <col min="473" max="473" width="9.109375" style="50"/>
    <col min="474" max="474" width="9.5546875" style="50" bestFit="1" customWidth="1"/>
    <col min="475" max="718" width="9.109375" style="50"/>
    <col min="719" max="719" width="45.6640625" style="50" customWidth="1"/>
    <col min="720" max="728" width="13.6640625" style="50" customWidth="1"/>
    <col min="729" max="729" width="9.109375" style="50"/>
    <col min="730" max="730" width="9.5546875" style="50" bestFit="1" customWidth="1"/>
    <col min="731" max="974" width="9.109375" style="50"/>
    <col min="975" max="975" width="45.6640625" style="50" customWidth="1"/>
    <col min="976" max="984" width="13.6640625" style="50" customWidth="1"/>
    <col min="985" max="985" width="9.109375" style="50"/>
    <col min="986" max="986" width="9.5546875" style="50" bestFit="1" customWidth="1"/>
    <col min="987" max="1230" width="9.109375" style="50"/>
    <col min="1231" max="1231" width="45.6640625" style="50" customWidth="1"/>
    <col min="1232" max="1240" width="13.6640625" style="50" customWidth="1"/>
    <col min="1241" max="1241" width="9.109375" style="50"/>
    <col min="1242" max="1242" width="9.5546875" style="50" bestFit="1" customWidth="1"/>
    <col min="1243" max="1486" width="9.109375" style="50"/>
    <col min="1487" max="1487" width="45.6640625" style="50" customWidth="1"/>
    <col min="1488" max="1496" width="13.6640625" style="50" customWidth="1"/>
    <col min="1497" max="1497" width="9.109375" style="50"/>
    <col min="1498" max="1498" width="9.5546875" style="50" bestFit="1" customWidth="1"/>
    <col min="1499" max="1742" width="9.109375" style="50"/>
    <col min="1743" max="1743" width="45.6640625" style="50" customWidth="1"/>
    <col min="1744" max="1752" width="13.6640625" style="50" customWidth="1"/>
    <col min="1753" max="1753" width="9.109375" style="50"/>
    <col min="1754" max="1754" width="9.5546875" style="50" bestFit="1" customWidth="1"/>
    <col min="1755" max="1998" width="9.109375" style="50"/>
    <col min="1999" max="1999" width="45.6640625" style="50" customWidth="1"/>
    <col min="2000" max="2008" width="13.6640625" style="50" customWidth="1"/>
    <col min="2009" max="2009" width="9.109375" style="50"/>
    <col min="2010" max="2010" width="9.5546875" style="50" bestFit="1" customWidth="1"/>
    <col min="2011" max="2254" width="9.109375" style="50"/>
    <col min="2255" max="2255" width="45.6640625" style="50" customWidth="1"/>
    <col min="2256" max="2264" width="13.6640625" style="50" customWidth="1"/>
    <col min="2265" max="2265" width="9.109375" style="50"/>
    <col min="2266" max="2266" width="9.5546875" style="50" bestFit="1" customWidth="1"/>
    <col min="2267" max="2510" width="9.109375" style="50"/>
    <col min="2511" max="2511" width="45.6640625" style="50" customWidth="1"/>
    <col min="2512" max="2520" width="13.6640625" style="50" customWidth="1"/>
    <col min="2521" max="2521" width="9.109375" style="50"/>
    <col min="2522" max="2522" width="9.5546875" style="50" bestFit="1" customWidth="1"/>
    <col min="2523" max="2766" width="9.109375" style="50"/>
    <col min="2767" max="2767" width="45.6640625" style="50" customWidth="1"/>
    <col min="2768" max="2776" width="13.6640625" style="50" customWidth="1"/>
    <col min="2777" max="2777" width="9.109375" style="50"/>
    <col min="2778" max="2778" width="9.5546875" style="50" bestFit="1" customWidth="1"/>
    <col min="2779" max="3022" width="9.109375" style="50"/>
    <col min="3023" max="3023" width="45.6640625" style="50" customWidth="1"/>
    <col min="3024" max="3032" width="13.6640625" style="50" customWidth="1"/>
    <col min="3033" max="3033" width="9.109375" style="50"/>
    <col min="3034" max="3034" width="9.5546875" style="50" bestFit="1" customWidth="1"/>
    <col min="3035" max="3278" width="9.109375" style="50"/>
    <col min="3279" max="3279" width="45.6640625" style="50" customWidth="1"/>
    <col min="3280" max="3288" width="13.6640625" style="50" customWidth="1"/>
    <col min="3289" max="3289" width="9.109375" style="50"/>
    <col min="3290" max="3290" width="9.5546875" style="50" bestFit="1" customWidth="1"/>
    <col min="3291" max="3534" width="9.109375" style="50"/>
    <col min="3535" max="3535" width="45.6640625" style="50" customWidth="1"/>
    <col min="3536" max="3544" width="13.6640625" style="50" customWidth="1"/>
    <col min="3545" max="3545" width="9.109375" style="50"/>
    <col min="3546" max="3546" width="9.5546875" style="50" bestFit="1" customWidth="1"/>
    <col min="3547" max="3790" width="9.109375" style="50"/>
    <col min="3791" max="3791" width="45.6640625" style="50" customWidth="1"/>
    <col min="3792" max="3800" width="13.6640625" style="50" customWidth="1"/>
    <col min="3801" max="3801" width="9.109375" style="50"/>
    <col min="3802" max="3802" width="9.5546875" style="50" bestFit="1" customWidth="1"/>
    <col min="3803" max="4046" width="9.109375" style="50"/>
    <col min="4047" max="4047" width="45.6640625" style="50" customWidth="1"/>
    <col min="4048" max="4056" width="13.6640625" style="50" customWidth="1"/>
    <col min="4057" max="4057" width="9.109375" style="50"/>
    <col min="4058" max="4058" width="9.5546875" style="50" bestFit="1" customWidth="1"/>
    <col min="4059" max="4302" width="9.109375" style="50"/>
    <col min="4303" max="4303" width="45.6640625" style="50" customWidth="1"/>
    <col min="4304" max="4312" width="13.6640625" style="50" customWidth="1"/>
    <col min="4313" max="4313" width="9.109375" style="50"/>
    <col min="4314" max="4314" width="9.5546875" style="50" bestFit="1" customWidth="1"/>
    <col min="4315" max="4558" width="9.109375" style="50"/>
    <col min="4559" max="4559" width="45.6640625" style="50" customWidth="1"/>
    <col min="4560" max="4568" width="13.6640625" style="50" customWidth="1"/>
    <col min="4569" max="4569" width="9.109375" style="50"/>
    <col min="4570" max="4570" width="9.5546875" style="50" bestFit="1" customWidth="1"/>
    <col min="4571" max="4814" width="9.109375" style="50"/>
    <col min="4815" max="4815" width="45.6640625" style="50" customWidth="1"/>
    <col min="4816" max="4824" width="13.6640625" style="50" customWidth="1"/>
    <col min="4825" max="4825" width="9.109375" style="50"/>
    <col min="4826" max="4826" width="9.5546875" style="50" bestFit="1" customWidth="1"/>
    <col min="4827" max="5070" width="9.109375" style="50"/>
    <col min="5071" max="5071" width="45.6640625" style="50" customWidth="1"/>
    <col min="5072" max="5080" width="13.6640625" style="50" customWidth="1"/>
    <col min="5081" max="5081" width="9.109375" style="50"/>
    <col min="5082" max="5082" width="9.5546875" style="50" bestFit="1" customWidth="1"/>
    <col min="5083" max="5326" width="9.109375" style="50"/>
    <col min="5327" max="5327" width="45.6640625" style="50" customWidth="1"/>
    <col min="5328" max="5336" width="13.6640625" style="50" customWidth="1"/>
    <col min="5337" max="5337" width="9.109375" style="50"/>
    <col min="5338" max="5338" width="9.5546875" style="50" bestFit="1" customWidth="1"/>
    <col min="5339" max="5582" width="9.109375" style="50"/>
    <col min="5583" max="5583" width="45.6640625" style="50" customWidth="1"/>
    <col min="5584" max="5592" width="13.6640625" style="50" customWidth="1"/>
    <col min="5593" max="5593" width="9.109375" style="50"/>
    <col min="5594" max="5594" width="9.5546875" style="50" bestFit="1" customWidth="1"/>
    <col min="5595" max="5838" width="9.109375" style="50"/>
    <col min="5839" max="5839" width="45.6640625" style="50" customWidth="1"/>
    <col min="5840" max="5848" width="13.6640625" style="50" customWidth="1"/>
    <col min="5849" max="5849" width="9.109375" style="50"/>
    <col min="5850" max="5850" width="9.5546875" style="50" bestFit="1" customWidth="1"/>
    <col min="5851" max="6094" width="9.109375" style="50"/>
    <col min="6095" max="6095" width="45.6640625" style="50" customWidth="1"/>
    <col min="6096" max="6104" width="13.6640625" style="50" customWidth="1"/>
    <col min="6105" max="6105" width="9.109375" style="50"/>
    <col min="6106" max="6106" width="9.5546875" style="50" bestFit="1" customWidth="1"/>
    <col min="6107" max="6350" width="9.109375" style="50"/>
    <col min="6351" max="6351" width="45.6640625" style="50" customWidth="1"/>
    <col min="6352" max="6360" width="13.6640625" style="50" customWidth="1"/>
    <col min="6361" max="6361" width="9.109375" style="50"/>
    <col min="6362" max="6362" width="9.5546875" style="50" bestFit="1" customWidth="1"/>
    <col min="6363" max="6606" width="9.109375" style="50"/>
    <col min="6607" max="6607" width="45.6640625" style="50" customWidth="1"/>
    <col min="6608" max="6616" width="13.6640625" style="50" customWidth="1"/>
    <col min="6617" max="6617" width="9.109375" style="50"/>
    <col min="6618" max="6618" width="9.5546875" style="50" bestFit="1" customWidth="1"/>
    <col min="6619" max="6862" width="9.109375" style="50"/>
    <col min="6863" max="6863" width="45.6640625" style="50" customWidth="1"/>
    <col min="6864" max="6872" width="13.6640625" style="50" customWidth="1"/>
    <col min="6873" max="6873" width="9.109375" style="50"/>
    <col min="6874" max="6874" width="9.5546875" style="50" bestFit="1" customWidth="1"/>
    <col min="6875" max="7118" width="9.109375" style="50"/>
    <col min="7119" max="7119" width="45.6640625" style="50" customWidth="1"/>
    <col min="7120" max="7128" width="13.6640625" style="50" customWidth="1"/>
    <col min="7129" max="7129" width="9.109375" style="50"/>
    <col min="7130" max="7130" width="9.5546875" style="50" bestFit="1" customWidth="1"/>
    <col min="7131" max="7374" width="9.109375" style="50"/>
    <col min="7375" max="7375" width="45.6640625" style="50" customWidth="1"/>
    <col min="7376" max="7384" width="13.6640625" style="50" customWidth="1"/>
    <col min="7385" max="7385" width="9.109375" style="50"/>
    <col min="7386" max="7386" width="9.5546875" style="50" bestFit="1" customWidth="1"/>
    <col min="7387" max="7630" width="9.109375" style="50"/>
    <col min="7631" max="7631" width="45.6640625" style="50" customWidth="1"/>
    <col min="7632" max="7640" width="13.6640625" style="50" customWidth="1"/>
    <col min="7641" max="7641" width="9.109375" style="50"/>
    <col min="7642" max="7642" width="9.5546875" style="50" bestFit="1" customWidth="1"/>
    <col min="7643" max="7886" width="9.109375" style="50"/>
    <col min="7887" max="7887" width="45.6640625" style="50" customWidth="1"/>
    <col min="7888" max="7896" width="13.6640625" style="50" customWidth="1"/>
    <col min="7897" max="7897" width="9.109375" style="50"/>
    <col min="7898" max="7898" width="9.5546875" style="50" bestFit="1" customWidth="1"/>
    <col min="7899" max="8142" width="9.109375" style="50"/>
    <col min="8143" max="8143" width="45.6640625" style="50" customWidth="1"/>
    <col min="8144" max="8152" width="13.6640625" style="50" customWidth="1"/>
    <col min="8153" max="8153" width="9.109375" style="50"/>
    <col min="8154" max="8154" width="9.5546875" style="50" bestFit="1" customWidth="1"/>
    <col min="8155" max="8398" width="9.109375" style="50"/>
    <col min="8399" max="8399" width="45.6640625" style="50" customWidth="1"/>
    <col min="8400" max="8408" width="13.6640625" style="50" customWidth="1"/>
    <col min="8409" max="8409" width="9.109375" style="50"/>
    <col min="8410" max="8410" width="9.5546875" style="50" bestFit="1" customWidth="1"/>
    <col min="8411" max="8654" width="9.109375" style="50"/>
    <col min="8655" max="8655" width="45.6640625" style="50" customWidth="1"/>
    <col min="8656" max="8664" width="13.6640625" style="50" customWidth="1"/>
    <col min="8665" max="8665" width="9.109375" style="50"/>
    <col min="8666" max="8666" width="9.5546875" style="50" bestFit="1" customWidth="1"/>
    <col min="8667" max="8910" width="9.109375" style="50"/>
    <col min="8911" max="8911" width="45.6640625" style="50" customWidth="1"/>
    <col min="8912" max="8920" width="13.6640625" style="50" customWidth="1"/>
    <col min="8921" max="8921" width="9.109375" style="50"/>
    <col min="8922" max="8922" width="9.5546875" style="50" bestFit="1" customWidth="1"/>
    <col min="8923" max="9166" width="9.109375" style="50"/>
    <col min="9167" max="9167" width="45.6640625" style="50" customWidth="1"/>
    <col min="9168" max="9176" width="13.6640625" style="50" customWidth="1"/>
    <col min="9177" max="9177" width="9.109375" style="50"/>
    <col min="9178" max="9178" width="9.5546875" style="50" bestFit="1" customWidth="1"/>
    <col min="9179" max="9422" width="9.109375" style="50"/>
    <col min="9423" max="9423" width="45.6640625" style="50" customWidth="1"/>
    <col min="9424" max="9432" width="13.6640625" style="50" customWidth="1"/>
    <col min="9433" max="9433" width="9.109375" style="50"/>
    <col min="9434" max="9434" width="9.5546875" style="50" bestFit="1" customWidth="1"/>
    <col min="9435" max="9678" width="9.109375" style="50"/>
    <col min="9679" max="9679" width="45.6640625" style="50" customWidth="1"/>
    <col min="9680" max="9688" width="13.6640625" style="50" customWidth="1"/>
    <col min="9689" max="9689" width="9.109375" style="50"/>
    <col min="9690" max="9690" width="9.5546875" style="50" bestFit="1" customWidth="1"/>
    <col min="9691" max="9934" width="9.109375" style="50"/>
    <col min="9935" max="9935" width="45.6640625" style="50" customWidth="1"/>
    <col min="9936" max="9944" width="13.6640625" style="50" customWidth="1"/>
    <col min="9945" max="9945" width="9.109375" style="50"/>
    <col min="9946" max="9946" width="9.5546875" style="50" bestFit="1" customWidth="1"/>
    <col min="9947" max="10190" width="9.109375" style="50"/>
    <col min="10191" max="10191" width="45.6640625" style="50" customWidth="1"/>
    <col min="10192" max="10200" width="13.6640625" style="50" customWidth="1"/>
    <col min="10201" max="10201" width="9.109375" style="50"/>
    <col min="10202" max="10202" width="9.5546875" style="50" bestFit="1" customWidth="1"/>
    <col min="10203" max="10446" width="9.109375" style="50"/>
    <col min="10447" max="10447" width="45.6640625" style="50" customWidth="1"/>
    <col min="10448" max="10456" width="13.6640625" style="50" customWidth="1"/>
    <col min="10457" max="10457" width="9.109375" style="50"/>
    <col min="10458" max="10458" width="9.5546875" style="50" bestFit="1" customWidth="1"/>
    <col min="10459" max="10702" width="9.109375" style="50"/>
    <col min="10703" max="10703" width="45.6640625" style="50" customWidth="1"/>
    <col min="10704" max="10712" width="13.6640625" style="50" customWidth="1"/>
    <col min="10713" max="10713" width="9.109375" style="50"/>
    <col min="10714" max="10714" width="9.5546875" style="50" bestFit="1" customWidth="1"/>
    <col min="10715" max="10958" width="9.109375" style="50"/>
    <col min="10959" max="10959" width="45.6640625" style="50" customWidth="1"/>
    <col min="10960" max="10968" width="13.6640625" style="50" customWidth="1"/>
    <col min="10969" max="10969" width="9.109375" style="50"/>
    <col min="10970" max="10970" width="9.5546875" style="50" bestFit="1" customWidth="1"/>
    <col min="10971" max="11214" width="9.109375" style="50"/>
    <col min="11215" max="11215" width="45.6640625" style="50" customWidth="1"/>
    <col min="11216" max="11224" width="13.6640625" style="50" customWidth="1"/>
    <col min="11225" max="11225" width="9.109375" style="50"/>
    <col min="11226" max="11226" width="9.5546875" style="50" bestFit="1" customWidth="1"/>
    <col min="11227" max="11470" width="9.109375" style="50"/>
    <col min="11471" max="11471" width="45.6640625" style="50" customWidth="1"/>
    <col min="11472" max="11480" width="13.6640625" style="50" customWidth="1"/>
    <col min="11481" max="11481" width="9.109375" style="50"/>
    <col min="11482" max="11482" width="9.5546875" style="50" bestFit="1" customWidth="1"/>
    <col min="11483" max="11726" width="9.109375" style="50"/>
    <col min="11727" max="11727" width="45.6640625" style="50" customWidth="1"/>
    <col min="11728" max="11736" width="13.6640625" style="50" customWidth="1"/>
    <col min="11737" max="11737" width="9.109375" style="50"/>
    <col min="11738" max="11738" width="9.5546875" style="50" bestFit="1" customWidth="1"/>
    <col min="11739" max="11982" width="9.109375" style="50"/>
    <col min="11983" max="11983" width="45.6640625" style="50" customWidth="1"/>
    <col min="11984" max="11992" width="13.6640625" style="50" customWidth="1"/>
    <col min="11993" max="11993" width="9.109375" style="50"/>
    <col min="11994" max="11994" width="9.5546875" style="50" bestFit="1" customWidth="1"/>
    <col min="11995" max="12238" width="9.109375" style="50"/>
    <col min="12239" max="12239" width="45.6640625" style="50" customWidth="1"/>
    <col min="12240" max="12248" width="13.6640625" style="50" customWidth="1"/>
    <col min="12249" max="12249" width="9.109375" style="50"/>
    <col min="12250" max="12250" width="9.5546875" style="50" bestFit="1" customWidth="1"/>
    <col min="12251" max="12494" width="9.109375" style="50"/>
    <col min="12495" max="12495" width="45.6640625" style="50" customWidth="1"/>
    <col min="12496" max="12504" width="13.6640625" style="50" customWidth="1"/>
    <col min="12505" max="12505" width="9.109375" style="50"/>
    <col min="12506" max="12506" width="9.5546875" style="50" bestFit="1" customWidth="1"/>
    <col min="12507" max="12750" width="9.109375" style="50"/>
    <col min="12751" max="12751" width="45.6640625" style="50" customWidth="1"/>
    <col min="12752" max="12760" width="13.6640625" style="50" customWidth="1"/>
    <col min="12761" max="12761" width="9.109375" style="50"/>
    <col min="12762" max="12762" width="9.5546875" style="50" bestFit="1" customWidth="1"/>
    <col min="12763" max="13006" width="9.109375" style="50"/>
    <col min="13007" max="13007" width="45.6640625" style="50" customWidth="1"/>
    <col min="13008" max="13016" width="13.6640625" style="50" customWidth="1"/>
    <col min="13017" max="13017" width="9.109375" style="50"/>
    <col min="13018" max="13018" width="9.5546875" style="50" bestFit="1" customWidth="1"/>
    <col min="13019" max="13262" width="9.109375" style="50"/>
    <col min="13263" max="13263" width="45.6640625" style="50" customWidth="1"/>
    <col min="13264" max="13272" width="13.6640625" style="50" customWidth="1"/>
    <col min="13273" max="13273" width="9.109375" style="50"/>
    <col min="13274" max="13274" width="9.5546875" style="50" bestFit="1" customWidth="1"/>
    <col min="13275" max="13518" width="9.109375" style="50"/>
    <col min="13519" max="13519" width="45.6640625" style="50" customWidth="1"/>
    <col min="13520" max="13528" width="13.6640625" style="50" customWidth="1"/>
    <col min="13529" max="13529" width="9.109375" style="50"/>
    <col min="13530" max="13530" width="9.5546875" style="50" bestFit="1" customWidth="1"/>
    <col min="13531" max="13774" width="9.109375" style="50"/>
    <col min="13775" max="13775" width="45.6640625" style="50" customWidth="1"/>
    <col min="13776" max="13784" width="13.6640625" style="50" customWidth="1"/>
    <col min="13785" max="13785" width="9.109375" style="50"/>
    <col min="13786" max="13786" width="9.5546875" style="50" bestFit="1" customWidth="1"/>
    <col min="13787" max="14030" width="9.109375" style="50"/>
    <col min="14031" max="14031" width="45.6640625" style="50" customWidth="1"/>
    <col min="14032" max="14040" width="13.6640625" style="50" customWidth="1"/>
    <col min="14041" max="14041" width="9.109375" style="50"/>
    <col min="14042" max="14042" width="9.5546875" style="50" bestFit="1" customWidth="1"/>
    <col min="14043" max="14286" width="9.109375" style="50"/>
    <col min="14287" max="14287" width="45.6640625" style="50" customWidth="1"/>
    <col min="14288" max="14296" width="13.6640625" style="50" customWidth="1"/>
    <col min="14297" max="14297" width="9.109375" style="50"/>
    <col min="14298" max="14298" width="9.5546875" style="50" bestFit="1" customWidth="1"/>
    <col min="14299" max="14542" width="9.109375" style="50"/>
    <col min="14543" max="14543" width="45.6640625" style="50" customWidth="1"/>
    <col min="14544" max="14552" width="13.6640625" style="50" customWidth="1"/>
    <col min="14553" max="14553" width="9.109375" style="50"/>
    <col min="14554" max="14554" width="9.5546875" style="50" bestFit="1" customWidth="1"/>
    <col min="14555" max="14798" width="9.109375" style="50"/>
    <col min="14799" max="14799" width="45.6640625" style="50" customWidth="1"/>
    <col min="14800" max="14808" width="13.6640625" style="50" customWidth="1"/>
    <col min="14809" max="14809" width="9.109375" style="50"/>
    <col min="14810" max="14810" width="9.5546875" style="50" bestFit="1" customWidth="1"/>
    <col min="14811" max="15054" width="9.109375" style="50"/>
    <col min="15055" max="15055" width="45.6640625" style="50" customWidth="1"/>
    <col min="15056" max="15064" width="13.6640625" style="50" customWidth="1"/>
    <col min="15065" max="15065" width="9.109375" style="50"/>
    <col min="15066" max="15066" width="9.5546875" style="50" bestFit="1" customWidth="1"/>
    <col min="15067" max="15310" width="9.109375" style="50"/>
    <col min="15311" max="15311" width="45.6640625" style="50" customWidth="1"/>
    <col min="15312" max="15320" width="13.6640625" style="50" customWidth="1"/>
    <col min="15321" max="15321" width="9.109375" style="50"/>
    <col min="15322" max="15322" width="9.5546875" style="50" bestFit="1" customWidth="1"/>
    <col min="15323" max="15566" width="9.109375" style="50"/>
    <col min="15567" max="15567" width="45.6640625" style="50" customWidth="1"/>
    <col min="15568" max="15576" width="13.6640625" style="50" customWidth="1"/>
    <col min="15577" max="15577" width="9.109375" style="50"/>
    <col min="15578" max="15578" width="9.5546875" style="50" bestFit="1" customWidth="1"/>
    <col min="15579" max="15822" width="9.109375" style="50"/>
    <col min="15823" max="15823" width="45.6640625" style="50" customWidth="1"/>
    <col min="15824" max="15832" width="13.6640625" style="50" customWidth="1"/>
    <col min="15833" max="15833" width="9.109375" style="50"/>
    <col min="15834" max="15834" width="9.5546875" style="50" bestFit="1" customWidth="1"/>
    <col min="15835" max="16078" width="9.109375" style="50"/>
    <col min="16079" max="16079" width="45.6640625" style="50" customWidth="1"/>
    <col min="16080" max="16088" width="13.6640625" style="50" customWidth="1"/>
    <col min="16089" max="16089" width="9.109375" style="50"/>
    <col min="16090" max="16090" width="9.5546875" style="50" bestFit="1" customWidth="1"/>
    <col min="16091" max="16384" width="9.109375" style="50"/>
  </cols>
  <sheetData>
    <row r="1" spans="1:114" x14ac:dyDescent="0.3">
      <c r="A1" s="50" t="s">
        <v>228</v>
      </c>
    </row>
    <row r="2" spans="1:114" ht="12.75" customHeight="1" x14ac:dyDescent="0.3">
      <c r="A2" s="48"/>
    </row>
    <row r="3" spans="1:114" s="51" customFormat="1" ht="15" thickBot="1" x14ac:dyDescent="0.35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</row>
    <row r="4" spans="1:114" ht="15" thickTop="1" x14ac:dyDescent="0.3">
      <c r="A4" s="52" t="s">
        <v>231</v>
      </c>
      <c r="B4" s="53">
        <f>'All Countries (Aggregate)'!B15</f>
        <v>8885</v>
      </c>
      <c r="C4" s="53">
        <f>'All Countries (Aggregate)'!C15</f>
        <v>9695</v>
      </c>
      <c r="D4" s="53">
        <f>'All Countries (Aggregate)'!D15</f>
        <v>10729</v>
      </c>
      <c r="E4" s="53">
        <f>'All Countries (Aggregate)'!E15</f>
        <v>11439</v>
      </c>
      <c r="F4" s="53">
        <f>'All Countries (Aggregate)'!F15</f>
        <v>11815</v>
      </c>
      <c r="G4" s="53">
        <f>'All Countries (Aggregate)'!G15</f>
        <v>12221</v>
      </c>
      <c r="H4" s="53">
        <f>'All Countries (Aggregate)'!H15</f>
        <v>12637</v>
      </c>
      <c r="I4" s="53">
        <f>'All Countries (Aggregate)'!I15</f>
        <v>13047</v>
      </c>
      <c r="J4" s="53">
        <f>'All Countries (Aggregate)'!J15</f>
        <v>14206</v>
      </c>
      <c r="K4" s="53">
        <f>'All Countries (Aggregate)'!K15</f>
        <v>15542</v>
      </c>
      <c r="L4" s="53">
        <f>'All Countries (Aggregate)'!L15</f>
        <v>17006</v>
      </c>
      <c r="M4" s="53">
        <f>'All Countries (Aggregate)'!M15</f>
        <v>18365</v>
      </c>
      <c r="N4" s="53">
        <f>'All Countries (Aggregate)'!N15</f>
        <v>20525</v>
      </c>
      <c r="O4" s="53">
        <f>'All Countries (Aggregate)'!O15</f>
        <v>23062</v>
      </c>
      <c r="P4" s="53">
        <f>'All Countries (Aggregate)'!P15</f>
        <v>26153</v>
      </c>
      <c r="Q4" s="53">
        <f>'All Countries (Aggregate)'!Q15</f>
        <v>30272</v>
      </c>
      <c r="R4" s="53">
        <f>'All Countries (Aggregate)'!R15</f>
        <v>35284</v>
      </c>
      <c r="S4" s="53">
        <f>'All Countries (Aggregate)'!S15</f>
        <v>40135</v>
      </c>
      <c r="T4" s="53">
        <f>'All Countries (Aggregate)'!T15</f>
        <v>44825</v>
      </c>
      <c r="U4" s="53">
        <f>'All Countries (Aggregate)'!U15</f>
        <v>47263</v>
      </c>
      <c r="V4" s="53">
        <f>'All Countries (Aggregate)'!V15</f>
        <v>47857</v>
      </c>
      <c r="W4" s="53">
        <f>'All Countries (Aggregate)'!W15</f>
        <v>38710</v>
      </c>
      <c r="X4" s="53">
        <f>'All Countries (Aggregate)'!X15</f>
        <v>32918</v>
      </c>
      <c r="Y4" s="53">
        <f>'All Countries (Aggregate)'!Y15</f>
        <v>37974</v>
      </c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3">
      <c r="A5" s="55"/>
      <c r="B5" s="56"/>
      <c r="C5" s="56"/>
      <c r="D5" s="56"/>
      <c r="E5" s="56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6"/>
      <c r="W5" s="56"/>
      <c r="X5" s="56"/>
      <c r="Y5" s="56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3">
      <c r="A6" s="46" t="s">
        <v>46</v>
      </c>
      <c r="B6" s="56">
        <f>China!B15</f>
        <v>888</v>
      </c>
      <c r="C6" s="56">
        <f>China!C15</f>
        <v>999</v>
      </c>
      <c r="D6" s="56">
        <f>China!D15</f>
        <v>1120</v>
      </c>
      <c r="E6" s="56">
        <f>China!E15</f>
        <v>1203</v>
      </c>
      <c r="F6" s="56">
        <f>China!F15</f>
        <v>1240</v>
      </c>
      <c r="G6" s="56">
        <f>China!G15</f>
        <v>1285</v>
      </c>
      <c r="H6" s="56">
        <f>China!H15</f>
        <v>1343</v>
      </c>
      <c r="I6" s="56">
        <f>China!I15</f>
        <v>1367</v>
      </c>
      <c r="J6" s="56">
        <f>China!J15</f>
        <v>1575</v>
      </c>
      <c r="K6" s="56">
        <f>China!K15</f>
        <v>1891</v>
      </c>
      <c r="L6" s="56">
        <f>China!L15</f>
        <v>2450</v>
      </c>
      <c r="M6" s="56">
        <f>China!M15</f>
        <v>3223</v>
      </c>
      <c r="N6" s="56">
        <f>China!N15</f>
        <v>4321</v>
      </c>
      <c r="O6" s="56">
        <f>China!O15</f>
        <v>5731</v>
      </c>
      <c r="P6" s="56">
        <f>China!P15</f>
        <v>7362</v>
      </c>
      <c r="Q6" s="56">
        <f>China!Q15</f>
        <v>9213</v>
      </c>
      <c r="R6" s="56">
        <f>China!R15</f>
        <v>11267</v>
      </c>
      <c r="S6" s="56">
        <f>China!S15</f>
        <v>13453</v>
      </c>
      <c r="T6" s="56">
        <f>China!T15</f>
        <v>15869</v>
      </c>
      <c r="U6" s="56">
        <f>China!U15</f>
        <v>17286</v>
      </c>
      <c r="V6" s="56">
        <f>China!V15</f>
        <v>17801</v>
      </c>
      <c r="W6" s="56">
        <f>China!W15</f>
        <v>14333</v>
      </c>
      <c r="X6" s="56">
        <f>China!X15</f>
        <v>10861</v>
      </c>
      <c r="Y6" s="56">
        <f>China!Y15</f>
        <v>12274</v>
      </c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3">
      <c r="A7" s="46" t="s">
        <v>50</v>
      </c>
      <c r="B7" s="56">
        <f>India!B15</f>
        <v>654</v>
      </c>
      <c r="C7" s="56">
        <f>India!C15</f>
        <v>829</v>
      </c>
      <c r="D7" s="56">
        <f>India!D15</f>
        <v>1081</v>
      </c>
      <c r="E7" s="56">
        <f>India!E15</f>
        <v>1299</v>
      </c>
      <c r="F7" s="56">
        <f>India!F15</f>
        <v>1480</v>
      </c>
      <c r="G7" s="56">
        <f>India!G15</f>
        <v>1617</v>
      </c>
      <c r="H7" s="56">
        <f>India!H15</f>
        <v>1658</v>
      </c>
      <c r="I7" s="56">
        <f>India!I15</f>
        <v>1692</v>
      </c>
      <c r="J7" s="56">
        <f>India!J15</f>
        <v>2041</v>
      </c>
      <c r="K7" s="56">
        <f>India!K15</f>
        <v>2358</v>
      </c>
      <c r="L7" s="56">
        <f>India!L15</f>
        <v>2606</v>
      </c>
      <c r="M7" s="56">
        <f>India!M15</f>
        <v>2738</v>
      </c>
      <c r="N7" s="56">
        <f>India!N15</f>
        <v>2864</v>
      </c>
      <c r="O7" s="56">
        <f>India!O15</f>
        <v>2917</v>
      </c>
      <c r="P7" s="56">
        <f>India!P15</f>
        <v>3199</v>
      </c>
      <c r="Q7" s="56">
        <f>India!Q15</f>
        <v>3999</v>
      </c>
      <c r="R7" s="56">
        <f>India!R15</f>
        <v>5274</v>
      </c>
      <c r="S7" s="56">
        <f>India!S15</f>
        <v>6558</v>
      </c>
      <c r="T7" s="56">
        <f>India!T15</f>
        <v>7230</v>
      </c>
      <c r="U7" s="56">
        <f>India!U15</f>
        <v>7569</v>
      </c>
      <c r="V7" s="56">
        <f>India!V15</f>
        <v>7695</v>
      </c>
      <c r="W7" s="56">
        <f>India!W15</f>
        <v>6189</v>
      </c>
      <c r="X7" s="56">
        <f>India!X15</f>
        <v>5931</v>
      </c>
      <c r="Y7" s="56">
        <f>India!Y15</f>
        <v>7137</v>
      </c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3">
      <c r="A8" s="46" t="s">
        <v>60</v>
      </c>
      <c r="B8" s="56">
        <f>'South Korea'!B15</f>
        <v>843</v>
      </c>
      <c r="C8" s="56">
        <f>'South Korea'!C15</f>
        <v>945</v>
      </c>
      <c r="D8" s="56">
        <f>'South Korea'!D15</f>
        <v>1074</v>
      </c>
      <c r="E8" s="56">
        <f>'South Korea'!E15</f>
        <v>1179</v>
      </c>
      <c r="F8" s="56">
        <f>'South Korea'!F15</f>
        <v>1274</v>
      </c>
      <c r="G8" s="56">
        <f>'South Korea'!G15</f>
        <v>1366</v>
      </c>
      <c r="H8" s="56">
        <f>'South Korea'!H15</f>
        <v>1501</v>
      </c>
      <c r="I8" s="56">
        <f>'South Korea'!I15</f>
        <v>1658</v>
      </c>
      <c r="J8" s="56">
        <f>'South Korea'!J15</f>
        <v>1871</v>
      </c>
      <c r="K8" s="56">
        <f>'South Korea'!K15</f>
        <v>2087</v>
      </c>
      <c r="L8" s="56">
        <f>'South Korea'!L15</f>
        <v>2204</v>
      </c>
      <c r="M8" s="56">
        <f>'South Korea'!M15</f>
        <v>2275</v>
      </c>
      <c r="N8" s="56">
        <f>'South Korea'!N15</f>
        <v>2397</v>
      </c>
      <c r="O8" s="56">
        <f>'South Korea'!O15</f>
        <v>2442</v>
      </c>
      <c r="P8" s="56">
        <f>'South Korea'!P15</f>
        <v>2442</v>
      </c>
      <c r="Q8" s="56">
        <f>'South Korea'!Q15</f>
        <v>2426</v>
      </c>
      <c r="R8" s="56">
        <f>'South Korea'!R15</f>
        <v>2450</v>
      </c>
      <c r="S8" s="56">
        <f>'South Korea'!S15</f>
        <v>2512</v>
      </c>
      <c r="T8" s="56">
        <f>'South Korea'!T15</f>
        <v>2607</v>
      </c>
      <c r="U8" s="56">
        <f>'South Korea'!U15</f>
        <v>2589</v>
      </c>
      <c r="V8" s="56">
        <f>'South Korea'!V15</f>
        <v>2505</v>
      </c>
      <c r="W8" s="56">
        <f>'South Korea'!W15</f>
        <v>1962</v>
      </c>
      <c r="X8" s="56">
        <f>'South Korea'!X15</f>
        <v>1558</v>
      </c>
      <c r="Y8" s="56">
        <f>'South Korea'!Y15</f>
        <v>1797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3">
      <c r="A9" s="46" t="s">
        <v>45</v>
      </c>
      <c r="B9" s="56">
        <f>Canada!B15</f>
        <v>481</v>
      </c>
      <c r="C9" s="56">
        <f>Canada!C15</f>
        <v>527</v>
      </c>
      <c r="D9" s="56">
        <f>Canada!D15</f>
        <v>584</v>
      </c>
      <c r="E9" s="56">
        <f>Canada!E15</f>
        <v>621</v>
      </c>
      <c r="F9" s="56">
        <f>Canada!F15</f>
        <v>660</v>
      </c>
      <c r="G9" s="56">
        <f>Canada!G15</f>
        <v>723</v>
      </c>
      <c r="H9" s="56">
        <f>Canada!H15</f>
        <v>775</v>
      </c>
      <c r="I9" s="56">
        <f>Canada!I15</f>
        <v>832</v>
      </c>
      <c r="J9" s="56">
        <f>Canada!J15</f>
        <v>878</v>
      </c>
      <c r="K9" s="56">
        <f>Canada!K15</f>
        <v>930</v>
      </c>
      <c r="L9" s="56">
        <f>Canada!L15</f>
        <v>977</v>
      </c>
      <c r="M9" s="56">
        <f>Canada!M15</f>
        <v>1005</v>
      </c>
      <c r="N9" s="56">
        <f>Canada!N15</f>
        <v>1057</v>
      </c>
      <c r="O9" s="56">
        <f>Canada!O15</f>
        <v>1111</v>
      </c>
      <c r="P9" s="56">
        <f>Canada!P15</f>
        <v>1170</v>
      </c>
      <c r="Q9" s="56">
        <f>Canada!Q15</f>
        <v>1251</v>
      </c>
      <c r="R9" s="56">
        <f>Canada!R15</f>
        <v>1316</v>
      </c>
      <c r="S9" s="56">
        <f>Canada!S15</f>
        <v>1351</v>
      </c>
      <c r="T9" s="56">
        <f>Canada!T15</f>
        <v>1375</v>
      </c>
      <c r="U9" s="56">
        <f>Canada!U15</f>
        <v>1395</v>
      </c>
      <c r="V9" s="56">
        <f>Canada!V15</f>
        <v>1411</v>
      </c>
      <c r="W9" s="56">
        <f>Canada!W15</f>
        <v>1191</v>
      </c>
      <c r="X9" s="56">
        <f>Canada!X15</f>
        <v>1124</v>
      </c>
      <c r="Y9" s="56">
        <f>Canada!Y15</f>
        <v>1280</v>
      </c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3">
      <c r="A10" s="46" t="s">
        <v>61</v>
      </c>
      <c r="B10" s="56">
        <f>Taiwan!B15</f>
        <v>630</v>
      </c>
      <c r="C10" s="56">
        <f>Taiwan!C15</f>
        <v>626</v>
      </c>
      <c r="D10" s="56">
        <f>Taiwan!D15</f>
        <v>651</v>
      </c>
      <c r="E10" s="56">
        <f>Taiwan!E15</f>
        <v>667</v>
      </c>
      <c r="F10" s="56">
        <f>Taiwan!F15</f>
        <v>663</v>
      </c>
      <c r="G10" s="56">
        <f>Taiwan!G15</f>
        <v>674</v>
      </c>
      <c r="H10" s="56">
        <f>Taiwan!H15</f>
        <v>712</v>
      </c>
      <c r="I10" s="56">
        <f>Taiwan!I15</f>
        <v>760</v>
      </c>
      <c r="J10" s="56">
        <f>Taiwan!J15</f>
        <v>800</v>
      </c>
      <c r="K10" s="56">
        <f>Taiwan!K15</f>
        <v>808</v>
      </c>
      <c r="L10" s="56">
        <f>Taiwan!L15</f>
        <v>784</v>
      </c>
      <c r="M10" s="56">
        <f>Taiwan!M15</f>
        <v>755</v>
      </c>
      <c r="N10" s="56">
        <f>Taiwan!N15</f>
        <v>750</v>
      </c>
      <c r="O10" s="56">
        <f>Taiwan!O15</f>
        <v>744</v>
      </c>
      <c r="P10" s="56">
        <f>Taiwan!P15</f>
        <v>745</v>
      </c>
      <c r="Q10" s="56">
        <f>Taiwan!Q15</f>
        <v>761</v>
      </c>
      <c r="R10" s="56">
        <f>Taiwan!R15</f>
        <v>793</v>
      </c>
      <c r="S10" s="56">
        <f>Taiwan!S15</f>
        <v>853</v>
      </c>
      <c r="T10" s="56">
        <f>Taiwan!T15</f>
        <v>945</v>
      </c>
      <c r="U10" s="56">
        <f>Taiwan!U15</f>
        <v>1018</v>
      </c>
      <c r="V10" s="56">
        <f>Taiwan!V15</f>
        <v>1054</v>
      </c>
      <c r="W10" s="56">
        <f>Taiwan!W15</f>
        <v>863</v>
      </c>
      <c r="X10" s="56">
        <f>Taiwan!X15</f>
        <v>729</v>
      </c>
      <c r="Y10" s="56">
        <f>Taiwan!Y15</f>
        <v>844</v>
      </c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3">
      <c r="A11" s="46" t="s">
        <v>78</v>
      </c>
      <c r="B11" s="56">
        <f>'Saudi Arabia'!B15</f>
        <v>79</v>
      </c>
      <c r="C11" s="56">
        <f>'Saudi Arabia'!C15</f>
        <v>85</v>
      </c>
      <c r="D11" s="56">
        <f>'Saudi Arabia'!D15</f>
        <v>92</v>
      </c>
      <c r="E11" s="56">
        <f>'Saudi Arabia'!E15</f>
        <v>85</v>
      </c>
      <c r="F11" s="56">
        <f>'Saudi Arabia'!F15</f>
        <v>70</v>
      </c>
      <c r="G11" s="56">
        <f>'Saudi Arabia'!G15</f>
        <v>63</v>
      </c>
      <c r="H11" s="56">
        <f>'Saudi Arabia'!H15</f>
        <v>64</v>
      </c>
      <c r="I11" s="56">
        <f>'Saudi Arabia'!I15</f>
        <v>105</v>
      </c>
      <c r="J11" s="56">
        <f>'Saudi Arabia'!J15</f>
        <v>158</v>
      </c>
      <c r="K11" s="56">
        <f>'Saudi Arabia'!K15</f>
        <v>215</v>
      </c>
      <c r="L11" s="56">
        <f>'Saudi Arabia'!L15</f>
        <v>284</v>
      </c>
      <c r="M11" s="56">
        <f>'Saudi Arabia'!M15</f>
        <v>402</v>
      </c>
      <c r="N11" s="56">
        <f>'Saudi Arabia'!N15</f>
        <v>636</v>
      </c>
      <c r="O11" s="56">
        <f>'Saudi Arabia'!O15</f>
        <v>963</v>
      </c>
      <c r="P11" s="56">
        <f>'Saudi Arabia'!P15</f>
        <v>1271</v>
      </c>
      <c r="Q11" s="56">
        <f>'Saudi Arabia'!Q15</f>
        <v>1595</v>
      </c>
      <c r="R11" s="56">
        <f>'Saudi Arabia'!R15</f>
        <v>1917</v>
      </c>
      <c r="S11" s="56">
        <f>'Saudi Arabia'!S15</f>
        <v>1931</v>
      </c>
      <c r="T11" s="56">
        <f>'Saudi Arabia'!T15</f>
        <v>1829</v>
      </c>
      <c r="U11" s="56">
        <f>'Saudi Arabia'!U15</f>
        <v>1647</v>
      </c>
      <c r="V11" s="56">
        <f>'Saudi Arabia'!V15</f>
        <v>1426</v>
      </c>
      <c r="W11" s="56">
        <f>'Saudi Arabia'!W15</f>
        <v>1017</v>
      </c>
      <c r="X11" s="56">
        <f>'Saudi Arabia'!X15</f>
        <v>729</v>
      </c>
      <c r="Y11" s="56">
        <f>'Saudi Arabia'!Y15</f>
        <v>761</v>
      </c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3">
      <c r="A12" s="46" t="s">
        <v>44</v>
      </c>
      <c r="B12" s="56">
        <f>Brazil!B15</f>
        <v>155</v>
      </c>
      <c r="C12" s="56">
        <f>Brazil!C15</f>
        <v>168</v>
      </c>
      <c r="D12" s="56">
        <f>Brazil!D15</f>
        <v>179</v>
      </c>
      <c r="E12" s="56">
        <f>Brazil!E15</f>
        <v>180</v>
      </c>
      <c r="F12" s="56">
        <f>Brazil!F15</f>
        <v>176</v>
      </c>
      <c r="G12" s="56">
        <f>Brazil!G15</f>
        <v>172</v>
      </c>
      <c r="H12" s="56">
        <f>Brazil!H15</f>
        <v>167</v>
      </c>
      <c r="I12" s="56">
        <f>Brazil!I15</f>
        <v>169</v>
      </c>
      <c r="J12" s="56">
        <f>Brazil!J15</f>
        <v>192</v>
      </c>
      <c r="K12" s="56">
        <f>Brazil!K15</f>
        <v>228</v>
      </c>
      <c r="L12" s="56">
        <f>Brazil!L15</f>
        <v>252</v>
      </c>
      <c r="M12" s="56">
        <f>Brazil!M15</f>
        <v>271</v>
      </c>
      <c r="N12" s="56">
        <f>Brazil!N15</f>
        <v>312</v>
      </c>
      <c r="O12" s="56">
        <f>Brazil!O15</f>
        <v>352</v>
      </c>
      <c r="P12" s="56">
        <f>Brazil!P15</f>
        <v>383</v>
      </c>
      <c r="Q12" s="56">
        <f>Brazil!Q15</f>
        <v>432</v>
      </c>
      <c r="R12" s="56">
        <f>Brazil!R15</f>
        <v>499</v>
      </c>
      <c r="S12" s="56">
        <f>Brazil!S15</f>
        <v>562</v>
      </c>
      <c r="T12" s="56">
        <f>Brazil!T15</f>
        <v>688</v>
      </c>
      <c r="U12" s="56">
        <f>Brazil!U15</f>
        <v>812</v>
      </c>
      <c r="V12" s="56">
        <f>Brazil!V15</f>
        <v>901</v>
      </c>
      <c r="W12" s="56">
        <f>Brazil!W15</f>
        <v>749</v>
      </c>
      <c r="X12" s="56">
        <f>Brazil!X15</f>
        <v>640</v>
      </c>
      <c r="Y12" s="56">
        <f>Brazil!Y15</f>
        <v>748</v>
      </c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3">
      <c r="A13" s="46" t="s">
        <v>52</v>
      </c>
      <c r="B13" s="56">
        <f>Japan!B15</f>
        <v>909</v>
      </c>
      <c r="C13" s="56">
        <f>Japan!C15</f>
        <v>942</v>
      </c>
      <c r="D13" s="56">
        <f>Japan!D15</f>
        <v>983</v>
      </c>
      <c r="E13" s="56">
        <f>Japan!E15</f>
        <v>1010</v>
      </c>
      <c r="F13" s="56">
        <f>Japan!F15</f>
        <v>984</v>
      </c>
      <c r="G13" s="56">
        <f>Japan!G15</f>
        <v>999</v>
      </c>
      <c r="H13" s="56">
        <f>Japan!H15</f>
        <v>1007</v>
      </c>
      <c r="I13" s="56">
        <f>Japan!I15</f>
        <v>963</v>
      </c>
      <c r="J13" s="56">
        <f>Japan!J15</f>
        <v>910</v>
      </c>
      <c r="K13" s="56">
        <f>Japan!K15</f>
        <v>837</v>
      </c>
      <c r="L13" s="56">
        <f>Japan!L15</f>
        <v>761</v>
      </c>
      <c r="M13" s="56">
        <f>Japan!M15</f>
        <v>682</v>
      </c>
      <c r="N13" s="56">
        <f>Japan!N15</f>
        <v>640</v>
      </c>
      <c r="O13" s="56">
        <f>Japan!O15</f>
        <v>640</v>
      </c>
      <c r="P13" s="56">
        <f>Japan!P15</f>
        <v>657</v>
      </c>
      <c r="Q13" s="56">
        <f>Japan!Q15</f>
        <v>666</v>
      </c>
      <c r="R13" s="56">
        <f>Japan!R15</f>
        <v>679</v>
      </c>
      <c r="S13" s="56">
        <f>Japan!S15</f>
        <v>698</v>
      </c>
      <c r="T13" s="56">
        <f>Japan!T15</f>
        <v>764</v>
      </c>
      <c r="U13" s="56">
        <f>Japan!U15</f>
        <v>786</v>
      </c>
      <c r="V13" s="56">
        <f>Japan!V15</f>
        <v>777</v>
      </c>
      <c r="W13" s="56">
        <f>Japan!W15</f>
        <v>579</v>
      </c>
      <c r="X13" s="56">
        <f>Japan!X15</f>
        <v>464</v>
      </c>
      <c r="Y13" s="56">
        <f>Japan!Y15</f>
        <v>538</v>
      </c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3">
      <c r="A14" s="46" t="s">
        <v>54</v>
      </c>
      <c r="B14" s="56">
        <f>Mexico!B15</f>
        <v>132</v>
      </c>
      <c r="C14" s="56">
        <f>Mexico!C15</f>
        <v>143</v>
      </c>
      <c r="D14" s="56">
        <f>Mexico!D15</f>
        <v>164</v>
      </c>
      <c r="E14" s="56">
        <f>Mexico!E15</f>
        <v>185</v>
      </c>
      <c r="F14" s="56">
        <f>Mexico!F15</f>
        <v>201</v>
      </c>
      <c r="G14" s="56">
        <f>Mexico!G15</f>
        <v>214</v>
      </c>
      <c r="H14" s="56">
        <f>Mexico!H15</f>
        <v>233</v>
      </c>
      <c r="I14" s="56">
        <f>Mexico!I15</f>
        <v>247</v>
      </c>
      <c r="J14" s="56">
        <f>Mexico!J15</f>
        <v>265</v>
      </c>
      <c r="K14" s="56">
        <f>Mexico!K15</f>
        <v>280</v>
      </c>
      <c r="L14" s="56">
        <f>Mexico!L15</f>
        <v>298</v>
      </c>
      <c r="M14" s="56">
        <f>Mexico!M15</f>
        <v>318</v>
      </c>
      <c r="N14" s="56">
        <f>Mexico!N15</f>
        <v>369</v>
      </c>
      <c r="O14" s="56">
        <f>Mexico!O15</f>
        <v>413</v>
      </c>
      <c r="P14" s="56">
        <f>Mexico!P15</f>
        <v>449</v>
      </c>
      <c r="Q14" s="56">
        <f>Mexico!Q15</f>
        <v>496</v>
      </c>
      <c r="R14" s="56">
        <f>Mexico!R15</f>
        <v>535</v>
      </c>
      <c r="S14" s="56">
        <f>Mexico!S15</f>
        <v>541</v>
      </c>
      <c r="T14" s="56">
        <f>Mexico!T15</f>
        <v>536</v>
      </c>
      <c r="U14" s="56">
        <f>Mexico!U15</f>
        <v>529</v>
      </c>
      <c r="V14" s="56">
        <f>Mexico!V15</f>
        <v>525</v>
      </c>
      <c r="W14" s="56">
        <f>Mexico!W15</f>
        <v>435</v>
      </c>
      <c r="X14" s="56">
        <f>Mexico!X15</f>
        <v>430</v>
      </c>
      <c r="Y14" s="56">
        <f>Mexico!Y15</f>
        <v>518</v>
      </c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3">
      <c r="A15" s="46" t="s">
        <v>26</v>
      </c>
      <c r="B15" s="56">
        <f>UK!B15</f>
        <v>150</v>
      </c>
      <c r="C15" s="56">
        <f>UK!C15</f>
        <v>159</v>
      </c>
      <c r="D15" s="56">
        <f>UK!D15</f>
        <v>171</v>
      </c>
      <c r="E15" s="56">
        <f>UK!E15</f>
        <v>179</v>
      </c>
      <c r="F15" s="56">
        <f>UK!F15</f>
        <v>189</v>
      </c>
      <c r="G15" s="56">
        <f>UK!G15</f>
        <v>198</v>
      </c>
      <c r="H15" s="56">
        <f>UK!H15</f>
        <v>205</v>
      </c>
      <c r="I15" s="56">
        <f>UK!I15</f>
        <v>212</v>
      </c>
      <c r="J15" s="56">
        <f>UK!J15</f>
        <v>223</v>
      </c>
      <c r="K15" s="56">
        <f>UK!K15</f>
        <v>235</v>
      </c>
      <c r="L15" s="56">
        <f>UK!L15</f>
        <v>255</v>
      </c>
      <c r="M15" s="56">
        <f>UK!M15</f>
        <v>269</v>
      </c>
      <c r="N15" s="56">
        <f>UK!N15</f>
        <v>287</v>
      </c>
      <c r="O15" s="56">
        <f>UK!O15</f>
        <v>305</v>
      </c>
      <c r="P15" s="56">
        <f>UK!P15</f>
        <v>331</v>
      </c>
      <c r="Q15" s="56">
        <f>UK!Q15</f>
        <v>367</v>
      </c>
      <c r="R15" s="56">
        <f>UK!R15</f>
        <v>406</v>
      </c>
      <c r="S15" s="56">
        <f>UK!S15</f>
        <v>443</v>
      </c>
      <c r="T15" s="56">
        <f>UK!T15</f>
        <v>466</v>
      </c>
      <c r="U15" s="56">
        <f>UK!U15</f>
        <v>478</v>
      </c>
      <c r="V15" s="56">
        <f>UK!V15</f>
        <v>481</v>
      </c>
      <c r="W15" s="56">
        <f>UK!W15</f>
        <v>394</v>
      </c>
      <c r="X15" s="56">
        <f>UK!X15</f>
        <v>376</v>
      </c>
      <c r="Y15" s="56">
        <f>UK!Y15</f>
        <v>433</v>
      </c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3">
      <c r="A16" s="46" t="s">
        <v>73</v>
      </c>
      <c r="B16" s="56">
        <f>Spain!B15</f>
        <v>91</v>
      </c>
      <c r="C16" s="56">
        <f>Spain!C15</f>
        <v>93</v>
      </c>
      <c r="D16" s="56">
        <f>Spain!D15</f>
        <v>94</v>
      </c>
      <c r="E16" s="56">
        <f>Spain!E15</f>
        <v>91</v>
      </c>
      <c r="F16" s="56">
        <f>Spain!F15</f>
        <v>91</v>
      </c>
      <c r="G16" s="56">
        <f>Spain!G15</f>
        <v>94</v>
      </c>
      <c r="H16" s="56">
        <f>Spain!H15</f>
        <v>92</v>
      </c>
      <c r="I16" s="56">
        <f>Spain!I15</f>
        <v>95</v>
      </c>
      <c r="J16" s="56">
        <f>Spain!J15</f>
        <v>103</v>
      </c>
      <c r="K16" s="56">
        <f>Spain!K15</f>
        <v>115</v>
      </c>
      <c r="L16" s="56">
        <f>Spain!L15</f>
        <v>125</v>
      </c>
      <c r="M16" s="56">
        <f>Spain!M15</f>
        <v>135</v>
      </c>
      <c r="N16" s="56">
        <f>Spain!N15</f>
        <v>156</v>
      </c>
      <c r="O16" s="56">
        <f>Spain!O15</f>
        <v>176</v>
      </c>
      <c r="P16" s="56">
        <f>Spain!P15</f>
        <v>194</v>
      </c>
      <c r="Q16" s="56">
        <f>Spain!Q15</f>
        <v>222</v>
      </c>
      <c r="R16" s="56">
        <f>Spain!R15</f>
        <v>246</v>
      </c>
      <c r="S16" s="56">
        <f>Spain!S15</f>
        <v>268</v>
      </c>
      <c r="T16" s="56">
        <f>Spain!T15</f>
        <v>292</v>
      </c>
      <c r="U16" s="56">
        <f>Spain!U15</f>
        <v>312</v>
      </c>
      <c r="V16" s="56">
        <f>Spain!V15</f>
        <v>326</v>
      </c>
      <c r="W16" s="56">
        <f>Spain!W15</f>
        <v>271</v>
      </c>
      <c r="X16" s="56">
        <f>Spain!X15</f>
        <v>270</v>
      </c>
      <c r="Y16" s="56">
        <f>Spain!Y15</f>
        <v>324</v>
      </c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3">
      <c r="A17" s="46" t="s">
        <v>28</v>
      </c>
      <c r="B17" s="56">
        <f>Germany!B15</f>
        <v>172</v>
      </c>
      <c r="C17" s="56">
        <f>Germany!C15</f>
        <v>184</v>
      </c>
      <c r="D17" s="56">
        <f>Germany!D15</f>
        <v>190</v>
      </c>
      <c r="E17" s="56">
        <f>Germany!E15</f>
        <v>189</v>
      </c>
      <c r="F17" s="56">
        <f>Germany!F15</f>
        <v>189</v>
      </c>
      <c r="G17" s="56">
        <f>Germany!G15</f>
        <v>193</v>
      </c>
      <c r="H17" s="56">
        <f>Germany!H15</f>
        <v>199</v>
      </c>
      <c r="I17" s="56">
        <f>Germany!I15</f>
        <v>205</v>
      </c>
      <c r="J17" s="56">
        <f>Germany!J15</f>
        <v>213</v>
      </c>
      <c r="K17" s="56">
        <f>Germany!K15</f>
        <v>231</v>
      </c>
      <c r="L17" s="56">
        <f>Germany!L15</f>
        <v>253</v>
      </c>
      <c r="M17" s="56">
        <f>Germany!M15</f>
        <v>262</v>
      </c>
      <c r="N17" s="56">
        <f>Germany!N15</f>
        <v>271</v>
      </c>
      <c r="O17" s="56">
        <f>Germany!O15</f>
        <v>288</v>
      </c>
      <c r="P17" s="56">
        <f>Germany!P15</f>
        <v>314</v>
      </c>
      <c r="Q17" s="56">
        <f>Germany!Q15</f>
        <v>330</v>
      </c>
      <c r="R17" s="56">
        <f>Germany!R15</f>
        <v>346</v>
      </c>
      <c r="S17" s="56">
        <f>Germany!S15</f>
        <v>348</v>
      </c>
      <c r="T17" s="56">
        <f>Germany!T15</f>
        <v>345</v>
      </c>
      <c r="U17" s="56">
        <f>Germany!U15</f>
        <v>351</v>
      </c>
      <c r="V17" s="56">
        <f>Germany!V15</f>
        <v>355</v>
      </c>
      <c r="W17" s="56">
        <f>Germany!W15</f>
        <v>277</v>
      </c>
      <c r="X17" s="56">
        <f>Germany!X15</f>
        <v>267</v>
      </c>
      <c r="Y17" s="56">
        <f>Germany!Y15</f>
        <v>322</v>
      </c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3">
      <c r="A18" s="46" t="s">
        <v>27</v>
      </c>
      <c r="B18" s="56">
        <f>France!B15</f>
        <v>127</v>
      </c>
      <c r="C18" s="56">
        <f>France!C15</f>
        <v>142</v>
      </c>
      <c r="D18" s="56">
        <f>France!D15</f>
        <v>153</v>
      </c>
      <c r="E18" s="56">
        <f>France!E15</f>
        <v>158</v>
      </c>
      <c r="F18" s="56">
        <f>France!F15</f>
        <v>159</v>
      </c>
      <c r="G18" s="56">
        <f>France!G15</f>
        <v>160</v>
      </c>
      <c r="H18" s="56">
        <f>France!H15</f>
        <v>163</v>
      </c>
      <c r="I18" s="56">
        <f>France!I15</f>
        <v>172</v>
      </c>
      <c r="J18" s="56">
        <f>France!J15</f>
        <v>182</v>
      </c>
      <c r="K18" s="56">
        <f>France!K15</f>
        <v>194</v>
      </c>
      <c r="L18" s="56">
        <f>France!L15</f>
        <v>216</v>
      </c>
      <c r="M18" s="56">
        <f>France!M15</f>
        <v>232</v>
      </c>
      <c r="N18" s="56">
        <f>France!N15</f>
        <v>248</v>
      </c>
      <c r="O18" s="56">
        <f>France!O15</f>
        <v>263</v>
      </c>
      <c r="P18" s="56">
        <f>France!P15</f>
        <v>287</v>
      </c>
      <c r="Q18" s="56">
        <f>France!Q15</f>
        <v>313</v>
      </c>
      <c r="R18" s="56">
        <f>France!R15</f>
        <v>336</v>
      </c>
      <c r="S18" s="56">
        <f>France!S15</f>
        <v>341</v>
      </c>
      <c r="T18" s="56">
        <f>France!T15</f>
        <v>349</v>
      </c>
      <c r="U18" s="56">
        <f>France!U15</f>
        <v>359</v>
      </c>
      <c r="V18" s="56">
        <f>France!V15</f>
        <v>360</v>
      </c>
      <c r="W18" s="56">
        <f>France!W15</f>
        <v>280</v>
      </c>
      <c r="X18" s="56">
        <f>France!X15</f>
        <v>261</v>
      </c>
      <c r="Y18" s="56">
        <f>France!Y15</f>
        <v>311</v>
      </c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3">
      <c r="A19" s="46" t="s">
        <v>83</v>
      </c>
      <c r="B19" s="56">
        <f>Indonesia!B15</f>
        <v>196</v>
      </c>
      <c r="C19" s="56">
        <f>Indonesia!C15</f>
        <v>198</v>
      </c>
      <c r="D19" s="56">
        <f>Indonesia!D15</f>
        <v>210</v>
      </c>
      <c r="E19" s="56">
        <f>Indonesia!E15</f>
        <v>206</v>
      </c>
      <c r="F19" s="56">
        <f>Indonesia!F15</f>
        <v>189</v>
      </c>
      <c r="G19" s="56">
        <f>Indonesia!G15</f>
        <v>172</v>
      </c>
      <c r="H19" s="56">
        <f>Indonesia!H15</f>
        <v>165</v>
      </c>
      <c r="I19" s="56">
        <f>Indonesia!I15</f>
        <v>152</v>
      </c>
      <c r="J19" s="56">
        <f>Indonesia!J15</f>
        <v>153</v>
      </c>
      <c r="K19" s="56">
        <f>Indonesia!K15</f>
        <v>158</v>
      </c>
      <c r="L19" s="56">
        <f>Indonesia!L15</f>
        <v>163</v>
      </c>
      <c r="M19" s="56">
        <f>Indonesia!M15</f>
        <v>160</v>
      </c>
      <c r="N19" s="56">
        <f>Indonesia!N15</f>
        <v>167</v>
      </c>
      <c r="O19" s="56">
        <f>Indonesia!O15</f>
        <v>180</v>
      </c>
      <c r="P19" s="56">
        <f>Indonesia!P15</f>
        <v>205</v>
      </c>
      <c r="Q19" s="56">
        <f>Indonesia!Q15</f>
        <v>231</v>
      </c>
      <c r="R19" s="56">
        <f>Indonesia!R15</f>
        <v>269</v>
      </c>
      <c r="S19" s="56">
        <f>Indonesia!S15</f>
        <v>312</v>
      </c>
      <c r="T19" s="56">
        <f>Indonesia!T15</f>
        <v>345</v>
      </c>
      <c r="U19" s="56">
        <f>Indonesia!U15</f>
        <v>350</v>
      </c>
      <c r="V19" s="56">
        <f>Indonesia!V15</f>
        <v>349</v>
      </c>
      <c r="W19" s="56">
        <f>Indonesia!W15</f>
        <v>282</v>
      </c>
      <c r="X19" s="56">
        <f>Indonesia!X15</f>
        <v>245</v>
      </c>
      <c r="Y19" s="56">
        <f>Indonesia!Y15</f>
        <v>286</v>
      </c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3">
      <c r="A20" s="46" t="s">
        <v>51</v>
      </c>
      <c r="B20" s="56">
        <f>Italy!B15</f>
        <v>74</v>
      </c>
      <c r="C20" s="56">
        <f>Italy!C15</f>
        <v>82</v>
      </c>
      <c r="D20" s="56">
        <f>Italy!D15</f>
        <v>86</v>
      </c>
      <c r="E20" s="56">
        <f>Italy!E15</f>
        <v>87</v>
      </c>
      <c r="F20" s="56">
        <f>Italy!F15</f>
        <v>90</v>
      </c>
      <c r="G20" s="56">
        <f>Italy!G15</f>
        <v>95</v>
      </c>
      <c r="H20" s="56">
        <f>Italy!H15</f>
        <v>93</v>
      </c>
      <c r="I20" s="56">
        <f>Italy!I15</f>
        <v>96</v>
      </c>
      <c r="J20" s="56">
        <f>Italy!J15</f>
        <v>103</v>
      </c>
      <c r="K20" s="56">
        <f>Italy!K15</f>
        <v>115</v>
      </c>
      <c r="L20" s="56">
        <f>Italy!L15</f>
        <v>129</v>
      </c>
      <c r="M20" s="56">
        <f>Italy!M15</f>
        <v>140</v>
      </c>
      <c r="N20" s="56">
        <f>Italy!N15</f>
        <v>150</v>
      </c>
      <c r="O20" s="56">
        <f>Italy!O15</f>
        <v>158</v>
      </c>
      <c r="P20" s="56">
        <f>Italy!P15</f>
        <v>169</v>
      </c>
      <c r="Q20" s="56">
        <f>Italy!Q15</f>
        <v>193</v>
      </c>
      <c r="R20" s="56">
        <f>Italy!R15</f>
        <v>213</v>
      </c>
      <c r="S20" s="56">
        <f>Italy!S15</f>
        <v>235</v>
      </c>
      <c r="T20" s="56">
        <f>Italy!T15</f>
        <v>257</v>
      </c>
      <c r="U20" s="56">
        <f>Italy!U15</f>
        <v>279</v>
      </c>
      <c r="V20" s="56">
        <f>Italy!V15</f>
        <v>284</v>
      </c>
      <c r="W20" s="56">
        <f>Italy!W15</f>
        <v>233</v>
      </c>
      <c r="X20" s="56">
        <f>Italy!X15</f>
        <v>229</v>
      </c>
      <c r="Y20" s="56">
        <f>Italy!Y15</f>
        <v>271</v>
      </c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3">
      <c r="A21" s="46" t="s">
        <v>49</v>
      </c>
      <c r="B21" s="56">
        <f>'Hong Kong'!B15</f>
        <v>126</v>
      </c>
      <c r="C21" s="56">
        <f>'Hong Kong'!C15</f>
        <v>122</v>
      </c>
      <c r="D21" s="56">
        <f>'Hong Kong'!D15</f>
        <v>129</v>
      </c>
      <c r="E21" s="56">
        <f>'Hong Kong'!E15</f>
        <v>137</v>
      </c>
      <c r="F21" s="56">
        <f>'Hong Kong'!F15</f>
        <v>140</v>
      </c>
      <c r="G21" s="56">
        <f>'Hong Kong'!G15</f>
        <v>140</v>
      </c>
      <c r="H21" s="56">
        <f>'Hong Kong'!H15</f>
        <v>149</v>
      </c>
      <c r="I21" s="56">
        <f>'Hong Kong'!I15</f>
        <v>150</v>
      </c>
      <c r="J21" s="56">
        <f>'Hong Kong'!J15</f>
        <v>154</v>
      </c>
      <c r="K21" s="56">
        <f>'Hong Kong'!K15</f>
        <v>161</v>
      </c>
      <c r="L21" s="56">
        <f>'Hong Kong'!L15</f>
        <v>174</v>
      </c>
      <c r="M21" s="56">
        <f>'Hong Kong'!M15</f>
        <v>184</v>
      </c>
      <c r="N21" s="56">
        <f>'Hong Kong'!N15</f>
        <v>194</v>
      </c>
      <c r="O21" s="56">
        <f>'Hong Kong'!O15</f>
        <v>203</v>
      </c>
      <c r="P21" s="56">
        <f>'Hong Kong'!P15</f>
        <v>215</v>
      </c>
      <c r="Q21" s="56">
        <f>'Hong Kong'!Q15</f>
        <v>233</v>
      </c>
      <c r="R21" s="56">
        <f>'Hong Kong'!R15</f>
        <v>255</v>
      </c>
      <c r="S21" s="56">
        <f>'Hong Kong'!S15</f>
        <v>285</v>
      </c>
      <c r="T21" s="56">
        <f>'Hong Kong'!T15</f>
        <v>316</v>
      </c>
      <c r="U21" s="56">
        <f>'Hong Kong'!U15</f>
        <v>330</v>
      </c>
      <c r="V21" s="56">
        <f>'Hong Kong'!V15</f>
        <v>327</v>
      </c>
      <c r="W21" s="56">
        <f>'Hong Kong'!W15</f>
        <v>267</v>
      </c>
      <c r="X21" s="56">
        <f>'Hong Kong'!X15</f>
        <v>228</v>
      </c>
      <c r="Y21" s="56">
        <f>'Hong Kong'!Y15</f>
        <v>264</v>
      </c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3">
      <c r="A22" s="46" t="s">
        <v>87</v>
      </c>
      <c r="B22" s="56">
        <f>Thailand!B15</f>
        <v>213</v>
      </c>
      <c r="C22" s="56">
        <f>Thailand!C15</f>
        <v>208</v>
      </c>
      <c r="D22" s="56">
        <f>Thailand!D15</f>
        <v>223</v>
      </c>
      <c r="E22" s="56">
        <f>Thailand!E15</f>
        <v>219</v>
      </c>
      <c r="F22" s="56">
        <f>Thailand!F15</f>
        <v>201</v>
      </c>
      <c r="G22" s="56">
        <f>Thailand!G15</f>
        <v>197</v>
      </c>
      <c r="H22" s="56">
        <f>Thailand!H15</f>
        <v>205</v>
      </c>
      <c r="I22" s="56">
        <f>Thailand!I15</f>
        <v>204</v>
      </c>
      <c r="J22" s="56">
        <f>Thailand!J15</f>
        <v>212</v>
      </c>
      <c r="K22" s="56">
        <f>Thailand!K15</f>
        <v>221</v>
      </c>
      <c r="L22" s="56">
        <f>Thailand!L15</f>
        <v>229</v>
      </c>
      <c r="M22" s="56">
        <f>Thailand!M15</f>
        <v>230</v>
      </c>
      <c r="N22" s="56">
        <f>Thailand!N15</f>
        <v>231</v>
      </c>
      <c r="O22" s="56">
        <f>Thailand!O15</f>
        <v>233</v>
      </c>
      <c r="P22" s="56">
        <f>Thailand!P15</f>
        <v>242</v>
      </c>
      <c r="Q22" s="56">
        <f>Thailand!Q15</f>
        <v>261</v>
      </c>
      <c r="R22" s="56">
        <f>Thailand!R15</f>
        <v>275</v>
      </c>
      <c r="S22" s="56">
        <f>Thailand!S15</f>
        <v>292</v>
      </c>
      <c r="T22" s="56">
        <f>Thailand!T15</f>
        <v>325</v>
      </c>
      <c r="U22" s="56">
        <f>Thailand!U15</f>
        <v>334</v>
      </c>
      <c r="V22" s="56">
        <f>Thailand!V15</f>
        <v>320</v>
      </c>
      <c r="W22" s="56">
        <f>Thailand!W15</f>
        <v>248</v>
      </c>
      <c r="X22" s="56">
        <f>Thailand!X15</f>
        <v>196</v>
      </c>
      <c r="Y22" s="56">
        <f>Thailand!Y15</f>
        <v>222</v>
      </c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3">
      <c r="A23" s="46" t="s">
        <v>57</v>
      </c>
      <c r="B23" s="56">
        <f>Singapore!B15</f>
        <v>90</v>
      </c>
      <c r="C23" s="56">
        <f>Singapore!C15</f>
        <v>94</v>
      </c>
      <c r="D23" s="56">
        <f>Singapore!D15</f>
        <v>97</v>
      </c>
      <c r="E23" s="56">
        <f>Singapore!E15</f>
        <v>101</v>
      </c>
      <c r="F23" s="56">
        <f>Singapore!F15</f>
        <v>104</v>
      </c>
      <c r="G23" s="56">
        <f>Singapore!G15</f>
        <v>105</v>
      </c>
      <c r="H23" s="56">
        <f>Singapore!H15</f>
        <v>110</v>
      </c>
      <c r="I23" s="56">
        <f>Singapore!I15</f>
        <v>110</v>
      </c>
      <c r="J23" s="56">
        <f>Singapore!J15</f>
        <v>116</v>
      </c>
      <c r="K23" s="56">
        <f>Singapore!K15</f>
        <v>122</v>
      </c>
      <c r="L23" s="56">
        <f>Singapore!L15</f>
        <v>134</v>
      </c>
      <c r="M23" s="56">
        <f>Singapore!M15</f>
        <v>144</v>
      </c>
      <c r="N23" s="56">
        <f>Singapore!N15</f>
        <v>158</v>
      </c>
      <c r="O23" s="56">
        <f>Singapore!O15</f>
        <v>176</v>
      </c>
      <c r="P23" s="56">
        <f>Singapore!P15</f>
        <v>194</v>
      </c>
      <c r="Q23" s="56">
        <f>Singapore!Q15</f>
        <v>209</v>
      </c>
      <c r="R23" s="56">
        <f>Singapore!R15</f>
        <v>222</v>
      </c>
      <c r="S23" s="56">
        <f>Singapore!S15</f>
        <v>228</v>
      </c>
      <c r="T23" s="56">
        <f>Singapore!T15</f>
        <v>230</v>
      </c>
      <c r="U23" s="56">
        <f>Singapore!U15</f>
        <v>229</v>
      </c>
      <c r="V23" s="56">
        <f>Singapore!V15</f>
        <v>229</v>
      </c>
      <c r="W23" s="56">
        <f>Singapore!W15</f>
        <v>182</v>
      </c>
      <c r="X23" s="56">
        <f>Singapore!X15</f>
        <v>160</v>
      </c>
      <c r="Y23" s="56">
        <f>Singapore!Y15</f>
        <v>187</v>
      </c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3">
      <c r="A24" s="46" t="s">
        <v>62</v>
      </c>
      <c r="B24" s="56">
        <f>Venezuela!B15</f>
        <v>82</v>
      </c>
      <c r="C24" s="56">
        <f>Venezuela!C15</f>
        <v>86</v>
      </c>
      <c r="D24" s="56">
        <f>Venezuela!D15</f>
        <v>95</v>
      </c>
      <c r="E24" s="56">
        <f>Venezuela!E15</f>
        <v>98</v>
      </c>
      <c r="F24" s="56">
        <f>Venezuela!F15</f>
        <v>103</v>
      </c>
      <c r="G24" s="56">
        <f>Venezuela!G15</f>
        <v>108</v>
      </c>
      <c r="H24" s="56">
        <f>Venezuela!H15</f>
        <v>104</v>
      </c>
      <c r="I24" s="56">
        <f>Venezuela!I15</f>
        <v>97</v>
      </c>
      <c r="J24" s="56">
        <f>Venezuela!J15</f>
        <v>98</v>
      </c>
      <c r="K24" s="56">
        <f>Venezuela!K15</f>
        <v>105</v>
      </c>
      <c r="L24" s="56">
        <f>Venezuela!L15</f>
        <v>111</v>
      </c>
      <c r="M24" s="56">
        <f>Venezuela!M15</f>
        <v>130</v>
      </c>
      <c r="N24" s="56">
        <f>Venezuela!N15</f>
        <v>164</v>
      </c>
      <c r="O24" s="56">
        <f>Venezuela!O15</f>
        <v>193</v>
      </c>
      <c r="P24" s="56">
        <f>Venezuela!P15</f>
        <v>222</v>
      </c>
      <c r="Q24" s="56">
        <f>Venezuela!Q15</f>
        <v>264</v>
      </c>
      <c r="R24" s="56">
        <f>Venezuela!R15</f>
        <v>295</v>
      </c>
      <c r="S24" s="56">
        <f>Venezuela!S15</f>
        <v>318</v>
      </c>
      <c r="T24" s="56">
        <f>Venezuela!T15</f>
        <v>339</v>
      </c>
      <c r="U24" s="56">
        <f>Venezuela!U15</f>
        <v>324</v>
      </c>
      <c r="V24" s="56">
        <f>Venezuela!V15</f>
        <v>289</v>
      </c>
      <c r="W24" s="56">
        <f>Venezuela!W15</f>
        <v>224</v>
      </c>
      <c r="X24" s="56">
        <f>Venezuela!X15</f>
        <v>176</v>
      </c>
      <c r="Y24" s="56">
        <f>Venezuela!Y15</f>
        <v>179</v>
      </c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3">
      <c r="A25" s="46" t="s">
        <v>43</v>
      </c>
      <c r="B25" s="56">
        <f>Australia!B15</f>
        <v>47</v>
      </c>
      <c r="C25" s="56">
        <f>Australia!C15</f>
        <v>51</v>
      </c>
      <c r="D25" s="56">
        <f>Australia!D15</f>
        <v>54</v>
      </c>
      <c r="E25" s="56">
        <f>Australia!E15</f>
        <v>58</v>
      </c>
      <c r="F25" s="56">
        <f>Australia!F15</f>
        <v>60</v>
      </c>
      <c r="G25" s="56">
        <f>Australia!G15</f>
        <v>62</v>
      </c>
      <c r="H25" s="56">
        <f>Australia!H15</f>
        <v>67</v>
      </c>
      <c r="I25" s="56">
        <f>Australia!I15</f>
        <v>68</v>
      </c>
      <c r="J25" s="56">
        <f>Australia!J15</f>
        <v>73</v>
      </c>
      <c r="K25" s="56">
        <f>Australia!K15</f>
        <v>80</v>
      </c>
      <c r="L25" s="56">
        <f>Australia!L15</f>
        <v>86</v>
      </c>
      <c r="M25" s="56">
        <f>Australia!M15</f>
        <v>97</v>
      </c>
      <c r="N25" s="56">
        <f>Australia!N15</f>
        <v>111</v>
      </c>
      <c r="O25" s="56">
        <f>Australia!O15</f>
        <v>126</v>
      </c>
      <c r="P25" s="56">
        <f>Australia!P15</f>
        <v>142</v>
      </c>
      <c r="Q25" s="56">
        <f>Australia!Q15</f>
        <v>158</v>
      </c>
      <c r="R25" s="56">
        <f>Australia!R15</f>
        <v>172</v>
      </c>
      <c r="S25" s="56">
        <f>Australia!S15</f>
        <v>187</v>
      </c>
      <c r="T25" s="56">
        <f>Australia!T15</f>
        <v>202</v>
      </c>
      <c r="U25" s="56">
        <f>Australia!U15</f>
        <v>212</v>
      </c>
      <c r="V25" s="56">
        <f>Australia!V15</f>
        <v>218</v>
      </c>
      <c r="W25" s="56">
        <f>Australia!W15</f>
        <v>176</v>
      </c>
      <c r="X25" s="56">
        <f>Australia!X15</f>
        <v>154</v>
      </c>
      <c r="Y25" s="56">
        <f>Australia!Y15</f>
        <v>175</v>
      </c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3">
      <c r="A26" s="46" t="s">
        <v>86</v>
      </c>
      <c r="B26" s="56">
        <f>Philippines!B15</f>
        <v>47</v>
      </c>
      <c r="C26" s="56">
        <f>Philippines!C15</f>
        <v>51</v>
      </c>
      <c r="D26" s="56">
        <f>Philippines!D15</f>
        <v>54</v>
      </c>
      <c r="E26" s="56">
        <f>Philippines!E15</f>
        <v>60</v>
      </c>
      <c r="F26" s="56">
        <f>Philippines!F15</f>
        <v>64</v>
      </c>
      <c r="G26" s="56">
        <f>Philippines!G15</f>
        <v>67</v>
      </c>
      <c r="H26" s="56">
        <f>Philippines!H15</f>
        <v>73</v>
      </c>
      <c r="I26" s="56">
        <f>Philippines!I15</f>
        <v>76</v>
      </c>
      <c r="J26" s="56">
        <f>Philippines!J15</f>
        <v>84</v>
      </c>
      <c r="K26" s="56">
        <f>Philippines!K15</f>
        <v>91</v>
      </c>
      <c r="L26" s="56">
        <f>Philippines!L15</f>
        <v>96</v>
      </c>
      <c r="M26" s="56">
        <f>Philippines!M15</f>
        <v>93</v>
      </c>
      <c r="N26" s="56">
        <f>Philippines!N15</f>
        <v>90</v>
      </c>
      <c r="O26" s="56">
        <f>Philippines!O15</f>
        <v>91</v>
      </c>
      <c r="P26" s="56">
        <f>Philippines!P15</f>
        <v>93</v>
      </c>
      <c r="Q26" s="56">
        <f>Philippines!Q15</f>
        <v>98</v>
      </c>
      <c r="R26" s="56">
        <f>Philippines!R15</f>
        <v>106</v>
      </c>
      <c r="S26" s="56">
        <f>Philippines!S15</f>
        <v>117</v>
      </c>
      <c r="T26" s="56">
        <f>Philippines!T15</f>
        <v>137</v>
      </c>
      <c r="U26" s="56">
        <f>Philippines!U15</f>
        <v>150</v>
      </c>
      <c r="V26" s="56">
        <f>Philippines!V15</f>
        <v>154</v>
      </c>
      <c r="W26" s="56">
        <f>Philippines!W15</f>
        <v>130</v>
      </c>
      <c r="X26" s="56">
        <f>Philippines!X15</f>
        <v>115</v>
      </c>
      <c r="Y26" s="56">
        <f>Philippines!Y15</f>
        <v>131</v>
      </c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3">
      <c r="A27" s="46" t="s">
        <v>41</v>
      </c>
      <c r="B27" s="56">
        <f>Argentina!B15</f>
        <v>50</v>
      </c>
      <c r="C27" s="56">
        <f>Argentina!C15</f>
        <v>57</v>
      </c>
      <c r="D27" s="56">
        <f>Argentina!D15</f>
        <v>64</v>
      </c>
      <c r="E27" s="56">
        <f>Argentina!E15</f>
        <v>71</v>
      </c>
      <c r="F27" s="56">
        <f>Argentina!F15</f>
        <v>76</v>
      </c>
      <c r="G27" s="56">
        <f>Argentina!G15</f>
        <v>77</v>
      </c>
      <c r="H27" s="56">
        <f>Argentina!H15</f>
        <v>73</v>
      </c>
      <c r="I27" s="56">
        <f>Argentina!I15</f>
        <v>66</v>
      </c>
      <c r="J27" s="56">
        <f>Argentina!J15</f>
        <v>63</v>
      </c>
      <c r="K27" s="56">
        <f>Argentina!K15</f>
        <v>59</v>
      </c>
      <c r="L27" s="56">
        <f>Argentina!L15</f>
        <v>58</v>
      </c>
      <c r="M27" s="56">
        <f>Argentina!M15</f>
        <v>55</v>
      </c>
      <c r="N27" s="56">
        <f>Argentina!N15</f>
        <v>56</v>
      </c>
      <c r="O27" s="56">
        <f>Argentina!O15</f>
        <v>59</v>
      </c>
      <c r="P27" s="56">
        <f>Argentina!P15</f>
        <v>64</v>
      </c>
      <c r="Q27" s="56">
        <f>Argentina!Q15</f>
        <v>73</v>
      </c>
      <c r="R27" s="56">
        <f>Argentina!R15</f>
        <v>83</v>
      </c>
      <c r="S27" s="56">
        <f>Argentina!S15</f>
        <v>91</v>
      </c>
      <c r="T27" s="56">
        <f>Argentina!T15</f>
        <v>95</v>
      </c>
      <c r="U27" s="56">
        <f>Argentina!U15</f>
        <v>99</v>
      </c>
      <c r="V27" s="56">
        <f>Argentina!V15</f>
        <v>104</v>
      </c>
      <c r="W27" s="56">
        <f>Argentina!W15</f>
        <v>90</v>
      </c>
      <c r="X27" s="56">
        <f>Argentina!X15</f>
        <v>95</v>
      </c>
      <c r="Y27" s="56">
        <f>Argentina!Y15</f>
        <v>116</v>
      </c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3">
      <c r="A28" s="46" t="s">
        <v>77</v>
      </c>
      <c r="B28" s="56">
        <f>Israel!B15</f>
        <v>63</v>
      </c>
      <c r="C28" s="56">
        <f>Israel!C15</f>
        <v>69</v>
      </c>
      <c r="D28" s="56">
        <f>Israel!D15</f>
        <v>75</v>
      </c>
      <c r="E28" s="56">
        <f>Israel!E15</f>
        <v>79</v>
      </c>
      <c r="F28" s="56">
        <f>Israel!F15</f>
        <v>83</v>
      </c>
      <c r="G28" s="56">
        <f>Israel!G15</f>
        <v>85</v>
      </c>
      <c r="H28" s="56">
        <f>Israel!H15</f>
        <v>89</v>
      </c>
      <c r="I28" s="56">
        <f>Israel!I15</f>
        <v>89</v>
      </c>
      <c r="J28" s="56">
        <f>Israel!J15</f>
        <v>89</v>
      </c>
      <c r="K28" s="56">
        <f>Israel!K15</f>
        <v>89</v>
      </c>
      <c r="L28" s="56">
        <f>Israel!L15</f>
        <v>91</v>
      </c>
      <c r="M28" s="56">
        <f>Israel!M15</f>
        <v>89</v>
      </c>
      <c r="N28" s="56">
        <f>Israel!N15</f>
        <v>88</v>
      </c>
      <c r="O28" s="56">
        <f>Israel!O15</f>
        <v>90</v>
      </c>
      <c r="P28" s="56">
        <f>Israel!P15</f>
        <v>94</v>
      </c>
      <c r="Q28" s="56">
        <f>Israel!Q15</f>
        <v>99</v>
      </c>
      <c r="R28" s="56">
        <f>Israel!R15</f>
        <v>106</v>
      </c>
      <c r="S28" s="56">
        <f>Israel!S15</f>
        <v>111</v>
      </c>
      <c r="T28" s="56">
        <f>Israel!T15</f>
        <v>116</v>
      </c>
      <c r="U28" s="56">
        <f>Israel!U15</f>
        <v>122</v>
      </c>
      <c r="V28" s="56">
        <f>Israel!V15</f>
        <v>125</v>
      </c>
      <c r="W28" s="56">
        <f>Israel!W15</f>
        <v>102</v>
      </c>
      <c r="X28" s="56">
        <f>Israel!X15</f>
        <v>93</v>
      </c>
      <c r="Y28" s="56">
        <f>Israel!Y15</f>
        <v>107</v>
      </c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3">
      <c r="A29" s="46" t="s">
        <v>59</v>
      </c>
      <c r="B29" s="56">
        <f>'South Africa'!B15</f>
        <v>29</v>
      </c>
      <c r="C29" s="56">
        <f>'South Africa'!C15</f>
        <v>33</v>
      </c>
      <c r="D29" s="56">
        <f>'South Africa'!D15</f>
        <v>36</v>
      </c>
      <c r="E29" s="56">
        <f>'South Africa'!E15</f>
        <v>37</v>
      </c>
      <c r="F29" s="56">
        <f>'South Africa'!F15</f>
        <v>37</v>
      </c>
      <c r="G29" s="56">
        <f>'South Africa'!G15</f>
        <v>35</v>
      </c>
      <c r="H29" s="56">
        <f>'South Africa'!H15</f>
        <v>34</v>
      </c>
      <c r="I29" s="56">
        <f>'South Africa'!I15</f>
        <v>35</v>
      </c>
      <c r="J29" s="56">
        <f>'South Africa'!J15</f>
        <v>37</v>
      </c>
      <c r="K29" s="56">
        <f>'South Africa'!K15</f>
        <v>39</v>
      </c>
      <c r="L29" s="56">
        <f>'South Africa'!L15</f>
        <v>42</v>
      </c>
      <c r="M29" s="56">
        <f>'South Africa'!M15</f>
        <v>43</v>
      </c>
      <c r="N29" s="56">
        <f>'South Africa'!N15</f>
        <v>46</v>
      </c>
      <c r="O29" s="56">
        <f>'South Africa'!O15</f>
        <v>50</v>
      </c>
      <c r="P29" s="56">
        <f>'South Africa'!P15</f>
        <v>55</v>
      </c>
      <c r="Q29" s="56">
        <f>'South Africa'!Q15</f>
        <v>59</v>
      </c>
      <c r="R29" s="56">
        <f>'South Africa'!R15</f>
        <v>67</v>
      </c>
      <c r="S29" s="56">
        <f>'South Africa'!S15</f>
        <v>73</v>
      </c>
      <c r="T29" s="56">
        <f>'South Africa'!T15</f>
        <v>83</v>
      </c>
      <c r="U29" s="56">
        <f>'South Africa'!U15</f>
        <v>91</v>
      </c>
      <c r="V29" s="56">
        <f>'South Africa'!V15</f>
        <v>98</v>
      </c>
      <c r="W29" s="56">
        <f>'South Africa'!W15</f>
        <v>87</v>
      </c>
      <c r="X29" s="56">
        <f>'South Africa'!X15</f>
        <v>87</v>
      </c>
      <c r="Y29" s="56">
        <f>'South Africa'!Y15</f>
        <v>100</v>
      </c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3">
      <c r="A30" s="46" t="s">
        <v>92</v>
      </c>
      <c r="B30" s="56">
        <f>Sweden!B15</f>
        <v>88</v>
      </c>
      <c r="C30" s="56">
        <f>Sweden!C15</f>
        <v>91</v>
      </c>
      <c r="D30" s="56">
        <f>Sweden!D15</f>
        <v>86</v>
      </c>
      <c r="E30" s="56">
        <f>Sweden!E15</f>
        <v>80</v>
      </c>
      <c r="F30" s="56">
        <f>Sweden!F15</f>
        <v>73</v>
      </c>
      <c r="G30" s="56">
        <f>Sweden!G15</f>
        <v>71</v>
      </c>
      <c r="H30" s="56">
        <f>Sweden!H15</f>
        <v>74</v>
      </c>
      <c r="I30" s="56">
        <f>Sweden!I15</f>
        <v>76</v>
      </c>
      <c r="J30" s="56">
        <f>Sweden!J15</f>
        <v>79</v>
      </c>
      <c r="K30" s="56">
        <f>Sweden!K15</f>
        <v>85</v>
      </c>
      <c r="L30" s="56">
        <f>Sweden!L15</f>
        <v>90</v>
      </c>
      <c r="M30" s="56">
        <f>Sweden!M15</f>
        <v>96</v>
      </c>
      <c r="N30" s="56">
        <f>Sweden!N15</f>
        <v>109</v>
      </c>
      <c r="O30" s="56">
        <f>Sweden!O15</f>
        <v>122</v>
      </c>
      <c r="P30" s="56">
        <f>Sweden!P15</f>
        <v>135</v>
      </c>
      <c r="Q30" s="56">
        <f>Sweden!Q15</f>
        <v>146</v>
      </c>
      <c r="R30" s="56">
        <f>Sweden!R15</f>
        <v>151</v>
      </c>
      <c r="S30" s="56">
        <f>Sweden!S15</f>
        <v>152</v>
      </c>
      <c r="T30" s="56">
        <f>Sweden!T15</f>
        <v>147</v>
      </c>
      <c r="U30" s="56">
        <f>Sweden!U15</f>
        <v>139</v>
      </c>
      <c r="V30" s="56">
        <f>Sweden!V15</f>
        <v>134</v>
      </c>
      <c r="W30" s="56">
        <f>Sweden!W15</f>
        <v>101</v>
      </c>
      <c r="X30" s="56">
        <f>Sweden!X15</f>
        <v>85</v>
      </c>
      <c r="Y30" s="56">
        <f>Sweden!Y15</f>
        <v>97</v>
      </c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3">
      <c r="A31" s="46" t="s">
        <v>56</v>
      </c>
      <c r="B31" s="56">
        <f>Netherlands!B15</f>
        <v>30</v>
      </c>
      <c r="C31" s="56">
        <f>Netherlands!C15</f>
        <v>32</v>
      </c>
      <c r="D31" s="56">
        <f>Netherlands!D15</f>
        <v>34</v>
      </c>
      <c r="E31" s="56">
        <f>Netherlands!E15</f>
        <v>33</v>
      </c>
      <c r="F31" s="56">
        <f>Netherlands!F15</f>
        <v>32</v>
      </c>
      <c r="G31" s="56">
        <f>Netherlands!G15</f>
        <v>31</v>
      </c>
      <c r="H31" s="56">
        <f>Netherlands!H15</f>
        <v>33</v>
      </c>
      <c r="I31" s="56">
        <f>Netherlands!I15</f>
        <v>36</v>
      </c>
      <c r="J31" s="56">
        <f>Netherlands!J15</f>
        <v>40</v>
      </c>
      <c r="K31" s="56">
        <f>Netherlands!K15</f>
        <v>46</v>
      </c>
      <c r="L31" s="56">
        <f>Netherlands!L15</f>
        <v>52</v>
      </c>
      <c r="M31" s="56">
        <f>Netherlands!M15</f>
        <v>53</v>
      </c>
      <c r="N31" s="56">
        <f>Netherlands!N15</f>
        <v>54</v>
      </c>
      <c r="O31" s="56">
        <f>Netherlands!O15</f>
        <v>59</v>
      </c>
      <c r="P31" s="56">
        <f>Netherlands!P15</f>
        <v>64</v>
      </c>
      <c r="Q31" s="56">
        <f>Netherlands!Q15</f>
        <v>68</v>
      </c>
      <c r="R31" s="56">
        <f>Netherlands!R15</f>
        <v>75</v>
      </c>
      <c r="S31" s="56">
        <f>Netherlands!S15</f>
        <v>85</v>
      </c>
      <c r="T31" s="56">
        <f>Netherlands!T15</f>
        <v>95</v>
      </c>
      <c r="U31" s="56">
        <f>Netherlands!U15</f>
        <v>100</v>
      </c>
      <c r="V31" s="56">
        <f>Netherlands!V15</f>
        <v>102</v>
      </c>
      <c r="W31" s="56">
        <f>Netherlands!W15</f>
        <v>82</v>
      </c>
      <c r="X31" s="56">
        <f>Netherlands!X15</f>
        <v>78</v>
      </c>
      <c r="Y31" s="56">
        <f>Netherlands!Y15</f>
        <v>89</v>
      </c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3">
      <c r="A32" s="46" t="s">
        <v>72</v>
      </c>
      <c r="B32" s="56">
        <f>Norway!B15</f>
        <v>42</v>
      </c>
      <c r="C32" s="56">
        <f>Norway!C15</f>
        <v>42</v>
      </c>
      <c r="D32" s="56">
        <f>Norway!D15</f>
        <v>44</v>
      </c>
      <c r="E32" s="56">
        <f>Norway!E15</f>
        <v>39</v>
      </c>
      <c r="F32" s="56">
        <f>Norway!F15</f>
        <v>33</v>
      </c>
      <c r="G32" s="56">
        <f>Norway!G15</f>
        <v>33</v>
      </c>
      <c r="H32" s="56">
        <f>Norway!H15</f>
        <v>32</v>
      </c>
      <c r="I32" s="56">
        <f>Norway!I15</f>
        <v>32</v>
      </c>
      <c r="J32" s="56">
        <f>Norway!J15</f>
        <v>34</v>
      </c>
      <c r="K32" s="56">
        <f>Norway!K15</f>
        <v>41</v>
      </c>
      <c r="L32" s="56">
        <f>Norway!L15</f>
        <v>48</v>
      </c>
      <c r="M32" s="56">
        <f>Norway!M15</f>
        <v>60</v>
      </c>
      <c r="N32" s="56">
        <f>Norway!N15</f>
        <v>78</v>
      </c>
      <c r="O32" s="56">
        <f>Norway!O15</f>
        <v>96</v>
      </c>
      <c r="P32" s="56">
        <f>Norway!P15</f>
        <v>107</v>
      </c>
      <c r="Q32" s="56">
        <f>Norway!Q15</f>
        <v>116</v>
      </c>
      <c r="R32" s="56">
        <f>Norway!R15</f>
        <v>122</v>
      </c>
      <c r="S32" s="56">
        <f>Norway!S15</f>
        <v>111</v>
      </c>
      <c r="T32" s="56">
        <f>Norway!T15</f>
        <v>101</v>
      </c>
      <c r="U32" s="56">
        <f>Norway!U15</f>
        <v>97</v>
      </c>
      <c r="V32" s="56">
        <f>Norway!V15</f>
        <v>94</v>
      </c>
      <c r="W32" s="56">
        <f>Norway!W15</f>
        <v>71</v>
      </c>
      <c r="X32" s="56">
        <f>Norway!X15</f>
        <v>60</v>
      </c>
      <c r="Y32" s="56">
        <f>Norway!Y15</f>
        <v>72</v>
      </c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3">
      <c r="A33" s="46" t="s">
        <v>74</v>
      </c>
      <c r="B33" s="56">
        <f>Switzerland!B15</f>
        <v>61</v>
      </c>
      <c r="C33" s="56">
        <f>Switzerland!C15</f>
        <v>63</v>
      </c>
      <c r="D33" s="56">
        <f>Switzerland!D15</f>
        <v>62</v>
      </c>
      <c r="E33" s="56">
        <f>Switzerland!E15</f>
        <v>59</v>
      </c>
      <c r="F33" s="56">
        <f>Switzerland!F15</f>
        <v>60</v>
      </c>
      <c r="G33" s="56">
        <f>Switzerland!G15</f>
        <v>58</v>
      </c>
      <c r="H33" s="56">
        <f>Switzerland!H15</f>
        <v>54</v>
      </c>
      <c r="I33" s="56">
        <f>Switzerland!I15</f>
        <v>53</v>
      </c>
      <c r="J33" s="56">
        <f>Switzerland!J15</f>
        <v>56</v>
      </c>
      <c r="K33" s="56">
        <f>Switzerland!K15</f>
        <v>58</v>
      </c>
      <c r="L33" s="56">
        <f>Switzerland!L15</f>
        <v>64</v>
      </c>
      <c r="M33" s="56">
        <f>Switzerland!M15</f>
        <v>67</v>
      </c>
      <c r="N33" s="56">
        <f>Switzerland!N15</f>
        <v>72</v>
      </c>
      <c r="O33" s="56">
        <f>Switzerland!O15</f>
        <v>80</v>
      </c>
      <c r="P33" s="56">
        <f>Switzerland!P15</f>
        <v>83</v>
      </c>
      <c r="Q33" s="56">
        <f>Switzerland!Q15</f>
        <v>83</v>
      </c>
      <c r="R33" s="56">
        <f>Switzerland!R15</f>
        <v>82</v>
      </c>
      <c r="S33" s="56">
        <f>Switzerland!S15</f>
        <v>84</v>
      </c>
      <c r="T33" s="56">
        <f>Switzerland!T15</f>
        <v>84</v>
      </c>
      <c r="U33" s="56">
        <f>Switzerland!U15</f>
        <v>83</v>
      </c>
      <c r="V33" s="56">
        <f>Switzerland!V15</f>
        <v>80</v>
      </c>
      <c r="W33" s="56">
        <f>Switzerland!W15</f>
        <v>57</v>
      </c>
      <c r="X33" s="56">
        <f>Switzerland!X15</f>
        <v>55</v>
      </c>
      <c r="Y33" s="56">
        <f>Switzerland!Y15</f>
        <v>68</v>
      </c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3">
      <c r="A34" s="46" t="s">
        <v>85</v>
      </c>
      <c r="B34" s="56">
        <f>'New Zealand'!B15</f>
        <v>18</v>
      </c>
      <c r="C34" s="56">
        <f>'New Zealand'!C15</f>
        <v>19</v>
      </c>
      <c r="D34" s="56">
        <f>'New Zealand'!D15</f>
        <v>21</v>
      </c>
      <c r="E34" s="56">
        <f>'New Zealand'!E15</f>
        <v>23</v>
      </c>
      <c r="F34" s="56">
        <f>'New Zealand'!F15</f>
        <v>23</v>
      </c>
      <c r="G34" s="56">
        <f>'New Zealand'!G15</f>
        <v>22</v>
      </c>
      <c r="H34" s="56">
        <f>'New Zealand'!H15</f>
        <v>23</v>
      </c>
      <c r="I34" s="56">
        <f>'New Zealand'!I15</f>
        <v>23</v>
      </c>
      <c r="J34" s="56">
        <f>'New Zealand'!J15</f>
        <v>24</v>
      </c>
      <c r="K34" s="56">
        <f>'New Zealand'!K15</f>
        <v>26</v>
      </c>
      <c r="L34" s="56">
        <f>'New Zealand'!L15</f>
        <v>29</v>
      </c>
      <c r="M34" s="56">
        <f>'New Zealand'!M15</f>
        <v>31</v>
      </c>
      <c r="N34" s="56">
        <f>'New Zealand'!N15</f>
        <v>35</v>
      </c>
      <c r="O34" s="56">
        <f>'New Zealand'!O15</f>
        <v>39</v>
      </c>
      <c r="P34" s="56">
        <f>'New Zealand'!P15</f>
        <v>43</v>
      </c>
      <c r="Q34" s="56">
        <f>'New Zealand'!Q15</f>
        <v>49</v>
      </c>
      <c r="R34" s="56">
        <f>'New Zealand'!R15</f>
        <v>58</v>
      </c>
      <c r="S34" s="56">
        <f>'New Zealand'!S15</f>
        <v>66</v>
      </c>
      <c r="T34" s="56">
        <f>'New Zealand'!T15</f>
        <v>74</v>
      </c>
      <c r="U34" s="56">
        <f>'New Zealand'!U15</f>
        <v>79</v>
      </c>
      <c r="V34" s="56">
        <f>'New Zealand'!V15</f>
        <v>83</v>
      </c>
      <c r="W34" s="56">
        <f>'New Zealand'!W15</f>
        <v>69</v>
      </c>
      <c r="X34" s="56">
        <f>'New Zealand'!X15</f>
        <v>59</v>
      </c>
      <c r="Y34" s="56">
        <f>'New Zealand'!Y15</f>
        <v>67</v>
      </c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3">
      <c r="A35" s="46" t="s">
        <v>121</v>
      </c>
      <c r="B35" s="56">
        <f>Belgium!B15</f>
        <v>19</v>
      </c>
      <c r="C35" s="56">
        <f>Belgium!C15</f>
        <v>19</v>
      </c>
      <c r="D35" s="56">
        <f>Belgium!D15</f>
        <v>19</v>
      </c>
      <c r="E35" s="56">
        <f>Belgium!E15</f>
        <v>20</v>
      </c>
      <c r="F35" s="56">
        <f>Belgium!F15</f>
        <v>20</v>
      </c>
      <c r="G35" s="56">
        <f>Belgium!G15</f>
        <v>20</v>
      </c>
      <c r="H35" s="56">
        <f>Belgium!H15</f>
        <v>19</v>
      </c>
      <c r="I35" s="56">
        <f>Belgium!I15</f>
        <v>20</v>
      </c>
      <c r="J35" s="56">
        <f>Belgium!J15</f>
        <v>21</v>
      </c>
      <c r="K35" s="56">
        <f>Belgium!K15</f>
        <v>25</v>
      </c>
      <c r="L35" s="56">
        <f>Belgium!L15</f>
        <v>30</v>
      </c>
      <c r="M35" s="56">
        <f>Belgium!M15</f>
        <v>33</v>
      </c>
      <c r="N35" s="56">
        <f>Belgium!N15</f>
        <v>33</v>
      </c>
      <c r="O35" s="56">
        <f>Belgium!O15</f>
        <v>35</v>
      </c>
      <c r="P35" s="56">
        <f>Belgium!P15</f>
        <v>39</v>
      </c>
      <c r="Q35" s="56">
        <f>Belgium!Q15</f>
        <v>43</v>
      </c>
      <c r="R35" s="56">
        <f>Belgium!R15</f>
        <v>46</v>
      </c>
      <c r="S35" s="56">
        <f>Belgium!S15</f>
        <v>47</v>
      </c>
      <c r="T35" s="56">
        <f>Belgium!T15</f>
        <v>50</v>
      </c>
      <c r="U35" s="56">
        <f>Belgium!U15</f>
        <v>51</v>
      </c>
      <c r="V35" s="56">
        <f>Belgium!V15</f>
        <v>51</v>
      </c>
      <c r="W35" s="56">
        <f>Belgium!W15</f>
        <v>39</v>
      </c>
      <c r="X35" s="56">
        <f>Belgium!X15</f>
        <v>41</v>
      </c>
      <c r="Y35" s="56">
        <f>Belgium!Y15</f>
        <v>48</v>
      </c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3">
      <c r="A36" s="46" t="s">
        <v>76</v>
      </c>
      <c r="B36" s="56">
        <f>Bermuda!B15</f>
        <v>15</v>
      </c>
      <c r="C36" s="56">
        <f>Bermuda!C15</f>
        <v>16</v>
      </c>
      <c r="D36" s="56">
        <f>Bermuda!D15</f>
        <v>16</v>
      </c>
      <c r="E36" s="56">
        <f>Bermuda!E15</f>
        <v>19</v>
      </c>
      <c r="F36" s="56">
        <f>Bermuda!F15</f>
        <v>21</v>
      </c>
      <c r="G36" s="56">
        <f>Bermuda!G15</f>
        <v>19</v>
      </c>
      <c r="H36" s="56">
        <f>Bermuda!H15</f>
        <v>17</v>
      </c>
      <c r="I36" s="56">
        <f>Bermuda!I15</f>
        <v>19</v>
      </c>
      <c r="J36" s="56">
        <f>Bermuda!J15</f>
        <v>20</v>
      </c>
      <c r="K36" s="56">
        <f>Bermuda!K15</f>
        <v>23</v>
      </c>
      <c r="L36" s="56">
        <f>Bermuda!L15</f>
        <v>25</v>
      </c>
      <c r="M36" s="56">
        <f>Bermuda!M15</f>
        <v>24</v>
      </c>
      <c r="N36" s="56">
        <f>Bermuda!N15</f>
        <v>22</v>
      </c>
      <c r="O36" s="56">
        <f>Bermuda!O15</f>
        <v>21</v>
      </c>
      <c r="P36" s="56">
        <f>Bermuda!P15</f>
        <v>21</v>
      </c>
      <c r="Q36" s="56">
        <f>Bermuda!Q15</f>
        <v>20</v>
      </c>
      <c r="R36" s="56">
        <f>Bermuda!R15</f>
        <v>21</v>
      </c>
      <c r="S36" s="56">
        <f>Bermuda!S15</f>
        <v>21</v>
      </c>
      <c r="T36" s="56">
        <f>Bermuda!T15</f>
        <v>21</v>
      </c>
      <c r="U36" s="56">
        <f>Bermuda!U15</f>
        <v>22</v>
      </c>
      <c r="V36" s="56">
        <f>Bermuda!V15</f>
        <v>22</v>
      </c>
      <c r="W36" s="56">
        <f>Bermuda!W15</f>
        <v>18</v>
      </c>
      <c r="X36" s="56">
        <f>Bermuda!X15</f>
        <v>14</v>
      </c>
      <c r="Y36" s="56">
        <f>Bermuda!Y15</f>
        <v>15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3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3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3">
      <c r="A39" s="47" t="s">
        <v>42</v>
      </c>
      <c r="B39" s="42">
        <f>'Asia-Pacific'!B15</f>
        <v>5063</v>
      </c>
      <c r="C39" s="42">
        <f>'Asia-Pacific'!C15</f>
        <v>5493</v>
      </c>
      <c r="D39" s="42">
        <f>'Asia-Pacific'!D15</f>
        <v>6143</v>
      </c>
      <c r="E39" s="42">
        <f>'Asia-Pacific'!E15</f>
        <v>6634</v>
      </c>
      <c r="F39" s="42">
        <f>'Asia-Pacific'!F15</f>
        <v>6901</v>
      </c>
      <c r="G39" s="42">
        <f>'Asia-Pacific'!G15</f>
        <v>7192</v>
      </c>
      <c r="H39" s="42">
        <f>'Asia-Pacific'!H15</f>
        <v>7519</v>
      </c>
      <c r="I39" s="42">
        <f>'Asia-Pacific'!I15</f>
        <v>7752</v>
      </c>
      <c r="J39" s="42">
        <f>'Asia-Pacific'!J15</f>
        <v>8607</v>
      </c>
      <c r="K39" s="42">
        <f>'Asia-Pacific'!K15</f>
        <v>9535</v>
      </c>
      <c r="L39" s="42">
        <f>'Asia-Pacific'!L15</f>
        <v>10518</v>
      </c>
      <c r="M39" s="42">
        <f>'Asia-Pacific'!M15</f>
        <v>11487</v>
      </c>
      <c r="N39" s="42">
        <f>'Asia-Pacific'!N15</f>
        <v>12930</v>
      </c>
      <c r="O39" s="42">
        <f>'Asia-Pacific'!O15</f>
        <v>14593</v>
      </c>
      <c r="P39" s="42">
        <f>'Asia-Pacific'!P15</f>
        <v>16730</v>
      </c>
      <c r="Q39" s="42">
        <f>'Asia-Pacific'!Q15</f>
        <v>19662</v>
      </c>
      <c r="R39" s="42">
        <f>'Asia-Pacific'!R15</f>
        <v>23459</v>
      </c>
      <c r="S39" s="42">
        <f>'Asia-Pacific'!S15</f>
        <v>27529</v>
      </c>
      <c r="T39" s="42">
        <f>'Asia-Pacific'!T15</f>
        <v>31436</v>
      </c>
      <c r="U39" s="42">
        <f>'Asia-Pacific'!U15</f>
        <v>33551</v>
      </c>
      <c r="V39" s="42">
        <f>'Asia-Pacific'!V15</f>
        <v>34204</v>
      </c>
      <c r="W39" s="42">
        <f>'Asia-Pacific'!W15</f>
        <v>27577</v>
      </c>
      <c r="X39" s="42">
        <f>'Asia-Pacific'!X15</f>
        <v>22780</v>
      </c>
      <c r="Y39" s="42">
        <f>'Asia-Pacific'!Y15</f>
        <v>26325</v>
      </c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3">
      <c r="A40" s="47" t="s">
        <v>48</v>
      </c>
      <c r="B40" s="42">
        <f>Europe!B15</f>
        <v>1656</v>
      </c>
      <c r="C40" s="42">
        <f>Europe!C15</f>
        <v>1793</v>
      </c>
      <c r="D40" s="42">
        <f>Europe!D15</f>
        <v>1918</v>
      </c>
      <c r="E40" s="42">
        <f>Europe!E15</f>
        <v>1957</v>
      </c>
      <c r="F40" s="42">
        <f>Europe!F15</f>
        <v>1960</v>
      </c>
      <c r="G40" s="42">
        <f>Europe!G15</f>
        <v>1999</v>
      </c>
      <c r="H40" s="42">
        <f>Europe!H15</f>
        <v>2029</v>
      </c>
      <c r="I40" s="42">
        <f>Europe!I15</f>
        <v>2085</v>
      </c>
      <c r="J40" s="42">
        <f>Europe!J15</f>
        <v>2180</v>
      </c>
      <c r="K40" s="42">
        <f>Europe!K15</f>
        <v>2309</v>
      </c>
      <c r="L40" s="42">
        <f>Europe!L15</f>
        <v>2452</v>
      </c>
      <c r="M40" s="42">
        <f>Europe!M15</f>
        <v>2539</v>
      </c>
      <c r="N40" s="42">
        <f>Europe!N15</f>
        <v>2689</v>
      </c>
      <c r="O40" s="42">
        <f>Europe!O15</f>
        <v>2863</v>
      </c>
      <c r="P40" s="42">
        <f>Europe!P15</f>
        <v>3060</v>
      </c>
      <c r="Q40" s="42">
        <f>Europe!Q15</f>
        <v>3302</v>
      </c>
      <c r="R40" s="42">
        <f>Europe!R15</f>
        <v>3530</v>
      </c>
      <c r="S40" s="42">
        <f>Europe!S15</f>
        <v>3717</v>
      </c>
      <c r="T40" s="42">
        <f>Europe!T15</f>
        <v>3934</v>
      </c>
      <c r="U40" s="42">
        <f>Europe!U15</f>
        <v>4081</v>
      </c>
      <c r="V40" s="42">
        <f>Europe!V15</f>
        <v>4122</v>
      </c>
      <c r="W40" s="42">
        <f>Europe!W15</f>
        <v>3338</v>
      </c>
      <c r="X40" s="42">
        <f>Europe!X15</f>
        <v>3122</v>
      </c>
      <c r="Y40" s="42">
        <f>Europe!Y15</f>
        <v>3643</v>
      </c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3">
      <c r="A41" s="47" t="s">
        <v>53</v>
      </c>
      <c r="B41" s="42">
        <f>'Latin America'!B15</f>
        <v>967</v>
      </c>
      <c r="C41" s="42">
        <f>'Latin America'!C15</f>
        <v>1064</v>
      </c>
      <c r="D41" s="42">
        <f>'Latin America'!D15</f>
        <v>1163</v>
      </c>
      <c r="E41" s="42">
        <f>'Latin America'!E15</f>
        <v>1252</v>
      </c>
      <c r="F41" s="42">
        <f>'Latin America'!F15</f>
        <v>1325</v>
      </c>
      <c r="G41" s="42">
        <f>'Latin America'!G15</f>
        <v>1357</v>
      </c>
      <c r="H41" s="42">
        <f>'Latin America'!H15</f>
        <v>1354</v>
      </c>
      <c r="I41" s="42">
        <f>'Latin America'!I15</f>
        <v>1380</v>
      </c>
      <c r="J41" s="42">
        <f>'Latin America'!J15</f>
        <v>1458</v>
      </c>
      <c r="K41" s="42">
        <f>'Latin America'!K15</f>
        <v>1550</v>
      </c>
      <c r="L41" s="42">
        <f>'Latin America'!L15</f>
        <v>1626</v>
      </c>
      <c r="M41" s="42">
        <f>'Latin America'!M15</f>
        <v>1682</v>
      </c>
      <c r="N41" s="42">
        <f>'Latin America'!N15</f>
        <v>1826</v>
      </c>
      <c r="O41" s="42">
        <f>'Latin America'!O15</f>
        <v>1975</v>
      </c>
      <c r="P41" s="42">
        <f>'Latin America'!P15</f>
        <v>2148</v>
      </c>
      <c r="Q41" s="42">
        <f>'Latin America'!Q15</f>
        <v>2390</v>
      </c>
      <c r="R41" s="42">
        <f>'Latin America'!R15</f>
        <v>2662</v>
      </c>
      <c r="S41" s="42">
        <f>'Latin America'!S15</f>
        <v>2874</v>
      </c>
      <c r="T41" s="42">
        <f>'Latin America'!T15</f>
        <v>3167</v>
      </c>
      <c r="U41" s="42">
        <f>'Latin America'!U15</f>
        <v>3367</v>
      </c>
      <c r="V41" s="42">
        <f>'Latin America'!V15</f>
        <v>3478</v>
      </c>
      <c r="W41" s="42">
        <f>'Latin America'!W15</f>
        <v>2898</v>
      </c>
      <c r="X41" s="42">
        <f>'Latin America'!X15</f>
        <v>2683</v>
      </c>
      <c r="Y41" s="42">
        <f>'Latin America'!Y15</f>
        <v>3133</v>
      </c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3">
      <c r="A42" s="47" t="s">
        <v>58</v>
      </c>
      <c r="B42" s="42">
        <f>'SC America'!B15</f>
        <v>720</v>
      </c>
      <c r="C42" s="42">
        <f>'SC America'!C15</f>
        <v>789</v>
      </c>
      <c r="D42" s="42">
        <f>'SC America'!D15</f>
        <v>877</v>
      </c>
      <c r="E42" s="42">
        <f>'SC America'!E15</f>
        <v>945</v>
      </c>
      <c r="F42" s="42">
        <f>'SC America'!F15</f>
        <v>983</v>
      </c>
      <c r="G42" s="42">
        <f>'SC America'!G15</f>
        <v>1015</v>
      </c>
      <c r="H42" s="42">
        <f>'SC America'!H15</f>
        <v>1023</v>
      </c>
      <c r="I42" s="42">
        <f>'SC America'!I15</f>
        <v>1036</v>
      </c>
      <c r="J42" s="42">
        <f>'SC America'!J15</f>
        <v>1100</v>
      </c>
      <c r="K42" s="42">
        <f>'SC America'!K15</f>
        <v>1180</v>
      </c>
      <c r="L42" s="42">
        <f>'SC America'!L15</f>
        <v>1254</v>
      </c>
      <c r="M42" s="42">
        <f>'SC America'!M15</f>
        <v>1325</v>
      </c>
      <c r="N42" s="42">
        <f>'SC America'!N15</f>
        <v>1486</v>
      </c>
      <c r="O42" s="42">
        <f>'SC America'!O15</f>
        <v>1650</v>
      </c>
      <c r="P42" s="42">
        <f>'SC America'!P15</f>
        <v>1825</v>
      </c>
      <c r="Q42" s="42">
        <f>'SC America'!Q15</f>
        <v>2056</v>
      </c>
      <c r="R42" s="42">
        <f>'SC America'!R15</f>
        <v>2304</v>
      </c>
      <c r="S42" s="42">
        <f>'SC America'!S15</f>
        <v>2483</v>
      </c>
      <c r="T42" s="42">
        <f>'SC America'!T15</f>
        <v>2737</v>
      </c>
      <c r="U42" s="42">
        <f>'SC America'!U15</f>
        <v>2914</v>
      </c>
      <c r="V42" s="42">
        <f>'SC America'!V15</f>
        <v>3011</v>
      </c>
      <c r="W42" s="42">
        <f>'SC America'!W15</f>
        <v>2496</v>
      </c>
      <c r="X42" s="42">
        <f>'SC America'!X15</f>
        <v>2313</v>
      </c>
      <c r="Y42" s="42">
        <f>'SC America'!Y15</f>
        <v>2713</v>
      </c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3">
      <c r="A43" s="47" t="s">
        <v>40</v>
      </c>
      <c r="B43" s="42">
        <f>Africa!B15</f>
        <v>370</v>
      </c>
      <c r="C43" s="42">
        <f>Africa!C15</f>
        <v>439</v>
      </c>
      <c r="D43" s="42">
        <f>Africa!D15</f>
        <v>512</v>
      </c>
      <c r="E43" s="42">
        <f>Africa!E15</f>
        <v>571</v>
      </c>
      <c r="F43" s="42">
        <f>Africa!F15</f>
        <v>599</v>
      </c>
      <c r="G43" s="42">
        <f>Africa!G15</f>
        <v>596</v>
      </c>
      <c r="H43" s="42">
        <f>Africa!H15</f>
        <v>604</v>
      </c>
      <c r="I43" s="42">
        <f>Africa!I15</f>
        <v>595</v>
      </c>
      <c r="J43" s="42">
        <f>Africa!J15</f>
        <v>611</v>
      </c>
      <c r="K43" s="42">
        <f>Africa!K15</f>
        <v>660</v>
      </c>
      <c r="L43" s="42">
        <f>Africa!L15</f>
        <v>747</v>
      </c>
      <c r="M43" s="42">
        <f>Africa!M15</f>
        <v>786</v>
      </c>
      <c r="N43" s="42">
        <f>Africa!N15</f>
        <v>845</v>
      </c>
      <c r="O43" s="42">
        <f>Africa!O15</f>
        <v>905</v>
      </c>
      <c r="P43" s="42">
        <f>Africa!P15</f>
        <v>981</v>
      </c>
      <c r="Q43" s="42">
        <f>Africa!Q15</f>
        <v>1106</v>
      </c>
      <c r="R43" s="42">
        <f>Africa!R15</f>
        <v>1276</v>
      </c>
      <c r="S43" s="42">
        <f>Africa!S15</f>
        <v>1471</v>
      </c>
      <c r="T43" s="42">
        <f>Africa!T15</f>
        <v>1692</v>
      </c>
      <c r="U43" s="42">
        <f>Africa!U15</f>
        <v>1820</v>
      </c>
      <c r="V43" s="42">
        <f>Africa!V15</f>
        <v>1881</v>
      </c>
      <c r="W43" s="42">
        <f>Africa!W15</f>
        <v>1634</v>
      </c>
      <c r="X43" s="42">
        <f>Africa!X15</f>
        <v>1585</v>
      </c>
      <c r="Y43" s="42">
        <f>Africa!Y15</f>
        <v>1832</v>
      </c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3">
      <c r="A44" s="47" t="s">
        <v>55</v>
      </c>
      <c r="B44" s="42">
        <f>'Middle East'!B15</f>
        <v>348</v>
      </c>
      <c r="C44" s="42">
        <f>'Middle East'!C15</f>
        <v>380</v>
      </c>
      <c r="D44" s="42">
        <f>'Middle East'!D15</f>
        <v>410</v>
      </c>
      <c r="E44" s="42">
        <f>'Middle East'!E15</f>
        <v>403</v>
      </c>
      <c r="F44" s="42">
        <f>'Middle East'!F15</f>
        <v>371</v>
      </c>
      <c r="G44" s="42">
        <f>'Middle East'!G15</f>
        <v>354</v>
      </c>
      <c r="H44" s="42">
        <f>'Middle East'!H15</f>
        <v>357</v>
      </c>
      <c r="I44" s="42">
        <f>'Middle East'!I15</f>
        <v>402</v>
      </c>
      <c r="J44" s="42">
        <f>'Middle East'!J15</f>
        <v>472</v>
      </c>
      <c r="K44" s="42">
        <f>'Middle East'!K15</f>
        <v>558</v>
      </c>
      <c r="L44" s="42">
        <f>'Middle East'!L15</f>
        <v>685</v>
      </c>
      <c r="M44" s="42">
        <f>'Middle East'!M15</f>
        <v>865</v>
      </c>
      <c r="N44" s="42">
        <f>'Middle East'!N15</f>
        <v>1179</v>
      </c>
      <c r="O44" s="42">
        <f>'Middle East'!O15</f>
        <v>1614</v>
      </c>
      <c r="P44" s="42">
        <f>'Middle East'!P15</f>
        <v>2066</v>
      </c>
      <c r="Q44" s="42">
        <f>'Middle East'!Q15</f>
        <v>2560</v>
      </c>
      <c r="R44" s="42">
        <f>'Middle East'!R15</f>
        <v>3041</v>
      </c>
      <c r="S44" s="42">
        <f>'Middle East'!S15</f>
        <v>3193</v>
      </c>
      <c r="T44" s="42">
        <f>'Middle East'!T15</f>
        <v>3221</v>
      </c>
      <c r="U44" s="42">
        <f>'Middle East'!U15</f>
        <v>3049</v>
      </c>
      <c r="V44" s="42">
        <f>'Middle East'!V15</f>
        <v>2761</v>
      </c>
      <c r="W44" s="42">
        <f>'Middle East'!W15</f>
        <v>2070</v>
      </c>
      <c r="X44" s="42">
        <f>'Middle East'!X15</f>
        <v>1623</v>
      </c>
      <c r="Y44" s="42">
        <f>'Middle East'!Y15</f>
        <v>1761</v>
      </c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3">
      <c r="A45" s="47" t="s">
        <v>95</v>
      </c>
      <c r="B45" s="42">
        <f>'Other-Western'!B15</f>
        <v>247</v>
      </c>
      <c r="C45" s="42">
        <f>'Other-Western'!C15</f>
        <v>275</v>
      </c>
      <c r="D45" s="42">
        <f>'Other-Western'!D15</f>
        <v>285</v>
      </c>
      <c r="E45" s="42">
        <f>'Other-Western'!E15</f>
        <v>307</v>
      </c>
      <c r="F45" s="42">
        <f>'Other-Western'!F15</f>
        <v>342</v>
      </c>
      <c r="G45" s="42">
        <f>'Other-Western'!G15</f>
        <v>341</v>
      </c>
      <c r="H45" s="42">
        <f>'Other-Western'!H15</f>
        <v>331</v>
      </c>
      <c r="I45" s="42">
        <f>'Other-Western'!I15</f>
        <v>345</v>
      </c>
      <c r="J45" s="42">
        <f>'Other-Western'!J15</f>
        <v>358</v>
      </c>
      <c r="K45" s="42">
        <f>'Other-Western'!K15</f>
        <v>371</v>
      </c>
      <c r="L45" s="42">
        <f>'Other-Western'!L15</f>
        <v>372</v>
      </c>
      <c r="M45" s="42">
        <f>'Other-Western'!M15</f>
        <v>357</v>
      </c>
      <c r="N45" s="42">
        <f>'Other-Western'!N15</f>
        <v>340</v>
      </c>
      <c r="O45" s="42">
        <f>'Other-Western'!O15</f>
        <v>325</v>
      </c>
      <c r="P45" s="42">
        <f>'Other-Western'!P15</f>
        <v>323</v>
      </c>
      <c r="Q45" s="42">
        <f>'Other-Western'!Q15</f>
        <v>334</v>
      </c>
      <c r="R45" s="42">
        <f>'Other-Western'!R15</f>
        <v>357</v>
      </c>
      <c r="S45" s="42">
        <f>'Other-Western'!S15</f>
        <v>391</v>
      </c>
      <c r="T45" s="42">
        <f>'Other-Western'!T15</f>
        <v>430</v>
      </c>
      <c r="U45" s="42">
        <f>'Other-Western'!U15</f>
        <v>453</v>
      </c>
      <c r="V45" s="42">
        <f>'Other-Western'!V15</f>
        <v>467</v>
      </c>
      <c r="W45" s="42">
        <f>'Other-Western'!W15</f>
        <v>402</v>
      </c>
      <c r="X45" s="42">
        <f>'Other-Western'!X15</f>
        <v>370</v>
      </c>
      <c r="Y45" s="42">
        <f>'Other-Western'!Y15</f>
        <v>420</v>
      </c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3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3">
      <c r="A47" s="47" t="s">
        <v>118</v>
      </c>
      <c r="B47" s="42">
        <f>Overseas!B15</f>
        <v>8272</v>
      </c>
      <c r="C47" s="42">
        <f>Overseas!C15</f>
        <v>9025</v>
      </c>
      <c r="D47" s="42">
        <f>Overseas!D15</f>
        <v>9981</v>
      </c>
      <c r="E47" s="42">
        <f>Overseas!E15</f>
        <v>10633</v>
      </c>
      <c r="F47" s="42">
        <f>Overseas!F15</f>
        <v>10954</v>
      </c>
      <c r="G47" s="42">
        <f>Overseas!G15</f>
        <v>11284</v>
      </c>
      <c r="H47" s="42">
        <f>Overseas!H15</f>
        <v>11629</v>
      </c>
      <c r="I47" s="42">
        <f>Overseas!I15</f>
        <v>11968</v>
      </c>
      <c r="J47" s="42">
        <f>Overseas!J15</f>
        <v>13063</v>
      </c>
      <c r="K47" s="42">
        <f>Overseas!K15</f>
        <v>14332</v>
      </c>
      <c r="L47" s="42">
        <f>Overseas!L15</f>
        <v>15731</v>
      </c>
      <c r="M47" s="42">
        <f>Overseas!M15</f>
        <v>17042</v>
      </c>
      <c r="N47" s="42">
        <f>Overseas!N15</f>
        <v>19099</v>
      </c>
      <c r="O47" s="42">
        <f>Overseas!O15</f>
        <v>21538</v>
      </c>
      <c r="P47" s="42">
        <f>Overseas!P15</f>
        <v>24534</v>
      </c>
      <c r="Q47" s="42">
        <f>Overseas!Q15</f>
        <v>28525</v>
      </c>
      <c r="R47" s="42">
        <f>Overseas!R15</f>
        <v>33433</v>
      </c>
      <c r="S47" s="42">
        <f>Overseas!S15</f>
        <v>38243</v>
      </c>
      <c r="T47" s="42">
        <f>Overseas!T15</f>
        <v>42914</v>
      </c>
      <c r="U47" s="42">
        <f>Overseas!U15</f>
        <v>45339</v>
      </c>
      <c r="V47" s="42">
        <f>Overseas!V15</f>
        <v>45921</v>
      </c>
      <c r="W47" s="42">
        <f>Overseas!W15</f>
        <v>37084</v>
      </c>
      <c r="X47" s="42">
        <f>Overseas!X15</f>
        <v>31364</v>
      </c>
      <c r="Y47" s="42">
        <f>Overseas!Y15</f>
        <v>36176</v>
      </c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3">
      <c r="A48" s="85" t="s">
        <v>47</v>
      </c>
      <c r="B48" s="42">
        <f>EU!B15</f>
        <v>900</v>
      </c>
      <c r="C48" s="42">
        <f>EU!C15</f>
        <v>957</v>
      </c>
      <c r="D48" s="42">
        <f>EU!D15</f>
        <v>990</v>
      </c>
      <c r="E48" s="42">
        <f>EU!E15</f>
        <v>993</v>
      </c>
      <c r="F48" s="42">
        <f>EU!F15</f>
        <v>995</v>
      </c>
      <c r="G48" s="42">
        <f>EU!G15</f>
        <v>1165</v>
      </c>
      <c r="H48" s="42">
        <f>EU!H15</f>
        <v>1230</v>
      </c>
      <c r="I48" s="42">
        <f>EU!I15</f>
        <v>1270</v>
      </c>
      <c r="J48" s="42">
        <f>EU!J15</f>
        <v>1479</v>
      </c>
      <c r="K48" s="42">
        <f>EU!K15</f>
        <v>1556</v>
      </c>
      <c r="L48" s="42">
        <f>EU!L15</f>
        <v>1648</v>
      </c>
      <c r="M48" s="42">
        <f>EU!M15</f>
        <v>1703</v>
      </c>
      <c r="N48" s="42">
        <f>EU!N15</f>
        <v>1794</v>
      </c>
      <c r="O48" s="42">
        <f>EU!O15</f>
        <v>1906</v>
      </c>
      <c r="P48" s="42">
        <f>EU!P15</f>
        <v>2053</v>
      </c>
      <c r="Q48" s="42">
        <f>EU!Q15</f>
        <v>2233</v>
      </c>
      <c r="R48" s="42">
        <f>EU!R15</f>
        <v>2395</v>
      </c>
      <c r="S48" s="42">
        <f>EU!S15</f>
        <v>2525</v>
      </c>
      <c r="T48" s="42">
        <f>EU!T15</f>
        <v>2641</v>
      </c>
      <c r="U48" s="42">
        <f>EU!U15</f>
        <v>2735</v>
      </c>
      <c r="V48" s="42">
        <f>EU!V15</f>
        <v>2763</v>
      </c>
      <c r="W48" s="42">
        <f>EU!W15</f>
        <v>1828</v>
      </c>
      <c r="X48" s="42">
        <f>EU!X15</f>
        <v>1740</v>
      </c>
      <c r="Y48" s="42">
        <f>EU!Y15</f>
        <v>2049</v>
      </c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3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3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3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6.2" x14ac:dyDescent="0.3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6.2" x14ac:dyDescent="0.3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3"/>
    <row r="55" spans="1:114" s="16" customFormat="1" x14ac:dyDescent="0.3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3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3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3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3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3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3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3">
      <c r="N62" s="50"/>
      <c r="O62" s="50"/>
      <c r="P62" s="50"/>
      <c r="Q62" s="50"/>
      <c r="R62" s="50"/>
    </row>
    <row r="63" spans="1:114" x14ac:dyDescent="0.3">
      <c r="N63" s="50"/>
      <c r="O63" s="50"/>
      <c r="P63" s="50"/>
      <c r="Q63" s="50"/>
      <c r="R63" s="50"/>
    </row>
  </sheetData>
  <sortState xmlns:xlrd2="http://schemas.microsoft.com/office/spreadsheetml/2017/richdata2" ref="A39:Y45">
    <sortCondition descending="1" ref="Y39:Y45"/>
  </sortState>
  <phoneticPr fontId="20" type="noConversion"/>
  <conditionalFormatting sqref="B39:Y45 B47:Y48">
    <cfRule type="cellIs" dxfId="726" priority="2" operator="lessThan">
      <formula>0</formula>
    </cfRule>
  </conditionalFormatting>
  <hyperlinks>
    <hyperlink ref="A27" location="Argentina!A1" display="Argentina" xr:uid="{00000000-0004-0000-0500-000000000000}"/>
    <hyperlink ref="A25" location="Australia!A1" display="Australia" xr:uid="{00000000-0004-0000-0500-000001000000}"/>
    <hyperlink ref="A12" location="Brazil!A1" display="Brazil" xr:uid="{00000000-0004-0000-0500-000002000000}"/>
    <hyperlink ref="A9" location="Canada!A1" display="Canada" xr:uid="{00000000-0004-0000-0500-000003000000}"/>
    <hyperlink ref="A6" location="China!A1" display="China" xr:uid="{00000000-0004-0000-0500-000004000000}"/>
    <hyperlink ref="A18" location="France!A1" display="France" xr:uid="{00000000-0004-0000-0500-000005000000}"/>
    <hyperlink ref="A17" location="Germany!A1" display="Germany" xr:uid="{00000000-0004-0000-0500-000006000000}"/>
    <hyperlink ref="A21" location="'Hong Kong'!A1" display="Hong Kong" xr:uid="{00000000-0004-0000-0500-000007000000}"/>
    <hyperlink ref="A7" location="India!A1" display="India" xr:uid="{00000000-0004-0000-0500-000008000000}"/>
    <hyperlink ref="A20" location="Italy!A1" display="Italy" xr:uid="{00000000-0004-0000-0500-000009000000}"/>
    <hyperlink ref="A13" location="Japan!A1" display="Japan" xr:uid="{00000000-0004-0000-0500-00000A000000}"/>
    <hyperlink ref="A14" location="Mexico!A1" display="Mexico" xr:uid="{00000000-0004-0000-0500-00000B000000}"/>
    <hyperlink ref="A31" location="Netherlands!A1" display="Netherlands" xr:uid="{00000000-0004-0000-0500-00000C000000}"/>
    <hyperlink ref="A23" location="Singapore!A1" display="Singapore" xr:uid="{00000000-0004-0000-0500-00000D000000}"/>
    <hyperlink ref="A29" location="'South Africa'!A1" display="South Africa" xr:uid="{00000000-0004-0000-0500-00000E000000}"/>
    <hyperlink ref="A8" location="'South Korea'!A1" display="South Korea" xr:uid="{00000000-0004-0000-0500-00000F000000}"/>
    <hyperlink ref="A10" location="Taiwan!A1" display="Taiwan" xr:uid="{00000000-0004-0000-0500-000010000000}"/>
    <hyperlink ref="A15" location="UK!A1" display="United Kingdom" xr:uid="{00000000-0004-0000-0500-000011000000}"/>
    <hyperlink ref="A24" location="Venezuela!A1" display="Venezuela" xr:uid="{00000000-0004-0000-0500-000012000000}"/>
    <hyperlink ref="A43" location="Africa!A1" display="Africa" xr:uid="{00000000-0004-0000-0500-000013000000}"/>
    <hyperlink ref="A39" location="'Asia-Pacific'!A1" display="Asia and Pacific" xr:uid="{00000000-0004-0000-0500-000014000000}"/>
    <hyperlink ref="A40" location="Europe!A1" display="Europe" xr:uid="{00000000-0004-0000-0500-000015000000}"/>
    <hyperlink ref="A41" location="'Latin America'!A1" display="Latin America" xr:uid="{00000000-0004-0000-0500-000016000000}"/>
    <hyperlink ref="A44" location="'Middle East'!A1" display="Middle East" xr:uid="{00000000-0004-0000-0500-000017000000}"/>
    <hyperlink ref="A42" location="'SC America'!A1" display="South and Central America" xr:uid="{00000000-0004-0000-0500-000018000000}"/>
    <hyperlink ref="A45" location="'Other-Western'!A1" display="Other Western Hemisphere" xr:uid="{00000000-0004-0000-0500-000019000000}"/>
    <hyperlink ref="A47" location="Overseas!A1" display="Overseas" xr:uid="{00000000-0004-0000-0500-00001A000000}"/>
    <hyperlink ref="A48" location="EU!A1" display="European Union" xr:uid="{00000000-0004-0000-0500-00001B000000}"/>
    <hyperlink ref="A35" location="Belgium!A1" display="Belgium" xr:uid="{00000000-0004-0000-0500-00001C000000}"/>
    <hyperlink ref="A36" location="Bermuda!A1" display="Bermuda" xr:uid="{00000000-0004-0000-0500-00001D000000}"/>
    <hyperlink ref="A19" location="Indonesia!A1" display="Indonesia" xr:uid="{00000000-0004-0000-0500-00001E000000}"/>
    <hyperlink ref="A28" location="Israel!A1" display="Israel" xr:uid="{00000000-0004-0000-0500-00001F000000}"/>
    <hyperlink ref="A34" location="'New Zealand'!A1" display="New Zealand" xr:uid="{00000000-0004-0000-0500-000020000000}"/>
    <hyperlink ref="A32" location="Norway!A1" display="Norway" xr:uid="{00000000-0004-0000-0500-000021000000}"/>
    <hyperlink ref="A26" location="Philippines!A1" display="Philippines" xr:uid="{00000000-0004-0000-0500-000022000000}"/>
    <hyperlink ref="A11" location="'Saudi Arabia'!A1" display="Saudi Arabia" xr:uid="{00000000-0004-0000-0500-000023000000}"/>
    <hyperlink ref="A33" location="Switzerland!A1" display="Switzerland" xr:uid="{00000000-0004-0000-0500-000024000000}"/>
    <hyperlink ref="A30" location="Sweden!A1" display="Sweden" xr:uid="{00000000-0004-0000-0500-000025000000}"/>
    <hyperlink ref="A16" location="Spain!A1" display="Spain" xr:uid="{00000000-0004-0000-0500-000026000000}"/>
    <hyperlink ref="A22" location="Thailand!A1" display="Thailand" xr:uid="{00000000-0004-0000-0500-000027000000}"/>
  </hyperlinks>
  <pageMargins left="0.7" right="0.7" top="0.75" bottom="0.75" header="0.3" footer="0.3"/>
  <pageSetup orientation="portrait" horizontalDpi="4294967293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60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140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1602</v>
      </c>
      <c r="C5" s="42">
        <v>1053</v>
      </c>
      <c r="D5" s="42">
        <v>1320</v>
      </c>
      <c r="E5" s="42">
        <v>2103</v>
      </c>
      <c r="F5" s="42">
        <v>1375</v>
      </c>
      <c r="G5" s="42">
        <v>2079</v>
      </c>
      <c r="H5" s="42">
        <v>2350</v>
      </c>
      <c r="I5" s="42">
        <v>3322</v>
      </c>
      <c r="J5" s="42">
        <v>4042</v>
      </c>
      <c r="K5" s="42">
        <v>4380</v>
      </c>
      <c r="L5" s="42">
        <v>5207</v>
      </c>
      <c r="M5" s="42">
        <v>5457</v>
      </c>
      <c r="N5" s="42">
        <v>7015</v>
      </c>
      <c r="O5" s="42">
        <v>8598</v>
      </c>
      <c r="P5" s="42">
        <v>9117</v>
      </c>
      <c r="Q5" s="42">
        <v>9009</v>
      </c>
      <c r="R5" s="42">
        <v>8734</v>
      </c>
      <c r="S5" s="42">
        <v>8346</v>
      </c>
      <c r="T5" s="42">
        <v>8696</v>
      </c>
      <c r="U5" s="42">
        <v>9480</v>
      </c>
      <c r="V5" s="42">
        <v>9778</v>
      </c>
      <c r="W5" s="42">
        <v>8374</v>
      </c>
      <c r="X5" s="42">
        <v>10804</v>
      </c>
      <c r="Y5" s="42">
        <v>11695</v>
      </c>
    </row>
    <row r="6" spans="1:25" x14ac:dyDescent="0.3">
      <c r="A6" s="67" t="s">
        <v>113</v>
      </c>
      <c r="B6" s="42">
        <v>993</v>
      </c>
      <c r="C6" s="42">
        <v>355</v>
      </c>
      <c r="D6" s="42">
        <v>460</v>
      </c>
      <c r="E6" s="42">
        <v>474</v>
      </c>
      <c r="F6" s="68">
        <v>261</v>
      </c>
      <c r="G6" s="68">
        <v>616</v>
      </c>
      <c r="H6" s="68">
        <v>709</v>
      </c>
      <c r="I6" s="68">
        <v>589</v>
      </c>
      <c r="J6" s="68">
        <v>916</v>
      </c>
      <c r="K6" s="68">
        <v>984</v>
      </c>
      <c r="L6" s="68">
        <v>1253</v>
      </c>
      <c r="M6" s="68">
        <v>1431</v>
      </c>
      <c r="N6" s="68">
        <v>1609</v>
      </c>
      <c r="O6" s="68">
        <v>1932</v>
      </c>
      <c r="P6" s="68">
        <v>1881</v>
      </c>
      <c r="Q6" s="68">
        <v>1582</v>
      </c>
      <c r="R6" s="42">
        <v>1440</v>
      </c>
      <c r="S6" s="42">
        <v>1538</v>
      </c>
      <c r="T6" s="42">
        <v>1171</v>
      </c>
      <c r="U6" s="42">
        <v>1233</v>
      </c>
      <c r="V6" s="42">
        <v>2034</v>
      </c>
      <c r="W6" s="42">
        <v>1430</v>
      </c>
      <c r="X6" s="42">
        <v>1673</v>
      </c>
      <c r="Y6" s="42">
        <v>1924</v>
      </c>
    </row>
    <row r="7" spans="1:25" x14ac:dyDescent="0.3">
      <c r="A7" s="67" t="s">
        <v>114</v>
      </c>
      <c r="B7" s="42">
        <v>610</v>
      </c>
      <c r="C7" s="42">
        <v>698</v>
      </c>
      <c r="D7" s="42">
        <v>860</v>
      </c>
      <c r="E7" s="42">
        <v>1630</v>
      </c>
      <c r="F7" s="68">
        <v>1114</v>
      </c>
      <c r="G7" s="68">
        <v>1463</v>
      </c>
      <c r="H7" s="68">
        <v>1642</v>
      </c>
      <c r="I7" s="68">
        <v>2733</v>
      </c>
      <c r="J7" s="68">
        <v>3126</v>
      </c>
      <c r="K7" s="68">
        <v>3396</v>
      </c>
      <c r="L7" s="68">
        <v>3953</v>
      </c>
      <c r="M7" s="68">
        <v>4027</v>
      </c>
      <c r="N7" s="68">
        <v>5405</v>
      </c>
      <c r="O7" s="68">
        <v>6666</v>
      </c>
      <c r="P7" s="68">
        <v>7237</v>
      </c>
      <c r="Q7" s="42">
        <v>7427</v>
      </c>
      <c r="R7" s="42">
        <v>7293</v>
      </c>
      <c r="S7" s="42">
        <v>6808</v>
      </c>
      <c r="T7" s="42">
        <v>7525</v>
      </c>
      <c r="U7" s="42">
        <v>8248</v>
      </c>
      <c r="V7" s="42">
        <v>7744</v>
      </c>
      <c r="W7" s="42">
        <v>6944</v>
      </c>
      <c r="X7" s="42">
        <v>9131</v>
      </c>
      <c r="Y7" s="42">
        <v>9771</v>
      </c>
    </row>
    <row r="8" spans="1:25" x14ac:dyDescent="0.3">
      <c r="A8" s="69" t="s">
        <v>1</v>
      </c>
      <c r="B8" s="3">
        <f>B9+B17</f>
        <v>54</v>
      </c>
      <c r="C8" s="3">
        <f t="shared" ref="C8:V8" si="0">C9+C17</f>
        <v>47</v>
      </c>
      <c r="D8" s="3">
        <f t="shared" si="0"/>
        <v>36</v>
      </c>
      <c r="E8" s="3">
        <f t="shared" si="0"/>
        <v>30</v>
      </c>
      <c r="F8" s="3">
        <f t="shared" si="0"/>
        <v>31</v>
      </c>
      <c r="G8" s="3">
        <f t="shared" si="0"/>
        <v>37</v>
      </c>
      <c r="H8" s="3">
        <f t="shared" si="0"/>
        <v>41</v>
      </c>
      <c r="I8" s="3">
        <f t="shared" si="0"/>
        <v>40</v>
      </c>
      <c r="J8" s="3">
        <f t="shared" si="0"/>
        <v>49</v>
      </c>
      <c r="K8" s="3">
        <f t="shared" si="0"/>
        <v>67</v>
      </c>
      <c r="L8" s="3">
        <f t="shared" si="0"/>
        <v>72</v>
      </c>
      <c r="M8" s="3">
        <f t="shared" si="0"/>
        <v>70</v>
      </c>
      <c r="N8" s="3">
        <f t="shared" si="0"/>
        <v>72</v>
      </c>
      <c r="O8" s="3">
        <f t="shared" si="0"/>
        <v>72</v>
      </c>
      <c r="P8" s="3">
        <f t="shared" si="0"/>
        <v>82</v>
      </c>
      <c r="Q8" s="3">
        <f t="shared" si="0"/>
        <v>82</v>
      </c>
      <c r="R8" s="3">
        <f t="shared" si="0"/>
        <v>93</v>
      </c>
      <c r="S8" s="3">
        <f t="shared" si="0"/>
        <v>79</v>
      </c>
      <c r="T8" s="3">
        <f t="shared" si="0"/>
        <v>69</v>
      </c>
      <c r="U8" s="3">
        <f t="shared" si="0"/>
        <v>85</v>
      </c>
      <c r="V8" s="3">
        <f t="shared" si="0"/>
        <v>87</v>
      </c>
      <c r="W8" s="3">
        <f t="shared" ref="W8:X8" si="1">W9+W17</f>
        <v>16</v>
      </c>
      <c r="X8" s="3">
        <f t="shared" si="1"/>
        <v>14</v>
      </c>
      <c r="Y8" s="3">
        <f t="shared" ref="Y8" si="2">Y9+Y17</f>
        <v>72</v>
      </c>
    </row>
    <row r="9" spans="1:25" x14ac:dyDescent="0.3">
      <c r="A9" s="70" t="s">
        <v>107</v>
      </c>
      <c r="B9" s="42">
        <v>48</v>
      </c>
      <c r="C9" s="42">
        <v>40</v>
      </c>
      <c r="D9" s="42">
        <v>30</v>
      </c>
      <c r="E9" s="42">
        <v>24</v>
      </c>
      <c r="F9" s="68">
        <v>24</v>
      </c>
      <c r="G9" s="68">
        <v>27</v>
      </c>
      <c r="H9" s="68">
        <v>31</v>
      </c>
      <c r="I9" s="68">
        <v>31</v>
      </c>
      <c r="J9" s="68">
        <v>38</v>
      </c>
      <c r="K9" s="68">
        <v>50</v>
      </c>
      <c r="L9" s="68">
        <v>60</v>
      </c>
      <c r="M9" s="68">
        <v>55</v>
      </c>
      <c r="N9" s="68">
        <v>53</v>
      </c>
      <c r="O9" s="68">
        <v>50</v>
      </c>
      <c r="P9" s="68">
        <v>54</v>
      </c>
      <c r="Q9" s="68">
        <v>56</v>
      </c>
      <c r="R9" s="42">
        <v>62</v>
      </c>
      <c r="S9" s="42">
        <v>54</v>
      </c>
      <c r="T9" s="42">
        <v>48</v>
      </c>
      <c r="U9" s="42">
        <v>60</v>
      </c>
      <c r="V9" s="42">
        <v>65</v>
      </c>
      <c r="W9" s="42">
        <v>11</v>
      </c>
      <c r="X9" s="42">
        <v>10</v>
      </c>
      <c r="Y9" s="42">
        <v>52</v>
      </c>
    </row>
    <row r="10" spans="1:25" x14ac:dyDescent="0.3">
      <c r="A10" s="71" t="s">
        <v>201</v>
      </c>
      <c r="B10" s="42">
        <v>19</v>
      </c>
      <c r="C10" s="42">
        <v>16</v>
      </c>
      <c r="D10" s="42">
        <v>11</v>
      </c>
      <c r="E10" s="42">
        <v>9</v>
      </c>
      <c r="F10" s="68">
        <v>9</v>
      </c>
      <c r="G10" s="68">
        <v>10</v>
      </c>
      <c r="H10" s="68">
        <v>11</v>
      </c>
      <c r="I10" s="68">
        <v>11</v>
      </c>
      <c r="J10" s="68">
        <v>12</v>
      </c>
      <c r="K10" s="68">
        <v>15</v>
      </c>
      <c r="L10" s="68">
        <v>24</v>
      </c>
      <c r="M10" s="68">
        <v>17</v>
      </c>
      <c r="N10" s="68">
        <v>14</v>
      </c>
      <c r="O10" s="68">
        <v>11</v>
      </c>
      <c r="P10" s="68">
        <v>11</v>
      </c>
      <c r="Q10" s="68">
        <v>11</v>
      </c>
      <c r="R10" s="42">
        <v>12</v>
      </c>
      <c r="S10" s="42">
        <v>10</v>
      </c>
      <c r="T10" s="42">
        <v>8</v>
      </c>
      <c r="U10" s="42">
        <v>10</v>
      </c>
      <c r="V10" s="42">
        <v>11</v>
      </c>
      <c r="W10" s="42">
        <v>2</v>
      </c>
      <c r="X10" s="42">
        <v>2</v>
      </c>
      <c r="Y10" s="42">
        <v>9</v>
      </c>
    </row>
    <row r="11" spans="1:25" x14ac:dyDescent="0.3">
      <c r="A11" s="72" t="s">
        <v>202</v>
      </c>
      <c r="B11" s="42" t="s">
        <v>18</v>
      </c>
      <c r="C11" s="42" t="s">
        <v>18</v>
      </c>
      <c r="D11" s="42" t="s">
        <v>18</v>
      </c>
      <c r="E11" s="42" t="s">
        <v>18</v>
      </c>
      <c r="F11" s="68" t="s">
        <v>18</v>
      </c>
      <c r="G11" s="68" t="s">
        <v>18</v>
      </c>
      <c r="H11" s="68" t="s">
        <v>18</v>
      </c>
      <c r="I11" s="68" t="s">
        <v>18</v>
      </c>
      <c r="J11" s="68" t="s">
        <v>18</v>
      </c>
      <c r="K11" s="68" t="s">
        <v>18</v>
      </c>
      <c r="L11" s="68">
        <v>11</v>
      </c>
      <c r="M11" s="68">
        <v>5</v>
      </c>
      <c r="N11" s="68">
        <v>2</v>
      </c>
      <c r="O11" s="68" t="s">
        <v>18</v>
      </c>
      <c r="P11" s="68" t="s">
        <v>18</v>
      </c>
      <c r="Q11" s="68" t="s">
        <v>18</v>
      </c>
      <c r="R11" s="42">
        <v>1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</row>
    <row r="12" spans="1:25" x14ac:dyDescent="0.3">
      <c r="A12" s="72" t="s">
        <v>203</v>
      </c>
      <c r="B12" s="42">
        <v>19</v>
      </c>
      <c r="C12" s="42">
        <v>15</v>
      </c>
      <c r="D12" s="42">
        <v>11</v>
      </c>
      <c r="E12" s="42">
        <v>9</v>
      </c>
      <c r="F12" s="68">
        <v>9</v>
      </c>
      <c r="G12" s="68">
        <v>10</v>
      </c>
      <c r="H12" s="68">
        <v>11</v>
      </c>
      <c r="I12" s="68">
        <v>11</v>
      </c>
      <c r="J12" s="68">
        <v>12</v>
      </c>
      <c r="K12" s="68">
        <v>15</v>
      </c>
      <c r="L12" s="68">
        <v>13</v>
      </c>
      <c r="M12" s="68">
        <v>12</v>
      </c>
      <c r="N12" s="68">
        <v>12</v>
      </c>
      <c r="O12" s="68">
        <v>11</v>
      </c>
      <c r="P12" s="68">
        <v>11</v>
      </c>
      <c r="Q12" s="68">
        <v>10</v>
      </c>
      <c r="R12" s="42">
        <v>11</v>
      </c>
      <c r="S12" s="42">
        <v>9</v>
      </c>
      <c r="T12" s="42">
        <v>8</v>
      </c>
      <c r="U12" s="42">
        <v>9</v>
      </c>
      <c r="V12" s="42">
        <v>10</v>
      </c>
      <c r="W12" s="42">
        <v>1</v>
      </c>
      <c r="X12" s="42">
        <v>1</v>
      </c>
      <c r="Y12" s="42">
        <v>9</v>
      </c>
    </row>
    <row r="13" spans="1:25" x14ac:dyDescent="0.3">
      <c r="A13" s="71" t="s">
        <v>204</v>
      </c>
      <c r="B13" s="42">
        <v>29</v>
      </c>
      <c r="C13" s="42">
        <v>25</v>
      </c>
      <c r="D13" s="42">
        <v>18</v>
      </c>
      <c r="E13" s="42">
        <v>15</v>
      </c>
      <c r="F13" s="68">
        <v>15</v>
      </c>
      <c r="G13" s="68">
        <v>16</v>
      </c>
      <c r="H13" s="68">
        <v>20</v>
      </c>
      <c r="I13" s="68">
        <v>21</v>
      </c>
      <c r="J13" s="68">
        <v>26</v>
      </c>
      <c r="K13" s="68">
        <v>35</v>
      </c>
      <c r="L13" s="68">
        <v>36</v>
      </c>
      <c r="M13" s="68">
        <v>38</v>
      </c>
      <c r="N13" s="68">
        <v>39</v>
      </c>
      <c r="O13" s="68">
        <v>39</v>
      </c>
      <c r="P13" s="68">
        <v>43</v>
      </c>
      <c r="Q13" s="68">
        <v>45</v>
      </c>
      <c r="R13" s="42">
        <v>50</v>
      </c>
      <c r="S13" s="42">
        <v>44</v>
      </c>
      <c r="T13" s="42">
        <v>40</v>
      </c>
      <c r="U13" s="42">
        <v>50</v>
      </c>
      <c r="V13" s="42">
        <v>54</v>
      </c>
      <c r="W13" s="42">
        <v>9</v>
      </c>
      <c r="X13" s="42">
        <v>8</v>
      </c>
      <c r="Y13" s="42">
        <v>43</v>
      </c>
    </row>
    <row r="14" spans="1:25" x14ac:dyDescent="0.3">
      <c r="A14" s="72" t="s">
        <v>205</v>
      </c>
      <c r="B14" s="42" t="s">
        <v>18</v>
      </c>
      <c r="C14" s="42" t="s">
        <v>18</v>
      </c>
      <c r="D14" s="42" t="s">
        <v>18</v>
      </c>
      <c r="E14" s="42" t="s">
        <v>18</v>
      </c>
      <c r="F14" s="68" t="s">
        <v>18</v>
      </c>
      <c r="G14" s="68" t="s">
        <v>18</v>
      </c>
      <c r="H14" s="68" t="s">
        <v>18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>
        <v>1</v>
      </c>
      <c r="C15" s="42">
        <v>2</v>
      </c>
      <c r="D15" s="42">
        <v>2</v>
      </c>
      <c r="E15" s="42">
        <v>2</v>
      </c>
      <c r="F15" s="68">
        <v>2</v>
      </c>
      <c r="G15" s="68">
        <v>1</v>
      </c>
      <c r="H15" s="68">
        <v>1</v>
      </c>
      <c r="I15" s="68">
        <v>1</v>
      </c>
      <c r="J15" s="68">
        <v>1</v>
      </c>
      <c r="K15" s="68">
        <v>2</v>
      </c>
      <c r="L15" s="68">
        <v>2</v>
      </c>
      <c r="M15" s="68">
        <v>2</v>
      </c>
      <c r="N15" s="68">
        <v>2</v>
      </c>
      <c r="O15" s="68">
        <v>3</v>
      </c>
      <c r="P15" s="68">
        <v>4</v>
      </c>
      <c r="Q15" s="68">
        <v>3</v>
      </c>
      <c r="R15" s="42">
        <v>4</v>
      </c>
      <c r="S15" s="42">
        <v>4</v>
      </c>
      <c r="T15" s="42">
        <v>4</v>
      </c>
      <c r="U15" s="42">
        <v>4</v>
      </c>
      <c r="V15" s="42">
        <v>4</v>
      </c>
      <c r="W15" s="42">
        <v>3</v>
      </c>
      <c r="X15" s="42">
        <v>3</v>
      </c>
      <c r="Y15" s="42">
        <v>4</v>
      </c>
    </row>
    <row r="16" spans="1:25" x14ac:dyDescent="0.3">
      <c r="A16" s="72" t="s">
        <v>207</v>
      </c>
      <c r="B16" s="42">
        <v>28</v>
      </c>
      <c r="C16" s="42">
        <v>23</v>
      </c>
      <c r="D16" s="42">
        <v>17</v>
      </c>
      <c r="E16" s="42">
        <v>13</v>
      </c>
      <c r="F16" s="68">
        <v>13</v>
      </c>
      <c r="G16" s="68">
        <v>15</v>
      </c>
      <c r="H16" s="68">
        <v>18</v>
      </c>
      <c r="I16" s="68">
        <v>19</v>
      </c>
      <c r="J16" s="68">
        <v>24</v>
      </c>
      <c r="K16" s="68">
        <v>33</v>
      </c>
      <c r="L16" s="68">
        <v>34</v>
      </c>
      <c r="M16" s="68">
        <v>35</v>
      </c>
      <c r="N16" s="68">
        <v>36</v>
      </c>
      <c r="O16" s="68">
        <v>36</v>
      </c>
      <c r="P16" s="68">
        <v>40</v>
      </c>
      <c r="Q16" s="68">
        <v>41</v>
      </c>
      <c r="R16" s="42">
        <v>46</v>
      </c>
      <c r="S16" s="42">
        <v>40</v>
      </c>
      <c r="T16" s="42">
        <v>36</v>
      </c>
      <c r="U16" s="42">
        <v>45</v>
      </c>
      <c r="V16" s="42">
        <v>50</v>
      </c>
      <c r="W16" s="42">
        <v>6</v>
      </c>
      <c r="X16" s="42">
        <v>5</v>
      </c>
      <c r="Y16" s="42">
        <v>39</v>
      </c>
    </row>
    <row r="17" spans="1:25" x14ac:dyDescent="0.3">
      <c r="A17" s="70" t="s">
        <v>108</v>
      </c>
      <c r="B17" s="42">
        <v>6</v>
      </c>
      <c r="C17" s="42">
        <v>7</v>
      </c>
      <c r="D17" s="42">
        <v>6</v>
      </c>
      <c r="E17" s="42">
        <v>6</v>
      </c>
      <c r="F17" s="68">
        <v>7</v>
      </c>
      <c r="G17" s="68">
        <v>10</v>
      </c>
      <c r="H17" s="68">
        <v>10</v>
      </c>
      <c r="I17" s="68">
        <v>9</v>
      </c>
      <c r="J17" s="68">
        <v>11</v>
      </c>
      <c r="K17" s="68">
        <v>17</v>
      </c>
      <c r="L17" s="68">
        <v>12</v>
      </c>
      <c r="M17" s="68">
        <v>15</v>
      </c>
      <c r="N17" s="68">
        <v>19</v>
      </c>
      <c r="O17" s="68">
        <v>22</v>
      </c>
      <c r="P17" s="68">
        <v>28</v>
      </c>
      <c r="Q17" s="68">
        <v>26</v>
      </c>
      <c r="R17" s="42">
        <v>31</v>
      </c>
      <c r="S17" s="42">
        <v>25</v>
      </c>
      <c r="T17" s="42">
        <v>21</v>
      </c>
      <c r="U17" s="42">
        <v>25</v>
      </c>
      <c r="V17" s="42">
        <v>22</v>
      </c>
      <c r="W17" s="42">
        <v>5</v>
      </c>
      <c r="X17" s="42">
        <v>4</v>
      </c>
      <c r="Y17" s="42">
        <v>20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-0.12962962962962965</v>
      </c>
      <c r="D19" s="89">
        <f t="shared" si="3"/>
        <v>-0.23404255319148937</v>
      </c>
      <c r="E19" s="89">
        <f t="shared" si="3"/>
        <v>-0.16666666666666663</v>
      </c>
      <c r="F19" s="89">
        <f t="shared" si="3"/>
        <v>3.3333333333333437E-2</v>
      </c>
      <c r="G19" s="89">
        <f t="shared" si="3"/>
        <v>0.19354838709677424</v>
      </c>
      <c r="H19" s="89">
        <f t="shared" si="3"/>
        <v>0.10810810810810811</v>
      </c>
      <c r="I19" s="89">
        <f t="shared" si="3"/>
        <v>-2.4390243902439046E-2</v>
      </c>
      <c r="J19" s="89">
        <f t="shared" si="3"/>
        <v>0.22500000000000009</v>
      </c>
      <c r="K19" s="89">
        <f t="shared" si="3"/>
        <v>0.36734693877551017</v>
      </c>
      <c r="L19" s="89">
        <f t="shared" si="3"/>
        <v>7.4626865671641784E-2</v>
      </c>
      <c r="M19" s="89">
        <f t="shared" si="3"/>
        <v>-2.777777777777779E-2</v>
      </c>
      <c r="N19" s="89">
        <f t="shared" si="3"/>
        <v>2.857142857142847E-2</v>
      </c>
      <c r="O19" s="89">
        <f t="shared" si="3"/>
        <v>0</v>
      </c>
      <c r="P19" s="89">
        <f t="shared" si="3"/>
        <v>0.13888888888888884</v>
      </c>
      <c r="Q19" s="89">
        <f t="shared" si="3"/>
        <v>0</v>
      </c>
      <c r="R19" s="89">
        <f t="shared" si="3"/>
        <v>0.13414634146341453</v>
      </c>
      <c r="S19" s="89">
        <f t="shared" si="3"/>
        <v>-0.15053763440860213</v>
      </c>
      <c r="T19" s="89">
        <f t="shared" si="3"/>
        <v>-0.12658227848101267</v>
      </c>
      <c r="U19" s="89">
        <f t="shared" si="3"/>
        <v>0.23188405797101441</v>
      </c>
      <c r="V19" s="89">
        <f t="shared" si="3"/>
        <v>2.3529411764705799E-2</v>
      </c>
      <c r="W19" s="89">
        <f t="shared" si="3"/>
        <v>-0.81609195402298851</v>
      </c>
      <c r="X19" s="89">
        <f t="shared" si="3"/>
        <v>-0.125</v>
      </c>
      <c r="Y19" s="89">
        <f t="shared" si="3"/>
        <v>4.1428571428571432</v>
      </c>
    </row>
    <row r="20" spans="1:25" x14ac:dyDescent="0.3">
      <c r="A20" s="73" t="s">
        <v>4</v>
      </c>
      <c r="B20" s="65" t="s">
        <v>3</v>
      </c>
      <c r="C20" s="89">
        <f t="shared" si="3"/>
        <v>-0.16666666666666663</v>
      </c>
      <c r="D20" s="89">
        <f t="shared" si="3"/>
        <v>-0.25</v>
      </c>
      <c r="E20" s="89">
        <f t="shared" si="3"/>
        <v>-0.19999999999999996</v>
      </c>
      <c r="F20" s="89">
        <f t="shared" si="3"/>
        <v>0</v>
      </c>
      <c r="G20" s="89">
        <f t="shared" si="3"/>
        <v>0.125</v>
      </c>
      <c r="H20" s="89">
        <f t="shared" si="3"/>
        <v>0.14814814814814814</v>
      </c>
      <c r="I20" s="89">
        <f t="shared" si="3"/>
        <v>0</v>
      </c>
      <c r="J20" s="89">
        <f t="shared" si="3"/>
        <v>0.22580645161290325</v>
      </c>
      <c r="K20" s="89">
        <f t="shared" si="3"/>
        <v>0.31578947368421062</v>
      </c>
      <c r="L20" s="89">
        <f t="shared" si="3"/>
        <v>0.19999999999999996</v>
      </c>
      <c r="M20" s="89">
        <f t="shared" si="3"/>
        <v>-8.333333333333337E-2</v>
      </c>
      <c r="N20" s="89">
        <f t="shared" si="3"/>
        <v>-3.6363636363636376E-2</v>
      </c>
      <c r="O20" s="89">
        <f t="shared" si="3"/>
        <v>-5.6603773584905648E-2</v>
      </c>
      <c r="P20" s="89">
        <f t="shared" si="3"/>
        <v>8.0000000000000071E-2</v>
      </c>
      <c r="Q20" s="89">
        <f t="shared" si="3"/>
        <v>3.7037037037036979E-2</v>
      </c>
      <c r="R20" s="89">
        <f t="shared" si="3"/>
        <v>0.10714285714285721</v>
      </c>
      <c r="S20" s="89">
        <f t="shared" si="3"/>
        <v>-0.12903225806451613</v>
      </c>
      <c r="T20" s="89">
        <f t="shared" si="3"/>
        <v>-0.11111111111111116</v>
      </c>
      <c r="U20" s="89">
        <f t="shared" si="3"/>
        <v>0.25</v>
      </c>
      <c r="V20" s="89">
        <f t="shared" si="3"/>
        <v>8.3333333333333259E-2</v>
      </c>
      <c r="W20" s="89">
        <f t="shared" si="3"/>
        <v>-0.8307692307692307</v>
      </c>
      <c r="X20" s="89">
        <f t="shared" si="3"/>
        <v>-9.0909090909090939E-2</v>
      </c>
      <c r="Y20" s="89">
        <f t="shared" si="3"/>
        <v>4.2</v>
      </c>
    </row>
    <row r="21" spans="1:25" x14ac:dyDescent="0.3">
      <c r="A21" s="74" t="s">
        <v>208</v>
      </c>
      <c r="B21" s="65" t="s">
        <v>3</v>
      </c>
      <c r="C21" s="89">
        <f>C10/B10-1</f>
        <v>-0.15789473684210531</v>
      </c>
      <c r="D21" s="89">
        <f t="shared" si="3"/>
        <v>-0.3125</v>
      </c>
      <c r="E21" s="89">
        <f t="shared" si="3"/>
        <v>-0.18181818181818177</v>
      </c>
      <c r="F21" s="89">
        <f t="shared" si="3"/>
        <v>0</v>
      </c>
      <c r="G21" s="89">
        <f t="shared" si="3"/>
        <v>0.11111111111111116</v>
      </c>
      <c r="H21" s="89">
        <f t="shared" si="3"/>
        <v>0.10000000000000009</v>
      </c>
      <c r="I21" s="89">
        <f t="shared" si="3"/>
        <v>0</v>
      </c>
      <c r="J21" s="89">
        <f t="shared" si="3"/>
        <v>9.0909090909090828E-2</v>
      </c>
      <c r="K21" s="89">
        <f t="shared" si="3"/>
        <v>0.25</v>
      </c>
      <c r="L21" s="89">
        <f t="shared" si="3"/>
        <v>0.60000000000000009</v>
      </c>
      <c r="M21" s="89">
        <f t="shared" si="3"/>
        <v>-0.29166666666666663</v>
      </c>
      <c r="N21" s="89">
        <f t="shared" si="3"/>
        <v>-0.17647058823529416</v>
      </c>
      <c r="O21" s="89">
        <f t="shared" si="3"/>
        <v>-0.2142857142857143</v>
      </c>
      <c r="P21" s="89">
        <f t="shared" si="3"/>
        <v>0</v>
      </c>
      <c r="Q21" s="89">
        <f t="shared" si="3"/>
        <v>0</v>
      </c>
      <c r="R21" s="89">
        <f t="shared" si="3"/>
        <v>9.0909090909090828E-2</v>
      </c>
      <c r="S21" s="89">
        <f t="shared" si="3"/>
        <v>-0.16666666666666663</v>
      </c>
      <c r="T21" s="89">
        <f t="shared" si="3"/>
        <v>-0.19999999999999996</v>
      </c>
      <c r="U21" s="89">
        <f t="shared" si="3"/>
        <v>0.25</v>
      </c>
      <c r="V21" s="89">
        <f t="shared" si="3"/>
        <v>0.10000000000000009</v>
      </c>
      <c r="W21" s="89">
        <f t="shared" si="3"/>
        <v>-0.81818181818181812</v>
      </c>
      <c r="X21" s="89">
        <f t="shared" si="3"/>
        <v>0</v>
      </c>
      <c r="Y21" s="89">
        <f t="shared" si="3"/>
        <v>3.5</v>
      </c>
    </row>
    <row r="22" spans="1:25" x14ac:dyDescent="0.3">
      <c r="A22" s="74" t="s">
        <v>209</v>
      </c>
      <c r="B22" s="65" t="s">
        <v>3</v>
      </c>
      <c r="C22" s="89">
        <f>C13/B13-1</f>
        <v>-0.13793103448275867</v>
      </c>
      <c r="D22" s="89">
        <f t="shared" ref="D22:Y22" si="4">D13/C13-1</f>
        <v>-0.28000000000000003</v>
      </c>
      <c r="E22" s="89">
        <f t="shared" si="4"/>
        <v>-0.16666666666666663</v>
      </c>
      <c r="F22" s="89">
        <f t="shared" si="4"/>
        <v>0</v>
      </c>
      <c r="G22" s="89">
        <f t="shared" si="4"/>
        <v>6.6666666666666652E-2</v>
      </c>
      <c r="H22" s="89">
        <f t="shared" si="4"/>
        <v>0.25</v>
      </c>
      <c r="I22" s="89">
        <f t="shared" si="4"/>
        <v>5.0000000000000044E-2</v>
      </c>
      <c r="J22" s="89">
        <f t="shared" si="4"/>
        <v>0.23809523809523814</v>
      </c>
      <c r="K22" s="89">
        <f t="shared" si="4"/>
        <v>0.34615384615384626</v>
      </c>
      <c r="L22" s="89">
        <f t="shared" si="4"/>
        <v>2.857142857142847E-2</v>
      </c>
      <c r="M22" s="89">
        <f t="shared" si="4"/>
        <v>5.555555555555558E-2</v>
      </c>
      <c r="N22" s="89">
        <f t="shared" si="4"/>
        <v>2.6315789473684292E-2</v>
      </c>
      <c r="O22" s="89">
        <f t="shared" si="4"/>
        <v>0</v>
      </c>
      <c r="P22" s="89">
        <f t="shared" si="4"/>
        <v>0.10256410256410264</v>
      </c>
      <c r="Q22" s="89">
        <f t="shared" si="4"/>
        <v>4.6511627906976827E-2</v>
      </c>
      <c r="R22" s="89">
        <f t="shared" si="4"/>
        <v>0.11111111111111116</v>
      </c>
      <c r="S22" s="89">
        <f t="shared" si="4"/>
        <v>-0.12</v>
      </c>
      <c r="T22" s="89">
        <f t="shared" si="4"/>
        <v>-9.0909090909090939E-2</v>
      </c>
      <c r="U22" s="89">
        <f t="shared" si="4"/>
        <v>0.25</v>
      </c>
      <c r="V22" s="89">
        <f t="shared" si="4"/>
        <v>8.0000000000000071E-2</v>
      </c>
      <c r="W22" s="89">
        <f t="shared" si="4"/>
        <v>-0.83333333333333337</v>
      </c>
      <c r="X22" s="89">
        <f t="shared" si="4"/>
        <v>-0.11111111111111116</v>
      </c>
      <c r="Y22" s="89">
        <f t="shared" si="4"/>
        <v>4.375</v>
      </c>
    </row>
    <row r="23" spans="1:25" x14ac:dyDescent="0.3">
      <c r="A23" s="73" t="s">
        <v>109</v>
      </c>
      <c r="B23" s="65" t="s">
        <v>3</v>
      </c>
      <c r="C23" s="89">
        <f>C17/B17-1</f>
        <v>0.16666666666666674</v>
      </c>
      <c r="D23" s="89">
        <f t="shared" ref="D23:Y23" si="5">D17/C17-1</f>
        <v>-0.1428571428571429</v>
      </c>
      <c r="E23" s="89">
        <f t="shared" si="5"/>
        <v>0</v>
      </c>
      <c r="F23" s="89">
        <f t="shared" si="5"/>
        <v>0.16666666666666674</v>
      </c>
      <c r="G23" s="89">
        <f t="shared" si="5"/>
        <v>0.4285714285714286</v>
      </c>
      <c r="H23" s="89">
        <f t="shared" si="5"/>
        <v>0</v>
      </c>
      <c r="I23" s="89">
        <f t="shared" si="5"/>
        <v>-9.9999999999999978E-2</v>
      </c>
      <c r="J23" s="89">
        <f t="shared" si="5"/>
        <v>0.22222222222222232</v>
      </c>
      <c r="K23" s="89">
        <f t="shared" si="5"/>
        <v>0.54545454545454541</v>
      </c>
      <c r="L23" s="89">
        <f t="shared" si="5"/>
        <v>-0.29411764705882348</v>
      </c>
      <c r="M23" s="89">
        <f t="shared" si="5"/>
        <v>0.25</v>
      </c>
      <c r="N23" s="89">
        <f t="shared" si="5"/>
        <v>0.26666666666666661</v>
      </c>
      <c r="O23" s="89">
        <f t="shared" si="5"/>
        <v>0.15789473684210531</v>
      </c>
      <c r="P23" s="89">
        <f t="shared" si="5"/>
        <v>0.27272727272727271</v>
      </c>
      <c r="Q23" s="89">
        <f t="shared" si="5"/>
        <v>-7.1428571428571397E-2</v>
      </c>
      <c r="R23" s="89">
        <f t="shared" si="5"/>
        <v>0.19230769230769229</v>
      </c>
      <c r="S23" s="89">
        <f t="shared" si="5"/>
        <v>-0.19354838709677424</v>
      </c>
      <c r="T23" s="89">
        <f t="shared" si="5"/>
        <v>-0.16000000000000003</v>
      </c>
      <c r="U23" s="89">
        <f t="shared" si="5"/>
        <v>0.19047619047619047</v>
      </c>
      <c r="V23" s="89">
        <f t="shared" si="5"/>
        <v>-0.12</v>
      </c>
      <c r="W23" s="89">
        <f t="shared" si="5"/>
        <v>-0.77272727272727271</v>
      </c>
      <c r="X23" s="89">
        <f t="shared" si="5"/>
        <v>-0.19999999999999996</v>
      </c>
      <c r="Y23" s="89">
        <f t="shared" si="5"/>
        <v>4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3.3707865168539325E-2</v>
      </c>
      <c r="C25" s="89">
        <f t="shared" si="6"/>
        <v>4.4634377967711303E-2</v>
      </c>
      <c r="D25" s="89">
        <f t="shared" si="6"/>
        <v>2.7272727272727271E-2</v>
      </c>
      <c r="E25" s="89">
        <f t="shared" si="6"/>
        <v>1.4265335235378032E-2</v>
      </c>
      <c r="F25" s="89">
        <f t="shared" si="6"/>
        <v>2.2545454545454546E-2</v>
      </c>
      <c r="G25" s="89">
        <f t="shared" si="6"/>
        <v>1.7797017797017797E-2</v>
      </c>
      <c r="H25" s="89">
        <f t="shared" si="6"/>
        <v>1.7446808510638297E-2</v>
      </c>
      <c r="I25" s="89">
        <f t="shared" si="6"/>
        <v>1.2040939193257074E-2</v>
      </c>
      <c r="J25" s="89">
        <f t="shared" si="6"/>
        <v>1.2122711528946067E-2</v>
      </c>
      <c r="K25" s="89">
        <f t="shared" si="6"/>
        <v>1.5296803652968037E-2</v>
      </c>
      <c r="L25" s="89">
        <f t="shared" si="6"/>
        <v>1.3827539850201652E-2</v>
      </c>
      <c r="M25" s="89">
        <f t="shared" si="6"/>
        <v>1.2827560930914422E-2</v>
      </c>
      <c r="N25" s="89">
        <f t="shared" si="6"/>
        <v>1.0263720598717035E-2</v>
      </c>
      <c r="O25" s="89">
        <f t="shared" si="6"/>
        <v>8.3740404745289605E-3</v>
      </c>
      <c r="P25" s="89">
        <f t="shared" si="6"/>
        <v>8.9941866842162994E-3</v>
      </c>
      <c r="Q25" s="89">
        <f t="shared" si="6"/>
        <v>9.102009102009102E-3</v>
      </c>
      <c r="R25" s="89">
        <f t="shared" si="6"/>
        <v>1.064804213418823E-2</v>
      </c>
      <c r="S25" s="89">
        <f t="shared" si="6"/>
        <v>9.465612269350587E-3</v>
      </c>
      <c r="T25" s="89">
        <f t="shared" si="6"/>
        <v>7.9346826126954918E-3</v>
      </c>
      <c r="U25" s="89">
        <f t="shared" si="6"/>
        <v>8.9662447257383964E-3</v>
      </c>
      <c r="V25" s="89">
        <f t="shared" si="6"/>
        <v>8.8975250562487208E-3</v>
      </c>
      <c r="W25" s="89">
        <f t="shared" ref="W25:X25" si="7">W8/W5</f>
        <v>1.9106759016001911E-3</v>
      </c>
      <c r="X25" s="89">
        <f t="shared" si="7"/>
        <v>1.295816364309515E-3</v>
      </c>
      <c r="Y25" s="89">
        <f t="shared" ref="Y25" si="8">Y8/Y5</f>
        <v>6.1564771269773406E-3</v>
      </c>
    </row>
    <row r="26" spans="1:25" x14ac:dyDescent="0.3">
      <c r="A26" s="75" t="s">
        <v>211</v>
      </c>
      <c r="B26" s="89">
        <f t="shared" ref="B26:V26" si="9">B8/B7</f>
        <v>8.8524590163934422E-2</v>
      </c>
      <c r="C26" s="89">
        <f t="shared" si="9"/>
        <v>6.73352435530086E-2</v>
      </c>
      <c r="D26" s="89">
        <f t="shared" si="9"/>
        <v>4.1860465116279069E-2</v>
      </c>
      <c r="E26" s="89">
        <f t="shared" si="9"/>
        <v>1.8404907975460124E-2</v>
      </c>
      <c r="F26" s="89">
        <f t="shared" si="9"/>
        <v>2.7827648114901255E-2</v>
      </c>
      <c r="G26" s="89">
        <f t="shared" si="9"/>
        <v>2.5290498974709502E-2</v>
      </c>
      <c r="H26" s="89">
        <f t="shared" si="9"/>
        <v>2.4969549330085262E-2</v>
      </c>
      <c r="I26" s="89">
        <f t="shared" si="9"/>
        <v>1.4635931211123308E-2</v>
      </c>
      <c r="J26" s="89">
        <f t="shared" si="9"/>
        <v>1.5674984005118364E-2</v>
      </c>
      <c r="K26" s="89">
        <f t="shared" si="9"/>
        <v>1.9729093050647822E-2</v>
      </c>
      <c r="L26" s="89">
        <f t="shared" si="9"/>
        <v>1.8214014672400709E-2</v>
      </c>
      <c r="M26" s="89">
        <f t="shared" si="9"/>
        <v>1.7382666997765087E-2</v>
      </c>
      <c r="N26" s="89">
        <f t="shared" si="9"/>
        <v>1.3320999074930619E-2</v>
      </c>
      <c r="O26" s="89">
        <f t="shared" si="9"/>
        <v>1.0801080108010801E-2</v>
      </c>
      <c r="P26" s="89">
        <f t="shared" si="9"/>
        <v>1.133066187646815E-2</v>
      </c>
      <c r="Q26" s="89">
        <f t="shared" si="9"/>
        <v>1.1040797091692473E-2</v>
      </c>
      <c r="R26" s="89">
        <f t="shared" si="9"/>
        <v>1.2751953928424516E-2</v>
      </c>
      <c r="S26" s="89">
        <f t="shared" si="9"/>
        <v>1.1603995299647474E-2</v>
      </c>
      <c r="T26" s="89">
        <f t="shared" si="9"/>
        <v>9.1694352159468438E-3</v>
      </c>
      <c r="U26" s="89">
        <f t="shared" si="9"/>
        <v>1.030552861299709E-2</v>
      </c>
      <c r="V26" s="89">
        <f t="shared" si="9"/>
        <v>1.1234504132231406E-2</v>
      </c>
      <c r="W26" s="89">
        <f t="shared" ref="W26:X26" si="10">W8/W7</f>
        <v>2.304147465437788E-3</v>
      </c>
      <c r="X26" s="89">
        <f t="shared" si="10"/>
        <v>1.5332384185740883E-3</v>
      </c>
      <c r="Y26" s="89">
        <f t="shared" ref="Y26" si="11">Y8/Y7</f>
        <v>7.3687442431685599E-3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1.8518518518518517E-2</v>
      </c>
      <c r="C28" s="89">
        <f t="shared" ref="C28:V28" si="12">C15/C8</f>
        <v>4.2553191489361701E-2</v>
      </c>
      <c r="D28" s="89">
        <f t="shared" si="12"/>
        <v>5.5555555555555552E-2</v>
      </c>
      <c r="E28" s="89">
        <f t="shared" si="12"/>
        <v>6.6666666666666666E-2</v>
      </c>
      <c r="F28" s="89">
        <f t="shared" si="12"/>
        <v>6.4516129032258063E-2</v>
      </c>
      <c r="G28" s="89">
        <f t="shared" si="12"/>
        <v>2.7027027027027029E-2</v>
      </c>
      <c r="H28" s="89">
        <f t="shared" si="12"/>
        <v>2.4390243902439025E-2</v>
      </c>
      <c r="I28" s="89">
        <f t="shared" si="12"/>
        <v>2.5000000000000001E-2</v>
      </c>
      <c r="J28" s="89">
        <f t="shared" si="12"/>
        <v>2.0408163265306121E-2</v>
      </c>
      <c r="K28" s="89">
        <f t="shared" si="12"/>
        <v>2.9850746268656716E-2</v>
      </c>
      <c r="L28" s="89">
        <f t="shared" si="12"/>
        <v>2.7777777777777776E-2</v>
      </c>
      <c r="M28" s="89">
        <f t="shared" si="12"/>
        <v>2.8571428571428571E-2</v>
      </c>
      <c r="N28" s="89">
        <f t="shared" si="12"/>
        <v>2.7777777777777776E-2</v>
      </c>
      <c r="O28" s="89">
        <f t="shared" si="12"/>
        <v>4.1666666666666664E-2</v>
      </c>
      <c r="P28" s="89">
        <f t="shared" si="12"/>
        <v>4.878048780487805E-2</v>
      </c>
      <c r="Q28" s="89">
        <f t="shared" si="12"/>
        <v>3.6585365853658534E-2</v>
      </c>
      <c r="R28" s="89">
        <f t="shared" si="12"/>
        <v>4.3010752688172046E-2</v>
      </c>
      <c r="S28" s="89">
        <f t="shared" si="12"/>
        <v>5.0632911392405063E-2</v>
      </c>
      <c r="T28" s="89">
        <f t="shared" si="12"/>
        <v>5.7971014492753624E-2</v>
      </c>
      <c r="U28" s="89">
        <f t="shared" si="12"/>
        <v>4.7058823529411764E-2</v>
      </c>
      <c r="V28" s="89">
        <f t="shared" si="12"/>
        <v>4.5977011494252873E-2</v>
      </c>
      <c r="W28" s="89">
        <f t="shared" ref="W28:X28" si="13">W15/W8</f>
        <v>0.1875</v>
      </c>
      <c r="X28" s="89">
        <f t="shared" si="13"/>
        <v>0.21428571428571427</v>
      </c>
      <c r="Y28" s="89">
        <f t="shared" ref="Y28" si="14">Y15/Y8</f>
        <v>5.5555555555555552E-2</v>
      </c>
    </row>
    <row r="29" spans="1:25" x14ac:dyDescent="0.3">
      <c r="A29" s="75" t="s">
        <v>213</v>
      </c>
      <c r="B29" s="89">
        <f>B10/B8</f>
        <v>0.35185185185185186</v>
      </c>
      <c r="C29" s="89">
        <f t="shared" ref="C29:V29" si="15">C10/C8</f>
        <v>0.34042553191489361</v>
      </c>
      <c r="D29" s="89">
        <f t="shared" si="15"/>
        <v>0.30555555555555558</v>
      </c>
      <c r="E29" s="89">
        <f t="shared" si="15"/>
        <v>0.3</v>
      </c>
      <c r="F29" s="89">
        <f t="shared" si="15"/>
        <v>0.29032258064516131</v>
      </c>
      <c r="G29" s="89">
        <f t="shared" si="15"/>
        <v>0.27027027027027029</v>
      </c>
      <c r="H29" s="89">
        <f t="shared" si="15"/>
        <v>0.26829268292682928</v>
      </c>
      <c r="I29" s="89">
        <f t="shared" si="15"/>
        <v>0.27500000000000002</v>
      </c>
      <c r="J29" s="89">
        <f t="shared" si="15"/>
        <v>0.24489795918367346</v>
      </c>
      <c r="K29" s="89">
        <f t="shared" si="15"/>
        <v>0.22388059701492538</v>
      </c>
      <c r="L29" s="89">
        <f t="shared" si="15"/>
        <v>0.33333333333333331</v>
      </c>
      <c r="M29" s="89">
        <f t="shared" si="15"/>
        <v>0.24285714285714285</v>
      </c>
      <c r="N29" s="89">
        <f t="shared" si="15"/>
        <v>0.19444444444444445</v>
      </c>
      <c r="O29" s="89">
        <f t="shared" si="15"/>
        <v>0.15277777777777779</v>
      </c>
      <c r="P29" s="89">
        <f t="shared" si="15"/>
        <v>0.13414634146341464</v>
      </c>
      <c r="Q29" s="89">
        <f t="shared" si="15"/>
        <v>0.13414634146341464</v>
      </c>
      <c r="R29" s="89">
        <f t="shared" si="15"/>
        <v>0.12903225806451613</v>
      </c>
      <c r="S29" s="89">
        <f t="shared" si="15"/>
        <v>0.12658227848101267</v>
      </c>
      <c r="T29" s="89">
        <f t="shared" si="15"/>
        <v>0.11594202898550725</v>
      </c>
      <c r="U29" s="89">
        <f t="shared" si="15"/>
        <v>0.11764705882352941</v>
      </c>
      <c r="V29" s="89">
        <f t="shared" si="15"/>
        <v>0.12643678160919541</v>
      </c>
      <c r="W29" s="89">
        <f t="shared" ref="W29:X29" si="16">W10/W8</f>
        <v>0.125</v>
      </c>
      <c r="X29" s="89">
        <f t="shared" si="16"/>
        <v>0.14285714285714285</v>
      </c>
      <c r="Y29" s="89">
        <f t="shared" ref="Y29" si="17">Y10/Y8</f>
        <v>0.125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677</v>
      </c>
      <c r="C32" s="42">
        <v>647</v>
      </c>
      <c r="D32" s="42">
        <v>613</v>
      </c>
      <c r="E32" s="42">
        <v>737</v>
      </c>
      <c r="F32" s="42">
        <v>706</v>
      </c>
      <c r="G32" s="42">
        <v>911</v>
      </c>
      <c r="H32" s="42">
        <v>915</v>
      </c>
      <c r="I32" s="42">
        <v>1272</v>
      </c>
      <c r="J32" s="42">
        <v>1495</v>
      </c>
      <c r="K32" s="42">
        <v>1585</v>
      </c>
      <c r="L32" s="42">
        <v>2084</v>
      </c>
      <c r="M32" s="42">
        <v>1726</v>
      </c>
      <c r="N32" s="42">
        <v>1934</v>
      </c>
      <c r="O32" s="42">
        <v>2275</v>
      </c>
      <c r="P32" s="42">
        <v>2420</v>
      </c>
      <c r="Q32" s="42">
        <v>2530</v>
      </c>
      <c r="R32" s="42">
        <v>2646</v>
      </c>
      <c r="S32" s="42">
        <v>2602</v>
      </c>
      <c r="T32" s="42">
        <v>2438</v>
      </c>
      <c r="U32" s="42">
        <v>2413</v>
      </c>
      <c r="V32" s="42">
        <v>2564</v>
      </c>
      <c r="W32" s="42">
        <v>2598</v>
      </c>
      <c r="X32" s="42">
        <v>3088</v>
      </c>
      <c r="Y32" s="42">
        <v>3189</v>
      </c>
    </row>
    <row r="33" spans="1:25" x14ac:dyDescent="0.3">
      <c r="A33" s="16" t="s">
        <v>116</v>
      </c>
      <c r="B33" s="42">
        <v>317</v>
      </c>
      <c r="C33" s="42">
        <v>335</v>
      </c>
      <c r="D33" s="42">
        <v>315</v>
      </c>
      <c r="E33" s="42">
        <v>311</v>
      </c>
      <c r="F33" s="68">
        <v>271</v>
      </c>
      <c r="G33" s="68">
        <v>296</v>
      </c>
      <c r="H33" s="68">
        <v>390</v>
      </c>
      <c r="I33" s="68">
        <v>532</v>
      </c>
      <c r="J33" s="68">
        <v>537</v>
      </c>
      <c r="K33" s="68">
        <v>539</v>
      </c>
      <c r="L33" s="68">
        <v>475</v>
      </c>
      <c r="M33" s="68">
        <v>447</v>
      </c>
      <c r="N33" s="68">
        <v>480</v>
      </c>
      <c r="O33" s="68">
        <v>590</v>
      </c>
      <c r="P33" s="68">
        <v>640</v>
      </c>
      <c r="Q33" s="68">
        <v>742</v>
      </c>
      <c r="R33" s="42">
        <v>610</v>
      </c>
      <c r="S33" s="42">
        <v>507</v>
      </c>
      <c r="T33" s="42">
        <v>523</v>
      </c>
      <c r="U33" s="42">
        <v>597</v>
      </c>
      <c r="V33" s="42">
        <v>674</v>
      </c>
      <c r="W33" s="42">
        <v>513</v>
      </c>
      <c r="X33" s="42">
        <v>587</v>
      </c>
      <c r="Y33" s="42">
        <v>713</v>
      </c>
    </row>
    <row r="34" spans="1:25" x14ac:dyDescent="0.3">
      <c r="A34" s="16" t="s">
        <v>117</v>
      </c>
      <c r="B34" s="42">
        <v>361</v>
      </c>
      <c r="C34" s="42">
        <v>312</v>
      </c>
      <c r="D34" s="42">
        <v>297</v>
      </c>
      <c r="E34" s="42">
        <v>426</v>
      </c>
      <c r="F34" s="68">
        <v>435</v>
      </c>
      <c r="G34" s="68">
        <v>615</v>
      </c>
      <c r="H34" s="68">
        <v>525</v>
      </c>
      <c r="I34" s="68">
        <v>740</v>
      </c>
      <c r="J34" s="68">
        <v>958</v>
      </c>
      <c r="K34" s="68">
        <v>1046</v>
      </c>
      <c r="L34" s="68">
        <v>1609</v>
      </c>
      <c r="M34" s="68">
        <v>1280</v>
      </c>
      <c r="N34" s="68">
        <v>1454</v>
      </c>
      <c r="O34" s="68">
        <v>1685</v>
      </c>
      <c r="P34" s="68">
        <v>1780</v>
      </c>
      <c r="Q34" s="42">
        <v>1788</v>
      </c>
      <c r="R34" s="42">
        <v>2036</v>
      </c>
      <c r="S34" s="42">
        <v>2096</v>
      </c>
      <c r="T34" s="42">
        <v>1915</v>
      </c>
      <c r="U34" s="42">
        <v>1816</v>
      </c>
      <c r="V34" s="42">
        <v>1890</v>
      </c>
      <c r="W34" s="42">
        <v>2085</v>
      </c>
      <c r="X34" s="42">
        <v>2502</v>
      </c>
      <c r="Y34" s="42">
        <v>2476</v>
      </c>
    </row>
    <row r="35" spans="1:25" x14ac:dyDescent="0.3">
      <c r="A35" s="76" t="s">
        <v>2</v>
      </c>
      <c r="B35" s="3">
        <f>B36+B44</f>
        <v>39</v>
      </c>
      <c r="C35" s="3">
        <f t="shared" ref="C35:V35" si="18">C36+C44</f>
        <v>31</v>
      </c>
      <c r="D35" s="3">
        <f t="shared" si="18"/>
        <v>23</v>
      </c>
      <c r="E35" s="3">
        <f t="shared" si="18"/>
        <v>17</v>
      </c>
      <c r="F35" s="3">
        <f t="shared" si="18"/>
        <v>16</v>
      </c>
      <c r="G35" s="3">
        <f t="shared" si="18"/>
        <v>17</v>
      </c>
      <c r="H35" s="3">
        <f t="shared" si="18"/>
        <v>19</v>
      </c>
      <c r="I35" s="3">
        <f t="shared" si="18"/>
        <v>35</v>
      </c>
      <c r="J35" s="3">
        <f t="shared" si="18"/>
        <v>48</v>
      </c>
      <c r="K35" s="3">
        <f t="shared" si="18"/>
        <v>41</v>
      </c>
      <c r="L35" s="3">
        <f t="shared" si="18"/>
        <v>42</v>
      </c>
      <c r="M35" s="3">
        <f t="shared" si="18"/>
        <v>26</v>
      </c>
      <c r="N35" s="3">
        <f t="shared" si="18"/>
        <v>30</v>
      </c>
      <c r="O35" s="3">
        <f t="shared" si="18"/>
        <v>34</v>
      </c>
      <c r="P35" s="3">
        <f t="shared" si="18"/>
        <v>34</v>
      </c>
      <c r="Q35" s="3">
        <f t="shared" si="18"/>
        <v>37</v>
      </c>
      <c r="R35" s="3">
        <f t="shared" si="18"/>
        <v>38</v>
      </c>
      <c r="S35" s="3">
        <f t="shared" si="18"/>
        <v>35</v>
      </c>
      <c r="T35" s="3">
        <f t="shared" si="18"/>
        <v>37</v>
      </c>
      <c r="U35" s="3">
        <f t="shared" si="18"/>
        <v>30</v>
      </c>
      <c r="V35" s="3">
        <f t="shared" si="18"/>
        <v>33</v>
      </c>
      <c r="W35" s="3">
        <f>W36</f>
        <v>9</v>
      </c>
      <c r="X35" s="3">
        <f>X36</f>
        <v>18</v>
      </c>
      <c r="Y35" s="3">
        <f>Y36</f>
        <v>43</v>
      </c>
    </row>
    <row r="36" spans="1:25" x14ac:dyDescent="0.3">
      <c r="A36" s="77" t="s">
        <v>107</v>
      </c>
      <c r="B36" s="42">
        <v>38</v>
      </c>
      <c r="C36" s="42">
        <v>30</v>
      </c>
      <c r="D36" s="42">
        <v>22</v>
      </c>
      <c r="E36" s="42">
        <v>16</v>
      </c>
      <c r="F36" s="68">
        <v>15</v>
      </c>
      <c r="G36" s="68">
        <v>16</v>
      </c>
      <c r="H36" s="68">
        <v>18</v>
      </c>
      <c r="I36" s="68">
        <v>33</v>
      </c>
      <c r="J36" s="68">
        <v>46</v>
      </c>
      <c r="K36" s="68">
        <v>39</v>
      </c>
      <c r="L36" s="68">
        <v>40</v>
      </c>
      <c r="M36" s="68">
        <v>24</v>
      </c>
      <c r="N36" s="68">
        <v>28</v>
      </c>
      <c r="O36" s="68">
        <v>31</v>
      </c>
      <c r="P36" s="68">
        <v>32</v>
      </c>
      <c r="Q36" s="68">
        <v>35</v>
      </c>
      <c r="R36" s="42">
        <v>36</v>
      </c>
      <c r="S36" s="42">
        <v>34</v>
      </c>
      <c r="T36" s="42">
        <v>36</v>
      </c>
      <c r="U36" s="42">
        <v>29</v>
      </c>
      <c r="V36" s="42">
        <v>32</v>
      </c>
      <c r="W36" s="42">
        <v>9</v>
      </c>
      <c r="X36" s="42">
        <v>18</v>
      </c>
      <c r="Y36" s="42">
        <v>43</v>
      </c>
    </row>
    <row r="37" spans="1:25" x14ac:dyDescent="0.3">
      <c r="A37" s="78" t="s">
        <v>201</v>
      </c>
      <c r="B37" s="42">
        <v>14</v>
      </c>
      <c r="C37" s="42">
        <v>11</v>
      </c>
      <c r="D37" s="42">
        <v>8</v>
      </c>
      <c r="E37" s="42">
        <v>5</v>
      </c>
      <c r="F37" s="68">
        <v>5</v>
      </c>
      <c r="G37" s="68">
        <v>5</v>
      </c>
      <c r="H37" s="68">
        <v>5</v>
      </c>
      <c r="I37" s="68">
        <v>11</v>
      </c>
      <c r="J37" s="68">
        <v>16</v>
      </c>
      <c r="K37" s="68">
        <v>13</v>
      </c>
      <c r="L37" s="68">
        <v>12</v>
      </c>
      <c r="M37" s="68">
        <v>7</v>
      </c>
      <c r="N37" s="68">
        <v>7</v>
      </c>
      <c r="O37" s="68">
        <v>8</v>
      </c>
      <c r="P37" s="68">
        <v>8</v>
      </c>
      <c r="Q37" s="68">
        <v>9</v>
      </c>
      <c r="R37" s="42">
        <v>10</v>
      </c>
      <c r="S37" s="42">
        <v>10</v>
      </c>
      <c r="T37" s="42">
        <v>10</v>
      </c>
      <c r="U37" s="42">
        <v>7</v>
      </c>
      <c r="V37" s="42">
        <v>7</v>
      </c>
      <c r="W37" s="42">
        <v>3</v>
      </c>
      <c r="X37" s="42">
        <v>3</v>
      </c>
      <c r="Y37" s="42">
        <v>5</v>
      </c>
    </row>
    <row r="38" spans="1:25" x14ac:dyDescent="0.3">
      <c r="A38" s="79" t="s">
        <v>202</v>
      </c>
      <c r="B38" s="42" t="s">
        <v>18</v>
      </c>
      <c r="C38" s="42" t="s">
        <v>18</v>
      </c>
      <c r="D38" s="42" t="s">
        <v>18</v>
      </c>
      <c r="E38" s="42" t="s">
        <v>18</v>
      </c>
      <c r="F38" s="68">
        <v>1</v>
      </c>
      <c r="G38" s="68">
        <v>1</v>
      </c>
      <c r="H38" s="68">
        <v>1</v>
      </c>
      <c r="I38" s="68">
        <v>1</v>
      </c>
      <c r="J38" s="68">
        <v>1</v>
      </c>
      <c r="K38" s="68">
        <v>1</v>
      </c>
      <c r="L38" s="68">
        <v>1</v>
      </c>
      <c r="M38" s="68">
        <v>1</v>
      </c>
      <c r="N38" s="68">
        <v>1</v>
      </c>
      <c r="O38" s="68">
        <v>1</v>
      </c>
      <c r="P38" s="68">
        <v>1</v>
      </c>
      <c r="Q38" s="68">
        <v>1</v>
      </c>
      <c r="R38" s="42">
        <v>1</v>
      </c>
      <c r="S38" s="42">
        <v>1</v>
      </c>
      <c r="T38" s="42">
        <v>1</v>
      </c>
      <c r="U38" s="42">
        <v>1</v>
      </c>
      <c r="V38" s="42">
        <v>1</v>
      </c>
      <c r="W38" s="42">
        <v>1</v>
      </c>
      <c r="X38" s="42">
        <v>1</v>
      </c>
      <c r="Y38" s="42">
        <v>1</v>
      </c>
    </row>
    <row r="39" spans="1:25" x14ac:dyDescent="0.3">
      <c r="A39" s="79" t="s">
        <v>203</v>
      </c>
      <c r="B39" s="42">
        <v>13</v>
      </c>
      <c r="C39" s="42">
        <v>10</v>
      </c>
      <c r="D39" s="42">
        <v>7</v>
      </c>
      <c r="E39" s="42">
        <v>5</v>
      </c>
      <c r="F39" s="68">
        <v>4</v>
      </c>
      <c r="G39" s="68">
        <v>4</v>
      </c>
      <c r="H39" s="68">
        <v>5</v>
      </c>
      <c r="I39" s="68">
        <v>10</v>
      </c>
      <c r="J39" s="68">
        <v>15</v>
      </c>
      <c r="K39" s="68">
        <v>12</v>
      </c>
      <c r="L39" s="68">
        <v>11</v>
      </c>
      <c r="M39" s="68">
        <v>6</v>
      </c>
      <c r="N39" s="68">
        <v>6</v>
      </c>
      <c r="O39" s="68">
        <v>7</v>
      </c>
      <c r="P39" s="68">
        <v>7</v>
      </c>
      <c r="Q39" s="68">
        <v>8</v>
      </c>
      <c r="R39" s="42">
        <v>9</v>
      </c>
      <c r="S39" s="42">
        <v>8</v>
      </c>
      <c r="T39" s="42">
        <v>9</v>
      </c>
      <c r="U39" s="42">
        <v>6</v>
      </c>
      <c r="V39" s="42">
        <v>6</v>
      </c>
      <c r="W39" s="42">
        <v>1</v>
      </c>
      <c r="X39" s="42">
        <v>2</v>
      </c>
      <c r="Y39" s="42">
        <v>4</v>
      </c>
    </row>
    <row r="40" spans="1:25" x14ac:dyDescent="0.3">
      <c r="A40" s="78" t="s">
        <v>204</v>
      </c>
      <c r="B40" s="42">
        <v>24</v>
      </c>
      <c r="C40" s="42">
        <v>19</v>
      </c>
      <c r="D40" s="42">
        <v>14</v>
      </c>
      <c r="E40" s="42">
        <v>11</v>
      </c>
      <c r="F40" s="68">
        <v>10</v>
      </c>
      <c r="G40" s="68">
        <v>11</v>
      </c>
      <c r="H40" s="68">
        <v>12</v>
      </c>
      <c r="I40" s="68">
        <v>22</v>
      </c>
      <c r="J40" s="68">
        <v>29</v>
      </c>
      <c r="K40" s="68">
        <v>26</v>
      </c>
      <c r="L40" s="68">
        <v>27</v>
      </c>
      <c r="M40" s="68">
        <v>18</v>
      </c>
      <c r="N40" s="68">
        <v>21</v>
      </c>
      <c r="O40" s="68">
        <v>23</v>
      </c>
      <c r="P40" s="68">
        <v>23</v>
      </c>
      <c r="Q40" s="68">
        <v>26</v>
      </c>
      <c r="R40" s="42">
        <v>26</v>
      </c>
      <c r="S40" s="42">
        <v>25</v>
      </c>
      <c r="T40" s="42">
        <v>26</v>
      </c>
      <c r="U40" s="42">
        <v>21</v>
      </c>
      <c r="V40" s="42">
        <v>25</v>
      </c>
      <c r="W40" s="42">
        <v>7</v>
      </c>
      <c r="X40" s="42">
        <v>14</v>
      </c>
      <c r="Y40" s="42">
        <v>38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>
        <v>4</v>
      </c>
      <c r="C42" s="42">
        <v>4</v>
      </c>
      <c r="D42" s="42">
        <v>4</v>
      </c>
      <c r="E42" s="42">
        <v>3</v>
      </c>
      <c r="F42" s="68">
        <v>4</v>
      </c>
      <c r="G42" s="68">
        <v>4</v>
      </c>
      <c r="H42" s="68">
        <v>5</v>
      </c>
      <c r="I42" s="68">
        <v>5</v>
      </c>
      <c r="J42" s="68">
        <v>4</v>
      </c>
      <c r="K42" s="68">
        <v>5</v>
      </c>
      <c r="L42" s="68">
        <v>6</v>
      </c>
      <c r="M42" s="68">
        <v>6</v>
      </c>
      <c r="N42" s="68">
        <v>7</v>
      </c>
      <c r="O42" s="68">
        <v>7</v>
      </c>
      <c r="P42" s="68">
        <v>8</v>
      </c>
      <c r="Q42" s="68">
        <v>8</v>
      </c>
      <c r="R42" s="42">
        <v>8</v>
      </c>
      <c r="S42" s="42">
        <v>7</v>
      </c>
      <c r="T42" s="42">
        <v>7</v>
      </c>
      <c r="U42" s="42">
        <v>7</v>
      </c>
      <c r="V42" s="42">
        <v>10</v>
      </c>
      <c r="W42" s="42">
        <v>4</v>
      </c>
      <c r="X42" s="42">
        <v>8</v>
      </c>
      <c r="Y42" s="42">
        <v>24</v>
      </c>
    </row>
    <row r="43" spans="1:25" x14ac:dyDescent="0.3">
      <c r="A43" s="79" t="s">
        <v>207</v>
      </c>
      <c r="B43" s="42">
        <v>20</v>
      </c>
      <c r="C43" s="42">
        <v>15</v>
      </c>
      <c r="D43" s="42">
        <v>10</v>
      </c>
      <c r="E43" s="42">
        <v>8</v>
      </c>
      <c r="F43" s="68">
        <v>6</v>
      </c>
      <c r="G43" s="68">
        <v>7</v>
      </c>
      <c r="H43" s="68">
        <v>7</v>
      </c>
      <c r="I43" s="68">
        <v>17</v>
      </c>
      <c r="J43" s="68">
        <v>25</v>
      </c>
      <c r="K43" s="68">
        <v>21</v>
      </c>
      <c r="L43" s="68">
        <v>21</v>
      </c>
      <c r="M43" s="68">
        <v>11</v>
      </c>
      <c r="N43" s="68">
        <v>14</v>
      </c>
      <c r="O43" s="68">
        <v>16</v>
      </c>
      <c r="P43" s="68">
        <v>16</v>
      </c>
      <c r="Q43" s="68">
        <v>18</v>
      </c>
      <c r="R43" s="42">
        <v>18</v>
      </c>
      <c r="S43" s="42">
        <v>18</v>
      </c>
      <c r="T43" s="42">
        <v>19</v>
      </c>
      <c r="U43" s="42">
        <v>14</v>
      </c>
      <c r="V43" s="42">
        <v>15</v>
      </c>
      <c r="W43" s="42">
        <v>3</v>
      </c>
      <c r="X43" s="42">
        <v>6</v>
      </c>
      <c r="Y43" s="42">
        <v>14</v>
      </c>
    </row>
    <row r="44" spans="1:25" x14ac:dyDescent="0.3">
      <c r="A44" s="77" t="s">
        <v>108</v>
      </c>
      <c r="B44" s="42">
        <v>1</v>
      </c>
      <c r="C44" s="42">
        <v>1</v>
      </c>
      <c r="D44" s="42">
        <v>1</v>
      </c>
      <c r="E44" s="42">
        <v>1</v>
      </c>
      <c r="F44" s="68">
        <v>1</v>
      </c>
      <c r="G44" s="68">
        <v>1</v>
      </c>
      <c r="H44" s="68">
        <v>1</v>
      </c>
      <c r="I44" s="68">
        <v>2</v>
      </c>
      <c r="J44" s="68">
        <v>2</v>
      </c>
      <c r="K44" s="68">
        <v>2</v>
      </c>
      <c r="L44" s="68">
        <v>2</v>
      </c>
      <c r="M44" s="68">
        <v>2</v>
      </c>
      <c r="N44" s="68">
        <v>2</v>
      </c>
      <c r="O44" s="68">
        <v>3</v>
      </c>
      <c r="P44" s="68">
        <v>2</v>
      </c>
      <c r="Q44" s="68">
        <v>2</v>
      </c>
      <c r="R44" s="42">
        <v>2</v>
      </c>
      <c r="S44" s="42">
        <v>1</v>
      </c>
      <c r="T44" s="42">
        <v>1</v>
      </c>
      <c r="U44" s="42">
        <v>1</v>
      </c>
      <c r="V44" s="42">
        <v>1</v>
      </c>
      <c r="W44" s="42" t="s">
        <v>18</v>
      </c>
      <c r="X44" s="42" t="s">
        <v>18</v>
      </c>
      <c r="Y44" s="42" t="s">
        <v>18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19">C35/B35-1</f>
        <v>-0.20512820512820518</v>
      </c>
      <c r="D46" s="65">
        <f t="shared" si="19"/>
        <v>-0.25806451612903225</v>
      </c>
      <c r="E46" s="65">
        <f t="shared" si="19"/>
        <v>-0.26086956521739135</v>
      </c>
      <c r="F46" s="65">
        <f t="shared" si="19"/>
        <v>-5.8823529411764719E-2</v>
      </c>
      <c r="G46" s="65">
        <f t="shared" si="19"/>
        <v>6.25E-2</v>
      </c>
      <c r="H46" s="65">
        <f t="shared" si="19"/>
        <v>0.11764705882352944</v>
      </c>
      <c r="I46" s="65">
        <f t="shared" si="19"/>
        <v>0.84210526315789469</v>
      </c>
      <c r="J46" s="65">
        <f t="shared" si="19"/>
        <v>0.37142857142857144</v>
      </c>
      <c r="K46" s="65">
        <f t="shared" si="19"/>
        <v>-0.14583333333333337</v>
      </c>
      <c r="L46" s="65">
        <f t="shared" si="19"/>
        <v>2.4390243902439046E-2</v>
      </c>
      <c r="M46" s="65">
        <f t="shared" si="19"/>
        <v>-0.38095238095238093</v>
      </c>
      <c r="N46" s="65">
        <f t="shared" si="19"/>
        <v>0.15384615384615374</v>
      </c>
      <c r="O46" s="65">
        <f t="shared" si="19"/>
        <v>0.1333333333333333</v>
      </c>
      <c r="P46" s="65">
        <f t="shared" si="19"/>
        <v>0</v>
      </c>
      <c r="Q46" s="65">
        <f t="shared" si="19"/>
        <v>8.8235294117646967E-2</v>
      </c>
      <c r="R46" s="65">
        <f t="shared" si="19"/>
        <v>2.7027027027026973E-2</v>
      </c>
      <c r="S46" s="65">
        <f t="shared" si="19"/>
        <v>-7.8947368421052655E-2</v>
      </c>
      <c r="T46" s="65">
        <f t="shared" si="19"/>
        <v>5.7142857142857162E-2</v>
      </c>
      <c r="U46" s="65">
        <f t="shared" si="19"/>
        <v>-0.18918918918918914</v>
      </c>
      <c r="V46" s="65">
        <f t="shared" si="19"/>
        <v>0.10000000000000009</v>
      </c>
      <c r="W46" s="65">
        <f t="shared" si="19"/>
        <v>-0.72727272727272729</v>
      </c>
      <c r="X46" s="65">
        <f t="shared" si="19"/>
        <v>1</v>
      </c>
      <c r="Y46" s="65">
        <f t="shared" si="19"/>
        <v>1.3888888888888888</v>
      </c>
    </row>
    <row r="47" spans="1:25" s="80" customFormat="1" x14ac:dyDescent="0.3">
      <c r="A47" s="73" t="s">
        <v>5</v>
      </c>
      <c r="B47" s="65" t="s">
        <v>3</v>
      </c>
      <c r="C47" s="65">
        <f t="shared" si="19"/>
        <v>-0.21052631578947367</v>
      </c>
      <c r="D47" s="65">
        <f t="shared" si="19"/>
        <v>-0.26666666666666672</v>
      </c>
      <c r="E47" s="65">
        <f t="shared" si="19"/>
        <v>-0.27272727272727271</v>
      </c>
      <c r="F47" s="65">
        <f t="shared" si="19"/>
        <v>-6.25E-2</v>
      </c>
      <c r="G47" s="65">
        <f t="shared" si="19"/>
        <v>6.6666666666666652E-2</v>
      </c>
      <c r="H47" s="65">
        <f t="shared" si="19"/>
        <v>0.125</v>
      </c>
      <c r="I47" s="65">
        <f t="shared" si="19"/>
        <v>0.83333333333333326</v>
      </c>
      <c r="J47" s="65">
        <f t="shared" si="19"/>
        <v>0.39393939393939403</v>
      </c>
      <c r="K47" s="65">
        <f t="shared" si="19"/>
        <v>-0.15217391304347827</v>
      </c>
      <c r="L47" s="65">
        <f t="shared" si="19"/>
        <v>2.564102564102555E-2</v>
      </c>
      <c r="M47" s="65">
        <f t="shared" si="19"/>
        <v>-0.4</v>
      </c>
      <c r="N47" s="65">
        <f t="shared" si="19"/>
        <v>0.16666666666666674</v>
      </c>
      <c r="O47" s="65">
        <f t="shared" si="19"/>
        <v>0.10714285714285721</v>
      </c>
      <c r="P47" s="65">
        <f t="shared" si="19"/>
        <v>3.2258064516129004E-2</v>
      </c>
      <c r="Q47" s="65">
        <f t="shared" si="19"/>
        <v>9.375E-2</v>
      </c>
      <c r="R47" s="65">
        <f t="shared" si="19"/>
        <v>2.857142857142847E-2</v>
      </c>
      <c r="S47" s="65">
        <f t="shared" si="19"/>
        <v>-5.555555555555558E-2</v>
      </c>
      <c r="T47" s="65">
        <f t="shared" si="19"/>
        <v>5.8823529411764719E-2</v>
      </c>
      <c r="U47" s="65">
        <f t="shared" si="19"/>
        <v>-0.19444444444444442</v>
      </c>
      <c r="V47" s="65">
        <f t="shared" si="19"/>
        <v>0.10344827586206895</v>
      </c>
      <c r="W47" s="65">
        <f t="shared" si="19"/>
        <v>-0.71875</v>
      </c>
      <c r="X47" s="65">
        <f t="shared" si="19"/>
        <v>1</v>
      </c>
      <c r="Y47" s="65">
        <f t="shared" si="19"/>
        <v>1.3888888888888888</v>
      </c>
    </row>
    <row r="48" spans="1:25" x14ac:dyDescent="0.3">
      <c r="A48" s="74" t="s">
        <v>214</v>
      </c>
      <c r="B48" s="65" t="s">
        <v>3</v>
      </c>
      <c r="C48" s="65">
        <f>C37/B37-1</f>
        <v>-0.2142857142857143</v>
      </c>
      <c r="D48" s="65">
        <f>D37/C37-1</f>
        <v>-0.27272727272727271</v>
      </c>
      <c r="E48" s="65">
        <f>E37/D37-1</f>
        <v>-0.375</v>
      </c>
      <c r="F48" s="65">
        <f>F37/E37-1</f>
        <v>0</v>
      </c>
      <c r="G48" s="65">
        <f t="shared" si="19"/>
        <v>0</v>
      </c>
      <c r="H48" s="65">
        <f t="shared" si="19"/>
        <v>0</v>
      </c>
      <c r="I48" s="65">
        <f t="shared" si="19"/>
        <v>1.2000000000000002</v>
      </c>
      <c r="J48" s="65">
        <f t="shared" si="19"/>
        <v>0.45454545454545459</v>
      </c>
      <c r="K48" s="65">
        <f t="shared" si="19"/>
        <v>-0.1875</v>
      </c>
      <c r="L48" s="65">
        <f t="shared" si="19"/>
        <v>-7.6923076923076872E-2</v>
      </c>
      <c r="M48" s="65">
        <f t="shared" si="19"/>
        <v>-0.41666666666666663</v>
      </c>
      <c r="N48" s="65">
        <f t="shared" si="19"/>
        <v>0</v>
      </c>
      <c r="O48" s="65">
        <f t="shared" si="19"/>
        <v>0.14285714285714279</v>
      </c>
      <c r="P48" s="65">
        <f t="shared" si="19"/>
        <v>0</v>
      </c>
      <c r="Q48" s="65">
        <f t="shared" si="19"/>
        <v>0.125</v>
      </c>
      <c r="R48" s="65">
        <f t="shared" si="19"/>
        <v>0.11111111111111116</v>
      </c>
      <c r="S48" s="65">
        <f t="shared" si="19"/>
        <v>0</v>
      </c>
      <c r="T48" s="65">
        <f t="shared" si="19"/>
        <v>0</v>
      </c>
      <c r="U48" s="65">
        <f t="shared" si="19"/>
        <v>-0.30000000000000004</v>
      </c>
      <c r="V48" s="65">
        <f t="shared" si="19"/>
        <v>0</v>
      </c>
      <c r="W48" s="65">
        <f t="shared" si="19"/>
        <v>-0.5714285714285714</v>
      </c>
      <c r="X48" s="65">
        <f t="shared" si="19"/>
        <v>0</v>
      </c>
      <c r="Y48" s="65">
        <f t="shared" si="19"/>
        <v>0.66666666666666674</v>
      </c>
    </row>
    <row r="49" spans="1:25" x14ac:dyDescent="0.3">
      <c r="A49" s="74" t="s">
        <v>215</v>
      </c>
      <c r="B49" s="65" t="s">
        <v>3</v>
      </c>
      <c r="C49" s="65">
        <f>C40/B40-1</f>
        <v>-0.20833333333333337</v>
      </c>
      <c r="D49" s="65">
        <f>D40/C40-1</f>
        <v>-0.26315789473684215</v>
      </c>
      <c r="E49" s="65">
        <f>E40/D40-1</f>
        <v>-0.2142857142857143</v>
      </c>
      <c r="F49" s="65">
        <f>F40/E40-1</f>
        <v>-9.0909090909090939E-2</v>
      </c>
      <c r="G49" s="65">
        <f t="shared" ref="G49:Y49" si="20">G40/F40-1</f>
        <v>0.10000000000000009</v>
      </c>
      <c r="H49" s="65">
        <f t="shared" si="20"/>
        <v>9.0909090909090828E-2</v>
      </c>
      <c r="I49" s="65">
        <f t="shared" si="20"/>
        <v>0.83333333333333326</v>
      </c>
      <c r="J49" s="65">
        <f t="shared" si="20"/>
        <v>0.31818181818181812</v>
      </c>
      <c r="K49" s="65">
        <f t="shared" si="20"/>
        <v>-0.10344827586206895</v>
      </c>
      <c r="L49" s="65">
        <f t="shared" si="20"/>
        <v>3.8461538461538547E-2</v>
      </c>
      <c r="M49" s="65">
        <f t="shared" si="20"/>
        <v>-0.33333333333333337</v>
      </c>
      <c r="N49" s="65">
        <f t="shared" si="20"/>
        <v>0.16666666666666674</v>
      </c>
      <c r="O49" s="65">
        <f t="shared" si="20"/>
        <v>9.5238095238095344E-2</v>
      </c>
      <c r="P49" s="65">
        <f t="shared" si="20"/>
        <v>0</v>
      </c>
      <c r="Q49" s="65">
        <f t="shared" si="20"/>
        <v>0.13043478260869557</v>
      </c>
      <c r="R49" s="65">
        <f t="shared" si="20"/>
        <v>0</v>
      </c>
      <c r="S49" s="65">
        <f t="shared" si="20"/>
        <v>-3.8461538461538436E-2</v>
      </c>
      <c r="T49" s="65">
        <f t="shared" si="20"/>
        <v>4.0000000000000036E-2</v>
      </c>
      <c r="U49" s="65">
        <f t="shared" si="20"/>
        <v>-0.19230769230769229</v>
      </c>
      <c r="V49" s="65">
        <f t="shared" si="20"/>
        <v>0.19047619047619047</v>
      </c>
      <c r="W49" s="65">
        <f t="shared" si="20"/>
        <v>-0.72</v>
      </c>
      <c r="X49" s="65">
        <f t="shared" si="20"/>
        <v>1</v>
      </c>
      <c r="Y49" s="65">
        <f t="shared" si="20"/>
        <v>1.7142857142857144</v>
      </c>
    </row>
    <row r="50" spans="1:25" x14ac:dyDescent="0.3">
      <c r="A50" s="73" t="s">
        <v>110</v>
      </c>
      <c r="B50" s="65" t="s">
        <v>3</v>
      </c>
      <c r="C50" s="88">
        <f>C44/B44-1</f>
        <v>0</v>
      </c>
      <c r="D50" s="88">
        <f>D44/C44-1</f>
        <v>0</v>
      </c>
      <c r="E50" s="88">
        <f>E44/D44-1</f>
        <v>0</v>
      </c>
      <c r="F50" s="88">
        <f>F44/E44-1</f>
        <v>0</v>
      </c>
      <c r="G50" s="88">
        <f t="shared" ref="G50:V50" si="21">G44/F44-1</f>
        <v>0</v>
      </c>
      <c r="H50" s="88">
        <f t="shared" si="21"/>
        <v>0</v>
      </c>
      <c r="I50" s="88">
        <f t="shared" si="21"/>
        <v>1</v>
      </c>
      <c r="J50" s="88">
        <f t="shared" si="21"/>
        <v>0</v>
      </c>
      <c r="K50" s="88">
        <f t="shared" si="21"/>
        <v>0</v>
      </c>
      <c r="L50" s="88">
        <f t="shared" si="21"/>
        <v>0</v>
      </c>
      <c r="M50" s="88">
        <f t="shared" si="21"/>
        <v>0</v>
      </c>
      <c r="N50" s="88">
        <f t="shared" si="21"/>
        <v>0</v>
      </c>
      <c r="O50" s="88">
        <f t="shared" si="21"/>
        <v>0.5</v>
      </c>
      <c r="P50" s="88">
        <f t="shared" si="21"/>
        <v>-0.33333333333333337</v>
      </c>
      <c r="Q50" s="88">
        <f t="shared" si="21"/>
        <v>0</v>
      </c>
      <c r="R50" s="88">
        <f t="shared" si="21"/>
        <v>0</v>
      </c>
      <c r="S50" s="88">
        <f t="shared" si="21"/>
        <v>-0.5</v>
      </c>
      <c r="T50" s="88">
        <f t="shared" si="21"/>
        <v>0</v>
      </c>
      <c r="U50" s="88">
        <f t="shared" si="21"/>
        <v>0</v>
      </c>
      <c r="V50" s="88">
        <f t="shared" si="21"/>
        <v>0</v>
      </c>
      <c r="W50" s="88" t="s">
        <v>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2">B35/B32</f>
        <v>5.7607090103397339E-2</v>
      </c>
      <c r="C52" s="65">
        <f t="shared" si="22"/>
        <v>4.7913446676970631E-2</v>
      </c>
      <c r="D52" s="65">
        <f t="shared" si="22"/>
        <v>3.7520391517128875E-2</v>
      </c>
      <c r="E52" s="65">
        <f t="shared" si="22"/>
        <v>2.3066485753052916E-2</v>
      </c>
      <c r="F52" s="65">
        <f t="shared" si="22"/>
        <v>2.2662889518413599E-2</v>
      </c>
      <c r="G52" s="65">
        <f t="shared" si="22"/>
        <v>1.8660812294182216E-2</v>
      </c>
      <c r="H52" s="65">
        <f t="shared" si="22"/>
        <v>2.0765027322404372E-2</v>
      </c>
      <c r="I52" s="65">
        <f t="shared" si="22"/>
        <v>2.7515723270440252E-2</v>
      </c>
      <c r="J52" s="65">
        <f t="shared" si="22"/>
        <v>3.2107023411371234E-2</v>
      </c>
      <c r="K52" s="65">
        <f t="shared" si="22"/>
        <v>2.5867507886435333E-2</v>
      </c>
      <c r="L52" s="65">
        <f t="shared" si="22"/>
        <v>2.0153550863723609E-2</v>
      </c>
      <c r="M52" s="65">
        <f t="shared" si="22"/>
        <v>1.5063731170336037E-2</v>
      </c>
      <c r="N52" s="65">
        <f t="shared" si="22"/>
        <v>1.5511892450879007E-2</v>
      </c>
      <c r="O52" s="65">
        <f t="shared" si="22"/>
        <v>1.4945054945054945E-2</v>
      </c>
      <c r="P52" s="65">
        <f t="shared" si="22"/>
        <v>1.4049586776859505E-2</v>
      </c>
      <c r="Q52" s="65">
        <f t="shared" si="22"/>
        <v>1.4624505928853756E-2</v>
      </c>
      <c r="R52" s="65">
        <f t="shared" si="22"/>
        <v>1.436130007558579E-2</v>
      </c>
      <c r="S52" s="65">
        <f t="shared" si="22"/>
        <v>1.3451191391237509E-2</v>
      </c>
      <c r="T52" s="65">
        <f t="shared" si="22"/>
        <v>1.5176374077112387E-2</v>
      </c>
      <c r="U52" s="65">
        <f t="shared" si="22"/>
        <v>1.2432656444260257E-2</v>
      </c>
      <c r="V52" s="65">
        <f t="shared" si="22"/>
        <v>1.2870514820592824E-2</v>
      </c>
      <c r="W52" s="65">
        <f t="shared" ref="W52:X52" si="23">W35/W32</f>
        <v>3.4642032332563512E-3</v>
      </c>
      <c r="X52" s="65">
        <f t="shared" si="23"/>
        <v>5.8290155440414507E-3</v>
      </c>
      <c r="Y52" s="65">
        <f t="shared" ref="Y52" si="24">Y35/Y32</f>
        <v>1.3483850736908122E-2</v>
      </c>
    </row>
    <row r="53" spans="1:25" x14ac:dyDescent="0.3">
      <c r="A53" s="75" t="s">
        <v>217</v>
      </c>
      <c r="B53" s="88">
        <f t="shared" ref="B53:V53" si="25">B35/B34</f>
        <v>0.10803324099722991</v>
      </c>
      <c r="C53" s="88">
        <f t="shared" si="25"/>
        <v>9.9358974358974353E-2</v>
      </c>
      <c r="D53" s="88">
        <f t="shared" si="25"/>
        <v>7.7441077441077436E-2</v>
      </c>
      <c r="E53" s="88">
        <f t="shared" si="25"/>
        <v>3.9906103286384977E-2</v>
      </c>
      <c r="F53" s="88">
        <f t="shared" si="25"/>
        <v>3.6781609195402298E-2</v>
      </c>
      <c r="G53" s="88">
        <f t="shared" si="25"/>
        <v>2.7642276422764227E-2</v>
      </c>
      <c r="H53" s="88">
        <f t="shared" si="25"/>
        <v>3.619047619047619E-2</v>
      </c>
      <c r="I53" s="88">
        <f t="shared" si="25"/>
        <v>4.72972972972973E-2</v>
      </c>
      <c r="J53" s="88">
        <f t="shared" si="25"/>
        <v>5.0104384133611693E-2</v>
      </c>
      <c r="K53" s="88">
        <f t="shared" si="25"/>
        <v>3.9196940726577437E-2</v>
      </c>
      <c r="L53" s="88">
        <f t="shared" si="25"/>
        <v>2.610316967060286E-2</v>
      </c>
      <c r="M53" s="88">
        <f t="shared" si="25"/>
        <v>2.0312500000000001E-2</v>
      </c>
      <c r="N53" s="88">
        <f t="shared" si="25"/>
        <v>2.0632737276478678E-2</v>
      </c>
      <c r="O53" s="88">
        <f t="shared" si="25"/>
        <v>2.0178041543026708E-2</v>
      </c>
      <c r="P53" s="88">
        <f t="shared" si="25"/>
        <v>1.9101123595505618E-2</v>
      </c>
      <c r="Q53" s="88">
        <f t="shared" si="25"/>
        <v>2.0693512304250559E-2</v>
      </c>
      <c r="R53" s="88">
        <f t="shared" si="25"/>
        <v>1.8664047151277015E-2</v>
      </c>
      <c r="S53" s="88">
        <f t="shared" si="25"/>
        <v>1.6698473282442748E-2</v>
      </c>
      <c r="T53" s="88">
        <f t="shared" si="25"/>
        <v>1.9321148825065273E-2</v>
      </c>
      <c r="U53" s="88">
        <f t="shared" si="25"/>
        <v>1.6519823788546256E-2</v>
      </c>
      <c r="V53" s="88">
        <f t="shared" si="25"/>
        <v>1.7460317460317461E-2</v>
      </c>
      <c r="W53" s="88">
        <f t="shared" ref="W53:X53" si="26">W35/W34</f>
        <v>4.3165467625899279E-3</v>
      </c>
      <c r="X53" s="88">
        <f t="shared" si="26"/>
        <v>7.1942446043165471E-3</v>
      </c>
      <c r="Y53" s="88">
        <f t="shared" ref="Y53" si="27">Y35/Y34</f>
        <v>1.7366720516962843E-2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0.10256410256410256</v>
      </c>
      <c r="C55" s="88">
        <f t="shared" ref="C55:V55" si="28">C42/C35</f>
        <v>0.12903225806451613</v>
      </c>
      <c r="D55" s="88">
        <f t="shared" si="28"/>
        <v>0.17391304347826086</v>
      </c>
      <c r="E55" s="88">
        <f t="shared" si="28"/>
        <v>0.17647058823529413</v>
      </c>
      <c r="F55" s="88">
        <f t="shared" si="28"/>
        <v>0.25</v>
      </c>
      <c r="G55" s="88">
        <f t="shared" si="28"/>
        <v>0.23529411764705882</v>
      </c>
      <c r="H55" s="88">
        <f t="shared" si="28"/>
        <v>0.26315789473684209</v>
      </c>
      <c r="I55" s="88">
        <f t="shared" si="28"/>
        <v>0.14285714285714285</v>
      </c>
      <c r="J55" s="88">
        <f t="shared" si="28"/>
        <v>8.3333333333333329E-2</v>
      </c>
      <c r="K55" s="88">
        <f t="shared" si="28"/>
        <v>0.12195121951219512</v>
      </c>
      <c r="L55" s="88">
        <f t="shared" si="28"/>
        <v>0.14285714285714285</v>
      </c>
      <c r="M55" s="88">
        <f t="shared" si="28"/>
        <v>0.23076923076923078</v>
      </c>
      <c r="N55" s="88">
        <f t="shared" si="28"/>
        <v>0.23333333333333334</v>
      </c>
      <c r="O55" s="88">
        <f t="shared" si="28"/>
        <v>0.20588235294117646</v>
      </c>
      <c r="P55" s="88">
        <f t="shared" si="28"/>
        <v>0.23529411764705882</v>
      </c>
      <c r="Q55" s="88">
        <f t="shared" si="28"/>
        <v>0.21621621621621623</v>
      </c>
      <c r="R55" s="88">
        <f t="shared" si="28"/>
        <v>0.21052631578947367</v>
      </c>
      <c r="S55" s="88">
        <f t="shared" si="28"/>
        <v>0.2</v>
      </c>
      <c r="T55" s="88">
        <f t="shared" si="28"/>
        <v>0.1891891891891892</v>
      </c>
      <c r="U55" s="88">
        <f t="shared" si="28"/>
        <v>0.23333333333333334</v>
      </c>
      <c r="V55" s="88">
        <f t="shared" si="28"/>
        <v>0.30303030303030304</v>
      </c>
      <c r="W55" s="88">
        <f t="shared" ref="W55:X55" si="29">W42/W35</f>
        <v>0.44444444444444442</v>
      </c>
      <c r="X55" s="88">
        <f t="shared" si="29"/>
        <v>0.44444444444444442</v>
      </c>
      <c r="Y55" s="88">
        <f t="shared" ref="Y55" si="30">Y42/Y35</f>
        <v>0.55813953488372092</v>
      </c>
    </row>
    <row r="56" spans="1:25" x14ac:dyDescent="0.3">
      <c r="A56" s="75" t="s">
        <v>219</v>
      </c>
      <c r="B56" s="65">
        <f>B37/B35</f>
        <v>0.35897435897435898</v>
      </c>
      <c r="C56" s="65">
        <f t="shared" ref="C56:V56" si="31">C37/C35</f>
        <v>0.35483870967741937</v>
      </c>
      <c r="D56" s="65">
        <f t="shared" si="31"/>
        <v>0.34782608695652173</v>
      </c>
      <c r="E56" s="65">
        <f t="shared" si="31"/>
        <v>0.29411764705882354</v>
      </c>
      <c r="F56" s="65">
        <f t="shared" si="31"/>
        <v>0.3125</v>
      </c>
      <c r="G56" s="65">
        <f t="shared" si="31"/>
        <v>0.29411764705882354</v>
      </c>
      <c r="H56" s="65">
        <f t="shared" si="31"/>
        <v>0.26315789473684209</v>
      </c>
      <c r="I56" s="65">
        <f t="shared" si="31"/>
        <v>0.31428571428571428</v>
      </c>
      <c r="J56" s="65">
        <f t="shared" si="31"/>
        <v>0.33333333333333331</v>
      </c>
      <c r="K56" s="65">
        <f t="shared" si="31"/>
        <v>0.31707317073170732</v>
      </c>
      <c r="L56" s="65">
        <f t="shared" si="31"/>
        <v>0.2857142857142857</v>
      </c>
      <c r="M56" s="65">
        <f t="shared" si="31"/>
        <v>0.26923076923076922</v>
      </c>
      <c r="N56" s="65">
        <f t="shared" si="31"/>
        <v>0.23333333333333334</v>
      </c>
      <c r="O56" s="65">
        <f t="shared" si="31"/>
        <v>0.23529411764705882</v>
      </c>
      <c r="P56" s="65">
        <f t="shared" si="31"/>
        <v>0.23529411764705882</v>
      </c>
      <c r="Q56" s="65">
        <f t="shared" si="31"/>
        <v>0.24324324324324326</v>
      </c>
      <c r="R56" s="65">
        <f t="shared" si="31"/>
        <v>0.26315789473684209</v>
      </c>
      <c r="S56" s="65">
        <f t="shared" si="31"/>
        <v>0.2857142857142857</v>
      </c>
      <c r="T56" s="65">
        <f t="shared" si="31"/>
        <v>0.27027027027027029</v>
      </c>
      <c r="U56" s="65">
        <f t="shared" si="31"/>
        <v>0.23333333333333334</v>
      </c>
      <c r="V56" s="65">
        <f t="shared" si="31"/>
        <v>0.21212121212121213</v>
      </c>
      <c r="W56" s="65">
        <f t="shared" ref="W56:X56" si="32">W37/W35</f>
        <v>0.33333333333333331</v>
      </c>
      <c r="X56" s="65">
        <f t="shared" si="32"/>
        <v>0.16666666666666666</v>
      </c>
      <c r="Y56" s="65">
        <f t="shared" ref="Y56" si="33">Y37/Y35</f>
        <v>0.11627906976744186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4">B8-B35</f>
        <v>15</v>
      </c>
      <c r="C59" s="42">
        <f t="shared" si="34"/>
        <v>16</v>
      </c>
      <c r="D59" s="42">
        <f t="shared" si="34"/>
        <v>13</v>
      </c>
      <c r="E59" s="42">
        <f t="shared" si="34"/>
        <v>13</v>
      </c>
      <c r="F59" s="42">
        <f t="shared" si="34"/>
        <v>15</v>
      </c>
      <c r="G59" s="42">
        <f t="shared" si="34"/>
        <v>20</v>
      </c>
      <c r="H59" s="42">
        <f t="shared" si="34"/>
        <v>22</v>
      </c>
      <c r="I59" s="42">
        <f t="shared" si="34"/>
        <v>5</v>
      </c>
      <c r="J59" s="42">
        <f t="shared" si="34"/>
        <v>1</v>
      </c>
      <c r="K59" s="42">
        <f t="shared" si="34"/>
        <v>26</v>
      </c>
      <c r="L59" s="42">
        <f t="shared" si="34"/>
        <v>30</v>
      </c>
      <c r="M59" s="42">
        <f t="shared" si="34"/>
        <v>44</v>
      </c>
      <c r="N59" s="42">
        <f t="shared" si="34"/>
        <v>42</v>
      </c>
      <c r="O59" s="42">
        <f t="shared" si="34"/>
        <v>38</v>
      </c>
      <c r="P59" s="42">
        <f t="shared" si="34"/>
        <v>48</v>
      </c>
      <c r="Q59" s="42">
        <f t="shared" si="34"/>
        <v>45</v>
      </c>
      <c r="R59" s="42">
        <f t="shared" si="34"/>
        <v>55</v>
      </c>
      <c r="S59" s="42">
        <f t="shared" si="34"/>
        <v>44</v>
      </c>
      <c r="T59" s="42">
        <f t="shared" si="34"/>
        <v>32</v>
      </c>
      <c r="U59" s="42">
        <f t="shared" si="34"/>
        <v>55</v>
      </c>
      <c r="V59" s="42">
        <f t="shared" si="34"/>
        <v>54</v>
      </c>
      <c r="W59" s="42">
        <f t="shared" ref="W59:X59" si="35">W8-W35</f>
        <v>7</v>
      </c>
      <c r="X59" s="42">
        <f t="shared" si="35"/>
        <v>-4</v>
      </c>
      <c r="Y59" s="42">
        <f t="shared" ref="Y59" si="36">Y8-Y35</f>
        <v>29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7">(C59-B59)/ABS(B59)</f>
        <v>6.6666666666666666E-2</v>
      </c>
      <c r="D61" s="87">
        <f t="shared" si="37"/>
        <v>-0.1875</v>
      </c>
      <c r="E61" s="87">
        <f t="shared" si="37"/>
        <v>0</v>
      </c>
      <c r="F61" s="87">
        <f t="shared" si="37"/>
        <v>0.15384615384615385</v>
      </c>
      <c r="G61" s="87">
        <f t="shared" si="37"/>
        <v>0.33333333333333331</v>
      </c>
      <c r="H61" s="87">
        <f t="shared" si="37"/>
        <v>0.1</v>
      </c>
      <c r="I61" s="87">
        <f t="shared" si="37"/>
        <v>-0.77272727272727271</v>
      </c>
      <c r="J61" s="87">
        <f t="shared" si="37"/>
        <v>-0.8</v>
      </c>
      <c r="K61" s="87">
        <f t="shared" si="37"/>
        <v>25</v>
      </c>
      <c r="L61" s="87">
        <f t="shared" si="37"/>
        <v>0.15384615384615385</v>
      </c>
      <c r="M61" s="87">
        <f t="shared" si="37"/>
        <v>0.46666666666666667</v>
      </c>
      <c r="N61" s="87">
        <f t="shared" si="37"/>
        <v>-4.5454545454545456E-2</v>
      </c>
      <c r="O61" s="87">
        <f t="shared" si="37"/>
        <v>-9.5238095238095233E-2</v>
      </c>
      <c r="P61" s="87">
        <f t="shared" si="37"/>
        <v>0.26315789473684209</v>
      </c>
      <c r="Q61" s="87">
        <f t="shared" si="37"/>
        <v>-6.25E-2</v>
      </c>
      <c r="R61" s="87">
        <f t="shared" si="37"/>
        <v>0.22222222222222221</v>
      </c>
      <c r="S61" s="87">
        <f t="shared" si="37"/>
        <v>-0.2</v>
      </c>
      <c r="T61" s="87">
        <f t="shared" si="37"/>
        <v>-0.27272727272727271</v>
      </c>
      <c r="U61" s="87">
        <f t="shared" si="37"/>
        <v>0.71875</v>
      </c>
      <c r="V61" s="87">
        <f t="shared" si="37"/>
        <v>-1.8181818181818181E-2</v>
      </c>
      <c r="W61" s="87">
        <f t="shared" si="37"/>
        <v>-0.87037037037037035</v>
      </c>
      <c r="X61" s="87">
        <f t="shared" si="37"/>
        <v>-1.5714285714285714</v>
      </c>
      <c r="Y61" s="87">
        <f t="shared" si="37"/>
        <v>8.25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319" priority="19" stopIfTrue="1" operator="lessThan">
      <formula>0</formula>
    </cfRule>
  </conditionalFormatting>
  <conditionalFormatting sqref="B50:B52 C52:Y52">
    <cfRule type="cellIs" dxfId="318" priority="18" stopIfTrue="1" operator="lessThan">
      <formula>0</formula>
    </cfRule>
  </conditionalFormatting>
  <conditionalFormatting sqref="B19:Y29 Z34:HI35 Z51:HI53">
    <cfRule type="cellIs" dxfId="317" priority="21" stopIfTrue="1" operator="lessThan">
      <formula>0</formula>
    </cfRule>
  </conditionalFormatting>
  <conditionalFormatting sqref="B48:Y56 A57:U57 B59:Y59">
    <cfRule type="cellIs" dxfId="316" priority="4" stopIfTrue="1" operator="lessThan">
      <formula>0</formula>
    </cfRule>
  </conditionalFormatting>
  <conditionalFormatting sqref="B61:Y61">
    <cfRule type="cellIs" dxfId="315" priority="3" stopIfTrue="1" operator="lessThan">
      <formula>0</formula>
    </cfRule>
  </conditionalFormatting>
  <conditionalFormatting sqref="C19:Y23">
    <cfRule type="cellIs" dxfId="314" priority="2" operator="lessThan">
      <formula>0</formula>
    </cfRule>
  </conditionalFormatting>
  <conditionalFormatting sqref="C46:Y50">
    <cfRule type="cellIs" dxfId="313" priority="1" operator="lessThan">
      <formula>0</formula>
    </cfRule>
  </conditionalFormatting>
  <conditionalFormatting sqref="M34:P34">
    <cfRule type="cellIs" dxfId="312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7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80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10223</v>
      </c>
      <c r="C5" s="42">
        <v>12194</v>
      </c>
      <c r="D5" s="42">
        <v>10589</v>
      </c>
      <c r="E5" s="42">
        <v>11539</v>
      </c>
      <c r="F5" s="42">
        <v>12210</v>
      </c>
      <c r="G5" s="42">
        <v>12154</v>
      </c>
      <c r="H5" s="42">
        <v>12063</v>
      </c>
      <c r="I5" s="42">
        <v>13880</v>
      </c>
      <c r="J5" s="42">
        <v>13272</v>
      </c>
      <c r="K5" s="42">
        <v>14812</v>
      </c>
      <c r="L5" s="42">
        <v>12313</v>
      </c>
      <c r="M5" s="42">
        <v>16238</v>
      </c>
      <c r="N5" s="42">
        <v>16890</v>
      </c>
      <c r="O5" s="42">
        <v>15396</v>
      </c>
      <c r="P5" s="42">
        <v>15543</v>
      </c>
      <c r="Q5" s="42">
        <v>15937</v>
      </c>
      <c r="R5" s="42">
        <v>15218</v>
      </c>
      <c r="S5" s="42">
        <v>14951</v>
      </c>
      <c r="T5" s="42">
        <v>16538</v>
      </c>
      <c r="U5" s="42">
        <v>16257</v>
      </c>
      <c r="V5" s="42">
        <v>16429</v>
      </c>
      <c r="W5" s="42">
        <v>14977</v>
      </c>
      <c r="X5" s="42">
        <v>17972</v>
      </c>
      <c r="Y5" s="42">
        <v>21516</v>
      </c>
    </row>
    <row r="6" spans="1:25" x14ac:dyDescent="0.3">
      <c r="A6" s="67" t="s">
        <v>113</v>
      </c>
      <c r="B6" s="42">
        <v>9114</v>
      </c>
      <c r="C6" s="42">
        <v>10997</v>
      </c>
      <c r="D6" s="42">
        <v>9387</v>
      </c>
      <c r="E6" s="42">
        <v>10374</v>
      </c>
      <c r="F6" s="68">
        <v>10966</v>
      </c>
      <c r="G6" s="68">
        <v>10918</v>
      </c>
      <c r="H6" s="68">
        <v>10559</v>
      </c>
      <c r="I6" s="68">
        <v>12542</v>
      </c>
      <c r="J6" s="68">
        <v>11805</v>
      </c>
      <c r="K6" s="68">
        <v>13128</v>
      </c>
      <c r="L6" s="68">
        <v>10534</v>
      </c>
      <c r="M6" s="68">
        <v>14082</v>
      </c>
      <c r="N6" s="68">
        <v>14272</v>
      </c>
      <c r="O6" s="68">
        <v>12847</v>
      </c>
      <c r="P6" s="68">
        <v>13007</v>
      </c>
      <c r="Q6" s="68">
        <v>13082</v>
      </c>
      <c r="R6" s="42">
        <v>12266</v>
      </c>
      <c r="S6" s="42">
        <v>11762</v>
      </c>
      <c r="T6" s="42">
        <v>12873</v>
      </c>
      <c r="U6" s="42">
        <v>12935</v>
      </c>
      <c r="V6" s="42">
        <v>13162</v>
      </c>
      <c r="W6" s="42">
        <v>12265</v>
      </c>
      <c r="X6" s="42">
        <v>15122</v>
      </c>
      <c r="Y6" s="42">
        <v>18141</v>
      </c>
    </row>
    <row r="7" spans="1:25" x14ac:dyDescent="0.3">
      <c r="A7" s="67" t="s">
        <v>114</v>
      </c>
      <c r="B7" s="42">
        <v>1109</v>
      </c>
      <c r="C7" s="42">
        <v>1198</v>
      </c>
      <c r="D7" s="42">
        <v>1202</v>
      </c>
      <c r="E7" s="42">
        <v>1166</v>
      </c>
      <c r="F7" s="68">
        <v>1244</v>
      </c>
      <c r="G7" s="68">
        <v>1236</v>
      </c>
      <c r="H7" s="68">
        <v>1504</v>
      </c>
      <c r="I7" s="68">
        <v>1337</v>
      </c>
      <c r="J7" s="68">
        <v>1467</v>
      </c>
      <c r="K7" s="68">
        <v>1684</v>
      </c>
      <c r="L7" s="68">
        <v>1779</v>
      </c>
      <c r="M7" s="68">
        <v>2157</v>
      </c>
      <c r="N7" s="68">
        <v>2619</v>
      </c>
      <c r="O7" s="68">
        <v>2549</v>
      </c>
      <c r="P7" s="68">
        <v>2536</v>
      </c>
      <c r="Q7" s="42">
        <v>2855</v>
      </c>
      <c r="R7" s="42">
        <v>2952</v>
      </c>
      <c r="S7" s="42">
        <v>3189</v>
      </c>
      <c r="T7" s="42">
        <v>3665</v>
      </c>
      <c r="U7" s="42">
        <v>3322</v>
      </c>
      <c r="V7" s="42">
        <v>3268</v>
      </c>
      <c r="W7" s="42">
        <v>2712</v>
      </c>
      <c r="X7" s="42">
        <v>2850</v>
      </c>
      <c r="Y7" s="42">
        <v>3375</v>
      </c>
    </row>
    <row r="8" spans="1:25" x14ac:dyDescent="0.3">
      <c r="A8" s="69" t="s">
        <v>1</v>
      </c>
      <c r="B8" s="3">
        <f>B9+B17</f>
        <v>361</v>
      </c>
      <c r="C8" s="3">
        <f t="shared" ref="C8:V8" si="0">C9+C17</f>
        <v>408</v>
      </c>
      <c r="D8" s="3">
        <f t="shared" si="0"/>
        <v>325</v>
      </c>
      <c r="E8" s="3">
        <f t="shared" si="0"/>
        <v>284</v>
      </c>
      <c r="F8" s="3">
        <f t="shared" si="0"/>
        <v>254</v>
      </c>
      <c r="G8" s="3">
        <f t="shared" si="0"/>
        <v>304</v>
      </c>
      <c r="H8" s="3">
        <f t="shared" si="0"/>
        <v>332</v>
      </c>
      <c r="I8" s="3">
        <f t="shared" si="0"/>
        <v>338</v>
      </c>
      <c r="J8" s="3">
        <f t="shared" si="0"/>
        <v>382</v>
      </c>
      <c r="K8" s="3">
        <f t="shared" si="0"/>
        <v>392</v>
      </c>
      <c r="L8" s="3">
        <f t="shared" si="0"/>
        <v>367</v>
      </c>
      <c r="M8" s="3">
        <f t="shared" si="0"/>
        <v>452</v>
      </c>
      <c r="N8" s="3">
        <f t="shared" si="0"/>
        <v>508</v>
      </c>
      <c r="O8" s="3">
        <f t="shared" si="0"/>
        <v>564</v>
      </c>
      <c r="P8" s="3">
        <f t="shared" si="0"/>
        <v>653</v>
      </c>
      <c r="Q8" s="3">
        <f t="shared" si="0"/>
        <v>710</v>
      </c>
      <c r="R8" s="3">
        <f t="shared" si="0"/>
        <v>727</v>
      </c>
      <c r="S8" s="3">
        <f t="shared" si="0"/>
        <v>742</v>
      </c>
      <c r="T8" s="3">
        <f t="shared" si="0"/>
        <v>754</v>
      </c>
      <c r="U8" s="3">
        <f t="shared" si="0"/>
        <v>778</v>
      </c>
      <c r="V8" s="3">
        <f t="shared" si="0"/>
        <v>737</v>
      </c>
      <c r="W8" s="3">
        <f t="shared" ref="W8:X8" si="1">W9+W17</f>
        <v>286</v>
      </c>
      <c r="X8" s="3">
        <f t="shared" si="1"/>
        <v>220</v>
      </c>
      <c r="Y8" s="3">
        <f t="shared" ref="Y8" si="2">Y9+Y17</f>
        <v>413</v>
      </c>
    </row>
    <row r="9" spans="1:25" x14ac:dyDescent="0.3">
      <c r="A9" s="70" t="s">
        <v>107</v>
      </c>
      <c r="B9" s="42">
        <v>335</v>
      </c>
      <c r="C9" s="42">
        <v>379</v>
      </c>
      <c r="D9" s="42">
        <v>300</v>
      </c>
      <c r="E9" s="42">
        <v>263</v>
      </c>
      <c r="F9" s="68">
        <v>236</v>
      </c>
      <c r="G9" s="68">
        <v>284</v>
      </c>
      <c r="H9" s="68">
        <v>307</v>
      </c>
      <c r="I9" s="68">
        <v>307</v>
      </c>
      <c r="J9" s="68">
        <v>341</v>
      </c>
      <c r="K9" s="68">
        <v>351</v>
      </c>
      <c r="L9" s="68">
        <v>334</v>
      </c>
      <c r="M9" s="68">
        <v>420</v>
      </c>
      <c r="N9" s="68">
        <v>473</v>
      </c>
      <c r="O9" s="68">
        <v>527</v>
      </c>
      <c r="P9" s="68">
        <v>613</v>
      </c>
      <c r="Q9" s="68">
        <v>664</v>
      </c>
      <c r="R9" s="42">
        <v>682</v>
      </c>
      <c r="S9" s="42">
        <v>696</v>
      </c>
      <c r="T9" s="42">
        <v>704</v>
      </c>
      <c r="U9" s="42">
        <v>715</v>
      </c>
      <c r="V9" s="42">
        <v>672</v>
      </c>
      <c r="W9" s="42">
        <v>262</v>
      </c>
      <c r="X9" s="42">
        <v>204</v>
      </c>
      <c r="Y9" s="42">
        <v>372</v>
      </c>
    </row>
    <row r="10" spans="1:25" x14ac:dyDescent="0.3">
      <c r="A10" s="71" t="s">
        <v>201</v>
      </c>
      <c r="B10" s="42">
        <v>118</v>
      </c>
      <c r="C10" s="42">
        <v>164</v>
      </c>
      <c r="D10" s="42">
        <v>117</v>
      </c>
      <c r="E10" s="42">
        <v>95</v>
      </c>
      <c r="F10" s="68">
        <v>77</v>
      </c>
      <c r="G10" s="68">
        <v>108</v>
      </c>
      <c r="H10" s="68">
        <v>126</v>
      </c>
      <c r="I10" s="68">
        <v>127</v>
      </c>
      <c r="J10" s="68">
        <v>142</v>
      </c>
      <c r="K10" s="68">
        <v>136</v>
      </c>
      <c r="L10" s="68">
        <v>107</v>
      </c>
      <c r="M10" s="68">
        <v>145</v>
      </c>
      <c r="N10" s="68">
        <v>160</v>
      </c>
      <c r="O10" s="68">
        <v>170</v>
      </c>
      <c r="P10" s="68">
        <v>186</v>
      </c>
      <c r="Q10" s="68">
        <v>191</v>
      </c>
      <c r="R10" s="42">
        <v>172</v>
      </c>
      <c r="S10" s="42">
        <v>153</v>
      </c>
      <c r="T10" s="42">
        <v>146</v>
      </c>
      <c r="U10" s="42">
        <v>143</v>
      </c>
      <c r="V10" s="42">
        <v>131</v>
      </c>
      <c r="W10" s="42">
        <v>17</v>
      </c>
      <c r="X10" s="42">
        <v>10</v>
      </c>
      <c r="Y10" s="42">
        <v>45</v>
      </c>
    </row>
    <row r="11" spans="1:25" x14ac:dyDescent="0.3">
      <c r="A11" s="72" t="s">
        <v>202</v>
      </c>
      <c r="B11" s="42">
        <v>5</v>
      </c>
      <c r="C11" s="42">
        <v>7</v>
      </c>
      <c r="D11" s="42">
        <v>8</v>
      </c>
      <c r="E11" s="42">
        <v>5</v>
      </c>
      <c r="F11" s="68">
        <v>5</v>
      </c>
      <c r="G11" s="68">
        <v>8</v>
      </c>
      <c r="H11" s="68">
        <v>8</v>
      </c>
      <c r="I11" s="68">
        <v>8</v>
      </c>
      <c r="J11" s="68">
        <v>7</v>
      </c>
      <c r="K11" s="68">
        <v>6</v>
      </c>
      <c r="L11" s="68">
        <v>4</v>
      </c>
      <c r="M11" s="68">
        <v>5</v>
      </c>
      <c r="N11" s="68">
        <v>6</v>
      </c>
      <c r="O11" s="68">
        <v>6</v>
      </c>
      <c r="P11" s="68">
        <v>6</v>
      </c>
      <c r="Q11" s="68">
        <v>5</v>
      </c>
      <c r="R11" s="42">
        <v>5</v>
      </c>
      <c r="S11" s="42">
        <v>5</v>
      </c>
      <c r="T11" s="42">
        <v>5</v>
      </c>
      <c r="U11" s="42">
        <v>4</v>
      </c>
      <c r="V11" s="42">
        <v>6</v>
      </c>
      <c r="W11" s="42">
        <v>2</v>
      </c>
      <c r="X11" s="42">
        <v>1</v>
      </c>
      <c r="Y11" s="42">
        <v>7</v>
      </c>
    </row>
    <row r="12" spans="1:25" x14ac:dyDescent="0.3">
      <c r="A12" s="72" t="s">
        <v>203</v>
      </c>
      <c r="B12" s="42">
        <v>112</v>
      </c>
      <c r="C12" s="42">
        <v>157</v>
      </c>
      <c r="D12" s="42">
        <v>109</v>
      </c>
      <c r="E12" s="42">
        <v>89</v>
      </c>
      <c r="F12" s="68">
        <v>72</v>
      </c>
      <c r="G12" s="68">
        <v>100</v>
      </c>
      <c r="H12" s="68">
        <v>117</v>
      </c>
      <c r="I12" s="68">
        <v>119</v>
      </c>
      <c r="J12" s="68">
        <v>134</v>
      </c>
      <c r="K12" s="68">
        <v>129</v>
      </c>
      <c r="L12" s="68">
        <v>103</v>
      </c>
      <c r="M12" s="68">
        <v>140</v>
      </c>
      <c r="N12" s="68">
        <v>154</v>
      </c>
      <c r="O12" s="68">
        <v>164</v>
      </c>
      <c r="P12" s="68">
        <v>181</v>
      </c>
      <c r="Q12" s="68">
        <v>185</v>
      </c>
      <c r="R12" s="42">
        <v>167</v>
      </c>
      <c r="S12" s="42">
        <v>148</v>
      </c>
      <c r="T12" s="42">
        <v>141</v>
      </c>
      <c r="U12" s="42">
        <v>139</v>
      </c>
      <c r="V12" s="42">
        <v>124</v>
      </c>
      <c r="W12" s="42">
        <v>15</v>
      </c>
      <c r="X12" s="42">
        <v>9</v>
      </c>
      <c r="Y12" s="42">
        <v>38</v>
      </c>
    </row>
    <row r="13" spans="1:25" x14ac:dyDescent="0.3">
      <c r="A13" s="71" t="s">
        <v>204</v>
      </c>
      <c r="B13" s="42">
        <v>218</v>
      </c>
      <c r="C13" s="42">
        <v>214</v>
      </c>
      <c r="D13" s="42">
        <v>184</v>
      </c>
      <c r="E13" s="42">
        <v>168</v>
      </c>
      <c r="F13" s="68">
        <v>159</v>
      </c>
      <c r="G13" s="68">
        <v>175</v>
      </c>
      <c r="H13" s="68">
        <v>181</v>
      </c>
      <c r="I13" s="68">
        <v>179</v>
      </c>
      <c r="J13" s="68">
        <v>199</v>
      </c>
      <c r="K13" s="68">
        <v>215</v>
      </c>
      <c r="L13" s="68">
        <v>227</v>
      </c>
      <c r="M13" s="68">
        <v>275</v>
      </c>
      <c r="N13" s="68">
        <v>313</v>
      </c>
      <c r="O13" s="68">
        <v>357</v>
      </c>
      <c r="P13" s="68">
        <v>427</v>
      </c>
      <c r="Q13" s="68">
        <v>474</v>
      </c>
      <c r="R13" s="42">
        <v>511</v>
      </c>
      <c r="S13" s="42">
        <v>543</v>
      </c>
      <c r="T13" s="42">
        <v>558</v>
      </c>
      <c r="U13" s="42">
        <v>572</v>
      </c>
      <c r="V13" s="42">
        <v>541</v>
      </c>
      <c r="W13" s="42">
        <v>246</v>
      </c>
      <c r="X13" s="42">
        <v>194</v>
      </c>
      <c r="Y13" s="42">
        <v>327</v>
      </c>
    </row>
    <row r="14" spans="1:25" x14ac:dyDescent="0.3">
      <c r="A14" s="72" t="s">
        <v>205</v>
      </c>
      <c r="B14" s="42">
        <v>3</v>
      </c>
      <c r="C14" s="42">
        <v>3</v>
      </c>
      <c r="D14" s="42">
        <v>3</v>
      </c>
      <c r="E14" s="42">
        <v>3</v>
      </c>
      <c r="F14" s="68">
        <v>3</v>
      </c>
      <c r="G14" s="68">
        <v>3</v>
      </c>
      <c r="H14" s="68">
        <v>3</v>
      </c>
      <c r="I14" s="68">
        <v>3</v>
      </c>
      <c r="J14" s="68">
        <v>4</v>
      </c>
      <c r="K14" s="68">
        <v>4</v>
      </c>
      <c r="L14" s="68">
        <v>4</v>
      </c>
      <c r="M14" s="68">
        <v>4</v>
      </c>
      <c r="N14" s="68">
        <v>4</v>
      </c>
      <c r="O14" s="68">
        <v>4</v>
      </c>
      <c r="P14" s="68">
        <v>4</v>
      </c>
      <c r="Q14" s="68">
        <v>5</v>
      </c>
      <c r="R14" s="42">
        <v>6</v>
      </c>
      <c r="S14" s="42">
        <v>5</v>
      </c>
      <c r="T14" s="42">
        <v>5</v>
      </c>
      <c r="U14" s="42">
        <v>4</v>
      </c>
      <c r="V14" s="42">
        <v>4</v>
      </c>
      <c r="W14" s="42">
        <v>1</v>
      </c>
      <c r="X14" s="42" t="s">
        <v>18</v>
      </c>
      <c r="Y14" s="42">
        <v>1</v>
      </c>
    </row>
    <row r="15" spans="1:25" x14ac:dyDescent="0.3">
      <c r="A15" s="72" t="s">
        <v>206</v>
      </c>
      <c r="B15" s="42">
        <v>162</v>
      </c>
      <c r="C15" s="42">
        <v>137</v>
      </c>
      <c r="D15" s="42">
        <v>130</v>
      </c>
      <c r="E15" s="42">
        <v>124</v>
      </c>
      <c r="F15" s="68">
        <v>122</v>
      </c>
      <c r="G15" s="68">
        <v>124</v>
      </c>
      <c r="H15" s="68">
        <v>121</v>
      </c>
      <c r="I15" s="68">
        <v>116</v>
      </c>
      <c r="J15" s="68">
        <v>121</v>
      </c>
      <c r="K15" s="68">
        <v>133</v>
      </c>
      <c r="L15" s="68">
        <v>154</v>
      </c>
      <c r="M15" s="68">
        <v>172</v>
      </c>
      <c r="N15" s="68">
        <v>191</v>
      </c>
      <c r="O15" s="68">
        <v>205</v>
      </c>
      <c r="P15" s="68">
        <v>222</v>
      </c>
      <c r="Q15" s="68">
        <v>246</v>
      </c>
      <c r="R15" s="42">
        <v>278</v>
      </c>
      <c r="S15" s="42">
        <v>301</v>
      </c>
      <c r="T15" s="42">
        <v>317</v>
      </c>
      <c r="U15" s="42">
        <v>310</v>
      </c>
      <c r="V15" s="42">
        <v>283</v>
      </c>
      <c r="W15" s="42">
        <v>216</v>
      </c>
      <c r="X15" s="42">
        <v>168</v>
      </c>
      <c r="Y15" s="42">
        <v>184</v>
      </c>
    </row>
    <row r="16" spans="1:25" x14ac:dyDescent="0.3">
      <c r="A16" s="72" t="s">
        <v>207</v>
      </c>
      <c r="B16" s="42">
        <v>53</v>
      </c>
      <c r="C16" s="42">
        <v>74</v>
      </c>
      <c r="D16" s="42">
        <v>51</v>
      </c>
      <c r="E16" s="42">
        <v>42</v>
      </c>
      <c r="F16" s="68">
        <v>34</v>
      </c>
      <c r="G16" s="68">
        <v>48</v>
      </c>
      <c r="H16" s="68">
        <v>57</v>
      </c>
      <c r="I16" s="68">
        <v>60</v>
      </c>
      <c r="J16" s="68">
        <v>74</v>
      </c>
      <c r="K16" s="68">
        <v>78</v>
      </c>
      <c r="L16" s="68">
        <v>70</v>
      </c>
      <c r="M16" s="68">
        <v>99</v>
      </c>
      <c r="N16" s="68">
        <v>118</v>
      </c>
      <c r="O16" s="68">
        <v>149</v>
      </c>
      <c r="P16" s="68">
        <v>201</v>
      </c>
      <c r="Q16" s="68">
        <v>223</v>
      </c>
      <c r="R16" s="42">
        <v>227</v>
      </c>
      <c r="S16" s="42">
        <v>237</v>
      </c>
      <c r="T16" s="42">
        <v>236</v>
      </c>
      <c r="U16" s="42">
        <v>258</v>
      </c>
      <c r="V16" s="42">
        <v>254</v>
      </c>
      <c r="W16" s="42">
        <v>28</v>
      </c>
      <c r="X16" s="42">
        <v>25</v>
      </c>
      <c r="Y16" s="42">
        <v>141</v>
      </c>
    </row>
    <row r="17" spans="1:25" x14ac:dyDescent="0.3">
      <c r="A17" s="70" t="s">
        <v>108</v>
      </c>
      <c r="B17" s="42">
        <v>26</v>
      </c>
      <c r="C17" s="42">
        <v>29</v>
      </c>
      <c r="D17" s="42">
        <v>25</v>
      </c>
      <c r="E17" s="42">
        <v>21</v>
      </c>
      <c r="F17" s="68">
        <v>18</v>
      </c>
      <c r="G17" s="68">
        <v>20</v>
      </c>
      <c r="H17" s="68">
        <v>25</v>
      </c>
      <c r="I17" s="68">
        <v>31</v>
      </c>
      <c r="J17" s="68">
        <v>41</v>
      </c>
      <c r="K17" s="68">
        <v>41</v>
      </c>
      <c r="L17" s="68">
        <v>33</v>
      </c>
      <c r="M17" s="68">
        <v>32</v>
      </c>
      <c r="N17" s="68">
        <v>35</v>
      </c>
      <c r="O17" s="68">
        <v>37</v>
      </c>
      <c r="P17" s="68">
        <v>40</v>
      </c>
      <c r="Q17" s="68">
        <v>46</v>
      </c>
      <c r="R17" s="42">
        <v>45</v>
      </c>
      <c r="S17" s="42">
        <v>46</v>
      </c>
      <c r="T17" s="42">
        <v>50</v>
      </c>
      <c r="U17" s="42">
        <v>63</v>
      </c>
      <c r="V17" s="42">
        <v>65</v>
      </c>
      <c r="W17" s="42">
        <v>24</v>
      </c>
      <c r="X17" s="42">
        <v>16</v>
      </c>
      <c r="Y17" s="42">
        <v>41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0.1301939058171746</v>
      </c>
      <c r="D19" s="89">
        <f t="shared" si="3"/>
        <v>-0.20343137254901966</v>
      </c>
      <c r="E19" s="89">
        <f t="shared" si="3"/>
        <v>-0.12615384615384617</v>
      </c>
      <c r="F19" s="89">
        <f t="shared" si="3"/>
        <v>-0.10563380281690138</v>
      </c>
      <c r="G19" s="89">
        <f t="shared" si="3"/>
        <v>0.1968503937007875</v>
      </c>
      <c r="H19" s="89">
        <f t="shared" si="3"/>
        <v>9.210526315789469E-2</v>
      </c>
      <c r="I19" s="89">
        <f t="shared" si="3"/>
        <v>1.8072289156626509E-2</v>
      </c>
      <c r="J19" s="89">
        <f t="shared" si="3"/>
        <v>0.13017751479289941</v>
      </c>
      <c r="K19" s="89">
        <f t="shared" si="3"/>
        <v>2.6178010471204161E-2</v>
      </c>
      <c r="L19" s="89">
        <f t="shared" si="3"/>
        <v>-6.3775510204081676E-2</v>
      </c>
      <c r="M19" s="89">
        <f t="shared" si="3"/>
        <v>0.23160762942779289</v>
      </c>
      <c r="N19" s="89">
        <f t="shared" si="3"/>
        <v>0.12389380530973448</v>
      </c>
      <c r="O19" s="89">
        <f t="shared" si="3"/>
        <v>0.11023622047244097</v>
      </c>
      <c r="P19" s="89">
        <f t="shared" si="3"/>
        <v>0.15780141843971629</v>
      </c>
      <c r="Q19" s="89">
        <f t="shared" si="3"/>
        <v>8.7289433384379889E-2</v>
      </c>
      <c r="R19" s="89">
        <f t="shared" si="3"/>
        <v>2.3943661971830954E-2</v>
      </c>
      <c r="S19" s="89">
        <f t="shared" si="3"/>
        <v>2.0632737276478741E-2</v>
      </c>
      <c r="T19" s="89">
        <f t="shared" si="3"/>
        <v>1.6172506738544534E-2</v>
      </c>
      <c r="U19" s="89">
        <f t="shared" si="3"/>
        <v>3.1830238726790361E-2</v>
      </c>
      <c r="V19" s="89">
        <f t="shared" si="3"/>
        <v>-5.26992287917738E-2</v>
      </c>
      <c r="W19" s="89">
        <f t="shared" si="3"/>
        <v>-0.61194029850746268</v>
      </c>
      <c r="X19" s="89">
        <f t="shared" si="3"/>
        <v>-0.23076923076923073</v>
      </c>
      <c r="Y19" s="89">
        <f t="shared" si="3"/>
        <v>0.8772727272727272</v>
      </c>
    </row>
    <row r="20" spans="1:25" x14ac:dyDescent="0.3">
      <c r="A20" s="73" t="s">
        <v>4</v>
      </c>
      <c r="B20" s="65" t="s">
        <v>3</v>
      </c>
      <c r="C20" s="89">
        <f t="shared" si="3"/>
        <v>0.13134328358208958</v>
      </c>
      <c r="D20" s="89">
        <f t="shared" si="3"/>
        <v>-0.20844327176781008</v>
      </c>
      <c r="E20" s="89">
        <f t="shared" si="3"/>
        <v>-0.12333333333333329</v>
      </c>
      <c r="F20" s="89">
        <f t="shared" si="3"/>
        <v>-0.10266159695817489</v>
      </c>
      <c r="G20" s="89">
        <f t="shared" si="3"/>
        <v>0.20338983050847448</v>
      </c>
      <c r="H20" s="89">
        <f t="shared" si="3"/>
        <v>8.098591549295775E-2</v>
      </c>
      <c r="I20" s="89">
        <f t="shared" si="3"/>
        <v>0</v>
      </c>
      <c r="J20" s="89">
        <f t="shared" si="3"/>
        <v>0.11074918566775249</v>
      </c>
      <c r="K20" s="89">
        <f t="shared" si="3"/>
        <v>2.9325513196480912E-2</v>
      </c>
      <c r="L20" s="89">
        <f t="shared" si="3"/>
        <v>-4.8433048433048409E-2</v>
      </c>
      <c r="M20" s="89">
        <f t="shared" si="3"/>
        <v>0.25748502994011968</v>
      </c>
      <c r="N20" s="89">
        <f t="shared" si="3"/>
        <v>0.12619047619047619</v>
      </c>
      <c r="O20" s="89">
        <f t="shared" si="3"/>
        <v>0.11416490486257924</v>
      </c>
      <c r="P20" s="89">
        <f t="shared" si="3"/>
        <v>0.16318785578747619</v>
      </c>
      <c r="Q20" s="89">
        <f t="shared" si="3"/>
        <v>8.3197389885807604E-2</v>
      </c>
      <c r="R20" s="89">
        <f t="shared" si="3"/>
        <v>2.7108433734939652E-2</v>
      </c>
      <c r="S20" s="89">
        <f t="shared" si="3"/>
        <v>2.0527859237536639E-2</v>
      </c>
      <c r="T20" s="89">
        <f t="shared" si="3"/>
        <v>1.1494252873563315E-2</v>
      </c>
      <c r="U20" s="89">
        <f t="shared" si="3"/>
        <v>1.5625E-2</v>
      </c>
      <c r="V20" s="89">
        <f t="shared" si="3"/>
        <v>-6.0139860139860168E-2</v>
      </c>
      <c r="W20" s="89">
        <f t="shared" si="3"/>
        <v>-0.61011904761904767</v>
      </c>
      <c r="X20" s="89">
        <f t="shared" si="3"/>
        <v>-0.22137404580152675</v>
      </c>
      <c r="Y20" s="89">
        <f t="shared" si="3"/>
        <v>0.82352941176470584</v>
      </c>
    </row>
    <row r="21" spans="1:25" x14ac:dyDescent="0.3">
      <c r="A21" s="74" t="s">
        <v>208</v>
      </c>
      <c r="B21" s="65" t="s">
        <v>3</v>
      </c>
      <c r="C21" s="89">
        <f>C10/B10-1</f>
        <v>0.38983050847457634</v>
      </c>
      <c r="D21" s="89">
        <f t="shared" si="3"/>
        <v>-0.28658536585365857</v>
      </c>
      <c r="E21" s="89">
        <f t="shared" si="3"/>
        <v>-0.18803418803418803</v>
      </c>
      <c r="F21" s="89">
        <f t="shared" si="3"/>
        <v>-0.18947368421052635</v>
      </c>
      <c r="G21" s="89">
        <f t="shared" si="3"/>
        <v>0.40259740259740262</v>
      </c>
      <c r="H21" s="89">
        <f t="shared" si="3"/>
        <v>0.16666666666666674</v>
      </c>
      <c r="I21" s="89">
        <f t="shared" si="3"/>
        <v>7.9365079365079083E-3</v>
      </c>
      <c r="J21" s="89">
        <f t="shared" si="3"/>
        <v>0.11811023622047245</v>
      </c>
      <c r="K21" s="89">
        <f t="shared" si="3"/>
        <v>-4.2253521126760618E-2</v>
      </c>
      <c r="L21" s="89">
        <f t="shared" si="3"/>
        <v>-0.21323529411764708</v>
      </c>
      <c r="M21" s="89">
        <f t="shared" si="3"/>
        <v>0.35514018691588789</v>
      </c>
      <c r="N21" s="89">
        <f t="shared" si="3"/>
        <v>0.10344827586206895</v>
      </c>
      <c r="O21" s="89">
        <f t="shared" si="3"/>
        <v>6.25E-2</v>
      </c>
      <c r="P21" s="89">
        <f t="shared" si="3"/>
        <v>9.4117647058823639E-2</v>
      </c>
      <c r="Q21" s="89">
        <f t="shared" si="3"/>
        <v>2.6881720430107503E-2</v>
      </c>
      <c r="R21" s="89">
        <f t="shared" si="3"/>
        <v>-9.9476439790575966E-2</v>
      </c>
      <c r="S21" s="89">
        <f t="shared" si="3"/>
        <v>-0.11046511627906974</v>
      </c>
      <c r="T21" s="89">
        <f t="shared" si="3"/>
        <v>-4.5751633986928053E-2</v>
      </c>
      <c r="U21" s="89">
        <f t="shared" si="3"/>
        <v>-2.0547945205479423E-2</v>
      </c>
      <c r="V21" s="89">
        <f t="shared" si="3"/>
        <v>-8.3916083916083961E-2</v>
      </c>
      <c r="W21" s="89">
        <f t="shared" si="3"/>
        <v>-0.87022900763358779</v>
      </c>
      <c r="X21" s="89">
        <f t="shared" si="3"/>
        <v>-0.41176470588235292</v>
      </c>
      <c r="Y21" s="89">
        <f t="shared" si="3"/>
        <v>3.5</v>
      </c>
    </row>
    <row r="22" spans="1:25" x14ac:dyDescent="0.3">
      <c r="A22" s="74" t="s">
        <v>209</v>
      </c>
      <c r="B22" s="65" t="s">
        <v>3</v>
      </c>
      <c r="C22" s="89">
        <f>C13/B13-1</f>
        <v>-1.834862385321101E-2</v>
      </c>
      <c r="D22" s="89">
        <f t="shared" ref="D22:Y22" si="4">D13/C13-1</f>
        <v>-0.14018691588785048</v>
      </c>
      <c r="E22" s="89">
        <f t="shared" si="4"/>
        <v>-8.6956521739130488E-2</v>
      </c>
      <c r="F22" s="89">
        <f t="shared" si="4"/>
        <v>-5.3571428571428603E-2</v>
      </c>
      <c r="G22" s="89">
        <f t="shared" si="4"/>
        <v>0.10062893081761004</v>
      </c>
      <c r="H22" s="89">
        <f t="shared" si="4"/>
        <v>3.4285714285714253E-2</v>
      </c>
      <c r="I22" s="89">
        <f t="shared" si="4"/>
        <v>-1.1049723756906049E-2</v>
      </c>
      <c r="J22" s="89">
        <f t="shared" si="4"/>
        <v>0.1117318435754191</v>
      </c>
      <c r="K22" s="89">
        <f t="shared" si="4"/>
        <v>8.040201005025116E-2</v>
      </c>
      <c r="L22" s="89">
        <f t="shared" si="4"/>
        <v>5.5813953488372148E-2</v>
      </c>
      <c r="M22" s="89">
        <f t="shared" si="4"/>
        <v>0.21145374449339216</v>
      </c>
      <c r="N22" s="89">
        <f t="shared" si="4"/>
        <v>0.13818181818181818</v>
      </c>
      <c r="O22" s="89">
        <f t="shared" si="4"/>
        <v>0.14057507987220452</v>
      </c>
      <c r="P22" s="89">
        <f t="shared" si="4"/>
        <v>0.19607843137254899</v>
      </c>
      <c r="Q22" s="89">
        <f t="shared" si="4"/>
        <v>0.11007025761124112</v>
      </c>
      <c r="R22" s="89">
        <f t="shared" si="4"/>
        <v>7.8059071729957852E-2</v>
      </c>
      <c r="S22" s="89">
        <f t="shared" si="4"/>
        <v>6.262230919765166E-2</v>
      </c>
      <c r="T22" s="89">
        <f t="shared" si="4"/>
        <v>2.7624309392265234E-2</v>
      </c>
      <c r="U22" s="89">
        <f t="shared" si="4"/>
        <v>2.5089605734766929E-2</v>
      </c>
      <c r="V22" s="89">
        <f t="shared" si="4"/>
        <v>-5.4195804195804165E-2</v>
      </c>
      <c r="W22" s="89">
        <f t="shared" si="4"/>
        <v>-0.54528650646950094</v>
      </c>
      <c r="X22" s="89">
        <f t="shared" si="4"/>
        <v>-0.21138211382113825</v>
      </c>
      <c r="Y22" s="89">
        <f t="shared" si="4"/>
        <v>0.68556701030927836</v>
      </c>
    </row>
    <row r="23" spans="1:25" x14ac:dyDescent="0.3">
      <c r="A23" s="73" t="s">
        <v>109</v>
      </c>
      <c r="B23" s="65" t="s">
        <v>3</v>
      </c>
      <c r="C23" s="89">
        <f>C17/B17-1</f>
        <v>0.11538461538461542</v>
      </c>
      <c r="D23" s="89">
        <f t="shared" ref="D23:Y23" si="5">D17/C17-1</f>
        <v>-0.13793103448275867</v>
      </c>
      <c r="E23" s="89">
        <f t="shared" si="5"/>
        <v>-0.16000000000000003</v>
      </c>
      <c r="F23" s="89">
        <f t="shared" si="5"/>
        <v>-0.1428571428571429</v>
      </c>
      <c r="G23" s="89">
        <f t="shared" si="5"/>
        <v>0.11111111111111116</v>
      </c>
      <c r="H23" s="89">
        <f t="shared" si="5"/>
        <v>0.25</v>
      </c>
      <c r="I23" s="89">
        <f t="shared" si="5"/>
        <v>0.24</v>
      </c>
      <c r="J23" s="89">
        <f t="shared" si="5"/>
        <v>0.32258064516129026</v>
      </c>
      <c r="K23" s="89">
        <f t="shared" si="5"/>
        <v>0</v>
      </c>
      <c r="L23" s="89">
        <f t="shared" si="5"/>
        <v>-0.19512195121951215</v>
      </c>
      <c r="M23" s="89">
        <f t="shared" si="5"/>
        <v>-3.0303030303030276E-2</v>
      </c>
      <c r="N23" s="89">
        <f t="shared" si="5"/>
        <v>9.375E-2</v>
      </c>
      <c r="O23" s="89">
        <f t="shared" si="5"/>
        <v>5.7142857142857162E-2</v>
      </c>
      <c r="P23" s="89">
        <f t="shared" si="5"/>
        <v>8.1081081081081141E-2</v>
      </c>
      <c r="Q23" s="89">
        <f t="shared" si="5"/>
        <v>0.14999999999999991</v>
      </c>
      <c r="R23" s="89">
        <f t="shared" si="5"/>
        <v>-2.1739130434782594E-2</v>
      </c>
      <c r="S23" s="89">
        <f t="shared" si="5"/>
        <v>2.2222222222222143E-2</v>
      </c>
      <c r="T23" s="89">
        <f t="shared" si="5"/>
        <v>8.6956521739130377E-2</v>
      </c>
      <c r="U23" s="89">
        <f t="shared" si="5"/>
        <v>0.26</v>
      </c>
      <c r="V23" s="89">
        <f t="shared" si="5"/>
        <v>3.1746031746031855E-2</v>
      </c>
      <c r="W23" s="89">
        <f t="shared" si="5"/>
        <v>-0.63076923076923075</v>
      </c>
      <c r="X23" s="89">
        <f t="shared" si="5"/>
        <v>-0.33333333333333337</v>
      </c>
      <c r="Y23" s="89">
        <f t="shared" si="5"/>
        <v>1.5625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3.5312530568326325E-2</v>
      </c>
      <c r="C25" s="89">
        <f t="shared" si="6"/>
        <v>3.3459078235197635E-2</v>
      </c>
      <c r="D25" s="89">
        <f t="shared" si="6"/>
        <v>3.0692227783548964E-2</v>
      </c>
      <c r="E25" s="89">
        <f t="shared" si="6"/>
        <v>2.4612184764710981E-2</v>
      </c>
      <c r="F25" s="89">
        <f t="shared" si="6"/>
        <v>2.0802620802620804E-2</v>
      </c>
      <c r="G25" s="89">
        <f t="shared" si="6"/>
        <v>2.5012341615928912E-2</v>
      </c>
      <c r="H25" s="89">
        <f t="shared" si="6"/>
        <v>2.7522175246621903E-2</v>
      </c>
      <c r="I25" s="89">
        <f t="shared" si="6"/>
        <v>2.4351585014409222E-2</v>
      </c>
      <c r="J25" s="89">
        <f t="shared" si="6"/>
        <v>2.8782399035563594E-2</v>
      </c>
      <c r="K25" s="89">
        <f t="shared" si="6"/>
        <v>2.6465028355387523E-2</v>
      </c>
      <c r="L25" s="89">
        <f t="shared" si="6"/>
        <v>2.980589620726062E-2</v>
      </c>
      <c r="M25" s="89">
        <f t="shared" si="6"/>
        <v>2.7835940386747138E-2</v>
      </c>
      <c r="N25" s="89">
        <f t="shared" si="6"/>
        <v>3.0076968620485495E-2</v>
      </c>
      <c r="O25" s="89">
        <f t="shared" si="6"/>
        <v>3.6632891660171474E-2</v>
      </c>
      <c r="P25" s="89">
        <f t="shared" si="6"/>
        <v>4.2012481502927364E-2</v>
      </c>
      <c r="Q25" s="89">
        <f t="shared" si="6"/>
        <v>4.455041726799272E-2</v>
      </c>
      <c r="R25" s="89">
        <f t="shared" si="6"/>
        <v>4.7772374819292945E-2</v>
      </c>
      <c r="S25" s="89">
        <f t="shared" si="6"/>
        <v>4.9628787372082137E-2</v>
      </c>
      <c r="T25" s="89">
        <f t="shared" si="6"/>
        <v>4.5591970008465356E-2</v>
      </c>
      <c r="U25" s="89">
        <f t="shared" si="6"/>
        <v>4.7856308051916097E-2</v>
      </c>
      <c r="V25" s="89">
        <f t="shared" si="6"/>
        <v>4.4859699312191859E-2</v>
      </c>
      <c r="W25" s="89">
        <f t="shared" ref="W25:X25" si="7">W8/W5</f>
        <v>1.9095947118915671E-2</v>
      </c>
      <c r="X25" s="89">
        <f t="shared" si="7"/>
        <v>1.2241264188738037E-2</v>
      </c>
      <c r="Y25" s="89">
        <f t="shared" ref="Y25" si="8">Y8/Y5</f>
        <v>1.9195017661275331E-2</v>
      </c>
    </row>
    <row r="26" spans="1:25" x14ac:dyDescent="0.3">
      <c r="A26" s="75" t="s">
        <v>211</v>
      </c>
      <c r="B26" s="89">
        <f t="shared" ref="B26:V26" si="9">B8/B7</f>
        <v>0.32551848512173132</v>
      </c>
      <c r="C26" s="89">
        <f t="shared" si="9"/>
        <v>0.34056761268781305</v>
      </c>
      <c r="D26" s="89">
        <f t="shared" si="9"/>
        <v>0.2703826955074875</v>
      </c>
      <c r="E26" s="89">
        <f t="shared" si="9"/>
        <v>0.24356775300171526</v>
      </c>
      <c r="F26" s="89">
        <f t="shared" si="9"/>
        <v>0.20418006430868169</v>
      </c>
      <c r="G26" s="89">
        <f t="shared" si="9"/>
        <v>0.2459546925566343</v>
      </c>
      <c r="H26" s="89">
        <f t="shared" si="9"/>
        <v>0.22074468085106383</v>
      </c>
      <c r="I26" s="89">
        <f t="shared" si="9"/>
        <v>0.25280478683620045</v>
      </c>
      <c r="J26" s="89">
        <f t="shared" si="9"/>
        <v>0.2603953646898432</v>
      </c>
      <c r="K26" s="89">
        <f t="shared" si="9"/>
        <v>0.23277909738717339</v>
      </c>
      <c r="L26" s="89">
        <f t="shared" si="9"/>
        <v>0.20629567172568858</v>
      </c>
      <c r="M26" s="89">
        <f t="shared" si="9"/>
        <v>0.2095503013444599</v>
      </c>
      <c r="N26" s="89">
        <f t="shared" si="9"/>
        <v>0.19396716303932798</v>
      </c>
      <c r="O26" s="89">
        <f t="shared" si="9"/>
        <v>0.22126324048646528</v>
      </c>
      <c r="P26" s="89">
        <f t="shared" si="9"/>
        <v>0.25749211356466878</v>
      </c>
      <c r="Q26" s="89">
        <f t="shared" si="9"/>
        <v>0.24868651488616461</v>
      </c>
      <c r="R26" s="89">
        <f t="shared" si="9"/>
        <v>0.24627371273712736</v>
      </c>
      <c r="S26" s="89">
        <f t="shared" si="9"/>
        <v>0.23267481969269363</v>
      </c>
      <c r="T26" s="89">
        <f t="shared" si="9"/>
        <v>0.20572987721691677</v>
      </c>
      <c r="U26" s="89">
        <f t="shared" si="9"/>
        <v>0.2341962673088501</v>
      </c>
      <c r="V26" s="89">
        <f t="shared" si="9"/>
        <v>0.2255201958384333</v>
      </c>
      <c r="W26" s="89">
        <f t="shared" ref="W26:X26" si="10">W8/W7</f>
        <v>0.10545722713864307</v>
      </c>
      <c r="X26" s="89">
        <f t="shared" si="10"/>
        <v>7.7192982456140355E-2</v>
      </c>
      <c r="Y26" s="89">
        <f t="shared" ref="Y26" si="11">Y8/Y7</f>
        <v>0.12237037037037037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0.44875346260387811</v>
      </c>
      <c r="C28" s="89">
        <f t="shared" ref="C28:V28" si="12">C15/C8</f>
        <v>0.33578431372549017</v>
      </c>
      <c r="D28" s="89">
        <f t="shared" si="12"/>
        <v>0.4</v>
      </c>
      <c r="E28" s="89">
        <f t="shared" si="12"/>
        <v>0.43661971830985913</v>
      </c>
      <c r="F28" s="89">
        <f t="shared" si="12"/>
        <v>0.48031496062992124</v>
      </c>
      <c r="G28" s="89">
        <f t="shared" si="12"/>
        <v>0.40789473684210525</v>
      </c>
      <c r="H28" s="89">
        <f t="shared" si="12"/>
        <v>0.36445783132530118</v>
      </c>
      <c r="I28" s="89">
        <f t="shared" si="12"/>
        <v>0.34319526627218933</v>
      </c>
      <c r="J28" s="89">
        <f t="shared" si="12"/>
        <v>0.31675392670157065</v>
      </c>
      <c r="K28" s="89">
        <f t="shared" si="12"/>
        <v>0.3392857142857143</v>
      </c>
      <c r="L28" s="89">
        <f t="shared" si="12"/>
        <v>0.4196185286103542</v>
      </c>
      <c r="M28" s="89">
        <f t="shared" si="12"/>
        <v>0.38053097345132741</v>
      </c>
      <c r="N28" s="89">
        <f t="shared" si="12"/>
        <v>0.37598425196850394</v>
      </c>
      <c r="O28" s="89">
        <f t="shared" si="12"/>
        <v>0.36347517730496454</v>
      </c>
      <c r="P28" s="89">
        <f t="shared" si="12"/>
        <v>0.33996937212863704</v>
      </c>
      <c r="Q28" s="89">
        <f t="shared" si="12"/>
        <v>0.3464788732394366</v>
      </c>
      <c r="R28" s="89">
        <f t="shared" si="12"/>
        <v>0.38239339752407153</v>
      </c>
      <c r="S28" s="89">
        <f t="shared" si="12"/>
        <v>0.40566037735849059</v>
      </c>
      <c r="T28" s="89">
        <f t="shared" si="12"/>
        <v>0.42042440318302388</v>
      </c>
      <c r="U28" s="89">
        <f t="shared" si="12"/>
        <v>0.39845758354755784</v>
      </c>
      <c r="V28" s="89">
        <f t="shared" si="12"/>
        <v>0.38398914518317501</v>
      </c>
      <c r="W28" s="89">
        <f t="shared" ref="W28:X28" si="13">W15/W8</f>
        <v>0.75524475524475521</v>
      </c>
      <c r="X28" s="89">
        <f t="shared" si="13"/>
        <v>0.76363636363636367</v>
      </c>
      <c r="Y28" s="89">
        <f t="shared" ref="Y28" si="14">Y15/Y8</f>
        <v>0.44552058111380144</v>
      </c>
    </row>
    <row r="29" spans="1:25" x14ac:dyDescent="0.3">
      <c r="A29" s="75" t="s">
        <v>213</v>
      </c>
      <c r="B29" s="89">
        <f>B10/B8</f>
        <v>0.32686980609418281</v>
      </c>
      <c r="C29" s="89">
        <f t="shared" ref="C29:V29" si="15">C10/C8</f>
        <v>0.40196078431372551</v>
      </c>
      <c r="D29" s="89">
        <f t="shared" si="15"/>
        <v>0.36</v>
      </c>
      <c r="E29" s="89">
        <f t="shared" si="15"/>
        <v>0.33450704225352113</v>
      </c>
      <c r="F29" s="89">
        <f t="shared" si="15"/>
        <v>0.30314960629921262</v>
      </c>
      <c r="G29" s="89">
        <f t="shared" si="15"/>
        <v>0.35526315789473684</v>
      </c>
      <c r="H29" s="89">
        <f t="shared" si="15"/>
        <v>0.37951807228915663</v>
      </c>
      <c r="I29" s="89">
        <f t="shared" si="15"/>
        <v>0.37573964497041418</v>
      </c>
      <c r="J29" s="89">
        <f t="shared" si="15"/>
        <v>0.37172774869109948</v>
      </c>
      <c r="K29" s="89">
        <f t="shared" si="15"/>
        <v>0.34693877551020408</v>
      </c>
      <c r="L29" s="89">
        <f t="shared" si="15"/>
        <v>0.29155313351498635</v>
      </c>
      <c r="M29" s="89">
        <f t="shared" si="15"/>
        <v>0.32079646017699115</v>
      </c>
      <c r="N29" s="89">
        <f t="shared" si="15"/>
        <v>0.31496062992125984</v>
      </c>
      <c r="O29" s="89">
        <f t="shared" si="15"/>
        <v>0.30141843971631205</v>
      </c>
      <c r="P29" s="89">
        <f t="shared" si="15"/>
        <v>0.28483920367534454</v>
      </c>
      <c r="Q29" s="89">
        <f t="shared" si="15"/>
        <v>0.26901408450704223</v>
      </c>
      <c r="R29" s="89">
        <f t="shared" si="15"/>
        <v>0.23658872077028886</v>
      </c>
      <c r="S29" s="89">
        <f t="shared" si="15"/>
        <v>0.20619946091644206</v>
      </c>
      <c r="T29" s="89">
        <f t="shared" si="15"/>
        <v>0.19363395225464192</v>
      </c>
      <c r="U29" s="89">
        <f t="shared" si="15"/>
        <v>0.18380462724935734</v>
      </c>
      <c r="V29" s="89">
        <f t="shared" si="15"/>
        <v>0.17774762550881953</v>
      </c>
      <c r="W29" s="89">
        <f t="shared" ref="W29:X29" si="16">W10/W8</f>
        <v>5.944055944055944E-2</v>
      </c>
      <c r="X29" s="89">
        <f t="shared" si="16"/>
        <v>4.5454545454545456E-2</v>
      </c>
      <c r="Y29" s="89">
        <f t="shared" ref="Y29" si="17">Y10/Y8</f>
        <v>0.10895883777239709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21862</v>
      </c>
      <c r="C32" s="42">
        <v>26129</v>
      </c>
      <c r="D32" s="42">
        <v>23001</v>
      </c>
      <c r="E32" s="42">
        <v>24659</v>
      </c>
      <c r="F32" s="42">
        <v>26237</v>
      </c>
      <c r="G32" s="42">
        <v>29160</v>
      </c>
      <c r="H32" s="42">
        <v>34941</v>
      </c>
      <c r="I32" s="42">
        <v>38298</v>
      </c>
      <c r="J32" s="42">
        <v>34449</v>
      </c>
      <c r="K32" s="42">
        <v>32884</v>
      </c>
      <c r="L32" s="42">
        <v>24974</v>
      </c>
      <c r="M32" s="42">
        <v>27505</v>
      </c>
      <c r="N32" s="42">
        <v>27416</v>
      </c>
      <c r="O32" s="42">
        <v>27719</v>
      </c>
      <c r="P32" s="42">
        <v>28921</v>
      </c>
      <c r="Q32" s="42">
        <v>32626</v>
      </c>
      <c r="R32" s="42">
        <v>36103</v>
      </c>
      <c r="S32" s="42">
        <v>38851</v>
      </c>
      <c r="T32" s="42">
        <v>39244</v>
      </c>
      <c r="U32" s="42">
        <v>41060</v>
      </c>
      <c r="V32" s="42">
        <v>42759</v>
      </c>
      <c r="W32" s="42">
        <v>45663</v>
      </c>
      <c r="X32" s="42">
        <v>58352</v>
      </c>
      <c r="Y32" s="42">
        <v>56758</v>
      </c>
    </row>
    <row r="33" spans="1:25" x14ac:dyDescent="0.3">
      <c r="A33" s="16" t="s">
        <v>116</v>
      </c>
      <c r="B33" s="42">
        <v>21512</v>
      </c>
      <c r="C33" s="42">
        <v>25750</v>
      </c>
      <c r="D33" s="42">
        <v>22547</v>
      </c>
      <c r="E33" s="42">
        <v>24223</v>
      </c>
      <c r="F33" s="68">
        <v>25693</v>
      </c>
      <c r="G33" s="68">
        <v>28468</v>
      </c>
      <c r="H33" s="68">
        <v>34082</v>
      </c>
      <c r="I33" s="68">
        <v>37021</v>
      </c>
      <c r="J33" s="68">
        <v>33098</v>
      </c>
      <c r="K33" s="68">
        <v>31256</v>
      </c>
      <c r="L33" s="68">
        <v>23690</v>
      </c>
      <c r="M33" s="68">
        <v>26026</v>
      </c>
      <c r="N33" s="68">
        <v>25901</v>
      </c>
      <c r="O33" s="68">
        <v>26057</v>
      </c>
      <c r="P33" s="68">
        <v>27408</v>
      </c>
      <c r="Q33" s="68">
        <v>30690</v>
      </c>
      <c r="R33" s="42">
        <v>34076</v>
      </c>
      <c r="S33" s="42">
        <v>36688</v>
      </c>
      <c r="T33" s="42">
        <v>37249</v>
      </c>
      <c r="U33" s="42">
        <v>39285</v>
      </c>
      <c r="V33" s="42">
        <v>40472</v>
      </c>
      <c r="W33" s="42">
        <v>44111</v>
      </c>
      <c r="X33" s="42">
        <v>56090</v>
      </c>
      <c r="Y33" s="42">
        <v>54238</v>
      </c>
    </row>
    <row r="34" spans="1:25" x14ac:dyDescent="0.3">
      <c r="A34" s="16" t="s">
        <v>117</v>
      </c>
      <c r="B34" s="42">
        <v>350</v>
      </c>
      <c r="C34" s="42">
        <v>379</v>
      </c>
      <c r="D34" s="42">
        <v>454</v>
      </c>
      <c r="E34" s="42">
        <v>436</v>
      </c>
      <c r="F34" s="68">
        <v>545</v>
      </c>
      <c r="G34" s="68">
        <v>692</v>
      </c>
      <c r="H34" s="68">
        <v>859</v>
      </c>
      <c r="I34" s="68">
        <v>1277</v>
      </c>
      <c r="J34" s="68">
        <v>1352</v>
      </c>
      <c r="K34" s="68">
        <v>1628</v>
      </c>
      <c r="L34" s="68">
        <v>1284</v>
      </c>
      <c r="M34" s="68">
        <v>1479</v>
      </c>
      <c r="N34" s="68">
        <v>1515</v>
      </c>
      <c r="O34" s="68">
        <v>1661</v>
      </c>
      <c r="P34" s="68">
        <v>1513</v>
      </c>
      <c r="Q34" s="42">
        <v>1936</v>
      </c>
      <c r="R34" s="42">
        <v>2027</v>
      </c>
      <c r="S34" s="42">
        <v>2164</v>
      </c>
      <c r="T34" s="42">
        <v>1996</v>
      </c>
      <c r="U34" s="42">
        <v>1775</v>
      </c>
      <c r="V34" s="42">
        <v>2287</v>
      </c>
      <c r="W34" s="42">
        <v>1552</v>
      </c>
      <c r="X34" s="42">
        <v>2262</v>
      </c>
      <c r="Y34" s="42">
        <v>2520</v>
      </c>
    </row>
    <row r="35" spans="1:25" x14ac:dyDescent="0.3">
      <c r="A35" s="76" t="s">
        <v>2</v>
      </c>
      <c r="B35" s="3">
        <f>B36+B44</f>
        <v>160</v>
      </c>
      <c r="C35" s="3">
        <f t="shared" ref="C35:V35" si="18">C36+C44</f>
        <v>165</v>
      </c>
      <c r="D35" s="3">
        <f t="shared" si="18"/>
        <v>161</v>
      </c>
      <c r="E35" s="3">
        <f t="shared" si="18"/>
        <v>176</v>
      </c>
      <c r="F35" s="3">
        <f t="shared" si="18"/>
        <v>158</v>
      </c>
      <c r="G35" s="3">
        <f t="shared" si="18"/>
        <v>180</v>
      </c>
      <c r="H35" s="3">
        <f t="shared" si="18"/>
        <v>205</v>
      </c>
      <c r="I35" s="3">
        <f t="shared" si="18"/>
        <v>219</v>
      </c>
      <c r="J35" s="3">
        <f t="shared" si="18"/>
        <v>237</v>
      </c>
      <c r="K35" s="3">
        <f t="shared" si="18"/>
        <v>244</v>
      </c>
      <c r="L35" s="3">
        <f t="shared" si="18"/>
        <v>222</v>
      </c>
      <c r="M35" s="3">
        <f t="shared" si="18"/>
        <v>238</v>
      </c>
      <c r="N35" s="3">
        <f t="shared" si="18"/>
        <v>271</v>
      </c>
      <c r="O35" s="3">
        <f t="shared" si="18"/>
        <v>269</v>
      </c>
      <c r="P35" s="3">
        <f t="shared" si="18"/>
        <v>246</v>
      </c>
      <c r="Q35" s="3">
        <f t="shared" si="18"/>
        <v>237</v>
      </c>
      <c r="R35" s="3">
        <f t="shared" si="18"/>
        <v>193</v>
      </c>
      <c r="S35" s="3">
        <f t="shared" si="18"/>
        <v>181</v>
      </c>
      <c r="T35" s="3">
        <f t="shared" si="18"/>
        <v>255</v>
      </c>
      <c r="U35" s="3">
        <f t="shared" si="18"/>
        <v>251</v>
      </c>
      <c r="V35" s="3">
        <f t="shared" si="18"/>
        <v>264</v>
      </c>
      <c r="W35" s="3">
        <f t="shared" ref="W35" si="19">W36+W44</f>
        <v>67</v>
      </c>
      <c r="X35" s="3">
        <f>X36</f>
        <v>50</v>
      </c>
      <c r="Y35" s="3">
        <f>Y36</f>
        <v>133</v>
      </c>
    </row>
    <row r="36" spans="1:25" x14ac:dyDescent="0.3">
      <c r="A36" s="77" t="s">
        <v>107</v>
      </c>
      <c r="B36" s="42">
        <v>119</v>
      </c>
      <c r="C36" s="42">
        <v>117</v>
      </c>
      <c r="D36" s="42">
        <v>110</v>
      </c>
      <c r="E36" s="42">
        <v>127</v>
      </c>
      <c r="F36" s="68">
        <v>111</v>
      </c>
      <c r="G36" s="68">
        <v>126</v>
      </c>
      <c r="H36" s="68">
        <v>147</v>
      </c>
      <c r="I36" s="68">
        <v>151</v>
      </c>
      <c r="J36" s="68">
        <v>159</v>
      </c>
      <c r="K36" s="68">
        <v>154</v>
      </c>
      <c r="L36" s="68">
        <v>140</v>
      </c>
      <c r="M36" s="68">
        <v>140</v>
      </c>
      <c r="N36" s="68">
        <v>152</v>
      </c>
      <c r="O36" s="68">
        <v>148</v>
      </c>
      <c r="P36" s="68">
        <v>134</v>
      </c>
      <c r="Q36" s="68">
        <v>144</v>
      </c>
      <c r="R36" s="42">
        <v>153</v>
      </c>
      <c r="S36" s="42">
        <v>162</v>
      </c>
      <c r="T36" s="42">
        <v>227</v>
      </c>
      <c r="U36" s="42">
        <v>228</v>
      </c>
      <c r="V36" s="42">
        <v>247</v>
      </c>
      <c r="W36" s="42">
        <v>65</v>
      </c>
      <c r="X36" s="42">
        <v>50</v>
      </c>
      <c r="Y36" s="42">
        <v>133</v>
      </c>
    </row>
    <row r="37" spans="1:25" x14ac:dyDescent="0.3">
      <c r="A37" s="78" t="s">
        <v>201</v>
      </c>
      <c r="B37" s="42">
        <v>66</v>
      </c>
      <c r="C37" s="42">
        <v>61</v>
      </c>
      <c r="D37" s="42">
        <v>58</v>
      </c>
      <c r="E37" s="42">
        <v>69</v>
      </c>
      <c r="F37" s="68">
        <v>61</v>
      </c>
      <c r="G37" s="68">
        <v>67</v>
      </c>
      <c r="H37" s="68">
        <v>73</v>
      </c>
      <c r="I37" s="68">
        <v>74</v>
      </c>
      <c r="J37" s="68">
        <v>75</v>
      </c>
      <c r="K37" s="68">
        <v>71</v>
      </c>
      <c r="L37" s="68">
        <v>63</v>
      </c>
      <c r="M37" s="68">
        <v>64</v>
      </c>
      <c r="N37" s="68">
        <v>68</v>
      </c>
      <c r="O37" s="68">
        <v>63</v>
      </c>
      <c r="P37" s="68">
        <v>56</v>
      </c>
      <c r="Q37" s="68">
        <v>58</v>
      </c>
      <c r="R37" s="42">
        <v>58</v>
      </c>
      <c r="S37" s="42">
        <v>56</v>
      </c>
      <c r="T37" s="42">
        <v>69</v>
      </c>
      <c r="U37" s="42">
        <v>66</v>
      </c>
      <c r="V37" s="42">
        <v>63</v>
      </c>
      <c r="W37" s="42">
        <v>23</v>
      </c>
      <c r="X37" s="42">
        <v>18</v>
      </c>
      <c r="Y37" s="42">
        <v>27</v>
      </c>
    </row>
    <row r="38" spans="1:25" x14ac:dyDescent="0.3">
      <c r="A38" s="79" t="s">
        <v>202</v>
      </c>
      <c r="B38" s="42">
        <v>3</v>
      </c>
      <c r="C38" s="42">
        <v>3</v>
      </c>
      <c r="D38" s="42">
        <v>3</v>
      </c>
      <c r="E38" s="42">
        <v>2</v>
      </c>
      <c r="F38" s="68">
        <v>4</v>
      </c>
      <c r="G38" s="68">
        <v>4</v>
      </c>
      <c r="H38" s="68">
        <v>4</v>
      </c>
      <c r="I38" s="68">
        <v>10</v>
      </c>
      <c r="J38" s="68">
        <v>11</v>
      </c>
      <c r="K38" s="68">
        <v>11</v>
      </c>
      <c r="L38" s="68">
        <v>10</v>
      </c>
      <c r="M38" s="68">
        <v>11</v>
      </c>
      <c r="N38" s="68">
        <v>11</v>
      </c>
      <c r="O38" s="68">
        <v>12</v>
      </c>
      <c r="P38" s="68">
        <v>12</v>
      </c>
      <c r="Q38" s="68">
        <v>12</v>
      </c>
      <c r="R38" s="42">
        <v>13</v>
      </c>
      <c r="S38" s="42">
        <v>13</v>
      </c>
      <c r="T38" s="42">
        <v>14</v>
      </c>
      <c r="U38" s="42">
        <v>14</v>
      </c>
      <c r="V38" s="42">
        <v>15</v>
      </c>
      <c r="W38" s="42">
        <v>13</v>
      </c>
      <c r="X38" s="42">
        <v>14</v>
      </c>
      <c r="Y38" s="42">
        <v>15</v>
      </c>
    </row>
    <row r="39" spans="1:25" x14ac:dyDescent="0.3">
      <c r="A39" s="79" t="s">
        <v>203</v>
      </c>
      <c r="B39" s="42">
        <v>63</v>
      </c>
      <c r="C39" s="42">
        <v>59</v>
      </c>
      <c r="D39" s="42">
        <v>56</v>
      </c>
      <c r="E39" s="42">
        <v>67</v>
      </c>
      <c r="F39" s="68">
        <v>57</v>
      </c>
      <c r="G39" s="68">
        <v>63</v>
      </c>
      <c r="H39" s="68">
        <v>69</v>
      </c>
      <c r="I39" s="68">
        <v>64</v>
      </c>
      <c r="J39" s="68">
        <v>65</v>
      </c>
      <c r="K39" s="68">
        <v>60</v>
      </c>
      <c r="L39" s="68">
        <v>52</v>
      </c>
      <c r="M39" s="68">
        <v>54</v>
      </c>
      <c r="N39" s="68">
        <v>57</v>
      </c>
      <c r="O39" s="68">
        <v>51</v>
      </c>
      <c r="P39" s="68">
        <v>44</v>
      </c>
      <c r="Q39" s="68">
        <v>46</v>
      </c>
      <c r="R39" s="42">
        <v>45</v>
      </c>
      <c r="S39" s="42">
        <v>43</v>
      </c>
      <c r="T39" s="42">
        <v>55</v>
      </c>
      <c r="U39" s="42">
        <v>51</v>
      </c>
      <c r="V39" s="42">
        <v>49</v>
      </c>
      <c r="W39" s="42">
        <v>10</v>
      </c>
      <c r="X39" s="42">
        <v>4</v>
      </c>
      <c r="Y39" s="42">
        <v>12</v>
      </c>
    </row>
    <row r="40" spans="1:25" x14ac:dyDescent="0.3">
      <c r="A40" s="78" t="s">
        <v>204</v>
      </c>
      <c r="B40" s="42">
        <v>54</v>
      </c>
      <c r="C40" s="42">
        <v>55</v>
      </c>
      <c r="D40" s="42">
        <v>52</v>
      </c>
      <c r="E40" s="42">
        <v>57</v>
      </c>
      <c r="F40" s="68">
        <v>50</v>
      </c>
      <c r="G40" s="68">
        <v>59</v>
      </c>
      <c r="H40" s="68">
        <v>73</v>
      </c>
      <c r="I40" s="68">
        <v>77</v>
      </c>
      <c r="J40" s="68">
        <v>84</v>
      </c>
      <c r="K40" s="68">
        <v>84</v>
      </c>
      <c r="L40" s="68">
        <v>77</v>
      </c>
      <c r="M40" s="68">
        <v>76</v>
      </c>
      <c r="N40" s="68">
        <v>84</v>
      </c>
      <c r="O40" s="68">
        <v>86</v>
      </c>
      <c r="P40" s="68">
        <v>78</v>
      </c>
      <c r="Q40" s="68">
        <v>86</v>
      </c>
      <c r="R40" s="42">
        <v>95</v>
      </c>
      <c r="S40" s="42">
        <v>106</v>
      </c>
      <c r="T40" s="42">
        <v>158</v>
      </c>
      <c r="U40" s="42">
        <v>163</v>
      </c>
      <c r="V40" s="42">
        <v>184</v>
      </c>
      <c r="W40" s="42">
        <v>43</v>
      </c>
      <c r="X40" s="42">
        <v>32</v>
      </c>
      <c r="Y40" s="42">
        <v>106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</row>
    <row r="42" spans="1:25" x14ac:dyDescent="0.3">
      <c r="A42" s="79" t="s">
        <v>206</v>
      </c>
      <c r="B42" s="42" t="s">
        <v>18</v>
      </c>
      <c r="C42" s="42">
        <v>6</v>
      </c>
      <c r="D42" s="42">
        <v>5</v>
      </c>
      <c r="E42" s="42">
        <v>1</v>
      </c>
      <c r="F42" s="68">
        <v>1</v>
      </c>
      <c r="G42" s="68">
        <v>2</v>
      </c>
      <c r="H42" s="68">
        <v>2</v>
      </c>
      <c r="I42" s="68">
        <v>2</v>
      </c>
      <c r="J42" s="68">
        <v>2</v>
      </c>
      <c r="K42" s="68">
        <v>3</v>
      </c>
      <c r="L42" s="68">
        <v>4</v>
      </c>
      <c r="M42" s="68">
        <v>5</v>
      </c>
      <c r="N42" s="68">
        <v>6</v>
      </c>
      <c r="O42" s="68">
        <v>7</v>
      </c>
      <c r="P42" s="68">
        <v>7</v>
      </c>
      <c r="Q42" s="68">
        <v>7</v>
      </c>
      <c r="R42" s="42">
        <v>9</v>
      </c>
      <c r="S42" s="42">
        <v>9</v>
      </c>
      <c r="T42" s="42">
        <v>7</v>
      </c>
      <c r="U42" s="42">
        <v>6</v>
      </c>
      <c r="V42" s="42">
        <v>4</v>
      </c>
      <c r="W42" s="42">
        <v>3</v>
      </c>
      <c r="X42" s="42">
        <v>11</v>
      </c>
      <c r="Y42" s="42">
        <v>31</v>
      </c>
    </row>
    <row r="43" spans="1:25" x14ac:dyDescent="0.3">
      <c r="A43" s="79" t="s">
        <v>207</v>
      </c>
      <c r="B43" s="42">
        <v>53</v>
      </c>
      <c r="C43" s="42">
        <v>49</v>
      </c>
      <c r="D43" s="42">
        <v>46</v>
      </c>
      <c r="E43" s="42">
        <v>56</v>
      </c>
      <c r="F43" s="68">
        <v>49</v>
      </c>
      <c r="G43" s="68">
        <v>57</v>
      </c>
      <c r="H43" s="68">
        <v>71</v>
      </c>
      <c r="I43" s="68">
        <v>75</v>
      </c>
      <c r="J43" s="68">
        <v>81</v>
      </c>
      <c r="K43" s="68">
        <v>80</v>
      </c>
      <c r="L43" s="68">
        <v>73</v>
      </c>
      <c r="M43" s="68">
        <v>71</v>
      </c>
      <c r="N43" s="68">
        <v>78</v>
      </c>
      <c r="O43" s="68">
        <v>78</v>
      </c>
      <c r="P43" s="68">
        <v>70</v>
      </c>
      <c r="Q43" s="68">
        <v>78</v>
      </c>
      <c r="R43" s="42">
        <v>86</v>
      </c>
      <c r="S43" s="42">
        <v>97</v>
      </c>
      <c r="T43" s="42">
        <v>151</v>
      </c>
      <c r="U43" s="42">
        <v>156</v>
      </c>
      <c r="V43" s="42">
        <v>178</v>
      </c>
      <c r="W43" s="42">
        <v>39</v>
      </c>
      <c r="X43" s="42">
        <v>21</v>
      </c>
      <c r="Y43" s="42">
        <v>75</v>
      </c>
    </row>
    <row r="44" spans="1:25" x14ac:dyDescent="0.3">
      <c r="A44" s="77" t="s">
        <v>108</v>
      </c>
      <c r="B44" s="42">
        <v>41</v>
      </c>
      <c r="C44" s="42">
        <v>48</v>
      </c>
      <c r="D44" s="42">
        <v>51</v>
      </c>
      <c r="E44" s="42">
        <v>49</v>
      </c>
      <c r="F44" s="68">
        <v>47</v>
      </c>
      <c r="G44" s="68">
        <v>54</v>
      </c>
      <c r="H44" s="68">
        <v>58</v>
      </c>
      <c r="I44" s="68">
        <v>68</v>
      </c>
      <c r="J44" s="68">
        <v>78</v>
      </c>
      <c r="K44" s="68">
        <v>90</v>
      </c>
      <c r="L44" s="68">
        <v>82</v>
      </c>
      <c r="M44" s="68">
        <v>98</v>
      </c>
      <c r="N44" s="68">
        <v>119</v>
      </c>
      <c r="O44" s="68">
        <v>121</v>
      </c>
      <c r="P44" s="68">
        <v>112</v>
      </c>
      <c r="Q44" s="68">
        <v>93</v>
      </c>
      <c r="R44" s="42">
        <v>40</v>
      </c>
      <c r="S44" s="42">
        <v>19</v>
      </c>
      <c r="T44" s="42">
        <v>28</v>
      </c>
      <c r="U44" s="42">
        <v>23</v>
      </c>
      <c r="V44" s="42">
        <v>17</v>
      </c>
      <c r="W44" s="42">
        <v>2</v>
      </c>
      <c r="X44" s="42" t="s">
        <v>18</v>
      </c>
      <c r="Y44" s="42">
        <v>17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0">C35/B35-1</f>
        <v>3.125E-2</v>
      </c>
      <c r="D46" s="65">
        <f t="shared" si="20"/>
        <v>-2.4242424242424288E-2</v>
      </c>
      <c r="E46" s="65">
        <f t="shared" si="20"/>
        <v>9.3167701863354102E-2</v>
      </c>
      <c r="F46" s="65">
        <f t="shared" si="20"/>
        <v>-0.10227272727272729</v>
      </c>
      <c r="G46" s="65">
        <f t="shared" si="20"/>
        <v>0.139240506329114</v>
      </c>
      <c r="H46" s="65">
        <f t="shared" si="20"/>
        <v>0.13888888888888884</v>
      </c>
      <c r="I46" s="65">
        <f t="shared" si="20"/>
        <v>6.8292682926829329E-2</v>
      </c>
      <c r="J46" s="65">
        <f t="shared" si="20"/>
        <v>8.2191780821917915E-2</v>
      </c>
      <c r="K46" s="65">
        <f t="shared" si="20"/>
        <v>2.9535864978903037E-2</v>
      </c>
      <c r="L46" s="65">
        <f t="shared" si="20"/>
        <v>-9.0163934426229497E-2</v>
      </c>
      <c r="M46" s="65">
        <f t="shared" si="20"/>
        <v>7.2072072072072002E-2</v>
      </c>
      <c r="N46" s="65">
        <f t="shared" si="20"/>
        <v>0.1386554621848739</v>
      </c>
      <c r="O46" s="65">
        <f t="shared" si="20"/>
        <v>-7.3800738007380184E-3</v>
      </c>
      <c r="P46" s="65">
        <f t="shared" si="20"/>
        <v>-8.5501858736059533E-2</v>
      </c>
      <c r="Q46" s="65">
        <f t="shared" si="20"/>
        <v>-3.6585365853658569E-2</v>
      </c>
      <c r="R46" s="65">
        <f t="shared" si="20"/>
        <v>-0.18565400843881852</v>
      </c>
      <c r="S46" s="65">
        <f t="shared" si="20"/>
        <v>-6.2176165803108807E-2</v>
      </c>
      <c r="T46" s="65">
        <f t="shared" si="20"/>
        <v>0.40883977900552493</v>
      </c>
      <c r="U46" s="65">
        <f t="shared" si="20"/>
        <v>-1.5686274509803977E-2</v>
      </c>
      <c r="V46" s="65">
        <f t="shared" si="20"/>
        <v>5.1792828685258918E-2</v>
      </c>
      <c r="W46" s="65">
        <f t="shared" si="20"/>
        <v>-0.74621212121212122</v>
      </c>
      <c r="X46" s="65">
        <f t="shared" si="20"/>
        <v>-0.25373134328358204</v>
      </c>
      <c r="Y46" s="65">
        <f t="shared" si="20"/>
        <v>1.6600000000000001</v>
      </c>
    </row>
    <row r="47" spans="1:25" s="80" customFormat="1" x14ac:dyDescent="0.3">
      <c r="A47" s="73" t="s">
        <v>5</v>
      </c>
      <c r="B47" s="65" t="s">
        <v>3</v>
      </c>
      <c r="C47" s="65">
        <f t="shared" si="20"/>
        <v>-1.6806722689075682E-2</v>
      </c>
      <c r="D47" s="65">
        <f t="shared" si="20"/>
        <v>-5.9829059829059839E-2</v>
      </c>
      <c r="E47" s="65">
        <f t="shared" si="20"/>
        <v>0.15454545454545454</v>
      </c>
      <c r="F47" s="65">
        <f t="shared" si="20"/>
        <v>-0.12598425196850394</v>
      </c>
      <c r="G47" s="65">
        <f t="shared" si="20"/>
        <v>0.13513513513513509</v>
      </c>
      <c r="H47" s="65">
        <f t="shared" si="20"/>
        <v>0.16666666666666674</v>
      </c>
      <c r="I47" s="65">
        <f t="shared" si="20"/>
        <v>2.7210884353741527E-2</v>
      </c>
      <c r="J47" s="65">
        <f t="shared" si="20"/>
        <v>5.2980132450331174E-2</v>
      </c>
      <c r="K47" s="65">
        <f t="shared" si="20"/>
        <v>-3.1446540880503138E-2</v>
      </c>
      <c r="L47" s="65">
        <f t="shared" si="20"/>
        <v>-9.0909090909090939E-2</v>
      </c>
      <c r="M47" s="65">
        <f t="shared" si="20"/>
        <v>0</v>
      </c>
      <c r="N47" s="65">
        <f t="shared" si="20"/>
        <v>8.5714285714285632E-2</v>
      </c>
      <c r="O47" s="65">
        <f t="shared" si="20"/>
        <v>-2.6315789473684181E-2</v>
      </c>
      <c r="P47" s="65">
        <f t="shared" si="20"/>
        <v>-9.4594594594594628E-2</v>
      </c>
      <c r="Q47" s="65">
        <f t="shared" si="20"/>
        <v>7.4626865671641784E-2</v>
      </c>
      <c r="R47" s="65">
        <f t="shared" si="20"/>
        <v>6.25E-2</v>
      </c>
      <c r="S47" s="65">
        <f t="shared" si="20"/>
        <v>5.8823529411764719E-2</v>
      </c>
      <c r="T47" s="65">
        <f t="shared" si="20"/>
        <v>0.40123456790123457</v>
      </c>
      <c r="U47" s="65">
        <f t="shared" si="20"/>
        <v>4.405286343612369E-3</v>
      </c>
      <c r="V47" s="65">
        <f t="shared" si="20"/>
        <v>8.3333333333333259E-2</v>
      </c>
      <c r="W47" s="65">
        <f t="shared" si="20"/>
        <v>-0.73684210526315796</v>
      </c>
      <c r="X47" s="65">
        <f t="shared" si="20"/>
        <v>-0.23076923076923073</v>
      </c>
      <c r="Y47" s="65">
        <f t="shared" si="20"/>
        <v>1.6600000000000001</v>
      </c>
    </row>
    <row r="48" spans="1:25" x14ac:dyDescent="0.3">
      <c r="A48" s="74" t="s">
        <v>214</v>
      </c>
      <c r="B48" s="65" t="s">
        <v>3</v>
      </c>
      <c r="C48" s="65">
        <f>C37/B37-1</f>
        <v>-7.5757575757575801E-2</v>
      </c>
      <c r="D48" s="65">
        <f>D37/C37-1</f>
        <v>-4.9180327868852514E-2</v>
      </c>
      <c r="E48" s="65">
        <f>E37/D37-1</f>
        <v>0.18965517241379315</v>
      </c>
      <c r="F48" s="65">
        <f>F37/E37-1</f>
        <v>-0.11594202898550721</v>
      </c>
      <c r="G48" s="65">
        <f t="shared" si="20"/>
        <v>9.8360655737705027E-2</v>
      </c>
      <c r="H48" s="65">
        <f t="shared" si="20"/>
        <v>8.9552238805970186E-2</v>
      </c>
      <c r="I48" s="65">
        <f t="shared" si="20"/>
        <v>1.3698630136986356E-2</v>
      </c>
      <c r="J48" s="65">
        <f t="shared" si="20"/>
        <v>1.3513513513513598E-2</v>
      </c>
      <c r="K48" s="65">
        <f t="shared" si="20"/>
        <v>-5.3333333333333344E-2</v>
      </c>
      <c r="L48" s="65">
        <f t="shared" si="20"/>
        <v>-0.11267605633802813</v>
      </c>
      <c r="M48" s="65">
        <f t="shared" si="20"/>
        <v>1.5873015873015817E-2</v>
      </c>
      <c r="N48" s="65">
        <f t="shared" si="20"/>
        <v>6.25E-2</v>
      </c>
      <c r="O48" s="65">
        <f t="shared" si="20"/>
        <v>-7.3529411764705843E-2</v>
      </c>
      <c r="P48" s="65">
        <f t="shared" si="20"/>
        <v>-0.11111111111111116</v>
      </c>
      <c r="Q48" s="65">
        <f t="shared" si="20"/>
        <v>3.5714285714285809E-2</v>
      </c>
      <c r="R48" s="65">
        <f t="shared" si="20"/>
        <v>0</v>
      </c>
      <c r="S48" s="65">
        <f t="shared" si="20"/>
        <v>-3.4482758620689613E-2</v>
      </c>
      <c r="T48" s="65">
        <f t="shared" si="20"/>
        <v>0.23214285714285721</v>
      </c>
      <c r="U48" s="65">
        <f t="shared" si="20"/>
        <v>-4.3478260869565188E-2</v>
      </c>
      <c r="V48" s="65">
        <f t="shared" si="20"/>
        <v>-4.5454545454545414E-2</v>
      </c>
      <c r="W48" s="65">
        <f t="shared" si="20"/>
        <v>-0.63492063492063489</v>
      </c>
      <c r="X48" s="65">
        <f t="shared" si="20"/>
        <v>-0.21739130434782605</v>
      </c>
      <c r="Y48" s="65">
        <f t="shared" si="20"/>
        <v>0.5</v>
      </c>
    </row>
    <row r="49" spans="1:25" x14ac:dyDescent="0.3">
      <c r="A49" s="74" t="s">
        <v>215</v>
      </c>
      <c r="B49" s="65" t="s">
        <v>3</v>
      </c>
      <c r="C49" s="65">
        <f>C40/B40-1</f>
        <v>1.8518518518518601E-2</v>
      </c>
      <c r="D49" s="65">
        <f>D40/C40-1</f>
        <v>-5.4545454545454564E-2</v>
      </c>
      <c r="E49" s="65">
        <f>E40/D40-1</f>
        <v>9.6153846153846256E-2</v>
      </c>
      <c r="F49" s="65">
        <f>F40/E40-1</f>
        <v>-0.1228070175438597</v>
      </c>
      <c r="G49" s="65">
        <f t="shared" ref="G49:Y49" si="21">G40/F40-1</f>
        <v>0.17999999999999994</v>
      </c>
      <c r="H49" s="65">
        <f t="shared" si="21"/>
        <v>0.23728813559322037</v>
      </c>
      <c r="I49" s="65">
        <f t="shared" si="21"/>
        <v>5.4794520547945202E-2</v>
      </c>
      <c r="J49" s="65">
        <f t="shared" si="21"/>
        <v>9.0909090909090828E-2</v>
      </c>
      <c r="K49" s="65">
        <f t="shared" si="21"/>
        <v>0</v>
      </c>
      <c r="L49" s="65">
        <f t="shared" si="21"/>
        <v>-8.333333333333337E-2</v>
      </c>
      <c r="M49" s="65">
        <f t="shared" si="21"/>
        <v>-1.2987012987012991E-2</v>
      </c>
      <c r="N49" s="65">
        <f t="shared" si="21"/>
        <v>0.10526315789473695</v>
      </c>
      <c r="O49" s="65">
        <f t="shared" si="21"/>
        <v>2.3809523809523725E-2</v>
      </c>
      <c r="P49" s="65">
        <f t="shared" si="21"/>
        <v>-9.3023255813953543E-2</v>
      </c>
      <c r="Q49" s="65">
        <f t="shared" si="21"/>
        <v>0.10256410256410264</v>
      </c>
      <c r="R49" s="65">
        <f t="shared" si="21"/>
        <v>0.10465116279069764</v>
      </c>
      <c r="S49" s="65">
        <f t="shared" si="21"/>
        <v>0.11578947368421044</v>
      </c>
      <c r="T49" s="65">
        <f t="shared" si="21"/>
        <v>0.49056603773584895</v>
      </c>
      <c r="U49" s="65">
        <f t="shared" si="21"/>
        <v>3.1645569620253111E-2</v>
      </c>
      <c r="V49" s="65">
        <f t="shared" si="21"/>
        <v>0.12883435582822078</v>
      </c>
      <c r="W49" s="65">
        <f t="shared" si="21"/>
        <v>-0.76630434782608692</v>
      </c>
      <c r="X49" s="65">
        <f t="shared" si="21"/>
        <v>-0.2558139534883721</v>
      </c>
      <c r="Y49" s="65">
        <f t="shared" si="21"/>
        <v>2.3125</v>
      </c>
    </row>
    <row r="50" spans="1:25" x14ac:dyDescent="0.3">
      <c r="A50" s="73" t="s">
        <v>110</v>
      </c>
      <c r="B50" s="65" t="s">
        <v>3</v>
      </c>
      <c r="C50" s="88">
        <f>C44/B44-1</f>
        <v>0.1707317073170731</v>
      </c>
      <c r="D50" s="88">
        <f>D44/C44-1</f>
        <v>6.25E-2</v>
      </c>
      <c r="E50" s="88">
        <f>E44/D44-1</f>
        <v>-3.9215686274509776E-2</v>
      </c>
      <c r="F50" s="88">
        <f>F44/E44-1</f>
        <v>-4.081632653061229E-2</v>
      </c>
      <c r="G50" s="88">
        <f t="shared" ref="G50:W50" si="22">G44/F44-1</f>
        <v>0.14893617021276606</v>
      </c>
      <c r="H50" s="88">
        <f t="shared" si="22"/>
        <v>7.4074074074074181E-2</v>
      </c>
      <c r="I50" s="88">
        <f t="shared" si="22"/>
        <v>0.17241379310344818</v>
      </c>
      <c r="J50" s="88">
        <f t="shared" si="22"/>
        <v>0.14705882352941169</v>
      </c>
      <c r="K50" s="88">
        <f t="shared" si="22"/>
        <v>0.15384615384615374</v>
      </c>
      <c r="L50" s="88">
        <f t="shared" si="22"/>
        <v>-8.8888888888888906E-2</v>
      </c>
      <c r="M50" s="88">
        <f t="shared" si="22"/>
        <v>0.19512195121951215</v>
      </c>
      <c r="N50" s="88">
        <f t="shared" si="22"/>
        <v>0.21428571428571419</v>
      </c>
      <c r="O50" s="88">
        <f t="shared" si="22"/>
        <v>1.6806722689075571E-2</v>
      </c>
      <c r="P50" s="88">
        <f t="shared" si="22"/>
        <v>-7.4380165289256173E-2</v>
      </c>
      <c r="Q50" s="88">
        <f t="shared" si="22"/>
        <v>-0.1696428571428571</v>
      </c>
      <c r="R50" s="88">
        <f t="shared" si="22"/>
        <v>-0.56989247311827951</v>
      </c>
      <c r="S50" s="88">
        <f t="shared" si="22"/>
        <v>-0.52500000000000002</v>
      </c>
      <c r="T50" s="88">
        <f t="shared" si="22"/>
        <v>0.47368421052631571</v>
      </c>
      <c r="U50" s="88">
        <f t="shared" si="22"/>
        <v>-0.1785714285714286</v>
      </c>
      <c r="V50" s="88">
        <f t="shared" si="22"/>
        <v>-0.26086956521739135</v>
      </c>
      <c r="W50" s="88">
        <f t="shared" si="22"/>
        <v>-0.88235294117647056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3">B35/B32</f>
        <v>7.318635074558595E-3</v>
      </c>
      <c r="C52" s="65">
        <f t="shared" si="23"/>
        <v>6.3148226108921124E-3</v>
      </c>
      <c r="D52" s="65">
        <f t="shared" si="23"/>
        <v>6.9996956654058522E-3</v>
      </c>
      <c r="E52" s="65">
        <f t="shared" si="23"/>
        <v>7.1373535017640617E-3</v>
      </c>
      <c r="F52" s="65">
        <f t="shared" si="23"/>
        <v>6.0220299576933334E-3</v>
      </c>
      <c r="G52" s="65">
        <f t="shared" si="23"/>
        <v>6.1728395061728392E-3</v>
      </c>
      <c r="H52" s="65">
        <f t="shared" si="23"/>
        <v>5.8670329984831576E-3</v>
      </c>
      <c r="I52" s="65">
        <f t="shared" si="23"/>
        <v>5.7183142722857594E-3</v>
      </c>
      <c r="J52" s="65">
        <f t="shared" si="23"/>
        <v>6.8797352608203433E-3</v>
      </c>
      <c r="K52" s="65">
        <f t="shared" si="23"/>
        <v>7.4200218951465755E-3</v>
      </c>
      <c r="L52" s="65">
        <f t="shared" si="23"/>
        <v>8.8892448146071917E-3</v>
      </c>
      <c r="M52" s="65">
        <f t="shared" si="23"/>
        <v>8.6529721868751144E-3</v>
      </c>
      <c r="N52" s="65">
        <f t="shared" si="23"/>
        <v>9.8847388386343743E-3</v>
      </c>
      <c r="O52" s="65">
        <f t="shared" si="23"/>
        <v>9.7045347956275473E-3</v>
      </c>
      <c r="P52" s="65">
        <f t="shared" si="23"/>
        <v>8.5059299470972658E-3</v>
      </c>
      <c r="Q52" s="65">
        <f t="shared" si="23"/>
        <v>7.2641451603015997E-3</v>
      </c>
      <c r="R52" s="65">
        <f t="shared" si="23"/>
        <v>5.3458161371631166E-3</v>
      </c>
      <c r="S52" s="65">
        <f t="shared" si="23"/>
        <v>4.6588247406759153E-3</v>
      </c>
      <c r="T52" s="65">
        <f t="shared" si="23"/>
        <v>6.4978085822036489E-3</v>
      </c>
      <c r="U52" s="65">
        <f t="shared" si="23"/>
        <v>6.1130053580126641E-3</v>
      </c>
      <c r="V52" s="65">
        <f t="shared" si="23"/>
        <v>6.1741387778011646E-3</v>
      </c>
      <c r="W52" s="65">
        <f t="shared" ref="W52:X52" si="24">W35/W32</f>
        <v>1.4672710947594332E-3</v>
      </c>
      <c r="X52" s="65">
        <f t="shared" si="24"/>
        <v>8.5686865917192212E-4</v>
      </c>
      <c r="Y52" s="65">
        <f t="shared" ref="Y52" si="25">Y35/Y32</f>
        <v>2.3432820042989535E-3</v>
      </c>
    </row>
    <row r="53" spans="1:25" x14ac:dyDescent="0.3">
      <c r="A53" s="75" t="s">
        <v>217</v>
      </c>
      <c r="B53" s="88">
        <f t="shared" ref="B53:V53" si="26">B35/B34</f>
        <v>0.45714285714285713</v>
      </c>
      <c r="C53" s="88">
        <f t="shared" si="26"/>
        <v>0.43535620052770446</v>
      </c>
      <c r="D53" s="88">
        <f t="shared" si="26"/>
        <v>0.35462555066079293</v>
      </c>
      <c r="E53" s="88">
        <f t="shared" si="26"/>
        <v>0.40366972477064222</v>
      </c>
      <c r="F53" s="88">
        <f t="shared" si="26"/>
        <v>0.28990825688073396</v>
      </c>
      <c r="G53" s="88">
        <f t="shared" si="26"/>
        <v>0.26011560693641617</v>
      </c>
      <c r="H53" s="88">
        <f t="shared" si="26"/>
        <v>0.23864959254947612</v>
      </c>
      <c r="I53" s="88">
        <f t="shared" si="26"/>
        <v>0.17149569303054032</v>
      </c>
      <c r="J53" s="88">
        <f t="shared" si="26"/>
        <v>0.17529585798816569</v>
      </c>
      <c r="K53" s="88">
        <f t="shared" si="26"/>
        <v>0.14987714987714987</v>
      </c>
      <c r="L53" s="88">
        <f t="shared" si="26"/>
        <v>0.17289719626168223</v>
      </c>
      <c r="M53" s="88">
        <f t="shared" si="26"/>
        <v>0.16091954022988506</v>
      </c>
      <c r="N53" s="88">
        <f t="shared" si="26"/>
        <v>0.17887788778877889</v>
      </c>
      <c r="O53" s="88">
        <f t="shared" si="26"/>
        <v>0.16195063214930763</v>
      </c>
      <c r="P53" s="88">
        <f t="shared" si="26"/>
        <v>0.16259087904824851</v>
      </c>
      <c r="Q53" s="88">
        <f t="shared" si="26"/>
        <v>0.12241735537190082</v>
      </c>
      <c r="R53" s="88">
        <f t="shared" si="26"/>
        <v>9.5214602861371483E-2</v>
      </c>
      <c r="S53" s="88">
        <f t="shared" si="26"/>
        <v>8.3641404805914976E-2</v>
      </c>
      <c r="T53" s="88">
        <f t="shared" si="26"/>
        <v>0.12775551102204408</v>
      </c>
      <c r="U53" s="88">
        <f t="shared" si="26"/>
        <v>0.14140845070422536</v>
      </c>
      <c r="V53" s="88">
        <f t="shared" si="26"/>
        <v>0.11543506777437691</v>
      </c>
      <c r="W53" s="88">
        <f t="shared" ref="W53:X53" si="27">W35/W34</f>
        <v>4.3170103092783504E-2</v>
      </c>
      <c r="X53" s="88">
        <f t="shared" si="27"/>
        <v>2.2104332449160036E-2</v>
      </c>
      <c r="Y53" s="88">
        <f t="shared" ref="Y53" si="28">Y35/Y34</f>
        <v>5.2777777777777778E-2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 t="s">
        <v>3</v>
      </c>
      <c r="C55" s="88">
        <f t="shared" ref="C55:V55" si="29">C42/C35</f>
        <v>3.6363636363636362E-2</v>
      </c>
      <c r="D55" s="88">
        <f t="shared" si="29"/>
        <v>3.1055900621118012E-2</v>
      </c>
      <c r="E55" s="88">
        <f t="shared" si="29"/>
        <v>5.681818181818182E-3</v>
      </c>
      <c r="F55" s="88">
        <f t="shared" si="29"/>
        <v>6.3291139240506328E-3</v>
      </c>
      <c r="G55" s="88">
        <f t="shared" si="29"/>
        <v>1.1111111111111112E-2</v>
      </c>
      <c r="H55" s="88">
        <f t="shared" si="29"/>
        <v>9.7560975609756097E-3</v>
      </c>
      <c r="I55" s="88">
        <f t="shared" si="29"/>
        <v>9.1324200913242004E-3</v>
      </c>
      <c r="J55" s="88">
        <f t="shared" si="29"/>
        <v>8.4388185654008432E-3</v>
      </c>
      <c r="K55" s="88">
        <f t="shared" si="29"/>
        <v>1.2295081967213115E-2</v>
      </c>
      <c r="L55" s="88">
        <f t="shared" si="29"/>
        <v>1.8018018018018018E-2</v>
      </c>
      <c r="M55" s="88">
        <f t="shared" si="29"/>
        <v>2.100840336134454E-2</v>
      </c>
      <c r="N55" s="88">
        <f t="shared" si="29"/>
        <v>2.2140221402214021E-2</v>
      </c>
      <c r="O55" s="88">
        <f t="shared" si="29"/>
        <v>2.6022304832713755E-2</v>
      </c>
      <c r="P55" s="88">
        <f t="shared" si="29"/>
        <v>2.8455284552845527E-2</v>
      </c>
      <c r="Q55" s="88">
        <f t="shared" si="29"/>
        <v>2.9535864978902954E-2</v>
      </c>
      <c r="R55" s="88">
        <f t="shared" si="29"/>
        <v>4.6632124352331605E-2</v>
      </c>
      <c r="S55" s="88">
        <f t="shared" si="29"/>
        <v>4.9723756906077346E-2</v>
      </c>
      <c r="T55" s="88">
        <f t="shared" si="29"/>
        <v>2.7450980392156862E-2</v>
      </c>
      <c r="U55" s="88">
        <f t="shared" si="29"/>
        <v>2.3904382470119521E-2</v>
      </c>
      <c r="V55" s="88">
        <f t="shared" si="29"/>
        <v>1.5151515151515152E-2</v>
      </c>
      <c r="W55" s="88">
        <f t="shared" ref="W55:X55" si="30">W42/W35</f>
        <v>4.4776119402985072E-2</v>
      </c>
      <c r="X55" s="88">
        <f t="shared" si="30"/>
        <v>0.22</v>
      </c>
      <c r="Y55" s="88">
        <f t="shared" ref="Y55" si="31">Y42/Y35</f>
        <v>0.23308270676691728</v>
      </c>
    </row>
    <row r="56" spans="1:25" x14ac:dyDescent="0.3">
      <c r="A56" s="75" t="s">
        <v>219</v>
      </c>
      <c r="B56" s="65">
        <f>B37/B35</f>
        <v>0.41249999999999998</v>
      </c>
      <c r="C56" s="65">
        <f t="shared" ref="C56:V56" si="32">C37/C35</f>
        <v>0.36969696969696969</v>
      </c>
      <c r="D56" s="65">
        <f t="shared" si="32"/>
        <v>0.36024844720496896</v>
      </c>
      <c r="E56" s="65">
        <f t="shared" si="32"/>
        <v>0.39204545454545453</v>
      </c>
      <c r="F56" s="65">
        <f t="shared" si="32"/>
        <v>0.38607594936708861</v>
      </c>
      <c r="G56" s="65">
        <f t="shared" si="32"/>
        <v>0.37222222222222223</v>
      </c>
      <c r="H56" s="65">
        <f t="shared" si="32"/>
        <v>0.35609756097560974</v>
      </c>
      <c r="I56" s="65">
        <f t="shared" si="32"/>
        <v>0.33789954337899542</v>
      </c>
      <c r="J56" s="65">
        <f t="shared" si="32"/>
        <v>0.31645569620253167</v>
      </c>
      <c r="K56" s="65">
        <f t="shared" si="32"/>
        <v>0.29098360655737704</v>
      </c>
      <c r="L56" s="65">
        <f t="shared" si="32"/>
        <v>0.28378378378378377</v>
      </c>
      <c r="M56" s="65">
        <f t="shared" si="32"/>
        <v>0.26890756302521007</v>
      </c>
      <c r="N56" s="65">
        <f t="shared" si="32"/>
        <v>0.25092250922509224</v>
      </c>
      <c r="O56" s="65">
        <f t="shared" si="32"/>
        <v>0.2342007434944238</v>
      </c>
      <c r="P56" s="65">
        <f t="shared" si="32"/>
        <v>0.22764227642276422</v>
      </c>
      <c r="Q56" s="65">
        <f t="shared" si="32"/>
        <v>0.24472573839662448</v>
      </c>
      <c r="R56" s="65">
        <f t="shared" si="32"/>
        <v>0.30051813471502592</v>
      </c>
      <c r="S56" s="65">
        <f t="shared" si="32"/>
        <v>0.30939226519337015</v>
      </c>
      <c r="T56" s="65">
        <f t="shared" si="32"/>
        <v>0.27058823529411763</v>
      </c>
      <c r="U56" s="65">
        <f t="shared" si="32"/>
        <v>0.26294820717131473</v>
      </c>
      <c r="V56" s="65">
        <f t="shared" si="32"/>
        <v>0.23863636363636365</v>
      </c>
      <c r="W56" s="65">
        <f t="shared" ref="W56:X56" si="33">W37/W35</f>
        <v>0.34328358208955223</v>
      </c>
      <c r="X56" s="65">
        <f t="shared" si="33"/>
        <v>0.36</v>
      </c>
      <c r="Y56" s="65">
        <f t="shared" ref="Y56" si="34">Y37/Y35</f>
        <v>0.20300751879699247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5">B8-B35</f>
        <v>201</v>
      </c>
      <c r="C59" s="42">
        <f t="shared" si="35"/>
        <v>243</v>
      </c>
      <c r="D59" s="42">
        <f t="shared" si="35"/>
        <v>164</v>
      </c>
      <c r="E59" s="42">
        <f t="shared" si="35"/>
        <v>108</v>
      </c>
      <c r="F59" s="42">
        <f t="shared" si="35"/>
        <v>96</v>
      </c>
      <c r="G59" s="42">
        <f t="shared" si="35"/>
        <v>124</v>
      </c>
      <c r="H59" s="42">
        <f t="shared" si="35"/>
        <v>127</v>
      </c>
      <c r="I59" s="42">
        <f t="shared" si="35"/>
        <v>119</v>
      </c>
      <c r="J59" s="42">
        <f t="shared" si="35"/>
        <v>145</v>
      </c>
      <c r="K59" s="42">
        <f t="shared" si="35"/>
        <v>148</v>
      </c>
      <c r="L59" s="42">
        <f t="shared" si="35"/>
        <v>145</v>
      </c>
      <c r="M59" s="42">
        <f t="shared" si="35"/>
        <v>214</v>
      </c>
      <c r="N59" s="42">
        <f t="shared" si="35"/>
        <v>237</v>
      </c>
      <c r="O59" s="42">
        <f t="shared" si="35"/>
        <v>295</v>
      </c>
      <c r="P59" s="42">
        <f t="shared" si="35"/>
        <v>407</v>
      </c>
      <c r="Q59" s="42">
        <f t="shared" si="35"/>
        <v>473</v>
      </c>
      <c r="R59" s="42">
        <f t="shared" si="35"/>
        <v>534</v>
      </c>
      <c r="S59" s="42">
        <f t="shared" si="35"/>
        <v>561</v>
      </c>
      <c r="T59" s="42">
        <f t="shared" si="35"/>
        <v>499</v>
      </c>
      <c r="U59" s="42">
        <f t="shared" si="35"/>
        <v>527</v>
      </c>
      <c r="V59" s="42">
        <f t="shared" si="35"/>
        <v>473</v>
      </c>
      <c r="W59" s="42">
        <f t="shared" ref="W59:X59" si="36">W8-W35</f>
        <v>219</v>
      </c>
      <c r="X59" s="42">
        <f t="shared" si="36"/>
        <v>170</v>
      </c>
      <c r="Y59" s="42">
        <f t="shared" ref="Y59" si="37">Y8-Y35</f>
        <v>280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8">(C59-B59)/ABS(B59)</f>
        <v>0.20895522388059701</v>
      </c>
      <c r="D61" s="87">
        <f t="shared" si="38"/>
        <v>-0.32510288065843623</v>
      </c>
      <c r="E61" s="87">
        <f t="shared" si="38"/>
        <v>-0.34146341463414637</v>
      </c>
      <c r="F61" s="87">
        <f t="shared" si="38"/>
        <v>-0.1111111111111111</v>
      </c>
      <c r="G61" s="87">
        <f t="shared" si="38"/>
        <v>0.29166666666666669</v>
      </c>
      <c r="H61" s="87">
        <f t="shared" si="38"/>
        <v>2.4193548387096774E-2</v>
      </c>
      <c r="I61" s="87">
        <f t="shared" si="38"/>
        <v>-6.2992125984251968E-2</v>
      </c>
      <c r="J61" s="87">
        <f t="shared" si="38"/>
        <v>0.21848739495798319</v>
      </c>
      <c r="K61" s="87">
        <f t="shared" si="38"/>
        <v>2.0689655172413793E-2</v>
      </c>
      <c r="L61" s="87">
        <f t="shared" si="38"/>
        <v>-2.0270270270270271E-2</v>
      </c>
      <c r="M61" s="87">
        <f t="shared" si="38"/>
        <v>0.47586206896551725</v>
      </c>
      <c r="N61" s="87">
        <f t="shared" si="38"/>
        <v>0.10747663551401869</v>
      </c>
      <c r="O61" s="87">
        <f t="shared" si="38"/>
        <v>0.24472573839662448</v>
      </c>
      <c r="P61" s="87">
        <f t="shared" si="38"/>
        <v>0.37966101694915255</v>
      </c>
      <c r="Q61" s="87">
        <f t="shared" si="38"/>
        <v>0.16216216216216217</v>
      </c>
      <c r="R61" s="87">
        <f t="shared" si="38"/>
        <v>0.12896405919661733</v>
      </c>
      <c r="S61" s="87">
        <f t="shared" si="38"/>
        <v>5.0561797752808987E-2</v>
      </c>
      <c r="T61" s="87">
        <f t="shared" si="38"/>
        <v>-0.11051693404634581</v>
      </c>
      <c r="U61" s="87">
        <f t="shared" si="38"/>
        <v>5.6112224448897796E-2</v>
      </c>
      <c r="V61" s="87">
        <f t="shared" si="38"/>
        <v>-0.10246679316888045</v>
      </c>
      <c r="W61" s="87">
        <f t="shared" si="38"/>
        <v>-0.53699788583509511</v>
      </c>
      <c r="X61" s="87">
        <f t="shared" si="38"/>
        <v>-0.22374429223744291</v>
      </c>
      <c r="Y61" s="87">
        <f t="shared" si="38"/>
        <v>0.6470588235294118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311" priority="19" stopIfTrue="1" operator="lessThan">
      <formula>0</formula>
    </cfRule>
  </conditionalFormatting>
  <conditionalFormatting sqref="B50:B52 C52:Y52">
    <cfRule type="cellIs" dxfId="310" priority="18" stopIfTrue="1" operator="lessThan">
      <formula>0</formula>
    </cfRule>
  </conditionalFormatting>
  <conditionalFormatting sqref="B19:Y29 Z34:HI35 Z51:HI53">
    <cfRule type="cellIs" dxfId="309" priority="21" stopIfTrue="1" operator="lessThan">
      <formula>0</formula>
    </cfRule>
  </conditionalFormatting>
  <conditionalFormatting sqref="B48:Y56 A57:U57 B59:Y59">
    <cfRule type="cellIs" dxfId="308" priority="4" stopIfTrue="1" operator="lessThan">
      <formula>0</formula>
    </cfRule>
  </conditionalFormatting>
  <conditionalFormatting sqref="B61:Y61">
    <cfRule type="cellIs" dxfId="307" priority="3" stopIfTrue="1" operator="lessThan">
      <formula>0</formula>
    </cfRule>
  </conditionalFormatting>
  <conditionalFormatting sqref="C19:Y23">
    <cfRule type="cellIs" dxfId="306" priority="2" operator="lessThan">
      <formula>0</formula>
    </cfRule>
  </conditionalFormatting>
  <conditionalFormatting sqref="C46:Y50">
    <cfRule type="cellIs" dxfId="305" priority="1" operator="lessThan">
      <formula>0</formula>
    </cfRule>
  </conditionalFormatting>
  <conditionalFormatting sqref="M34:P34">
    <cfRule type="cellIs" dxfId="304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1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227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239</v>
      </c>
      <c r="J5" s="42">
        <v>319</v>
      </c>
      <c r="K5" s="42">
        <v>372</v>
      </c>
      <c r="L5" s="42">
        <v>326</v>
      </c>
      <c r="M5" s="42">
        <v>596</v>
      </c>
      <c r="N5" s="42">
        <v>881</v>
      </c>
      <c r="O5" s="42">
        <v>638</v>
      </c>
      <c r="P5" s="42">
        <v>1088</v>
      </c>
      <c r="Q5" s="42">
        <v>1643</v>
      </c>
      <c r="R5" s="42">
        <v>1361</v>
      </c>
      <c r="S5" s="42">
        <v>1464</v>
      </c>
      <c r="T5" s="42">
        <v>1661</v>
      </c>
      <c r="U5" s="42">
        <v>1503</v>
      </c>
      <c r="V5" s="42">
        <v>1050</v>
      </c>
      <c r="W5" s="42">
        <v>616</v>
      </c>
      <c r="X5" s="42">
        <v>486</v>
      </c>
      <c r="Y5" s="42">
        <v>805</v>
      </c>
    </row>
    <row r="6" spans="1:25" x14ac:dyDescent="0.3">
      <c r="A6" s="67" t="s">
        <v>113</v>
      </c>
      <c r="B6" s="42">
        <v>202</v>
      </c>
      <c r="C6" s="42">
        <v>349</v>
      </c>
      <c r="D6" s="42">
        <v>277</v>
      </c>
      <c r="E6" s="42">
        <v>223</v>
      </c>
      <c r="F6" s="68">
        <v>229</v>
      </c>
      <c r="G6" s="68">
        <v>218</v>
      </c>
      <c r="H6" s="68">
        <v>245</v>
      </c>
      <c r="I6" s="68">
        <v>163</v>
      </c>
      <c r="J6" s="68">
        <v>208</v>
      </c>
      <c r="K6" s="68">
        <v>263</v>
      </c>
      <c r="L6" s="68">
        <v>211</v>
      </c>
      <c r="M6" s="68">
        <v>461</v>
      </c>
      <c r="N6" s="68">
        <v>756</v>
      </c>
      <c r="O6" s="68">
        <v>394</v>
      </c>
      <c r="P6" s="68">
        <v>568</v>
      </c>
      <c r="Q6" s="68">
        <v>921</v>
      </c>
      <c r="R6" s="42">
        <v>493</v>
      </c>
      <c r="S6" s="42">
        <v>295</v>
      </c>
      <c r="T6" s="42">
        <v>296</v>
      </c>
      <c r="U6" s="42">
        <v>204</v>
      </c>
      <c r="V6" s="42">
        <v>145</v>
      </c>
      <c r="W6" s="42">
        <v>140</v>
      </c>
      <c r="X6" s="42">
        <v>131</v>
      </c>
      <c r="Y6" s="42">
        <v>272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77</v>
      </c>
      <c r="J7" s="68">
        <v>111</v>
      </c>
      <c r="K7" s="68">
        <v>109</v>
      </c>
      <c r="L7" s="68">
        <v>114</v>
      </c>
      <c r="M7" s="68">
        <v>136</v>
      </c>
      <c r="N7" s="68">
        <v>125</v>
      </c>
      <c r="O7" s="68">
        <v>244</v>
      </c>
      <c r="P7" s="68">
        <v>519</v>
      </c>
      <c r="Q7" s="42">
        <v>722</v>
      </c>
      <c r="R7" s="42">
        <v>868</v>
      </c>
      <c r="S7" s="42">
        <v>1170</v>
      </c>
      <c r="T7" s="42">
        <v>1365</v>
      </c>
      <c r="U7" s="42">
        <v>1298</v>
      </c>
      <c r="V7" s="42">
        <v>905</v>
      </c>
      <c r="W7" s="42">
        <v>476</v>
      </c>
      <c r="X7" s="42">
        <v>355</v>
      </c>
      <c r="Y7" s="42">
        <v>532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U8" si="0">I9+I17</f>
        <v>14</v>
      </c>
      <c r="J8" s="3">
        <f t="shared" si="0"/>
        <v>17</v>
      </c>
      <c r="K8" s="3">
        <f t="shared" si="0"/>
        <v>18</v>
      </c>
      <c r="L8" s="3">
        <f t="shared" si="0"/>
        <v>17</v>
      </c>
      <c r="M8" s="3">
        <f t="shared" si="0"/>
        <v>20</v>
      </c>
      <c r="N8" s="3">
        <f t="shared" si="0"/>
        <v>19</v>
      </c>
      <c r="O8" s="3">
        <f t="shared" si="0"/>
        <v>22</v>
      </c>
      <c r="P8" s="3">
        <f t="shared" si="0"/>
        <v>21</v>
      </c>
      <c r="Q8" s="3">
        <f t="shared" si="0"/>
        <v>22</v>
      </c>
      <c r="R8" s="3">
        <f t="shared" si="0"/>
        <v>21</v>
      </c>
      <c r="S8" s="3">
        <f t="shared" si="0"/>
        <v>22</v>
      </c>
      <c r="T8" s="3">
        <f t="shared" si="0"/>
        <v>24</v>
      </c>
      <c r="U8" s="3">
        <f t="shared" si="0"/>
        <v>27</v>
      </c>
      <c r="V8" s="3">
        <f>V9</f>
        <v>26</v>
      </c>
      <c r="W8" s="3">
        <f>W9</f>
        <v>5</v>
      </c>
      <c r="X8" s="3">
        <f>X9</f>
        <v>6</v>
      </c>
      <c r="Y8" s="3">
        <f>Y9</f>
        <v>22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12</v>
      </c>
      <c r="J9" s="68">
        <v>14</v>
      </c>
      <c r="K9" s="68">
        <v>15</v>
      </c>
      <c r="L9" s="68">
        <v>15</v>
      </c>
      <c r="M9" s="68">
        <v>17</v>
      </c>
      <c r="N9" s="68">
        <v>16</v>
      </c>
      <c r="O9" s="68">
        <v>17</v>
      </c>
      <c r="P9" s="68">
        <v>17</v>
      </c>
      <c r="Q9" s="68">
        <v>17</v>
      </c>
      <c r="R9" s="42">
        <v>18</v>
      </c>
      <c r="S9" s="42">
        <v>19</v>
      </c>
      <c r="T9" s="42">
        <v>20</v>
      </c>
      <c r="U9" s="42">
        <v>23</v>
      </c>
      <c r="V9" s="42">
        <v>26</v>
      </c>
      <c r="W9" s="42">
        <v>5</v>
      </c>
      <c r="X9" s="42">
        <v>6</v>
      </c>
      <c r="Y9" s="42">
        <v>22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5</v>
      </c>
      <c r="J10" s="68">
        <v>5</v>
      </c>
      <c r="K10" s="68">
        <v>5</v>
      </c>
      <c r="L10" s="68">
        <v>5</v>
      </c>
      <c r="M10" s="68">
        <v>5</v>
      </c>
      <c r="N10" s="68">
        <v>4</v>
      </c>
      <c r="O10" s="68">
        <v>4</v>
      </c>
      <c r="P10" s="68">
        <v>4</v>
      </c>
      <c r="Q10" s="68">
        <v>4</v>
      </c>
      <c r="R10" s="42">
        <v>4</v>
      </c>
      <c r="S10" s="42">
        <v>4</v>
      </c>
      <c r="T10" s="42">
        <v>4</v>
      </c>
      <c r="U10" s="42">
        <v>5</v>
      </c>
      <c r="V10" s="42">
        <v>6</v>
      </c>
      <c r="W10" s="42">
        <v>1</v>
      </c>
      <c r="X10" s="42">
        <v>1</v>
      </c>
      <c r="Y10" s="42">
        <v>5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5</v>
      </c>
      <c r="J12" s="68">
        <v>5</v>
      </c>
      <c r="K12" s="68">
        <v>5</v>
      </c>
      <c r="L12" s="68">
        <v>5</v>
      </c>
      <c r="M12" s="68">
        <v>5</v>
      </c>
      <c r="N12" s="68">
        <v>4</v>
      </c>
      <c r="O12" s="68">
        <v>4</v>
      </c>
      <c r="P12" s="68">
        <v>4</v>
      </c>
      <c r="Q12" s="68">
        <v>4</v>
      </c>
      <c r="R12" s="42">
        <v>4</v>
      </c>
      <c r="S12" s="42">
        <v>4</v>
      </c>
      <c r="T12" s="42">
        <v>4</v>
      </c>
      <c r="U12" s="42">
        <v>5</v>
      </c>
      <c r="V12" s="42">
        <v>6</v>
      </c>
      <c r="W12" s="42">
        <v>1</v>
      </c>
      <c r="X12" s="42">
        <v>1</v>
      </c>
      <c r="Y12" s="42">
        <v>5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</v>
      </c>
      <c r="J13" s="68">
        <v>9</v>
      </c>
      <c r="K13" s="68">
        <v>10</v>
      </c>
      <c r="L13" s="68">
        <v>10</v>
      </c>
      <c r="M13" s="68">
        <v>12</v>
      </c>
      <c r="N13" s="68">
        <v>11</v>
      </c>
      <c r="O13" s="68">
        <v>12</v>
      </c>
      <c r="P13" s="68">
        <v>13</v>
      </c>
      <c r="Q13" s="68">
        <v>13</v>
      </c>
      <c r="R13" s="42">
        <v>15</v>
      </c>
      <c r="S13" s="42">
        <v>15</v>
      </c>
      <c r="T13" s="42">
        <v>16</v>
      </c>
      <c r="U13" s="42">
        <v>18</v>
      </c>
      <c r="V13" s="42">
        <v>21</v>
      </c>
      <c r="W13" s="42">
        <v>5</v>
      </c>
      <c r="X13" s="42">
        <v>5</v>
      </c>
      <c r="Y13" s="42">
        <v>16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 t="s">
        <v>18</v>
      </c>
      <c r="J15" s="68" t="s">
        <v>18</v>
      </c>
      <c r="K15" s="68">
        <v>1</v>
      </c>
      <c r="L15" s="68">
        <v>1</v>
      </c>
      <c r="M15" s="68">
        <v>1</v>
      </c>
      <c r="N15" s="68">
        <v>1</v>
      </c>
      <c r="O15" s="68">
        <v>1</v>
      </c>
      <c r="P15" s="68">
        <v>1</v>
      </c>
      <c r="Q15" s="68">
        <v>1</v>
      </c>
      <c r="R15" s="42">
        <v>1</v>
      </c>
      <c r="S15" s="42">
        <v>1</v>
      </c>
      <c r="T15" s="42">
        <v>1</v>
      </c>
      <c r="U15" s="42">
        <v>2</v>
      </c>
      <c r="V15" s="42">
        <v>3</v>
      </c>
      <c r="W15" s="42">
        <v>3</v>
      </c>
      <c r="X15" s="42">
        <v>3</v>
      </c>
      <c r="Y15" s="42">
        <v>4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7</v>
      </c>
      <c r="J16" s="68">
        <v>9</v>
      </c>
      <c r="K16" s="68">
        <v>9</v>
      </c>
      <c r="L16" s="68">
        <v>9</v>
      </c>
      <c r="M16" s="68">
        <v>11</v>
      </c>
      <c r="N16" s="68">
        <v>11</v>
      </c>
      <c r="O16" s="68">
        <v>12</v>
      </c>
      <c r="P16" s="68">
        <v>12</v>
      </c>
      <c r="Q16" s="68">
        <v>13</v>
      </c>
      <c r="R16" s="42">
        <v>14</v>
      </c>
      <c r="S16" s="42">
        <v>14</v>
      </c>
      <c r="T16" s="42">
        <v>14</v>
      </c>
      <c r="U16" s="42">
        <v>16</v>
      </c>
      <c r="V16" s="42">
        <v>18</v>
      </c>
      <c r="W16" s="42">
        <v>2</v>
      </c>
      <c r="X16" s="42">
        <v>2</v>
      </c>
      <c r="Y16" s="42">
        <v>13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</v>
      </c>
      <c r="J17" s="68">
        <v>3</v>
      </c>
      <c r="K17" s="68">
        <v>3</v>
      </c>
      <c r="L17" s="68">
        <v>2</v>
      </c>
      <c r="M17" s="68">
        <v>3</v>
      </c>
      <c r="N17" s="68">
        <v>3</v>
      </c>
      <c r="O17" s="68">
        <v>5</v>
      </c>
      <c r="P17" s="68">
        <v>4</v>
      </c>
      <c r="Q17" s="68">
        <v>5</v>
      </c>
      <c r="R17" s="42">
        <v>3</v>
      </c>
      <c r="S17" s="42">
        <v>3</v>
      </c>
      <c r="T17" s="42">
        <v>4</v>
      </c>
      <c r="U17" s="42">
        <v>4</v>
      </c>
      <c r="V17" s="42">
        <v>5</v>
      </c>
      <c r="W17" s="42">
        <v>1</v>
      </c>
      <c r="X17" s="42">
        <v>2</v>
      </c>
      <c r="Y17" s="42">
        <v>6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1">J8/I8-1</f>
        <v>0.21428571428571419</v>
      </c>
      <c r="K19" s="89">
        <f t="shared" si="1"/>
        <v>5.8823529411764719E-2</v>
      </c>
      <c r="L19" s="89">
        <f t="shared" si="1"/>
        <v>-5.555555555555558E-2</v>
      </c>
      <c r="M19" s="89">
        <f t="shared" si="1"/>
        <v>0.17647058823529416</v>
      </c>
      <c r="N19" s="89">
        <f t="shared" si="1"/>
        <v>-5.0000000000000044E-2</v>
      </c>
      <c r="O19" s="89">
        <f t="shared" si="1"/>
        <v>0.15789473684210531</v>
      </c>
      <c r="P19" s="89">
        <f t="shared" si="1"/>
        <v>-4.5454545454545414E-2</v>
      </c>
      <c r="Q19" s="89">
        <f t="shared" si="1"/>
        <v>4.7619047619047672E-2</v>
      </c>
      <c r="R19" s="89">
        <f t="shared" si="1"/>
        <v>-4.5454545454545414E-2</v>
      </c>
      <c r="S19" s="89">
        <f t="shared" si="1"/>
        <v>4.7619047619047672E-2</v>
      </c>
      <c r="T19" s="89">
        <f t="shared" si="1"/>
        <v>9.0909090909090828E-2</v>
      </c>
      <c r="U19" s="89">
        <f t="shared" si="1"/>
        <v>0.125</v>
      </c>
      <c r="V19" s="89">
        <f t="shared" si="1"/>
        <v>-3.703703703703709E-2</v>
      </c>
      <c r="W19" s="89">
        <f t="shared" si="1"/>
        <v>-0.80769230769230771</v>
      </c>
      <c r="X19" s="89">
        <f t="shared" si="1"/>
        <v>0.19999999999999996</v>
      </c>
      <c r="Y19" s="89">
        <f t="shared" si="1"/>
        <v>2.6666666666666665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1"/>
        <v>0.16666666666666674</v>
      </c>
      <c r="K20" s="89">
        <f t="shared" si="1"/>
        <v>7.1428571428571397E-2</v>
      </c>
      <c r="L20" s="89">
        <f t="shared" si="1"/>
        <v>0</v>
      </c>
      <c r="M20" s="89">
        <f t="shared" si="1"/>
        <v>0.1333333333333333</v>
      </c>
      <c r="N20" s="89">
        <f t="shared" si="1"/>
        <v>-5.8823529411764719E-2</v>
      </c>
      <c r="O20" s="89">
        <f t="shared" si="1"/>
        <v>6.25E-2</v>
      </c>
      <c r="P20" s="89">
        <f t="shared" si="1"/>
        <v>0</v>
      </c>
      <c r="Q20" s="89">
        <f t="shared" si="1"/>
        <v>0</v>
      </c>
      <c r="R20" s="89">
        <f t="shared" si="1"/>
        <v>5.8823529411764719E-2</v>
      </c>
      <c r="S20" s="89">
        <f t="shared" si="1"/>
        <v>5.555555555555558E-2</v>
      </c>
      <c r="T20" s="89">
        <f t="shared" si="1"/>
        <v>5.2631578947368363E-2</v>
      </c>
      <c r="U20" s="89">
        <f t="shared" si="1"/>
        <v>0.14999999999999991</v>
      </c>
      <c r="V20" s="89">
        <f t="shared" si="1"/>
        <v>0.13043478260869557</v>
      </c>
      <c r="W20" s="89">
        <f t="shared" si="1"/>
        <v>-0.80769230769230771</v>
      </c>
      <c r="X20" s="89">
        <f t="shared" si="1"/>
        <v>0.19999999999999996</v>
      </c>
      <c r="Y20" s="89">
        <f t="shared" si="1"/>
        <v>2.6666666666666665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1"/>
        <v>0</v>
      </c>
      <c r="K21" s="89">
        <f t="shared" si="1"/>
        <v>0</v>
      </c>
      <c r="L21" s="89">
        <f t="shared" si="1"/>
        <v>0</v>
      </c>
      <c r="M21" s="89">
        <f t="shared" si="1"/>
        <v>0</v>
      </c>
      <c r="N21" s="89">
        <f t="shared" si="1"/>
        <v>-0.19999999999999996</v>
      </c>
      <c r="O21" s="89">
        <f t="shared" si="1"/>
        <v>0</v>
      </c>
      <c r="P21" s="89">
        <f t="shared" si="1"/>
        <v>0</v>
      </c>
      <c r="Q21" s="89">
        <f t="shared" si="1"/>
        <v>0</v>
      </c>
      <c r="R21" s="89">
        <f t="shared" si="1"/>
        <v>0</v>
      </c>
      <c r="S21" s="89">
        <f t="shared" si="1"/>
        <v>0</v>
      </c>
      <c r="T21" s="89">
        <f t="shared" si="1"/>
        <v>0</v>
      </c>
      <c r="U21" s="89">
        <f t="shared" si="1"/>
        <v>0.25</v>
      </c>
      <c r="V21" s="89">
        <f t="shared" si="1"/>
        <v>0.19999999999999996</v>
      </c>
      <c r="W21" s="89">
        <f t="shared" si="1"/>
        <v>-0.83333333333333337</v>
      </c>
      <c r="X21" s="89">
        <f t="shared" si="1"/>
        <v>0</v>
      </c>
      <c r="Y21" s="89">
        <f t="shared" si="1"/>
        <v>4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2">J13/I13-1</f>
        <v>0.28571428571428581</v>
      </c>
      <c r="K22" s="89">
        <f t="shared" si="2"/>
        <v>0.11111111111111116</v>
      </c>
      <c r="L22" s="89">
        <f t="shared" si="2"/>
        <v>0</v>
      </c>
      <c r="M22" s="89">
        <f t="shared" si="2"/>
        <v>0.19999999999999996</v>
      </c>
      <c r="N22" s="89">
        <f t="shared" si="2"/>
        <v>-8.333333333333337E-2</v>
      </c>
      <c r="O22" s="89">
        <f t="shared" si="2"/>
        <v>9.0909090909090828E-2</v>
      </c>
      <c r="P22" s="89">
        <f t="shared" si="2"/>
        <v>8.3333333333333259E-2</v>
      </c>
      <c r="Q22" s="89">
        <f t="shared" si="2"/>
        <v>0</v>
      </c>
      <c r="R22" s="89">
        <f t="shared" si="2"/>
        <v>0.15384615384615374</v>
      </c>
      <c r="S22" s="89">
        <f t="shared" si="2"/>
        <v>0</v>
      </c>
      <c r="T22" s="89">
        <f t="shared" si="2"/>
        <v>6.6666666666666652E-2</v>
      </c>
      <c r="U22" s="89">
        <f t="shared" si="2"/>
        <v>0.125</v>
      </c>
      <c r="V22" s="89">
        <f t="shared" si="2"/>
        <v>0.16666666666666674</v>
      </c>
      <c r="W22" s="89">
        <f t="shared" si="2"/>
        <v>-0.76190476190476186</v>
      </c>
      <c r="X22" s="89">
        <f t="shared" si="2"/>
        <v>0</v>
      </c>
      <c r="Y22" s="89">
        <f t="shared" si="2"/>
        <v>2.2000000000000002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U23" si="3">J17/I17-1</f>
        <v>0.5</v>
      </c>
      <c r="K23" s="89">
        <f t="shared" si="3"/>
        <v>0</v>
      </c>
      <c r="L23" s="89">
        <f t="shared" si="3"/>
        <v>-0.33333333333333337</v>
      </c>
      <c r="M23" s="89">
        <f t="shared" si="3"/>
        <v>0.5</v>
      </c>
      <c r="N23" s="89">
        <f t="shared" si="3"/>
        <v>0</v>
      </c>
      <c r="O23" s="89">
        <f t="shared" si="3"/>
        <v>0.66666666666666674</v>
      </c>
      <c r="P23" s="89">
        <f t="shared" si="3"/>
        <v>-0.19999999999999996</v>
      </c>
      <c r="Q23" s="89">
        <f t="shared" si="3"/>
        <v>0.25</v>
      </c>
      <c r="R23" s="89">
        <f t="shared" si="3"/>
        <v>-0.4</v>
      </c>
      <c r="S23" s="89">
        <f t="shared" si="3"/>
        <v>0</v>
      </c>
      <c r="T23" s="89">
        <f t="shared" si="3"/>
        <v>0.33333333333333326</v>
      </c>
      <c r="U23" s="89">
        <f t="shared" si="3"/>
        <v>0</v>
      </c>
      <c r="V23" s="89">
        <f t="shared" ref="V23" si="4">V17/U17-1</f>
        <v>0.25</v>
      </c>
      <c r="W23" s="89">
        <f t="shared" ref="W23" si="5">W17/V17-1</f>
        <v>-0.8</v>
      </c>
      <c r="X23" s="89">
        <f t="shared" ref="X23:Y23" si="6">X17/W17-1</f>
        <v>1</v>
      </c>
      <c r="Y23" s="89">
        <f t="shared" si="6"/>
        <v>2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7">I8/I5</f>
        <v>5.8577405857740586E-2</v>
      </c>
      <c r="J25" s="89">
        <f t="shared" si="7"/>
        <v>5.329153605015674E-2</v>
      </c>
      <c r="K25" s="89">
        <f t="shared" si="7"/>
        <v>4.8387096774193547E-2</v>
      </c>
      <c r="L25" s="89">
        <f t="shared" si="7"/>
        <v>5.2147239263803678E-2</v>
      </c>
      <c r="M25" s="89">
        <f t="shared" si="7"/>
        <v>3.3557046979865772E-2</v>
      </c>
      <c r="N25" s="89">
        <f t="shared" si="7"/>
        <v>2.1566401816118047E-2</v>
      </c>
      <c r="O25" s="89">
        <f t="shared" si="7"/>
        <v>3.4482758620689655E-2</v>
      </c>
      <c r="P25" s="89">
        <f t="shared" si="7"/>
        <v>1.9301470588235295E-2</v>
      </c>
      <c r="Q25" s="89">
        <f t="shared" si="7"/>
        <v>1.3390139987827145E-2</v>
      </c>
      <c r="R25" s="89">
        <f t="shared" si="7"/>
        <v>1.5429831006612785E-2</v>
      </c>
      <c r="S25" s="89">
        <f t="shared" si="7"/>
        <v>1.5027322404371584E-2</v>
      </c>
      <c r="T25" s="89">
        <f t="shared" si="7"/>
        <v>1.4449127031908489E-2</v>
      </c>
      <c r="U25" s="89">
        <f t="shared" si="7"/>
        <v>1.7964071856287425E-2</v>
      </c>
      <c r="V25" s="89">
        <f t="shared" si="7"/>
        <v>2.4761904761904763E-2</v>
      </c>
      <c r="W25" s="89">
        <f t="shared" ref="W25:X25" si="8">W8/W5</f>
        <v>8.1168831168831161E-3</v>
      </c>
      <c r="X25" s="89">
        <f t="shared" si="8"/>
        <v>1.2345679012345678E-2</v>
      </c>
      <c r="Y25" s="89">
        <f t="shared" ref="Y25" si="9">Y8/Y5</f>
        <v>2.732919254658385E-2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10">I8/I7</f>
        <v>0.18181818181818182</v>
      </c>
      <c r="J26" s="89">
        <f t="shared" si="10"/>
        <v>0.15315315315315314</v>
      </c>
      <c r="K26" s="89">
        <f t="shared" si="10"/>
        <v>0.16513761467889909</v>
      </c>
      <c r="L26" s="89">
        <f t="shared" si="10"/>
        <v>0.14912280701754385</v>
      </c>
      <c r="M26" s="89">
        <f t="shared" si="10"/>
        <v>0.14705882352941177</v>
      </c>
      <c r="N26" s="89">
        <f t="shared" si="10"/>
        <v>0.152</v>
      </c>
      <c r="O26" s="89">
        <f t="shared" si="10"/>
        <v>9.0163934426229511E-2</v>
      </c>
      <c r="P26" s="89">
        <f t="shared" si="10"/>
        <v>4.046242774566474E-2</v>
      </c>
      <c r="Q26" s="89">
        <f t="shared" si="10"/>
        <v>3.0470914127423823E-2</v>
      </c>
      <c r="R26" s="89">
        <f t="shared" si="10"/>
        <v>2.4193548387096774E-2</v>
      </c>
      <c r="S26" s="89">
        <f t="shared" si="10"/>
        <v>1.8803418803418803E-2</v>
      </c>
      <c r="T26" s="89">
        <f t="shared" si="10"/>
        <v>1.7582417582417582E-2</v>
      </c>
      <c r="U26" s="89">
        <f t="shared" si="10"/>
        <v>2.0801232665639446E-2</v>
      </c>
      <c r="V26" s="89">
        <f t="shared" si="10"/>
        <v>2.8729281767955802E-2</v>
      </c>
      <c r="W26" s="89">
        <f t="shared" ref="W26:X26" si="11">W8/W7</f>
        <v>1.050420168067227E-2</v>
      </c>
      <c r="X26" s="89">
        <f t="shared" si="11"/>
        <v>1.6901408450704224E-2</v>
      </c>
      <c r="Y26" s="89">
        <f t="shared" ref="Y26" si="12">Y8/Y7</f>
        <v>4.1353383458646614E-2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65" t="s">
        <v>3</v>
      </c>
      <c r="J28" s="65" t="s">
        <v>3</v>
      </c>
      <c r="K28" s="89">
        <f t="shared" ref="K28:V28" si="13">K15/K8</f>
        <v>5.5555555555555552E-2</v>
      </c>
      <c r="L28" s="89">
        <f t="shared" si="13"/>
        <v>5.8823529411764705E-2</v>
      </c>
      <c r="M28" s="89">
        <f t="shared" si="13"/>
        <v>0.05</v>
      </c>
      <c r="N28" s="89">
        <f t="shared" si="13"/>
        <v>5.2631578947368418E-2</v>
      </c>
      <c r="O28" s="89">
        <f t="shared" si="13"/>
        <v>4.5454545454545456E-2</v>
      </c>
      <c r="P28" s="89">
        <f t="shared" si="13"/>
        <v>4.7619047619047616E-2</v>
      </c>
      <c r="Q28" s="89">
        <f t="shared" si="13"/>
        <v>4.5454545454545456E-2</v>
      </c>
      <c r="R28" s="89">
        <f t="shared" si="13"/>
        <v>4.7619047619047616E-2</v>
      </c>
      <c r="S28" s="89">
        <f t="shared" si="13"/>
        <v>4.5454545454545456E-2</v>
      </c>
      <c r="T28" s="89">
        <f t="shared" si="13"/>
        <v>4.1666666666666664E-2</v>
      </c>
      <c r="U28" s="89">
        <f t="shared" si="13"/>
        <v>7.407407407407407E-2</v>
      </c>
      <c r="V28" s="89">
        <f t="shared" si="13"/>
        <v>0.11538461538461539</v>
      </c>
      <c r="W28" s="89">
        <f t="shared" ref="W28:X28" si="14">W15/W8</f>
        <v>0.6</v>
      </c>
      <c r="X28" s="89">
        <f t="shared" si="14"/>
        <v>0.5</v>
      </c>
      <c r="Y28" s="89">
        <f t="shared" ref="Y28" si="15">Y15/Y8</f>
        <v>0.18181818181818182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6">I10/I8</f>
        <v>0.35714285714285715</v>
      </c>
      <c r="J29" s="89">
        <f t="shared" si="16"/>
        <v>0.29411764705882354</v>
      </c>
      <c r="K29" s="89">
        <f t="shared" si="16"/>
        <v>0.27777777777777779</v>
      </c>
      <c r="L29" s="89">
        <f t="shared" si="16"/>
        <v>0.29411764705882354</v>
      </c>
      <c r="M29" s="89">
        <f t="shared" si="16"/>
        <v>0.25</v>
      </c>
      <c r="N29" s="89">
        <f t="shared" si="16"/>
        <v>0.21052631578947367</v>
      </c>
      <c r="O29" s="89">
        <f t="shared" si="16"/>
        <v>0.18181818181818182</v>
      </c>
      <c r="P29" s="89">
        <f t="shared" si="16"/>
        <v>0.19047619047619047</v>
      </c>
      <c r="Q29" s="89">
        <f t="shared" si="16"/>
        <v>0.18181818181818182</v>
      </c>
      <c r="R29" s="89">
        <f t="shared" si="16"/>
        <v>0.19047619047619047</v>
      </c>
      <c r="S29" s="89">
        <f t="shared" si="16"/>
        <v>0.18181818181818182</v>
      </c>
      <c r="T29" s="89">
        <f t="shared" si="16"/>
        <v>0.16666666666666666</v>
      </c>
      <c r="U29" s="89">
        <f t="shared" si="16"/>
        <v>0.18518518518518517</v>
      </c>
      <c r="V29" s="89">
        <f t="shared" si="16"/>
        <v>0.23076923076923078</v>
      </c>
      <c r="W29" s="89">
        <f t="shared" ref="W29:X29" si="17">W10/W8</f>
        <v>0.2</v>
      </c>
      <c r="X29" s="89">
        <f t="shared" si="17"/>
        <v>0.16666666666666666</v>
      </c>
      <c r="Y29" s="89">
        <f t="shared" ref="Y29" si="18">Y10/Y8</f>
        <v>0.22727272727272727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412</v>
      </c>
      <c r="J32" s="42">
        <v>374</v>
      </c>
      <c r="K32" s="42">
        <v>328</v>
      </c>
      <c r="L32" s="42">
        <v>265</v>
      </c>
      <c r="M32" s="42">
        <v>377</v>
      </c>
      <c r="N32" s="42">
        <v>364</v>
      </c>
      <c r="O32" s="42">
        <v>345</v>
      </c>
      <c r="P32" s="42">
        <v>641</v>
      </c>
      <c r="Q32" s="42">
        <v>686</v>
      </c>
      <c r="R32" s="42">
        <v>996</v>
      </c>
      <c r="S32" s="42">
        <v>2050</v>
      </c>
      <c r="T32" s="42">
        <v>989</v>
      </c>
      <c r="U32" s="42">
        <v>531</v>
      </c>
      <c r="V32" s="42">
        <v>835</v>
      </c>
      <c r="W32" s="42">
        <v>736</v>
      </c>
      <c r="X32" s="42">
        <v>927</v>
      </c>
      <c r="Y32" s="42">
        <v>1103</v>
      </c>
    </row>
    <row r="33" spans="1:25" x14ac:dyDescent="0.3">
      <c r="A33" s="16" t="s">
        <v>116</v>
      </c>
      <c r="B33" s="42">
        <v>338</v>
      </c>
      <c r="C33" s="42">
        <v>518</v>
      </c>
      <c r="D33" s="42">
        <v>415</v>
      </c>
      <c r="E33" s="42">
        <v>373</v>
      </c>
      <c r="F33" s="68">
        <v>407</v>
      </c>
      <c r="G33" s="68">
        <v>381</v>
      </c>
      <c r="H33" s="68">
        <v>284</v>
      </c>
      <c r="I33" s="68">
        <v>371</v>
      </c>
      <c r="J33" s="68">
        <v>331</v>
      </c>
      <c r="K33" s="68">
        <v>283</v>
      </c>
      <c r="L33" s="68">
        <v>220</v>
      </c>
      <c r="M33" s="68">
        <v>262</v>
      </c>
      <c r="N33" s="68">
        <v>245</v>
      </c>
      <c r="O33" s="68">
        <v>256</v>
      </c>
      <c r="P33" s="68">
        <v>213</v>
      </c>
      <c r="Q33" s="68">
        <v>175</v>
      </c>
      <c r="R33" s="42">
        <v>242</v>
      </c>
      <c r="S33" s="42">
        <v>1294</v>
      </c>
      <c r="T33" s="42">
        <v>163</v>
      </c>
      <c r="U33" s="42">
        <v>186</v>
      </c>
      <c r="V33" s="42">
        <v>171</v>
      </c>
      <c r="W33" s="42">
        <v>172</v>
      </c>
      <c r="X33" s="42">
        <v>250</v>
      </c>
      <c r="Y33" s="42">
        <v>260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41</v>
      </c>
      <c r="J34" s="68">
        <v>44</v>
      </c>
      <c r="K34" s="68">
        <v>44</v>
      </c>
      <c r="L34" s="68">
        <v>46</v>
      </c>
      <c r="M34" s="68">
        <v>114</v>
      </c>
      <c r="N34" s="68">
        <v>119</v>
      </c>
      <c r="O34" s="68">
        <v>89</v>
      </c>
      <c r="P34" s="68">
        <v>428</v>
      </c>
      <c r="Q34" s="42">
        <v>511</v>
      </c>
      <c r="R34" s="42">
        <v>755</v>
      </c>
      <c r="S34" s="42">
        <v>755</v>
      </c>
      <c r="T34" s="42">
        <v>827</v>
      </c>
      <c r="U34" s="42">
        <v>345</v>
      </c>
      <c r="V34" s="42">
        <v>664</v>
      </c>
      <c r="W34" s="42">
        <v>564</v>
      </c>
      <c r="X34" s="42">
        <v>677</v>
      </c>
      <c r="Y34" s="42">
        <v>843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9">I36+I44</f>
        <v>30</v>
      </c>
      <c r="J35" s="3">
        <f t="shared" si="19"/>
        <v>26</v>
      </c>
      <c r="K35" s="3">
        <f t="shared" si="19"/>
        <v>24</v>
      </c>
      <c r="L35" s="3">
        <f t="shared" si="19"/>
        <v>23</v>
      </c>
      <c r="M35" s="3">
        <f t="shared" si="19"/>
        <v>31</v>
      </c>
      <c r="N35" s="3">
        <f t="shared" si="19"/>
        <v>35</v>
      </c>
      <c r="O35" s="3">
        <f t="shared" si="19"/>
        <v>32</v>
      </c>
      <c r="P35" s="3">
        <f t="shared" si="19"/>
        <v>34</v>
      </c>
      <c r="Q35" s="3">
        <f t="shared" si="19"/>
        <v>28</v>
      </c>
      <c r="R35" s="3">
        <f t="shared" si="19"/>
        <v>31</v>
      </c>
      <c r="S35" s="3">
        <f t="shared" si="19"/>
        <v>41</v>
      </c>
      <c r="T35" s="3">
        <f t="shared" si="19"/>
        <v>39</v>
      </c>
      <c r="U35" s="3">
        <f t="shared" si="19"/>
        <v>51</v>
      </c>
      <c r="V35" s="3">
        <f t="shared" si="19"/>
        <v>76</v>
      </c>
      <c r="W35" s="3">
        <f t="shared" ref="W35:X35" si="20">W36+W44</f>
        <v>16</v>
      </c>
      <c r="X35" s="3">
        <f t="shared" si="20"/>
        <v>33</v>
      </c>
      <c r="Y35" s="3">
        <f t="shared" ref="Y35" si="21">Y36+Y44</f>
        <v>56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25</v>
      </c>
      <c r="J36" s="68">
        <v>20</v>
      </c>
      <c r="K36" s="68">
        <v>18</v>
      </c>
      <c r="L36" s="68">
        <v>17</v>
      </c>
      <c r="M36" s="68">
        <v>25</v>
      </c>
      <c r="N36" s="68">
        <v>28</v>
      </c>
      <c r="O36" s="68">
        <v>25</v>
      </c>
      <c r="P36" s="68">
        <v>30</v>
      </c>
      <c r="Q36" s="68">
        <v>24</v>
      </c>
      <c r="R36" s="42">
        <v>27</v>
      </c>
      <c r="S36" s="42">
        <v>38</v>
      </c>
      <c r="T36" s="42">
        <v>35</v>
      </c>
      <c r="U36" s="42">
        <v>46</v>
      </c>
      <c r="V36" s="42">
        <v>71</v>
      </c>
      <c r="W36" s="42">
        <v>15</v>
      </c>
      <c r="X36" s="42">
        <v>30</v>
      </c>
      <c r="Y36" s="42">
        <v>49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5</v>
      </c>
      <c r="J37" s="68">
        <v>3</v>
      </c>
      <c r="K37" s="68">
        <v>3</v>
      </c>
      <c r="L37" s="68">
        <v>2</v>
      </c>
      <c r="M37" s="68">
        <v>3</v>
      </c>
      <c r="N37" s="68">
        <v>4</v>
      </c>
      <c r="O37" s="68">
        <v>3</v>
      </c>
      <c r="P37" s="68">
        <v>4</v>
      </c>
      <c r="Q37" s="68">
        <v>3</v>
      </c>
      <c r="R37" s="42">
        <v>3</v>
      </c>
      <c r="S37" s="42">
        <v>4</v>
      </c>
      <c r="T37" s="42">
        <v>4</v>
      </c>
      <c r="U37" s="42">
        <v>5</v>
      </c>
      <c r="V37" s="42">
        <v>7</v>
      </c>
      <c r="W37" s="42">
        <v>2</v>
      </c>
      <c r="X37" s="42">
        <v>2</v>
      </c>
      <c r="Y37" s="42">
        <v>4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5</v>
      </c>
      <c r="J39" s="68">
        <v>3</v>
      </c>
      <c r="K39" s="68">
        <v>3</v>
      </c>
      <c r="L39" s="68">
        <v>2</v>
      </c>
      <c r="M39" s="68">
        <v>3</v>
      </c>
      <c r="N39" s="68">
        <v>4</v>
      </c>
      <c r="O39" s="68">
        <v>3</v>
      </c>
      <c r="P39" s="68">
        <v>4</v>
      </c>
      <c r="Q39" s="68">
        <v>3</v>
      </c>
      <c r="R39" s="42">
        <v>3</v>
      </c>
      <c r="S39" s="42">
        <v>4</v>
      </c>
      <c r="T39" s="42">
        <v>4</v>
      </c>
      <c r="U39" s="42">
        <v>5</v>
      </c>
      <c r="V39" s="42">
        <v>7</v>
      </c>
      <c r="W39" s="42">
        <v>2</v>
      </c>
      <c r="X39" s="42">
        <v>2</v>
      </c>
      <c r="Y39" s="42">
        <v>4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20</v>
      </c>
      <c r="J40" s="68">
        <v>16</v>
      </c>
      <c r="K40" s="68">
        <v>15</v>
      </c>
      <c r="L40" s="68">
        <v>15</v>
      </c>
      <c r="M40" s="68">
        <v>22</v>
      </c>
      <c r="N40" s="68">
        <v>24</v>
      </c>
      <c r="O40" s="68">
        <v>22</v>
      </c>
      <c r="P40" s="68">
        <v>26</v>
      </c>
      <c r="Q40" s="68">
        <v>21</v>
      </c>
      <c r="R40" s="42">
        <v>24</v>
      </c>
      <c r="S40" s="42">
        <v>34</v>
      </c>
      <c r="T40" s="42">
        <v>31</v>
      </c>
      <c r="U40" s="42">
        <v>41</v>
      </c>
      <c r="V40" s="42">
        <v>64</v>
      </c>
      <c r="W40" s="42">
        <v>14</v>
      </c>
      <c r="X40" s="42">
        <v>27</v>
      </c>
      <c r="Y40" s="42">
        <v>45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</v>
      </c>
      <c r="J42" s="68">
        <v>1</v>
      </c>
      <c r="K42" s="68">
        <v>1</v>
      </c>
      <c r="L42" s="68">
        <v>1</v>
      </c>
      <c r="M42" s="68">
        <v>2</v>
      </c>
      <c r="N42" s="68">
        <v>3</v>
      </c>
      <c r="O42" s="68">
        <v>3</v>
      </c>
      <c r="P42" s="68">
        <v>3</v>
      </c>
      <c r="Q42" s="68">
        <v>2</v>
      </c>
      <c r="R42" s="42">
        <v>4</v>
      </c>
      <c r="S42" s="42">
        <v>6</v>
      </c>
      <c r="T42" s="42">
        <v>5</v>
      </c>
      <c r="U42" s="42">
        <v>4</v>
      </c>
      <c r="V42" s="42">
        <v>4</v>
      </c>
      <c r="W42" s="42">
        <v>3</v>
      </c>
      <c r="X42" s="42">
        <v>2</v>
      </c>
      <c r="Y42" s="42">
        <v>3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19</v>
      </c>
      <c r="J43" s="68">
        <v>15</v>
      </c>
      <c r="K43" s="68">
        <v>14</v>
      </c>
      <c r="L43" s="68">
        <v>13</v>
      </c>
      <c r="M43" s="68">
        <v>20</v>
      </c>
      <c r="N43" s="68">
        <v>21</v>
      </c>
      <c r="O43" s="68">
        <v>19</v>
      </c>
      <c r="P43" s="68">
        <v>23</v>
      </c>
      <c r="Q43" s="68">
        <v>19</v>
      </c>
      <c r="R43" s="42">
        <v>20</v>
      </c>
      <c r="S43" s="42">
        <v>28</v>
      </c>
      <c r="T43" s="42">
        <v>26</v>
      </c>
      <c r="U43" s="42">
        <v>37</v>
      </c>
      <c r="V43" s="42">
        <v>59</v>
      </c>
      <c r="W43" s="42">
        <v>11</v>
      </c>
      <c r="X43" s="42">
        <v>25</v>
      </c>
      <c r="Y43" s="42">
        <v>43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5</v>
      </c>
      <c r="J44" s="68">
        <v>6</v>
      </c>
      <c r="K44" s="68">
        <v>6</v>
      </c>
      <c r="L44" s="68">
        <v>6</v>
      </c>
      <c r="M44" s="68">
        <v>6</v>
      </c>
      <c r="N44" s="68">
        <v>7</v>
      </c>
      <c r="O44" s="68">
        <v>7</v>
      </c>
      <c r="P44" s="68">
        <v>4</v>
      </c>
      <c r="Q44" s="68">
        <v>4</v>
      </c>
      <c r="R44" s="42">
        <v>4</v>
      </c>
      <c r="S44" s="42">
        <v>3</v>
      </c>
      <c r="T44" s="42">
        <v>4</v>
      </c>
      <c r="U44" s="42">
        <v>5</v>
      </c>
      <c r="V44" s="42">
        <v>5</v>
      </c>
      <c r="W44" s="42">
        <v>1</v>
      </c>
      <c r="X44" s="42">
        <v>3</v>
      </c>
      <c r="Y44" s="42">
        <v>7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2">J35/I35-1</f>
        <v>-0.1333333333333333</v>
      </c>
      <c r="K46" s="65">
        <f t="shared" si="22"/>
        <v>-7.6923076923076872E-2</v>
      </c>
      <c r="L46" s="65">
        <f t="shared" si="22"/>
        <v>-4.166666666666663E-2</v>
      </c>
      <c r="M46" s="65">
        <f t="shared" si="22"/>
        <v>0.34782608695652173</v>
      </c>
      <c r="N46" s="65">
        <f t="shared" si="22"/>
        <v>0.12903225806451624</v>
      </c>
      <c r="O46" s="65">
        <f t="shared" si="22"/>
        <v>-8.5714285714285743E-2</v>
      </c>
      <c r="P46" s="65">
        <f t="shared" si="22"/>
        <v>6.25E-2</v>
      </c>
      <c r="Q46" s="65">
        <f t="shared" si="22"/>
        <v>-0.17647058823529416</v>
      </c>
      <c r="R46" s="65">
        <f t="shared" si="22"/>
        <v>0.10714285714285721</v>
      </c>
      <c r="S46" s="65">
        <f t="shared" si="22"/>
        <v>0.32258064516129026</v>
      </c>
      <c r="T46" s="65">
        <f t="shared" si="22"/>
        <v>-4.8780487804878092E-2</v>
      </c>
      <c r="U46" s="65">
        <f t="shared" si="22"/>
        <v>0.30769230769230771</v>
      </c>
      <c r="V46" s="65">
        <f t="shared" si="22"/>
        <v>0.49019607843137258</v>
      </c>
      <c r="W46" s="65">
        <f t="shared" si="22"/>
        <v>-0.78947368421052633</v>
      </c>
      <c r="X46" s="65">
        <f t="shared" si="22"/>
        <v>1.0625</v>
      </c>
      <c r="Y46" s="65">
        <f t="shared" si="22"/>
        <v>0.69696969696969702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2"/>
        <v>-0.19999999999999996</v>
      </c>
      <c r="K47" s="65">
        <f t="shared" si="22"/>
        <v>-9.9999999999999978E-2</v>
      </c>
      <c r="L47" s="65">
        <f t="shared" si="22"/>
        <v>-5.555555555555558E-2</v>
      </c>
      <c r="M47" s="65">
        <f t="shared" si="22"/>
        <v>0.47058823529411775</v>
      </c>
      <c r="N47" s="65">
        <f t="shared" si="22"/>
        <v>0.12000000000000011</v>
      </c>
      <c r="O47" s="65">
        <f t="shared" si="22"/>
        <v>-0.1071428571428571</v>
      </c>
      <c r="P47" s="65">
        <f t="shared" si="22"/>
        <v>0.19999999999999996</v>
      </c>
      <c r="Q47" s="65">
        <f t="shared" si="22"/>
        <v>-0.19999999999999996</v>
      </c>
      <c r="R47" s="65">
        <f t="shared" si="22"/>
        <v>0.125</v>
      </c>
      <c r="S47" s="65">
        <f t="shared" si="22"/>
        <v>0.40740740740740744</v>
      </c>
      <c r="T47" s="65">
        <f t="shared" si="22"/>
        <v>-7.8947368421052655E-2</v>
      </c>
      <c r="U47" s="65">
        <f t="shared" si="22"/>
        <v>0.31428571428571428</v>
      </c>
      <c r="V47" s="65">
        <f t="shared" si="22"/>
        <v>0.54347826086956519</v>
      </c>
      <c r="W47" s="65">
        <f t="shared" si="22"/>
        <v>-0.78873239436619724</v>
      </c>
      <c r="X47" s="65">
        <f t="shared" si="22"/>
        <v>1</v>
      </c>
      <c r="Y47" s="65">
        <f t="shared" si="22"/>
        <v>0.6333333333333333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2"/>
        <v>-0.4</v>
      </c>
      <c r="K48" s="65">
        <f t="shared" si="22"/>
        <v>0</v>
      </c>
      <c r="L48" s="65">
        <f t="shared" si="22"/>
        <v>-0.33333333333333337</v>
      </c>
      <c r="M48" s="65">
        <f t="shared" si="22"/>
        <v>0.5</v>
      </c>
      <c r="N48" s="65">
        <f t="shared" si="22"/>
        <v>0.33333333333333326</v>
      </c>
      <c r="O48" s="65">
        <f t="shared" si="22"/>
        <v>-0.25</v>
      </c>
      <c r="P48" s="65">
        <f t="shared" si="22"/>
        <v>0.33333333333333326</v>
      </c>
      <c r="Q48" s="65">
        <f t="shared" si="22"/>
        <v>-0.25</v>
      </c>
      <c r="R48" s="65">
        <f t="shared" si="22"/>
        <v>0</v>
      </c>
      <c r="S48" s="65">
        <f t="shared" si="22"/>
        <v>0.33333333333333326</v>
      </c>
      <c r="T48" s="65">
        <f t="shared" si="22"/>
        <v>0</v>
      </c>
      <c r="U48" s="65">
        <f t="shared" si="22"/>
        <v>0.25</v>
      </c>
      <c r="V48" s="65">
        <f t="shared" si="22"/>
        <v>0.39999999999999991</v>
      </c>
      <c r="W48" s="65">
        <f t="shared" si="22"/>
        <v>-0.7142857142857143</v>
      </c>
      <c r="X48" s="65">
        <f t="shared" si="22"/>
        <v>0</v>
      </c>
      <c r="Y48" s="65">
        <f t="shared" si="22"/>
        <v>1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3">J40/I40-1</f>
        <v>-0.19999999999999996</v>
      </c>
      <c r="K49" s="65">
        <f t="shared" si="23"/>
        <v>-6.25E-2</v>
      </c>
      <c r="L49" s="65">
        <f t="shared" si="23"/>
        <v>0</v>
      </c>
      <c r="M49" s="65">
        <f t="shared" si="23"/>
        <v>0.46666666666666656</v>
      </c>
      <c r="N49" s="65">
        <f t="shared" si="23"/>
        <v>9.0909090909090828E-2</v>
      </c>
      <c r="O49" s="65">
        <f t="shared" si="23"/>
        <v>-8.333333333333337E-2</v>
      </c>
      <c r="P49" s="65">
        <f t="shared" si="23"/>
        <v>0.18181818181818188</v>
      </c>
      <c r="Q49" s="65">
        <f t="shared" si="23"/>
        <v>-0.19230769230769229</v>
      </c>
      <c r="R49" s="65">
        <f t="shared" si="23"/>
        <v>0.14285714285714279</v>
      </c>
      <c r="S49" s="65">
        <f t="shared" si="23"/>
        <v>0.41666666666666674</v>
      </c>
      <c r="T49" s="65">
        <f t="shared" si="23"/>
        <v>-8.8235294117647078E-2</v>
      </c>
      <c r="U49" s="65">
        <f t="shared" si="23"/>
        <v>0.32258064516129026</v>
      </c>
      <c r="V49" s="65">
        <f t="shared" si="23"/>
        <v>0.56097560975609762</v>
      </c>
      <c r="W49" s="65">
        <f t="shared" si="23"/>
        <v>-0.78125</v>
      </c>
      <c r="X49" s="65">
        <f t="shared" si="23"/>
        <v>0.9285714285714286</v>
      </c>
      <c r="Y49" s="65">
        <f t="shared" si="23"/>
        <v>0.66666666666666674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4">J44/I44-1</f>
        <v>0.19999999999999996</v>
      </c>
      <c r="K50" s="88">
        <f t="shared" si="24"/>
        <v>0</v>
      </c>
      <c r="L50" s="88">
        <f t="shared" si="24"/>
        <v>0</v>
      </c>
      <c r="M50" s="88">
        <f t="shared" si="24"/>
        <v>0</v>
      </c>
      <c r="N50" s="88">
        <f t="shared" si="24"/>
        <v>0.16666666666666674</v>
      </c>
      <c r="O50" s="88">
        <f t="shared" si="24"/>
        <v>0</v>
      </c>
      <c r="P50" s="88">
        <f t="shared" si="24"/>
        <v>-0.4285714285714286</v>
      </c>
      <c r="Q50" s="88">
        <f t="shared" si="24"/>
        <v>0</v>
      </c>
      <c r="R50" s="88">
        <f t="shared" si="24"/>
        <v>0</v>
      </c>
      <c r="S50" s="88">
        <f t="shared" si="24"/>
        <v>-0.25</v>
      </c>
      <c r="T50" s="88">
        <f t="shared" si="24"/>
        <v>0.33333333333333326</v>
      </c>
      <c r="U50" s="88">
        <f t="shared" si="24"/>
        <v>0.25</v>
      </c>
      <c r="V50" s="88">
        <f t="shared" si="24"/>
        <v>0</v>
      </c>
      <c r="W50" s="88">
        <f t="shared" si="24"/>
        <v>-0.8</v>
      </c>
      <c r="X50" s="88">
        <f t="shared" si="24"/>
        <v>2</v>
      </c>
      <c r="Y50" s="88">
        <f t="shared" si="24"/>
        <v>1.3333333333333335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5">I35/I32</f>
        <v>7.281553398058252E-2</v>
      </c>
      <c r="J52" s="65">
        <f t="shared" si="25"/>
        <v>6.9518716577540107E-2</v>
      </c>
      <c r="K52" s="65">
        <f t="shared" si="25"/>
        <v>7.3170731707317069E-2</v>
      </c>
      <c r="L52" s="65">
        <f t="shared" si="25"/>
        <v>8.6792452830188674E-2</v>
      </c>
      <c r="M52" s="65">
        <f t="shared" si="25"/>
        <v>8.2228116710875335E-2</v>
      </c>
      <c r="N52" s="65">
        <f t="shared" si="25"/>
        <v>9.6153846153846159E-2</v>
      </c>
      <c r="O52" s="65">
        <f t="shared" si="25"/>
        <v>9.2753623188405798E-2</v>
      </c>
      <c r="P52" s="65">
        <f t="shared" si="25"/>
        <v>5.3042121684867397E-2</v>
      </c>
      <c r="Q52" s="65">
        <f t="shared" si="25"/>
        <v>4.0816326530612242E-2</v>
      </c>
      <c r="R52" s="65">
        <f t="shared" si="25"/>
        <v>3.112449799196787E-2</v>
      </c>
      <c r="S52" s="65">
        <f t="shared" si="25"/>
        <v>0.02</v>
      </c>
      <c r="T52" s="65">
        <f t="shared" si="25"/>
        <v>3.9433771486349849E-2</v>
      </c>
      <c r="U52" s="65">
        <f t="shared" si="25"/>
        <v>9.6045197740112997E-2</v>
      </c>
      <c r="V52" s="65">
        <f t="shared" si="25"/>
        <v>9.1017964071856292E-2</v>
      </c>
      <c r="W52" s="65">
        <f t="shared" ref="W52:X52" si="26">W35/W32</f>
        <v>2.1739130434782608E-2</v>
      </c>
      <c r="X52" s="65">
        <f t="shared" si="26"/>
        <v>3.5598705501618123E-2</v>
      </c>
      <c r="Y52" s="65">
        <f t="shared" ref="Y52" si="27">Y35/Y32</f>
        <v>5.0770625566636446E-2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8">I35/I34</f>
        <v>0.73170731707317072</v>
      </c>
      <c r="J53" s="88">
        <f t="shared" si="28"/>
        <v>0.59090909090909094</v>
      </c>
      <c r="K53" s="88">
        <f t="shared" si="28"/>
        <v>0.54545454545454541</v>
      </c>
      <c r="L53" s="88">
        <f t="shared" si="28"/>
        <v>0.5</v>
      </c>
      <c r="M53" s="88">
        <f t="shared" si="28"/>
        <v>0.27192982456140352</v>
      </c>
      <c r="N53" s="88">
        <f t="shared" si="28"/>
        <v>0.29411764705882354</v>
      </c>
      <c r="O53" s="88">
        <f t="shared" si="28"/>
        <v>0.3595505617977528</v>
      </c>
      <c r="P53" s="88">
        <f t="shared" si="28"/>
        <v>7.9439252336448593E-2</v>
      </c>
      <c r="Q53" s="88">
        <f t="shared" si="28"/>
        <v>5.4794520547945202E-2</v>
      </c>
      <c r="R53" s="88">
        <f t="shared" si="28"/>
        <v>4.105960264900662E-2</v>
      </c>
      <c r="S53" s="88">
        <f t="shared" si="28"/>
        <v>5.4304635761589407E-2</v>
      </c>
      <c r="T53" s="88">
        <f t="shared" si="28"/>
        <v>4.7158403869407499E-2</v>
      </c>
      <c r="U53" s="88">
        <f t="shared" si="28"/>
        <v>0.14782608695652175</v>
      </c>
      <c r="V53" s="88">
        <f t="shared" si="28"/>
        <v>0.1144578313253012</v>
      </c>
      <c r="W53" s="88">
        <f t="shared" ref="W53:X53" si="29">W35/W34</f>
        <v>2.8368794326241134E-2</v>
      </c>
      <c r="X53" s="88">
        <f t="shared" si="29"/>
        <v>4.874446085672083E-2</v>
      </c>
      <c r="Y53" s="88">
        <f t="shared" ref="Y53" si="30">Y35/Y34</f>
        <v>6.6429418742585997E-2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1">I42/I35</f>
        <v>3.3333333333333333E-2</v>
      </c>
      <c r="J55" s="88">
        <f t="shared" si="31"/>
        <v>3.8461538461538464E-2</v>
      </c>
      <c r="K55" s="88">
        <f t="shared" si="31"/>
        <v>4.1666666666666664E-2</v>
      </c>
      <c r="L55" s="88">
        <f t="shared" si="31"/>
        <v>4.3478260869565216E-2</v>
      </c>
      <c r="M55" s="88">
        <f t="shared" si="31"/>
        <v>6.4516129032258063E-2</v>
      </c>
      <c r="N55" s="88">
        <f t="shared" si="31"/>
        <v>8.5714285714285715E-2</v>
      </c>
      <c r="O55" s="88">
        <f t="shared" si="31"/>
        <v>9.375E-2</v>
      </c>
      <c r="P55" s="88">
        <f t="shared" si="31"/>
        <v>8.8235294117647065E-2</v>
      </c>
      <c r="Q55" s="88">
        <f t="shared" si="31"/>
        <v>7.1428571428571425E-2</v>
      </c>
      <c r="R55" s="88">
        <f t="shared" si="31"/>
        <v>0.12903225806451613</v>
      </c>
      <c r="S55" s="88">
        <f t="shared" si="31"/>
        <v>0.14634146341463414</v>
      </c>
      <c r="T55" s="88">
        <f t="shared" si="31"/>
        <v>0.12820512820512819</v>
      </c>
      <c r="U55" s="88">
        <f t="shared" si="31"/>
        <v>7.8431372549019607E-2</v>
      </c>
      <c r="V55" s="88">
        <f t="shared" si="31"/>
        <v>5.2631578947368418E-2</v>
      </c>
      <c r="W55" s="88">
        <f t="shared" ref="W55:X55" si="32">W42/W35</f>
        <v>0.1875</v>
      </c>
      <c r="X55" s="88">
        <f t="shared" si="32"/>
        <v>6.0606060606060608E-2</v>
      </c>
      <c r="Y55" s="88">
        <f t="shared" ref="Y55" si="33">Y42/Y35</f>
        <v>5.3571428571428568E-2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4">I37/I35</f>
        <v>0.16666666666666666</v>
      </c>
      <c r="J56" s="65">
        <f t="shared" si="34"/>
        <v>0.11538461538461539</v>
      </c>
      <c r="K56" s="65">
        <f t="shared" si="34"/>
        <v>0.125</v>
      </c>
      <c r="L56" s="65">
        <f t="shared" si="34"/>
        <v>8.6956521739130432E-2</v>
      </c>
      <c r="M56" s="65">
        <f t="shared" si="34"/>
        <v>9.6774193548387094E-2</v>
      </c>
      <c r="N56" s="65">
        <f t="shared" si="34"/>
        <v>0.11428571428571428</v>
      </c>
      <c r="O56" s="65">
        <f t="shared" si="34"/>
        <v>9.375E-2</v>
      </c>
      <c r="P56" s="65">
        <f t="shared" si="34"/>
        <v>0.11764705882352941</v>
      </c>
      <c r="Q56" s="65">
        <f t="shared" si="34"/>
        <v>0.10714285714285714</v>
      </c>
      <c r="R56" s="65">
        <f t="shared" si="34"/>
        <v>9.6774193548387094E-2</v>
      </c>
      <c r="S56" s="65">
        <f t="shared" si="34"/>
        <v>9.7560975609756101E-2</v>
      </c>
      <c r="T56" s="65">
        <f t="shared" si="34"/>
        <v>0.10256410256410256</v>
      </c>
      <c r="U56" s="65">
        <f t="shared" si="34"/>
        <v>9.8039215686274508E-2</v>
      </c>
      <c r="V56" s="65">
        <f t="shared" si="34"/>
        <v>9.2105263157894732E-2</v>
      </c>
      <c r="W56" s="65">
        <f t="shared" ref="W56:X56" si="35">W37/W35</f>
        <v>0.125</v>
      </c>
      <c r="X56" s="65">
        <f t="shared" si="35"/>
        <v>6.0606060606060608E-2</v>
      </c>
      <c r="Y56" s="65">
        <f t="shared" ref="Y56" si="36">Y37/Y35</f>
        <v>7.1428571428571425E-2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7">I8-I35</f>
        <v>-16</v>
      </c>
      <c r="J59" s="42">
        <f t="shared" si="37"/>
        <v>-9</v>
      </c>
      <c r="K59" s="42">
        <f t="shared" si="37"/>
        <v>-6</v>
      </c>
      <c r="L59" s="42">
        <f t="shared" si="37"/>
        <v>-6</v>
      </c>
      <c r="M59" s="42">
        <f t="shared" si="37"/>
        <v>-11</v>
      </c>
      <c r="N59" s="42">
        <f t="shared" si="37"/>
        <v>-16</v>
      </c>
      <c r="O59" s="42">
        <f t="shared" si="37"/>
        <v>-10</v>
      </c>
      <c r="P59" s="42">
        <f t="shared" si="37"/>
        <v>-13</v>
      </c>
      <c r="Q59" s="42">
        <f t="shared" si="37"/>
        <v>-6</v>
      </c>
      <c r="R59" s="42">
        <f t="shared" si="37"/>
        <v>-10</v>
      </c>
      <c r="S59" s="42">
        <f t="shared" si="37"/>
        <v>-19</v>
      </c>
      <c r="T59" s="42">
        <f t="shared" si="37"/>
        <v>-15</v>
      </c>
      <c r="U59" s="42">
        <f t="shared" si="37"/>
        <v>-24</v>
      </c>
      <c r="V59" s="42">
        <f t="shared" si="37"/>
        <v>-50</v>
      </c>
      <c r="W59" s="42">
        <f t="shared" ref="W59:X59" si="38">W8-W35</f>
        <v>-11</v>
      </c>
      <c r="X59" s="42">
        <f t="shared" si="38"/>
        <v>-27</v>
      </c>
      <c r="Y59" s="42">
        <f t="shared" ref="Y59" si="39">Y8-Y35</f>
        <v>-34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40">(J59-I59)/ABS(I59)</f>
        <v>0.4375</v>
      </c>
      <c r="K61" s="87">
        <f t="shared" si="40"/>
        <v>0.33333333333333331</v>
      </c>
      <c r="L61" s="87">
        <f t="shared" si="40"/>
        <v>0</v>
      </c>
      <c r="M61" s="87">
        <f t="shared" si="40"/>
        <v>-0.83333333333333337</v>
      </c>
      <c r="N61" s="87">
        <f t="shared" si="40"/>
        <v>-0.45454545454545453</v>
      </c>
      <c r="O61" s="87">
        <f t="shared" si="40"/>
        <v>0.375</v>
      </c>
      <c r="P61" s="87">
        <f t="shared" si="40"/>
        <v>-0.3</v>
      </c>
      <c r="Q61" s="87">
        <f t="shared" si="40"/>
        <v>0.53846153846153844</v>
      </c>
      <c r="R61" s="87">
        <f t="shared" si="40"/>
        <v>-0.66666666666666663</v>
      </c>
      <c r="S61" s="87">
        <f t="shared" si="40"/>
        <v>-0.9</v>
      </c>
      <c r="T61" s="87">
        <f t="shared" si="40"/>
        <v>0.21052631578947367</v>
      </c>
      <c r="U61" s="87">
        <f t="shared" si="40"/>
        <v>-0.6</v>
      </c>
      <c r="V61" s="87">
        <f t="shared" si="40"/>
        <v>-1.0833333333333333</v>
      </c>
      <c r="W61" s="87">
        <f t="shared" si="40"/>
        <v>0.78</v>
      </c>
      <c r="X61" s="87">
        <f t="shared" si="40"/>
        <v>-1.4545454545454546</v>
      </c>
      <c r="Y61" s="87">
        <f t="shared" si="40"/>
        <v>-0.25925925925925924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303" priority="19" stopIfTrue="1" operator="lessThan">
      <formula>0</formula>
    </cfRule>
  </conditionalFormatting>
  <conditionalFormatting sqref="B19:V24 W19:Y29 V23:X23 I25:V26 B27:V27 K28:V28 I29:V29 Z34:HI35 Z51:HI53 I55:Y56">
    <cfRule type="cellIs" dxfId="302" priority="21" stopIfTrue="1" operator="lessThan">
      <formula>0</formula>
    </cfRule>
  </conditionalFormatting>
  <conditionalFormatting sqref="B48:Y51 B54:Y54 A57:U57 I59:Y59">
    <cfRule type="cellIs" dxfId="301" priority="4" stopIfTrue="1" operator="lessThan">
      <formula>0</formula>
    </cfRule>
  </conditionalFormatting>
  <conditionalFormatting sqref="C50:I50 B50:B51 I52:Y53">
    <cfRule type="cellIs" dxfId="300" priority="18" stopIfTrue="1" operator="lessThan">
      <formula>0</formula>
    </cfRule>
  </conditionalFormatting>
  <conditionalFormatting sqref="C19:Y23">
    <cfRule type="cellIs" dxfId="299" priority="2" operator="lessThan">
      <formula>0</formula>
    </cfRule>
  </conditionalFormatting>
  <conditionalFormatting sqref="J46:Y50">
    <cfRule type="cellIs" dxfId="298" priority="1" operator="lessThan">
      <formula>0</formula>
    </cfRule>
  </conditionalFormatting>
  <conditionalFormatting sqref="J61:Y61">
    <cfRule type="cellIs" dxfId="297" priority="3" stopIfTrue="1" operator="lessThan">
      <formula>0</formula>
    </cfRule>
  </conditionalFormatting>
  <conditionalFormatting sqref="M34:P34">
    <cfRule type="cellIs" dxfId="296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8"/>
  <dimension ref="A1:Y63"/>
  <sheetViews>
    <sheetView zoomScaleNormal="100"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24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101643</v>
      </c>
      <c r="C5" s="42">
        <v>127581</v>
      </c>
      <c r="D5" s="42">
        <v>118455</v>
      </c>
      <c r="E5" s="42">
        <v>115452</v>
      </c>
      <c r="F5" s="42">
        <v>115959</v>
      </c>
      <c r="G5" s="42">
        <v>129587</v>
      </c>
      <c r="H5" s="42">
        <v>141856</v>
      </c>
      <c r="I5" s="42">
        <v>156468</v>
      </c>
      <c r="J5" s="42">
        <v>159693</v>
      </c>
      <c r="K5" s="42">
        <v>176461</v>
      </c>
      <c r="L5" s="42">
        <v>150840</v>
      </c>
      <c r="M5" s="42">
        <v>187487</v>
      </c>
      <c r="N5" s="42">
        <v>224079</v>
      </c>
      <c r="O5" s="42">
        <v>243694</v>
      </c>
      <c r="P5" s="42">
        <v>255357</v>
      </c>
      <c r="Q5" s="42">
        <v>270952</v>
      </c>
      <c r="R5" s="42">
        <v>267794</v>
      </c>
      <c r="S5" s="42">
        <v>261553</v>
      </c>
      <c r="T5" s="42">
        <v>275645</v>
      </c>
      <c r="U5" s="42">
        <v>299176</v>
      </c>
      <c r="V5" s="42">
        <v>289849</v>
      </c>
      <c r="W5" s="42">
        <v>236067</v>
      </c>
      <c r="X5" s="42">
        <v>308267</v>
      </c>
      <c r="Y5" s="42">
        <v>362485</v>
      </c>
    </row>
    <row r="6" spans="1:25" x14ac:dyDescent="0.3">
      <c r="A6" s="67" t="s">
        <v>113</v>
      </c>
      <c r="B6" s="42">
        <v>86856</v>
      </c>
      <c r="C6" s="42">
        <v>111296</v>
      </c>
      <c r="D6" s="42">
        <v>101326</v>
      </c>
      <c r="E6" s="42">
        <v>97474</v>
      </c>
      <c r="F6" s="68">
        <v>97467</v>
      </c>
      <c r="G6" s="68">
        <v>110837</v>
      </c>
      <c r="H6" s="68">
        <v>120444</v>
      </c>
      <c r="I6" s="68">
        <v>133998</v>
      </c>
      <c r="J6" s="68">
        <v>136167</v>
      </c>
      <c r="K6" s="68">
        <v>151610</v>
      </c>
      <c r="L6" s="68">
        <v>129214</v>
      </c>
      <c r="M6" s="68">
        <v>163757</v>
      </c>
      <c r="N6" s="68">
        <v>198601</v>
      </c>
      <c r="O6" s="68">
        <v>216403</v>
      </c>
      <c r="P6" s="68">
        <v>226477</v>
      </c>
      <c r="Q6" s="68">
        <v>241486</v>
      </c>
      <c r="R6" s="42">
        <v>236766</v>
      </c>
      <c r="S6" s="42">
        <v>230520</v>
      </c>
      <c r="T6" s="42">
        <v>243865</v>
      </c>
      <c r="U6" s="42">
        <v>266324</v>
      </c>
      <c r="V6" s="42">
        <v>256980</v>
      </c>
      <c r="W6" s="42">
        <v>212606</v>
      </c>
      <c r="X6" s="42">
        <v>277213</v>
      </c>
      <c r="Y6" s="42">
        <v>324784</v>
      </c>
    </row>
    <row r="7" spans="1:25" x14ac:dyDescent="0.3">
      <c r="A7" s="67" t="s">
        <v>114</v>
      </c>
      <c r="B7" s="42">
        <v>14787</v>
      </c>
      <c r="C7" s="42">
        <v>16285</v>
      </c>
      <c r="D7" s="42">
        <v>17130</v>
      </c>
      <c r="E7" s="42">
        <v>17978</v>
      </c>
      <c r="F7" s="68">
        <v>18492</v>
      </c>
      <c r="G7" s="68">
        <v>18750</v>
      </c>
      <c r="H7" s="68">
        <v>21412</v>
      </c>
      <c r="I7" s="68">
        <v>22470</v>
      </c>
      <c r="J7" s="68">
        <v>23526</v>
      </c>
      <c r="K7" s="68">
        <v>24851</v>
      </c>
      <c r="L7" s="68">
        <v>21627</v>
      </c>
      <c r="M7" s="68">
        <v>23730</v>
      </c>
      <c r="N7" s="68">
        <v>25477</v>
      </c>
      <c r="O7" s="68">
        <v>27291</v>
      </c>
      <c r="P7" s="68">
        <v>28880</v>
      </c>
      <c r="Q7" s="42">
        <v>29466</v>
      </c>
      <c r="R7" s="42">
        <v>31028</v>
      </c>
      <c r="S7" s="42">
        <v>31034</v>
      </c>
      <c r="T7" s="42">
        <v>31780</v>
      </c>
      <c r="U7" s="42">
        <v>32852</v>
      </c>
      <c r="V7" s="42">
        <v>32869</v>
      </c>
      <c r="W7" s="42">
        <v>23461</v>
      </c>
      <c r="X7" s="42">
        <v>31054</v>
      </c>
      <c r="Y7" s="42">
        <v>37700</v>
      </c>
    </row>
    <row r="8" spans="1:25" x14ac:dyDescent="0.3">
      <c r="A8" s="69" t="s">
        <v>1</v>
      </c>
      <c r="B8" s="3">
        <f>B9+B17</f>
        <v>9910</v>
      </c>
      <c r="C8" s="3">
        <f t="shared" ref="C8:V8" si="0">C9+C17</f>
        <v>11095</v>
      </c>
      <c r="D8" s="3">
        <f t="shared" si="0"/>
        <v>11385</v>
      </c>
      <c r="E8" s="3">
        <f t="shared" si="0"/>
        <v>11999</v>
      </c>
      <c r="F8" s="3">
        <f t="shared" si="0"/>
        <v>12632</v>
      </c>
      <c r="G8" s="3">
        <f t="shared" si="0"/>
        <v>12870</v>
      </c>
      <c r="H8" s="3">
        <f t="shared" si="0"/>
        <v>14218</v>
      </c>
      <c r="I8" s="3">
        <f t="shared" si="0"/>
        <v>14923</v>
      </c>
      <c r="J8" s="3">
        <f t="shared" si="0"/>
        <v>14712</v>
      </c>
      <c r="K8" s="3">
        <f t="shared" si="0"/>
        <v>15643</v>
      </c>
      <c r="L8" s="3">
        <f t="shared" si="0"/>
        <v>12620</v>
      </c>
      <c r="M8" s="3">
        <f t="shared" si="0"/>
        <v>13835</v>
      </c>
      <c r="N8" s="3">
        <f t="shared" si="0"/>
        <v>14468</v>
      </c>
      <c r="O8" s="3">
        <f t="shared" si="0"/>
        <v>15469</v>
      </c>
      <c r="P8" s="3">
        <f t="shared" si="0"/>
        <v>16256</v>
      </c>
      <c r="Q8" s="3">
        <f t="shared" si="0"/>
        <v>16844</v>
      </c>
      <c r="R8" s="3">
        <f t="shared" si="0"/>
        <v>17408</v>
      </c>
      <c r="S8" s="3">
        <f t="shared" si="0"/>
        <v>17532</v>
      </c>
      <c r="T8" s="3">
        <f t="shared" si="0"/>
        <v>17604</v>
      </c>
      <c r="U8" s="3">
        <f t="shared" si="0"/>
        <v>18269</v>
      </c>
      <c r="V8" s="3">
        <f t="shared" si="0"/>
        <v>17581</v>
      </c>
      <c r="W8" s="3">
        <f t="shared" ref="W8:X8" si="1">W9+W17</f>
        <v>9870</v>
      </c>
      <c r="X8" s="3">
        <f t="shared" si="1"/>
        <v>14083</v>
      </c>
      <c r="Y8" s="3">
        <f t="shared" ref="Y8" si="2">Y9+Y17</f>
        <v>17946</v>
      </c>
    </row>
    <row r="9" spans="1:25" x14ac:dyDescent="0.3">
      <c r="A9" s="70" t="s">
        <v>107</v>
      </c>
      <c r="B9" s="42">
        <v>9235</v>
      </c>
      <c r="C9" s="42">
        <v>10350</v>
      </c>
      <c r="D9" s="42">
        <v>10690</v>
      </c>
      <c r="E9" s="42">
        <v>11150</v>
      </c>
      <c r="F9" s="68">
        <v>11853</v>
      </c>
      <c r="G9" s="68">
        <v>11996</v>
      </c>
      <c r="H9" s="68">
        <v>13269</v>
      </c>
      <c r="I9" s="68">
        <v>13751</v>
      </c>
      <c r="J9" s="68">
        <v>13438</v>
      </c>
      <c r="K9" s="68">
        <v>14129</v>
      </c>
      <c r="L9" s="68">
        <v>11361</v>
      </c>
      <c r="M9" s="68">
        <v>11981</v>
      </c>
      <c r="N9" s="68">
        <v>12304</v>
      </c>
      <c r="O9" s="68">
        <v>13090</v>
      </c>
      <c r="P9" s="68">
        <v>13820</v>
      </c>
      <c r="Q9" s="68">
        <v>14322</v>
      </c>
      <c r="R9" s="42">
        <v>14964</v>
      </c>
      <c r="S9" s="42">
        <v>15260</v>
      </c>
      <c r="T9" s="42">
        <v>15688</v>
      </c>
      <c r="U9" s="42">
        <v>16091</v>
      </c>
      <c r="V9" s="42">
        <v>15263</v>
      </c>
      <c r="W9" s="42">
        <v>8855</v>
      </c>
      <c r="X9" s="42">
        <v>12099</v>
      </c>
      <c r="Y9" s="42">
        <v>15480</v>
      </c>
    </row>
    <row r="10" spans="1:25" x14ac:dyDescent="0.3">
      <c r="A10" s="71" t="s">
        <v>201</v>
      </c>
      <c r="B10" s="42">
        <v>6159</v>
      </c>
      <c r="C10" s="42">
        <v>6527</v>
      </c>
      <c r="D10" s="42">
        <v>6694</v>
      </c>
      <c r="E10" s="42">
        <v>6968</v>
      </c>
      <c r="F10" s="68">
        <v>7570</v>
      </c>
      <c r="G10" s="68">
        <v>7248</v>
      </c>
      <c r="H10" s="68">
        <v>8069</v>
      </c>
      <c r="I10" s="68">
        <v>8342</v>
      </c>
      <c r="J10" s="68">
        <v>7848</v>
      </c>
      <c r="K10" s="68">
        <v>8302</v>
      </c>
      <c r="L10" s="68">
        <v>6430</v>
      </c>
      <c r="M10" s="68">
        <v>6930</v>
      </c>
      <c r="N10" s="68">
        <v>6793</v>
      </c>
      <c r="O10" s="68">
        <v>6957</v>
      </c>
      <c r="P10" s="68">
        <v>7250</v>
      </c>
      <c r="Q10" s="68">
        <v>7446</v>
      </c>
      <c r="R10" s="42">
        <v>7621</v>
      </c>
      <c r="S10" s="42">
        <v>7707</v>
      </c>
      <c r="T10" s="42">
        <v>7522</v>
      </c>
      <c r="U10" s="42">
        <v>7772</v>
      </c>
      <c r="V10" s="42">
        <v>7777</v>
      </c>
      <c r="W10" s="42">
        <v>5868</v>
      </c>
      <c r="X10" s="42">
        <v>7891</v>
      </c>
      <c r="Y10" s="42">
        <v>9937</v>
      </c>
    </row>
    <row r="11" spans="1:25" x14ac:dyDescent="0.3">
      <c r="A11" s="72" t="s">
        <v>202</v>
      </c>
      <c r="B11" s="42">
        <v>4822</v>
      </c>
      <c r="C11" s="42">
        <v>4878</v>
      </c>
      <c r="D11" s="42">
        <v>5039</v>
      </c>
      <c r="E11" s="42">
        <v>5234</v>
      </c>
      <c r="F11" s="68">
        <v>5787</v>
      </c>
      <c r="G11" s="68">
        <v>5360</v>
      </c>
      <c r="H11" s="68">
        <v>6097</v>
      </c>
      <c r="I11" s="68">
        <v>6193</v>
      </c>
      <c r="J11" s="68">
        <v>5758</v>
      </c>
      <c r="K11" s="68">
        <v>6329</v>
      </c>
      <c r="L11" s="68">
        <v>4859</v>
      </c>
      <c r="M11" s="68">
        <v>5386</v>
      </c>
      <c r="N11" s="68">
        <v>5311</v>
      </c>
      <c r="O11" s="68">
        <v>5549</v>
      </c>
      <c r="P11" s="68">
        <v>5805</v>
      </c>
      <c r="Q11" s="68">
        <v>5945</v>
      </c>
      <c r="R11" s="42">
        <v>6114</v>
      </c>
      <c r="S11" s="42">
        <v>6153</v>
      </c>
      <c r="T11" s="42">
        <v>5932</v>
      </c>
      <c r="U11" s="42">
        <v>6184</v>
      </c>
      <c r="V11" s="42">
        <v>6413</v>
      </c>
      <c r="W11" s="42">
        <v>5426</v>
      </c>
      <c r="X11" s="42">
        <v>7323</v>
      </c>
      <c r="Y11" s="42">
        <v>9182</v>
      </c>
    </row>
    <row r="12" spans="1:25" x14ac:dyDescent="0.3">
      <c r="A12" s="72" t="s">
        <v>203</v>
      </c>
      <c r="B12" s="42">
        <v>1337</v>
      </c>
      <c r="C12" s="42">
        <v>1650</v>
      </c>
      <c r="D12" s="42">
        <v>1654</v>
      </c>
      <c r="E12" s="42">
        <v>1734</v>
      </c>
      <c r="F12" s="68">
        <v>1783</v>
      </c>
      <c r="G12" s="68">
        <v>1888</v>
      </c>
      <c r="H12" s="68">
        <v>1971</v>
      </c>
      <c r="I12" s="68">
        <v>2149</v>
      </c>
      <c r="J12" s="68">
        <v>2090</v>
      </c>
      <c r="K12" s="68">
        <v>1973</v>
      </c>
      <c r="L12" s="68">
        <v>1571</v>
      </c>
      <c r="M12" s="68">
        <v>1545</v>
      </c>
      <c r="N12" s="68">
        <v>1482</v>
      </c>
      <c r="O12" s="68">
        <v>1408</v>
      </c>
      <c r="P12" s="68">
        <v>1446</v>
      </c>
      <c r="Q12" s="68">
        <v>1501</v>
      </c>
      <c r="R12" s="42">
        <v>1507</v>
      </c>
      <c r="S12" s="42">
        <v>1553</v>
      </c>
      <c r="T12" s="42">
        <v>1590</v>
      </c>
      <c r="U12" s="42">
        <v>1588</v>
      </c>
      <c r="V12" s="42">
        <v>1364</v>
      </c>
      <c r="W12" s="42">
        <v>442</v>
      </c>
      <c r="X12" s="42">
        <v>567</v>
      </c>
      <c r="Y12" s="42">
        <v>755</v>
      </c>
    </row>
    <row r="13" spans="1:25" x14ac:dyDescent="0.3">
      <c r="A13" s="71" t="s">
        <v>204</v>
      </c>
      <c r="B13" s="42">
        <v>3077</v>
      </c>
      <c r="C13" s="42">
        <v>3822</v>
      </c>
      <c r="D13" s="42">
        <v>3996</v>
      </c>
      <c r="E13" s="42">
        <v>4182</v>
      </c>
      <c r="F13" s="68">
        <v>4283</v>
      </c>
      <c r="G13" s="68">
        <v>4748</v>
      </c>
      <c r="H13" s="68">
        <v>5200</v>
      </c>
      <c r="I13" s="68">
        <v>5409</v>
      </c>
      <c r="J13" s="68">
        <v>5590</v>
      </c>
      <c r="K13" s="68">
        <v>5826</v>
      </c>
      <c r="L13" s="68">
        <v>4931</v>
      </c>
      <c r="M13" s="68">
        <v>5050</v>
      </c>
      <c r="N13" s="68">
        <v>5511</v>
      </c>
      <c r="O13" s="68">
        <v>6132</v>
      </c>
      <c r="P13" s="68">
        <v>6569</v>
      </c>
      <c r="Q13" s="68">
        <v>6876</v>
      </c>
      <c r="R13" s="42">
        <v>7343</v>
      </c>
      <c r="S13" s="42">
        <v>7553</v>
      </c>
      <c r="T13" s="42">
        <v>8166</v>
      </c>
      <c r="U13" s="42">
        <v>8319</v>
      </c>
      <c r="V13" s="42">
        <v>7486</v>
      </c>
      <c r="W13" s="42">
        <v>2987</v>
      </c>
      <c r="X13" s="42">
        <v>4208</v>
      </c>
      <c r="Y13" s="42">
        <v>5543</v>
      </c>
    </row>
    <row r="14" spans="1:25" x14ac:dyDescent="0.3">
      <c r="A14" s="72" t="s">
        <v>205</v>
      </c>
      <c r="B14" s="42">
        <v>167</v>
      </c>
      <c r="C14" s="42">
        <v>167</v>
      </c>
      <c r="D14" s="42">
        <v>166</v>
      </c>
      <c r="E14" s="42">
        <v>166</v>
      </c>
      <c r="F14" s="68">
        <v>166</v>
      </c>
      <c r="G14" s="68">
        <v>165</v>
      </c>
      <c r="H14" s="68">
        <v>165</v>
      </c>
      <c r="I14" s="68">
        <v>164</v>
      </c>
      <c r="J14" s="68">
        <v>164</v>
      </c>
      <c r="K14" s="68">
        <v>164</v>
      </c>
      <c r="L14" s="68">
        <v>163</v>
      </c>
      <c r="M14" s="68">
        <v>163</v>
      </c>
      <c r="N14" s="68">
        <v>158</v>
      </c>
      <c r="O14" s="68">
        <v>143</v>
      </c>
      <c r="P14" s="68">
        <v>126</v>
      </c>
      <c r="Q14" s="68">
        <v>109</v>
      </c>
      <c r="R14" s="42">
        <v>94</v>
      </c>
      <c r="S14" s="42">
        <v>83</v>
      </c>
      <c r="T14" s="42">
        <v>75</v>
      </c>
      <c r="U14" s="42">
        <v>71</v>
      </c>
      <c r="V14" s="42">
        <v>69</v>
      </c>
      <c r="W14" s="42">
        <v>18</v>
      </c>
      <c r="X14" s="42">
        <v>20</v>
      </c>
      <c r="Y14" s="42">
        <v>58</v>
      </c>
    </row>
    <row r="15" spans="1:25" x14ac:dyDescent="0.3">
      <c r="A15" s="72" t="s">
        <v>206</v>
      </c>
      <c r="B15" s="42">
        <v>132</v>
      </c>
      <c r="C15" s="42">
        <v>143</v>
      </c>
      <c r="D15" s="42">
        <v>164</v>
      </c>
      <c r="E15" s="42">
        <v>185</v>
      </c>
      <c r="F15" s="68">
        <v>201</v>
      </c>
      <c r="G15" s="68">
        <v>214</v>
      </c>
      <c r="H15" s="68">
        <v>233</v>
      </c>
      <c r="I15" s="68">
        <v>247</v>
      </c>
      <c r="J15" s="68">
        <v>265</v>
      </c>
      <c r="K15" s="68">
        <v>280</v>
      </c>
      <c r="L15" s="68">
        <v>298</v>
      </c>
      <c r="M15" s="68">
        <v>318</v>
      </c>
      <c r="N15" s="68">
        <v>369</v>
      </c>
      <c r="O15" s="68">
        <v>413</v>
      </c>
      <c r="P15" s="68">
        <v>449</v>
      </c>
      <c r="Q15" s="68">
        <v>496</v>
      </c>
      <c r="R15" s="42">
        <v>535</v>
      </c>
      <c r="S15" s="42">
        <v>541</v>
      </c>
      <c r="T15" s="42">
        <v>536</v>
      </c>
      <c r="U15" s="42">
        <v>529</v>
      </c>
      <c r="V15" s="42">
        <v>525</v>
      </c>
      <c r="W15" s="42">
        <v>435</v>
      </c>
      <c r="X15" s="42">
        <v>430</v>
      </c>
      <c r="Y15" s="42">
        <v>518</v>
      </c>
    </row>
    <row r="16" spans="1:25" x14ac:dyDescent="0.3">
      <c r="A16" s="72" t="s">
        <v>207</v>
      </c>
      <c r="B16" s="42">
        <v>2777</v>
      </c>
      <c r="C16" s="42">
        <v>3512</v>
      </c>
      <c r="D16" s="42">
        <v>3666</v>
      </c>
      <c r="E16" s="42">
        <v>3831</v>
      </c>
      <c r="F16" s="68">
        <v>3917</v>
      </c>
      <c r="G16" s="68">
        <v>4369</v>
      </c>
      <c r="H16" s="68">
        <v>4803</v>
      </c>
      <c r="I16" s="68">
        <v>4997</v>
      </c>
      <c r="J16" s="68">
        <v>5160</v>
      </c>
      <c r="K16" s="68">
        <v>5383</v>
      </c>
      <c r="L16" s="68">
        <v>4470</v>
      </c>
      <c r="M16" s="68">
        <v>4569</v>
      </c>
      <c r="N16" s="68">
        <v>4985</v>
      </c>
      <c r="O16" s="68">
        <v>5577</v>
      </c>
      <c r="P16" s="68">
        <v>5994</v>
      </c>
      <c r="Q16" s="68">
        <v>6271</v>
      </c>
      <c r="R16" s="42">
        <v>6714</v>
      </c>
      <c r="S16" s="42">
        <v>6929</v>
      </c>
      <c r="T16" s="42">
        <v>7555</v>
      </c>
      <c r="U16" s="42">
        <v>7718</v>
      </c>
      <c r="V16" s="42">
        <v>6892</v>
      </c>
      <c r="W16" s="42">
        <v>2534</v>
      </c>
      <c r="X16" s="42">
        <v>3758</v>
      </c>
      <c r="Y16" s="42">
        <v>4967</v>
      </c>
    </row>
    <row r="17" spans="1:25" x14ac:dyDescent="0.3">
      <c r="A17" s="70" t="s">
        <v>108</v>
      </c>
      <c r="B17" s="42">
        <v>675</v>
      </c>
      <c r="C17" s="42">
        <v>745</v>
      </c>
      <c r="D17" s="42">
        <v>695</v>
      </c>
      <c r="E17" s="42">
        <v>849</v>
      </c>
      <c r="F17" s="68">
        <v>779</v>
      </c>
      <c r="G17" s="68">
        <v>874</v>
      </c>
      <c r="H17" s="68">
        <v>949</v>
      </c>
      <c r="I17" s="68">
        <v>1172</v>
      </c>
      <c r="J17" s="68">
        <v>1274</v>
      </c>
      <c r="K17" s="68">
        <v>1514</v>
      </c>
      <c r="L17" s="68">
        <v>1259</v>
      </c>
      <c r="M17" s="68">
        <v>1854</v>
      </c>
      <c r="N17" s="68">
        <v>2164</v>
      </c>
      <c r="O17" s="68">
        <v>2379</v>
      </c>
      <c r="P17" s="68">
        <v>2436</v>
      </c>
      <c r="Q17" s="68">
        <v>2522</v>
      </c>
      <c r="R17" s="42">
        <v>2444</v>
      </c>
      <c r="S17" s="42">
        <v>2272</v>
      </c>
      <c r="T17" s="42">
        <v>1916</v>
      </c>
      <c r="U17" s="42">
        <v>2178</v>
      </c>
      <c r="V17" s="42">
        <v>2318</v>
      </c>
      <c r="W17" s="42">
        <v>1015</v>
      </c>
      <c r="X17" s="42">
        <v>1984</v>
      </c>
      <c r="Y17" s="42">
        <v>2466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0.11957618567103934</v>
      </c>
      <c r="D19" s="89">
        <f t="shared" si="3"/>
        <v>2.6137899954934651E-2</v>
      </c>
      <c r="E19" s="89">
        <f t="shared" si="3"/>
        <v>5.3930610452349592E-2</v>
      </c>
      <c r="F19" s="89">
        <f t="shared" si="3"/>
        <v>5.2754396199683251E-2</v>
      </c>
      <c r="G19" s="89">
        <f t="shared" si="3"/>
        <v>1.884103863204567E-2</v>
      </c>
      <c r="H19" s="89">
        <f t="shared" si="3"/>
        <v>0.10473970473970473</v>
      </c>
      <c r="I19" s="89">
        <f t="shared" si="3"/>
        <v>4.958503305668871E-2</v>
      </c>
      <c r="J19" s="89">
        <f t="shared" si="3"/>
        <v>-1.4139248140454308E-2</v>
      </c>
      <c r="K19" s="89">
        <f t="shared" si="3"/>
        <v>6.3281674823273626E-2</v>
      </c>
      <c r="L19" s="89">
        <f t="shared" si="3"/>
        <v>-0.19324937671802089</v>
      </c>
      <c r="M19" s="89">
        <f t="shared" si="3"/>
        <v>9.6275752773375523E-2</v>
      </c>
      <c r="N19" s="89">
        <f t="shared" si="3"/>
        <v>4.5753523671846708E-2</v>
      </c>
      <c r="O19" s="89">
        <f t="shared" si="3"/>
        <v>6.9187171689245153E-2</v>
      </c>
      <c r="P19" s="89">
        <f t="shared" si="3"/>
        <v>5.0875945439265546E-2</v>
      </c>
      <c r="Q19" s="89">
        <f t="shared" si="3"/>
        <v>3.6171259842519676E-2</v>
      </c>
      <c r="R19" s="89">
        <f t="shared" si="3"/>
        <v>3.3483733080028388E-2</v>
      </c>
      <c r="S19" s="89">
        <f t="shared" si="3"/>
        <v>7.1231617647058432E-3</v>
      </c>
      <c r="T19" s="89">
        <f t="shared" si="3"/>
        <v>4.1067761806981018E-3</v>
      </c>
      <c r="U19" s="89">
        <f t="shared" si="3"/>
        <v>3.7775505566916667E-2</v>
      </c>
      <c r="V19" s="89">
        <f t="shared" si="3"/>
        <v>-3.765942306639658E-2</v>
      </c>
      <c r="W19" s="89">
        <f t="shared" si="3"/>
        <v>-0.43859848700301463</v>
      </c>
      <c r="X19" s="89">
        <f t="shared" si="3"/>
        <v>0.42684903748733527</v>
      </c>
      <c r="Y19" s="89">
        <f t="shared" si="3"/>
        <v>0.27430235035148764</v>
      </c>
    </row>
    <row r="20" spans="1:25" x14ac:dyDescent="0.3">
      <c r="A20" s="73" t="s">
        <v>4</v>
      </c>
      <c r="B20" s="65" t="s">
        <v>3</v>
      </c>
      <c r="C20" s="89">
        <f t="shared" si="3"/>
        <v>0.12073632918245814</v>
      </c>
      <c r="D20" s="89">
        <f t="shared" si="3"/>
        <v>3.2850241545893777E-2</v>
      </c>
      <c r="E20" s="89">
        <f t="shared" si="3"/>
        <v>4.3030869971936392E-2</v>
      </c>
      <c r="F20" s="89">
        <f t="shared" si="3"/>
        <v>6.3049327354260054E-2</v>
      </c>
      <c r="G20" s="89">
        <f t="shared" si="3"/>
        <v>1.2064456255800327E-2</v>
      </c>
      <c r="H20" s="89">
        <f t="shared" si="3"/>
        <v>0.10611870623541186</v>
      </c>
      <c r="I20" s="89">
        <f t="shared" si="3"/>
        <v>3.6325269424975604E-2</v>
      </c>
      <c r="J20" s="89">
        <f t="shared" si="3"/>
        <v>-2.2761980946840232E-2</v>
      </c>
      <c r="K20" s="89">
        <f t="shared" si="3"/>
        <v>5.1421342461675845E-2</v>
      </c>
      <c r="L20" s="89">
        <f t="shared" si="3"/>
        <v>-0.19590912308018971</v>
      </c>
      <c r="M20" s="89">
        <f t="shared" si="3"/>
        <v>5.4572660857318933E-2</v>
      </c>
      <c r="N20" s="89">
        <f t="shared" si="3"/>
        <v>2.695935230782065E-2</v>
      </c>
      <c r="O20" s="89">
        <f t="shared" si="3"/>
        <v>6.3881664499349844E-2</v>
      </c>
      <c r="P20" s="89">
        <f t="shared" si="3"/>
        <v>5.5767761650114656E-2</v>
      </c>
      <c r="Q20" s="89">
        <f t="shared" si="3"/>
        <v>3.632416787264825E-2</v>
      </c>
      <c r="R20" s="89">
        <f t="shared" si="3"/>
        <v>4.4826141600335045E-2</v>
      </c>
      <c r="S20" s="89">
        <f t="shared" si="3"/>
        <v>1.9780807270783241E-2</v>
      </c>
      <c r="T20" s="89">
        <f t="shared" si="3"/>
        <v>2.804718217562252E-2</v>
      </c>
      <c r="U20" s="89">
        <f t="shared" si="3"/>
        <v>2.5688424273329957E-2</v>
      </c>
      <c r="V20" s="89">
        <f t="shared" si="3"/>
        <v>-5.1457336399229336E-2</v>
      </c>
      <c r="W20" s="89">
        <f t="shared" si="3"/>
        <v>-0.41983882591888877</v>
      </c>
      <c r="X20" s="89">
        <f t="shared" si="3"/>
        <v>0.36634669678147946</v>
      </c>
      <c r="Y20" s="89">
        <f t="shared" si="3"/>
        <v>0.27944458219687585</v>
      </c>
    </row>
    <row r="21" spans="1:25" x14ac:dyDescent="0.3">
      <c r="A21" s="74" t="s">
        <v>208</v>
      </c>
      <c r="B21" s="65" t="s">
        <v>3</v>
      </c>
      <c r="C21" s="89">
        <f>C10/B10-1</f>
        <v>5.9749959408994968E-2</v>
      </c>
      <c r="D21" s="89">
        <f t="shared" si="3"/>
        <v>2.5586027271334411E-2</v>
      </c>
      <c r="E21" s="89">
        <f t="shared" si="3"/>
        <v>4.093217806991345E-2</v>
      </c>
      <c r="F21" s="89">
        <f t="shared" si="3"/>
        <v>8.6394948335246857E-2</v>
      </c>
      <c r="G21" s="89">
        <f t="shared" si="3"/>
        <v>-4.2536327608982849E-2</v>
      </c>
      <c r="H21" s="89">
        <f t="shared" si="3"/>
        <v>0.11327262693156737</v>
      </c>
      <c r="I21" s="89">
        <f t="shared" si="3"/>
        <v>3.3833188747056653E-2</v>
      </c>
      <c r="J21" s="89">
        <f t="shared" si="3"/>
        <v>-5.9218412850635338E-2</v>
      </c>
      <c r="K21" s="89">
        <f t="shared" si="3"/>
        <v>5.7849133537206887E-2</v>
      </c>
      <c r="L21" s="89">
        <f t="shared" si="3"/>
        <v>-0.22548783425680563</v>
      </c>
      <c r="M21" s="89">
        <f t="shared" si="3"/>
        <v>7.7760497667185069E-2</v>
      </c>
      <c r="N21" s="89">
        <f t="shared" si="3"/>
        <v>-1.976911976911977E-2</v>
      </c>
      <c r="O21" s="89">
        <f t="shared" si="3"/>
        <v>2.4142499631974124E-2</v>
      </c>
      <c r="P21" s="89">
        <f t="shared" si="3"/>
        <v>4.2115854535000663E-2</v>
      </c>
      <c r="Q21" s="89">
        <f t="shared" si="3"/>
        <v>2.7034482758620637E-2</v>
      </c>
      <c r="R21" s="89">
        <f t="shared" si="3"/>
        <v>2.3502551705613772E-2</v>
      </c>
      <c r="S21" s="89">
        <f t="shared" si="3"/>
        <v>1.1284608319118261E-2</v>
      </c>
      <c r="T21" s="89">
        <f t="shared" si="3"/>
        <v>-2.4004152069547202E-2</v>
      </c>
      <c r="U21" s="89">
        <f t="shared" si="3"/>
        <v>3.3235841531507493E-2</v>
      </c>
      <c r="V21" s="89">
        <f t="shared" si="3"/>
        <v>6.4333504889346749E-4</v>
      </c>
      <c r="W21" s="89">
        <f t="shared" si="3"/>
        <v>-0.24546740388324551</v>
      </c>
      <c r="X21" s="89">
        <f t="shared" si="3"/>
        <v>0.34475119291070211</v>
      </c>
      <c r="Y21" s="89">
        <f t="shared" si="3"/>
        <v>0.25928272715752132</v>
      </c>
    </row>
    <row r="22" spans="1:25" x14ac:dyDescent="0.3">
      <c r="A22" s="74" t="s">
        <v>209</v>
      </c>
      <c r="B22" s="65" t="s">
        <v>3</v>
      </c>
      <c r="C22" s="89">
        <f>C13/B13-1</f>
        <v>0.2421189470263243</v>
      </c>
      <c r="D22" s="89">
        <f t="shared" ref="D22:Y22" si="4">D13/C13-1</f>
        <v>4.5525902668759777E-2</v>
      </c>
      <c r="E22" s="89">
        <f t="shared" si="4"/>
        <v>4.6546546546546441E-2</v>
      </c>
      <c r="F22" s="89">
        <f t="shared" si="4"/>
        <v>2.4151123864179835E-2</v>
      </c>
      <c r="G22" s="89">
        <f t="shared" si="4"/>
        <v>0.10856876021480266</v>
      </c>
      <c r="H22" s="89">
        <f t="shared" si="4"/>
        <v>9.5197978096040359E-2</v>
      </c>
      <c r="I22" s="89">
        <f t="shared" si="4"/>
        <v>4.0192307692307638E-2</v>
      </c>
      <c r="J22" s="89">
        <f t="shared" si="4"/>
        <v>3.3462747273063309E-2</v>
      </c>
      <c r="K22" s="89">
        <f t="shared" si="4"/>
        <v>4.221824686940967E-2</v>
      </c>
      <c r="L22" s="89">
        <f t="shared" si="4"/>
        <v>-0.15362169584620666</v>
      </c>
      <c r="M22" s="89">
        <f t="shared" si="4"/>
        <v>2.4133035895355981E-2</v>
      </c>
      <c r="N22" s="89">
        <f t="shared" si="4"/>
        <v>9.1287128712871368E-2</v>
      </c>
      <c r="O22" s="89">
        <f t="shared" si="4"/>
        <v>0.11268372346216649</v>
      </c>
      <c r="P22" s="89">
        <f t="shared" si="4"/>
        <v>7.126549249836911E-2</v>
      </c>
      <c r="Q22" s="89">
        <f t="shared" si="4"/>
        <v>4.6734662810169025E-2</v>
      </c>
      <c r="R22" s="89">
        <f t="shared" si="4"/>
        <v>6.7917393833624162E-2</v>
      </c>
      <c r="S22" s="89">
        <f t="shared" si="4"/>
        <v>2.8598665395614953E-2</v>
      </c>
      <c r="T22" s="89">
        <f t="shared" si="4"/>
        <v>8.1159804051370354E-2</v>
      </c>
      <c r="U22" s="89">
        <f t="shared" si="4"/>
        <v>1.8736223365172666E-2</v>
      </c>
      <c r="V22" s="89">
        <f t="shared" si="4"/>
        <v>-0.10013222743118166</v>
      </c>
      <c r="W22" s="89">
        <f t="shared" si="4"/>
        <v>-0.60098851188885916</v>
      </c>
      <c r="X22" s="89">
        <f t="shared" si="4"/>
        <v>0.40877134248409774</v>
      </c>
      <c r="Y22" s="89">
        <f t="shared" si="4"/>
        <v>0.31725285171102668</v>
      </c>
    </row>
    <row r="23" spans="1:25" x14ac:dyDescent="0.3">
      <c r="A23" s="73" t="s">
        <v>109</v>
      </c>
      <c r="B23" s="65" t="s">
        <v>3</v>
      </c>
      <c r="C23" s="89">
        <f>C17/B17-1</f>
        <v>0.10370370370370363</v>
      </c>
      <c r="D23" s="89">
        <f t="shared" ref="D23:Y23" si="5">D17/C17-1</f>
        <v>-6.7114093959731558E-2</v>
      </c>
      <c r="E23" s="89">
        <f t="shared" si="5"/>
        <v>0.22158273381294968</v>
      </c>
      <c r="F23" s="89">
        <f t="shared" si="5"/>
        <v>-8.2449941107184954E-2</v>
      </c>
      <c r="G23" s="89">
        <f t="shared" si="5"/>
        <v>0.12195121951219523</v>
      </c>
      <c r="H23" s="89">
        <f t="shared" si="5"/>
        <v>8.5812356979404925E-2</v>
      </c>
      <c r="I23" s="89">
        <f t="shared" si="5"/>
        <v>0.23498419388830349</v>
      </c>
      <c r="J23" s="89">
        <f t="shared" si="5"/>
        <v>8.7030716723549562E-2</v>
      </c>
      <c r="K23" s="89">
        <f t="shared" si="5"/>
        <v>0.18838304552590257</v>
      </c>
      <c r="L23" s="89">
        <f t="shared" si="5"/>
        <v>-0.1684280052840158</v>
      </c>
      <c r="M23" s="89">
        <f t="shared" si="5"/>
        <v>0.47259729944400308</v>
      </c>
      <c r="N23" s="89">
        <f t="shared" si="5"/>
        <v>0.16720604099244873</v>
      </c>
      <c r="O23" s="89">
        <f t="shared" si="5"/>
        <v>9.9353049907578539E-2</v>
      </c>
      <c r="P23" s="89">
        <f t="shared" si="5"/>
        <v>2.3959646910466592E-2</v>
      </c>
      <c r="Q23" s="89">
        <f t="shared" si="5"/>
        <v>3.530377668308704E-2</v>
      </c>
      <c r="R23" s="89">
        <f t="shared" si="5"/>
        <v>-3.0927835051546393E-2</v>
      </c>
      <c r="S23" s="89">
        <f t="shared" si="5"/>
        <v>-7.0376432078559703E-2</v>
      </c>
      <c r="T23" s="89">
        <f t="shared" si="5"/>
        <v>-0.15669014084507038</v>
      </c>
      <c r="U23" s="89">
        <f t="shared" si="5"/>
        <v>0.13674321503131526</v>
      </c>
      <c r="V23" s="89">
        <f t="shared" si="5"/>
        <v>6.4279155188246007E-2</v>
      </c>
      <c r="W23" s="89">
        <f t="shared" si="5"/>
        <v>-0.56212251941328728</v>
      </c>
      <c r="X23" s="89">
        <f t="shared" si="5"/>
        <v>0.95467980295566512</v>
      </c>
      <c r="Y23" s="89">
        <f t="shared" si="5"/>
        <v>0.24294354838709675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9.7498106116505806E-2</v>
      </c>
      <c r="C25" s="89">
        <f t="shared" si="6"/>
        <v>8.6964359896849849E-2</v>
      </c>
      <c r="D25" s="89">
        <f t="shared" si="6"/>
        <v>9.6112447764974046E-2</v>
      </c>
      <c r="E25" s="89">
        <f t="shared" si="6"/>
        <v>0.10393063784083428</v>
      </c>
      <c r="F25" s="89">
        <f t="shared" si="6"/>
        <v>0.10893505463137833</v>
      </c>
      <c r="G25" s="89">
        <f t="shared" si="6"/>
        <v>9.9315517760269159E-2</v>
      </c>
      <c r="H25" s="89">
        <f t="shared" si="6"/>
        <v>0.10022840063162644</v>
      </c>
      <c r="I25" s="89">
        <f t="shared" si="6"/>
        <v>9.537413400823172E-2</v>
      </c>
      <c r="J25" s="89">
        <f t="shared" si="6"/>
        <v>9.2126768236553885E-2</v>
      </c>
      <c r="K25" s="89">
        <f t="shared" si="6"/>
        <v>8.8648483234255726E-2</v>
      </c>
      <c r="L25" s="89">
        <f t="shared" si="6"/>
        <v>8.3664810395120665E-2</v>
      </c>
      <c r="M25" s="89">
        <f t="shared" si="6"/>
        <v>7.3791782896947516E-2</v>
      </c>
      <c r="N25" s="89">
        <f t="shared" si="6"/>
        <v>6.4566514488193893E-2</v>
      </c>
      <c r="O25" s="89">
        <f t="shared" si="6"/>
        <v>6.3477147570313586E-2</v>
      </c>
      <c r="P25" s="89">
        <f t="shared" si="6"/>
        <v>6.3659895753787832E-2</v>
      </c>
      <c r="Q25" s="89">
        <f t="shared" si="6"/>
        <v>6.2165992500516694E-2</v>
      </c>
      <c r="R25" s="89">
        <f t="shared" si="6"/>
        <v>6.5005190556920611E-2</v>
      </c>
      <c r="S25" s="89">
        <f t="shared" si="6"/>
        <v>6.703039154588171E-2</v>
      </c>
      <c r="T25" s="89">
        <f t="shared" si="6"/>
        <v>6.3864753577971667E-2</v>
      </c>
      <c r="U25" s="89">
        <f t="shared" si="6"/>
        <v>6.106439019172661E-2</v>
      </c>
      <c r="V25" s="89">
        <f t="shared" si="6"/>
        <v>6.0655720737349449E-2</v>
      </c>
      <c r="W25" s="89">
        <f t="shared" ref="W25:X25" si="7">W8/W5</f>
        <v>4.1810164063592115E-2</v>
      </c>
      <c r="X25" s="89">
        <f t="shared" si="7"/>
        <v>4.5684422919092867E-2</v>
      </c>
      <c r="Y25" s="89">
        <f t="shared" ref="Y25" si="8">Y8/Y5</f>
        <v>4.9508255514021271E-2</v>
      </c>
    </row>
    <row r="26" spans="1:25" x14ac:dyDescent="0.3">
      <c r="A26" s="75" t="s">
        <v>211</v>
      </c>
      <c r="B26" s="89">
        <f t="shared" ref="B26:V26" si="9">B8/B7</f>
        <v>0.6701832690877122</v>
      </c>
      <c r="C26" s="89">
        <f t="shared" si="9"/>
        <v>0.68130181148295976</v>
      </c>
      <c r="D26" s="89">
        <f t="shared" si="9"/>
        <v>0.66462346760070057</v>
      </c>
      <c r="E26" s="89">
        <f t="shared" si="9"/>
        <v>0.66742685504505506</v>
      </c>
      <c r="F26" s="89">
        <f t="shared" si="9"/>
        <v>0.6831062080899849</v>
      </c>
      <c r="G26" s="89">
        <f t="shared" si="9"/>
        <v>0.68640000000000001</v>
      </c>
      <c r="H26" s="89">
        <f t="shared" si="9"/>
        <v>0.66402017560246596</v>
      </c>
      <c r="I26" s="89">
        <f t="shared" si="9"/>
        <v>0.66412995104583894</v>
      </c>
      <c r="J26" s="89">
        <f t="shared" si="9"/>
        <v>0.62535067584799797</v>
      </c>
      <c r="K26" s="89">
        <f t="shared" si="9"/>
        <v>0.62947165104019964</v>
      </c>
      <c r="L26" s="89">
        <f t="shared" si="9"/>
        <v>0.58352984695057108</v>
      </c>
      <c r="M26" s="89">
        <f t="shared" si="9"/>
        <v>0.58301727770754319</v>
      </c>
      <c r="N26" s="89">
        <f t="shared" si="9"/>
        <v>0.5678847588020568</v>
      </c>
      <c r="O26" s="89">
        <f t="shared" si="9"/>
        <v>0.56681689934410606</v>
      </c>
      <c r="P26" s="89">
        <f t="shared" si="9"/>
        <v>0.56288088642659284</v>
      </c>
      <c r="Q26" s="89">
        <f t="shared" si="9"/>
        <v>0.57164189235050566</v>
      </c>
      <c r="R26" s="89">
        <f t="shared" si="9"/>
        <v>0.56104163980920463</v>
      </c>
      <c r="S26" s="89">
        <f t="shared" si="9"/>
        <v>0.5649287877811433</v>
      </c>
      <c r="T26" s="89">
        <f t="shared" si="9"/>
        <v>0.55393329137822533</v>
      </c>
      <c r="U26" s="89">
        <f t="shared" si="9"/>
        <v>0.55610008523073173</v>
      </c>
      <c r="V26" s="89">
        <f t="shared" si="9"/>
        <v>0.53488089080896895</v>
      </c>
      <c r="W26" s="89">
        <f t="shared" ref="W26:X26" si="10">W8/W7</f>
        <v>0.42069817995822856</v>
      </c>
      <c r="X26" s="89">
        <f t="shared" si="10"/>
        <v>0.45350035422167839</v>
      </c>
      <c r="Y26" s="89">
        <f t="shared" ref="Y26" si="11">Y8/Y7</f>
        <v>0.47602122015915121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1.3319878910191726E-2</v>
      </c>
      <c r="C28" s="89">
        <f t="shared" ref="C28:V28" si="12">C15/C8</f>
        <v>1.2888688598467778E-2</v>
      </c>
      <c r="D28" s="89">
        <f t="shared" si="12"/>
        <v>1.440491875274484E-2</v>
      </c>
      <c r="E28" s="89">
        <f t="shared" si="12"/>
        <v>1.5417951495957996E-2</v>
      </c>
      <c r="F28" s="89">
        <f t="shared" si="12"/>
        <v>1.59119696010133E-2</v>
      </c>
      <c r="G28" s="89">
        <f t="shared" si="12"/>
        <v>1.6627816627816629E-2</v>
      </c>
      <c r="H28" s="89">
        <f t="shared" si="12"/>
        <v>1.6387677591785062E-2</v>
      </c>
      <c r="I28" s="89">
        <f t="shared" si="12"/>
        <v>1.6551631709441801E-2</v>
      </c>
      <c r="J28" s="89">
        <f t="shared" si="12"/>
        <v>1.8012506797172378E-2</v>
      </c>
      <c r="K28" s="89">
        <f t="shared" si="12"/>
        <v>1.7899379914338681E-2</v>
      </c>
      <c r="L28" s="89">
        <f t="shared" si="12"/>
        <v>2.3613312202852614E-2</v>
      </c>
      <c r="M28" s="89">
        <f t="shared" si="12"/>
        <v>2.2985182508131551E-2</v>
      </c>
      <c r="N28" s="89">
        <f t="shared" si="12"/>
        <v>2.550456179153995E-2</v>
      </c>
      <c r="O28" s="89">
        <f t="shared" si="12"/>
        <v>2.6698558407136853E-2</v>
      </c>
      <c r="P28" s="89">
        <f t="shared" si="12"/>
        <v>2.7620570866141732E-2</v>
      </c>
      <c r="Q28" s="89">
        <f t="shared" si="12"/>
        <v>2.9446687247684636E-2</v>
      </c>
      <c r="R28" s="89">
        <f t="shared" si="12"/>
        <v>3.073299632352941E-2</v>
      </c>
      <c r="S28" s="89">
        <f t="shared" si="12"/>
        <v>3.0857859913301391E-2</v>
      </c>
      <c r="T28" s="89">
        <f t="shared" si="12"/>
        <v>3.0447625539650081E-2</v>
      </c>
      <c r="U28" s="89">
        <f t="shared" si="12"/>
        <v>2.8956155235645081E-2</v>
      </c>
      <c r="V28" s="89">
        <f t="shared" si="12"/>
        <v>2.9861782606222628E-2</v>
      </c>
      <c r="W28" s="89">
        <f t="shared" ref="W28:X28" si="13">W15/W8</f>
        <v>4.4072948328267476E-2</v>
      </c>
      <c r="X28" s="89">
        <f t="shared" si="13"/>
        <v>3.0533267059575375E-2</v>
      </c>
      <c r="Y28" s="89">
        <f t="shared" ref="Y28" si="14">Y15/Y8</f>
        <v>2.8864370890449124E-2</v>
      </c>
    </row>
    <row r="29" spans="1:25" x14ac:dyDescent="0.3">
      <c r="A29" s="75" t="s">
        <v>213</v>
      </c>
      <c r="B29" s="89">
        <f>B10/B8</f>
        <v>0.6214934409687185</v>
      </c>
      <c r="C29" s="89">
        <f t="shared" ref="C29:V29" si="15">C10/C8</f>
        <v>0.58828301036502928</v>
      </c>
      <c r="D29" s="89">
        <f t="shared" si="15"/>
        <v>0.58796662274923139</v>
      </c>
      <c r="E29" s="89">
        <f t="shared" si="15"/>
        <v>0.58071505958829905</v>
      </c>
      <c r="F29" s="89">
        <f t="shared" si="15"/>
        <v>0.59927169094363519</v>
      </c>
      <c r="G29" s="89">
        <f t="shared" si="15"/>
        <v>0.56317016317016322</v>
      </c>
      <c r="H29" s="89">
        <f t="shared" si="15"/>
        <v>0.56752004501336339</v>
      </c>
      <c r="I29" s="89">
        <f t="shared" si="15"/>
        <v>0.5590028814581518</v>
      </c>
      <c r="J29" s="89">
        <f t="shared" si="15"/>
        <v>0.53344208809135396</v>
      </c>
      <c r="K29" s="89">
        <f t="shared" si="15"/>
        <v>0.53071661446014196</v>
      </c>
      <c r="L29" s="89">
        <f t="shared" si="15"/>
        <v>0.50950871632329631</v>
      </c>
      <c r="M29" s="89">
        <f t="shared" si="15"/>
        <v>0.50090350560173469</v>
      </c>
      <c r="N29" s="89">
        <f t="shared" si="15"/>
        <v>0.46951893834669617</v>
      </c>
      <c r="O29" s="89">
        <f t="shared" si="15"/>
        <v>0.44973818604951837</v>
      </c>
      <c r="P29" s="89">
        <f t="shared" si="15"/>
        <v>0.44598917322834647</v>
      </c>
      <c r="Q29" s="89">
        <f t="shared" si="15"/>
        <v>0.4420565186416528</v>
      </c>
      <c r="R29" s="89">
        <f t="shared" si="15"/>
        <v>0.4377872242647059</v>
      </c>
      <c r="S29" s="89">
        <f t="shared" si="15"/>
        <v>0.43959616700889803</v>
      </c>
      <c r="T29" s="89">
        <f t="shared" si="15"/>
        <v>0.42728925244262667</v>
      </c>
      <c r="U29" s="89">
        <f t="shared" si="15"/>
        <v>0.42542011056981771</v>
      </c>
      <c r="V29" s="89">
        <f t="shared" si="15"/>
        <v>0.44235253967351118</v>
      </c>
      <c r="W29" s="89">
        <f t="shared" ref="W29:X29" si="16">W10/W8</f>
        <v>0.59452887537993926</v>
      </c>
      <c r="X29" s="89">
        <f t="shared" si="16"/>
        <v>0.5603209543421146</v>
      </c>
      <c r="Y29" s="89">
        <f t="shared" ref="Y29" si="17">Y10/Y8</f>
        <v>0.55371670567257325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120379</v>
      </c>
      <c r="C32" s="42">
        <v>148493</v>
      </c>
      <c r="D32" s="42">
        <v>143981</v>
      </c>
      <c r="E32" s="42">
        <v>148980</v>
      </c>
      <c r="F32" s="42">
        <v>152892</v>
      </c>
      <c r="G32" s="42">
        <v>172825</v>
      </c>
      <c r="H32" s="42">
        <v>188385</v>
      </c>
      <c r="I32" s="42">
        <v>217739</v>
      </c>
      <c r="J32" s="42">
        <v>231851</v>
      </c>
      <c r="K32" s="42">
        <v>238005</v>
      </c>
      <c r="L32" s="42">
        <v>195164</v>
      </c>
      <c r="M32" s="42">
        <v>248694</v>
      </c>
      <c r="N32" s="42">
        <v>283907</v>
      </c>
      <c r="O32" s="42">
        <v>300878</v>
      </c>
      <c r="P32" s="42">
        <v>305640</v>
      </c>
      <c r="Q32" s="42">
        <v>324752</v>
      </c>
      <c r="R32" s="42">
        <v>327768</v>
      </c>
      <c r="S32" s="42">
        <v>325713</v>
      </c>
      <c r="T32" s="42">
        <v>345898</v>
      </c>
      <c r="U32" s="42">
        <v>378266</v>
      </c>
      <c r="V32" s="42">
        <v>393822</v>
      </c>
      <c r="W32" s="42">
        <v>346420</v>
      </c>
      <c r="X32" s="42">
        <v>417046</v>
      </c>
      <c r="Y32" s="42">
        <v>501545</v>
      </c>
    </row>
    <row r="33" spans="1:25" x14ac:dyDescent="0.3">
      <c r="A33" s="16" t="s">
        <v>116</v>
      </c>
      <c r="B33" s="42">
        <v>110639</v>
      </c>
      <c r="C33" s="42">
        <v>137058</v>
      </c>
      <c r="D33" s="42">
        <v>132709</v>
      </c>
      <c r="E33" s="42">
        <v>136327</v>
      </c>
      <c r="F33" s="68">
        <v>140005</v>
      </c>
      <c r="G33" s="68">
        <v>158599</v>
      </c>
      <c r="H33" s="68">
        <v>173771</v>
      </c>
      <c r="I33" s="68">
        <v>202122</v>
      </c>
      <c r="J33" s="68">
        <v>215122</v>
      </c>
      <c r="K33" s="68">
        <v>220506</v>
      </c>
      <c r="L33" s="68">
        <v>179638</v>
      </c>
      <c r="M33" s="68">
        <v>232804</v>
      </c>
      <c r="N33" s="68">
        <v>267364</v>
      </c>
      <c r="O33" s="68">
        <v>283155</v>
      </c>
      <c r="P33" s="68">
        <v>286732</v>
      </c>
      <c r="Q33" s="68">
        <v>303059</v>
      </c>
      <c r="R33" s="42">
        <v>303369</v>
      </c>
      <c r="S33" s="42">
        <v>299852</v>
      </c>
      <c r="T33" s="42">
        <v>318278</v>
      </c>
      <c r="U33" s="42">
        <v>350048</v>
      </c>
      <c r="V33" s="42">
        <v>363356</v>
      </c>
      <c r="W33" s="42">
        <v>328882</v>
      </c>
      <c r="X33" s="42">
        <v>388753</v>
      </c>
      <c r="Y33" s="42">
        <v>463214</v>
      </c>
    </row>
    <row r="34" spans="1:25" x14ac:dyDescent="0.3">
      <c r="A34" s="16" t="s">
        <v>117</v>
      </c>
      <c r="B34" s="42">
        <v>9740</v>
      </c>
      <c r="C34" s="42">
        <v>11435</v>
      </c>
      <c r="D34" s="42">
        <v>11273</v>
      </c>
      <c r="E34" s="42">
        <v>12653</v>
      </c>
      <c r="F34" s="68">
        <v>12888</v>
      </c>
      <c r="G34" s="68">
        <v>14226</v>
      </c>
      <c r="H34" s="68">
        <v>14613</v>
      </c>
      <c r="I34" s="68">
        <v>15617</v>
      </c>
      <c r="J34" s="68">
        <v>16729</v>
      </c>
      <c r="K34" s="68">
        <v>17499</v>
      </c>
      <c r="L34" s="68">
        <v>15527</v>
      </c>
      <c r="M34" s="68">
        <v>15891</v>
      </c>
      <c r="N34" s="68">
        <v>16543</v>
      </c>
      <c r="O34" s="68">
        <v>17723</v>
      </c>
      <c r="P34" s="68">
        <v>18908</v>
      </c>
      <c r="Q34" s="42">
        <v>21693</v>
      </c>
      <c r="R34" s="42">
        <v>24399</v>
      </c>
      <c r="S34" s="42">
        <v>25861</v>
      </c>
      <c r="T34" s="42">
        <v>27620</v>
      </c>
      <c r="U34" s="42">
        <v>28218</v>
      </c>
      <c r="V34" s="42">
        <v>30467</v>
      </c>
      <c r="W34" s="42">
        <v>17539</v>
      </c>
      <c r="X34" s="42">
        <v>28293</v>
      </c>
      <c r="Y34" s="42">
        <v>38331</v>
      </c>
    </row>
    <row r="35" spans="1:25" x14ac:dyDescent="0.3">
      <c r="A35" s="76" t="s">
        <v>2</v>
      </c>
      <c r="B35" s="3">
        <f>B36+B44</f>
        <v>7080</v>
      </c>
      <c r="C35" s="3">
        <f t="shared" ref="C35:V35" si="18">C36+C44</f>
        <v>8058</v>
      </c>
      <c r="D35" s="3">
        <f t="shared" si="18"/>
        <v>8150</v>
      </c>
      <c r="E35" s="3">
        <f t="shared" si="18"/>
        <v>9177</v>
      </c>
      <c r="F35" s="3">
        <f t="shared" si="18"/>
        <v>9752</v>
      </c>
      <c r="G35" s="3">
        <f t="shared" si="18"/>
        <v>10899</v>
      </c>
      <c r="H35" s="3">
        <f t="shared" si="18"/>
        <v>11574</v>
      </c>
      <c r="I35" s="3">
        <f t="shared" si="18"/>
        <v>11881</v>
      </c>
      <c r="J35" s="3">
        <f t="shared" si="18"/>
        <v>12437</v>
      </c>
      <c r="K35" s="3">
        <f t="shared" si="18"/>
        <v>12911</v>
      </c>
      <c r="L35" s="3">
        <f t="shared" si="18"/>
        <v>11255</v>
      </c>
      <c r="M35" s="3">
        <f t="shared" si="18"/>
        <v>11645</v>
      </c>
      <c r="N35" s="3">
        <f t="shared" si="18"/>
        <v>11716</v>
      </c>
      <c r="O35" s="3">
        <f t="shared" si="18"/>
        <v>12763</v>
      </c>
      <c r="P35" s="3">
        <f t="shared" si="18"/>
        <v>13116</v>
      </c>
      <c r="Q35" s="3">
        <f t="shared" si="18"/>
        <v>15230</v>
      </c>
      <c r="R35" s="3">
        <f t="shared" si="18"/>
        <v>17625</v>
      </c>
      <c r="S35" s="3">
        <f t="shared" si="18"/>
        <v>18985</v>
      </c>
      <c r="T35" s="3">
        <f t="shared" si="18"/>
        <v>20647</v>
      </c>
      <c r="U35" s="3">
        <f t="shared" si="18"/>
        <v>21375</v>
      </c>
      <c r="V35" s="3">
        <f t="shared" si="18"/>
        <v>23108</v>
      </c>
      <c r="W35" s="3">
        <f t="shared" ref="W35:X35" si="19">W36+W44</f>
        <v>10391</v>
      </c>
      <c r="X35" s="3">
        <f t="shared" si="19"/>
        <v>19366</v>
      </c>
      <c r="Y35" s="3">
        <f t="shared" ref="Y35" si="20">Y36+Y44</f>
        <v>27882</v>
      </c>
    </row>
    <row r="36" spans="1:25" x14ac:dyDescent="0.3">
      <c r="A36" s="77" t="s">
        <v>107</v>
      </c>
      <c r="B36" s="42">
        <v>5976</v>
      </c>
      <c r="C36" s="42">
        <v>6815</v>
      </c>
      <c r="D36" s="42">
        <v>6886</v>
      </c>
      <c r="E36" s="42">
        <v>7915</v>
      </c>
      <c r="F36" s="68">
        <v>8436</v>
      </c>
      <c r="G36" s="68">
        <v>9529</v>
      </c>
      <c r="H36" s="68">
        <v>10081</v>
      </c>
      <c r="I36" s="68">
        <v>10230</v>
      </c>
      <c r="J36" s="68">
        <v>10511</v>
      </c>
      <c r="K36" s="68">
        <v>10472</v>
      </c>
      <c r="L36" s="68">
        <v>9293</v>
      </c>
      <c r="M36" s="68">
        <v>9289</v>
      </c>
      <c r="N36" s="68">
        <v>8976</v>
      </c>
      <c r="O36" s="68">
        <v>9668</v>
      </c>
      <c r="P36" s="68">
        <v>10487</v>
      </c>
      <c r="Q36" s="68">
        <v>12508</v>
      </c>
      <c r="R36" s="42">
        <v>14514</v>
      </c>
      <c r="S36" s="42">
        <v>15961</v>
      </c>
      <c r="T36" s="42">
        <v>17111</v>
      </c>
      <c r="U36" s="42">
        <v>17476</v>
      </c>
      <c r="V36" s="42">
        <v>19149</v>
      </c>
      <c r="W36" s="42">
        <v>8618</v>
      </c>
      <c r="X36" s="42">
        <v>16121</v>
      </c>
      <c r="Y36" s="42">
        <v>23115</v>
      </c>
    </row>
    <row r="37" spans="1:25" x14ac:dyDescent="0.3">
      <c r="A37" s="78" t="s">
        <v>201</v>
      </c>
      <c r="B37" s="42">
        <v>1313</v>
      </c>
      <c r="C37" s="42">
        <v>1482</v>
      </c>
      <c r="D37" s="42">
        <v>1426</v>
      </c>
      <c r="E37" s="42">
        <v>1591</v>
      </c>
      <c r="F37" s="68">
        <v>1727</v>
      </c>
      <c r="G37" s="68">
        <v>1862</v>
      </c>
      <c r="H37" s="68">
        <v>1954</v>
      </c>
      <c r="I37" s="68">
        <v>1943</v>
      </c>
      <c r="J37" s="68">
        <v>1964</v>
      </c>
      <c r="K37" s="68">
        <v>1995</v>
      </c>
      <c r="L37" s="68">
        <v>1666</v>
      </c>
      <c r="M37" s="68">
        <v>1645</v>
      </c>
      <c r="N37" s="68">
        <v>1713</v>
      </c>
      <c r="O37" s="68">
        <v>1806</v>
      </c>
      <c r="P37" s="68">
        <v>1987</v>
      </c>
      <c r="Q37" s="68">
        <v>2296</v>
      </c>
      <c r="R37" s="42">
        <v>2545</v>
      </c>
      <c r="S37" s="42">
        <v>2295</v>
      </c>
      <c r="T37" s="42">
        <v>2380</v>
      </c>
      <c r="U37" s="42">
        <v>2170</v>
      </c>
      <c r="V37" s="42">
        <v>2113</v>
      </c>
      <c r="W37" s="42">
        <v>1162</v>
      </c>
      <c r="X37" s="42">
        <v>1827</v>
      </c>
      <c r="Y37" s="42">
        <v>1939</v>
      </c>
    </row>
    <row r="38" spans="1:25" x14ac:dyDescent="0.3">
      <c r="A38" s="79" t="s">
        <v>202</v>
      </c>
      <c r="B38" s="42">
        <v>16</v>
      </c>
      <c r="C38" s="42">
        <v>8</v>
      </c>
      <c r="D38" s="42">
        <v>9</v>
      </c>
      <c r="E38" s="42">
        <v>8</v>
      </c>
      <c r="F38" s="68">
        <v>12</v>
      </c>
      <c r="G38" s="68">
        <v>14</v>
      </c>
      <c r="H38" s="68">
        <v>14</v>
      </c>
      <c r="I38" s="68">
        <v>13</v>
      </c>
      <c r="J38" s="68">
        <v>14</v>
      </c>
      <c r="K38" s="68">
        <v>14</v>
      </c>
      <c r="L38" s="68">
        <v>13</v>
      </c>
      <c r="M38" s="68">
        <v>14</v>
      </c>
      <c r="N38" s="68">
        <v>14</v>
      </c>
      <c r="O38" s="68">
        <v>15</v>
      </c>
      <c r="P38" s="68">
        <v>15</v>
      </c>
      <c r="Q38" s="68">
        <v>16</v>
      </c>
      <c r="R38" s="42">
        <v>16</v>
      </c>
      <c r="S38" s="42">
        <v>17</v>
      </c>
      <c r="T38" s="42">
        <v>18</v>
      </c>
      <c r="U38" s="42">
        <v>18</v>
      </c>
      <c r="V38" s="42">
        <v>19</v>
      </c>
      <c r="W38" s="42">
        <v>17</v>
      </c>
      <c r="X38" s="42">
        <v>18</v>
      </c>
      <c r="Y38" s="42">
        <v>19</v>
      </c>
    </row>
    <row r="39" spans="1:25" x14ac:dyDescent="0.3">
      <c r="A39" s="79" t="s">
        <v>203</v>
      </c>
      <c r="B39" s="42">
        <v>1297</v>
      </c>
      <c r="C39" s="42">
        <v>1474</v>
      </c>
      <c r="D39" s="42">
        <v>1416</v>
      </c>
      <c r="E39" s="42">
        <v>1583</v>
      </c>
      <c r="F39" s="68">
        <v>1715</v>
      </c>
      <c r="G39" s="68">
        <v>1848</v>
      </c>
      <c r="H39" s="68">
        <v>1940</v>
      </c>
      <c r="I39" s="68">
        <v>1930</v>
      </c>
      <c r="J39" s="68">
        <v>1950</v>
      </c>
      <c r="K39" s="68">
        <v>1981</v>
      </c>
      <c r="L39" s="68">
        <v>1652</v>
      </c>
      <c r="M39" s="68">
        <v>1632</v>
      </c>
      <c r="N39" s="68">
        <v>1699</v>
      </c>
      <c r="O39" s="68">
        <v>1791</v>
      </c>
      <c r="P39" s="68">
        <v>1972</v>
      </c>
      <c r="Q39" s="68">
        <v>2280</v>
      </c>
      <c r="R39" s="42">
        <v>2529</v>
      </c>
      <c r="S39" s="42">
        <v>2278</v>
      </c>
      <c r="T39" s="42">
        <v>2363</v>
      </c>
      <c r="U39" s="42">
        <v>2152</v>
      </c>
      <c r="V39" s="42">
        <v>2094</v>
      </c>
      <c r="W39" s="42">
        <v>1145</v>
      </c>
      <c r="X39" s="42">
        <v>1810</v>
      </c>
      <c r="Y39" s="42">
        <v>1920</v>
      </c>
    </row>
    <row r="40" spans="1:25" x14ac:dyDescent="0.3">
      <c r="A40" s="78" t="s">
        <v>204</v>
      </c>
      <c r="B40" s="42">
        <v>4663</v>
      </c>
      <c r="C40" s="42">
        <v>5333</v>
      </c>
      <c r="D40" s="42">
        <v>5460</v>
      </c>
      <c r="E40" s="42">
        <v>6325</v>
      </c>
      <c r="F40" s="68">
        <v>6709</v>
      </c>
      <c r="G40" s="68">
        <v>7667</v>
      </c>
      <c r="H40" s="68">
        <v>8127</v>
      </c>
      <c r="I40" s="68">
        <v>8287</v>
      </c>
      <c r="J40" s="68">
        <v>8547</v>
      </c>
      <c r="K40" s="68">
        <v>8476</v>
      </c>
      <c r="L40" s="68">
        <v>7627</v>
      </c>
      <c r="M40" s="68">
        <v>7644</v>
      </c>
      <c r="N40" s="68">
        <v>7263</v>
      </c>
      <c r="O40" s="68">
        <v>7862</v>
      </c>
      <c r="P40" s="68">
        <v>8500</v>
      </c>
      <c r="Q40" s="68">
        <v>10212</v>
      </c>
      <c r="R40" s="42">
        <v>11969</v>
      </c>
      <c r="S40" s="42">
        <v>13666</v>
      </c>
      <c r="T40" s="42">
        <v>14730</v>
      </c>
      <c r="U40" s="42">
        <v>15306</v>
      </c>
      <c r="V40" s="42">
        <v>17036</v>
      </c>
      <c r="W40" s="42">
        <v>7455</v>
      </c>
      <c r="X40" s="42">
        <v>14293</v>
      </c>
      <c r="Y40" s="42">
        <v>21176</v>
      </c>
    </row>
    <row r="41" spans="1:25" x14ac:dyDescent="0.3">
      <c r="A41" s="79" t="s">
        <v>205</v>
      </c>
      <c r="B41" s="42">
        <v>91</v>
      </c>
      <c r="C41" s="42">
        <v>93</v>
      </c>
      <c r="D41" s="42">
        <v>94</v>
      </c>
      <c r="E41" s="42">
        <v>95</v>
      </c>
      <c r="F41" s="68">
        <v>97</v>
      </c>
      <c r="G41" s="68">
        <v>98</v>
      </c>
      <c r="H41" s="68">
        <v>99</v>
      </c>
      <c r="I41" s="68">
        <v>101</v>
      </c>
      <c r="J41" s="68">
        <v>102</v>
      </c>
      <c r="K41" s="68">
        <v>103</v>
      </c>
      <c r="L41" s="68">
        <v>105</v>
      </c>
      <c r="M41" s="68">
        <v>106</v>
      </c>
      <c r="N41" s="68">
        <v>108</v>
      </c>
      <c r="O41" s="68">
        <v>112</v>
      </c>
      <c r="P41" s="68">
        <v>118</v>
      </c>
      <c r="Q41" s="68">
        <v>126</v>
      </c>
      <c r="R41" s="42">
        <v>139</v>
      </c>
      <c r="S41" s="42">
        <v>157</v>
      </c>
      <c r="T41" s="42">
        <v>180</v>
      </c>
      <c r="U41" s="42">
        <v>207</v>
      </c>
      <c r="V41" s="42">
        <v>232</v>
      </c>
      <c r="W41" s="42">
        <v>82</v>
      </c>
      <c r="X41" s="42">
        <v>115</v>
      </c>
      <c r="Y41" s="42">
        <v>223</v>
      </c>
    </row>
    <row r="42" spans="1:25" x14ac:dyDescent="0.3">
      <c r="A42" s="79" t="s">
        <v>206</v>
      </c>
      <c r="B42" s="42">
        <v>64</v>
      </c>
      <c r="C42" s="42">
        <v>68</v>
      </c>
      <c r="D42" s="42">
        <v>72</v>
      </c>
      <c r="E42" s="42">
        <v>80</v>
      </c>
      <c r="F42" s="68">
        <v>93</v>
      </c>
      <c r="G42" s="68">
        <v>101</v>
      </c>
      <c r="H42" s="68">
        <v>110</v>
      </c>
      <c r="I42" s="68">
        <v>114</v>
      </c>
      <c r="J42" s="68">
        <v>118</v>
      </c>
      <c r="K42" s="68">
        <v>109</v>
      </c>
      <c r="L42" s="68">
        <v>101</v>
      </c>
      <c r="M42" s="68">
        <v>81</v>
      </c>
      <c r="N42" s="68">
        <v>62</v>
      </c>
      <c r="O42" s="68">
        <v>62</v>
      </c>
      <c r="P42" s="68">
        <v>72</v>
      </c>
      <c r="Q42" s="68">
        <v>83</v>
      </c>
      <c r="R42" s="42">
        <v>93</v>
      </c>
      <c r="S42" s="42">
        <v>287</v>
      </c>
      <c r="T42" s="42">
        <v>310</v>
      </c>
      <c r="U42" s="42">
        <v>432</v>
      </c>
      <c r="V42" s="42">
        <v>757</v>
      </c>
      <c r="W42" s="42">
        <v>584</v>
      </c>
      <c r="X42" s="42">
        <v>463</v>
      </c>
      <c r="Y42" s="42">
        <v>604</v>
      </c>
    </row>
    <row r="43" spans="1:25" x14ac:dyDescent="0.3">
      <c r="A43" s="79" t="s">
        <v>207</v>
      </c>
      <c r="B43" s="42">
        <v>4508</v>
      </c>
      <c r="C43" s="42">
        <v>5172</v>
      </c>
      <c r="D43" s="42">
        <v>5295</v>
      </c>
      <c r="E43" s="42">
        <v>6149</v>
      </c>
      <c r="F43" s="68">
        <v>6520</v>
      </c>
      <c r="G43" s="68">
        <v>7469</v>
      </c>
      <c r="H43" s="68">
        <v>7917</v>
      </c>
      <c r="I43" s="68">
        <v>8073</v>
      </c>
      <c r="J43" s="68">
        <v>8328</v>
      </c>
      <c r="K43" s="68">
        <v>8264</v>
      </c>
      <c r="L43" s="68">
        <v>7422</v>
      </c>
      <c r="M43" s="68">
        <v>7457</v>
      </c>
      <c r="N43" s="68">
        <v>7093</v>
      </c>
      <c r="O43" s="68">
        <v>7688</v>
      </c>
      <c r="P43" s="68">
        <v>8311</v>
      </c>
      <c r="Q43" s="68">
        <v>10003</v>
      </c>
      <c r="R43" s="42">
        <v>11737</v>
      </c>
      <c r="S43" s="42">
        <v>13222</v>
      </c>
      <c r="T43" s="42">
        <v>14240</v>
      </c>
      <c r="U43" s="42">
        <v>14667</v>
      </c>
      <c r="V43" s="42">
        <v>16047</v>
      </c>
      <c r="W43" s="42">
        <v>6789</v>
      </c>
      <c r="X43" s="42">
        <v>13715</v>
      </c>
      <c r="Y43" s="42">
        <v>20349</v>
      </c>
    </row>
    <row r="44" spans="1:25" x14ac:dyDescent="0.3">
      <c r="A44" s="77" t="s">
        <v>108</v>
      </c>
      <c r="B44" s="42">
        <v>1104</v>
      </c>
      <c r="C44" s="42">
        <v>1243</v>
      </c>
      <c r="D44" s="42">
        <v>1264</v>
      </c>
      <c r="E44" s="42">
        <v>1262</v>
      </c>
      <c r="F44" s="68">
        <v>1316</v>
      </c>
      <c r="G44" s="68">
        <v>1370</v>
      </c>
      <c r="H44" s="68">
        <v>1493</v>
      </c>
      <c r="I44" s="68">
        <v>1651</v>
      </c>
      <c r="J44" s="68">
        <v>1926</v>
      </c>
      <c r="K44" s="68">
        <v>2439</v>
      </c>
      <c r="L44" s="68">
        <v>1962</v>
      </c>
      <c r="M44" s="68">
        <v>2356</v>
      </c>
      <c r="N44" s="68">
        <v>2740</v>
      </c>
      <c r="O44" s="68">
        <v>3095</v>
      </c>
      <c r="P44" s="68">
        <v>2629</v>
      </c>
      <c r="Q44" s="68">
        <v>2722</v>
      </c>
      <c r="R44" s="42">
        <v>3111</v>
      </c>
      <c r="S44" s="42">
        <v>3024</v>
      </c>
      <c r="T44" s="42">
        <v>3536</v>
      </c>
      <c r="U44" s="42">
        <v>3899</v>
      </c>
      <c r="V44" s="42">
        <v>3959</v>
      </c>
      <c r="W44" s="42">
        <v>1773</v>
      </c>
      <c r="X44" s="42">
        <v>3245</v>
      </c>
      <c r="Y44" s="42">
        <v>4767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0.13813559322033897</v>
      </c>
      <c r="D46" s="65">
        <f t="shared" si="21"/>
        <v>1.1417225117895224E-2</v>
      </c>
      <c r="E46" s="65">
        <f t="shared" si="21"/>
        <v>0.12601226993865033</v>
      </c>
      <c r="F46" s="65">
        <f t="shared" si="21"/>
        <v>6.2656641604009966E-2</v>
      </c>
      <c r="G46" s="65">
        <f t="shared" si="21"/>
        <v>0.11761689909762096</v>
      </c>
      <c r="H46" s="65">
        <f t="shared" si="21"/>
        <v>6.1932287365813465E-2</v>
      </c>
      <c r="I46" s="65">
        <f t="shared" si="21"/>
        <v>2.6524969759806449E-2</v>
      </c>
      <c r="J46" s="65">
        <f t="shared" si="21"/>
        <v>4.679740762562079E-2</v>
      </c>
      <c r="K46" s="65">
        <f t="shared" si="21"/>
        <v>3.8112084907935939E-2</v>
      </c>
      <c r="L46" s="65">
        <f t="shared" si="21"/>
        <v>-0.12826272171016961</v>
      </c>
      <c r="M46" s="65">
        <f t="shared" si="21"/>
        <v>3.4651266103953748E-2</v>
      </c>
      <c r="N46" s="65">
        <f t="shared" si="21"/>
        <v>6.0970373550879309E-3</v>
      </c>
      <c r="O46" s="65">
        <f t="shared" si="21"/>
        <v>8.9364970979856517E-2</v>
      </c>
      <c r="P46" s="65">
        <f t="shared" si="21"/>
        <v>2.7658074120504583E-2</v>
      </c>
      <c r="Q46" s="65">
        <f t="shared" si="21"/>
        <v>0.16117718816712423</v>
      </c>
      <c r="R46" s="65">
        <f t="shared" si="21"/>
        <v>0.15725541694024958</v>
      </c>
      <c r="S46" s="65">
        <f t="shared" si="21"/>
        <v>7.7163120567375953E-2</v>
      </c>
      <c r="T46" s="65">
        <f t="shared" si="21"/>
        <v>8.754279694495648E-2</v>
      </c>
      <c r="U46" s="65">
        <f t="shared" si="21"/>
        <v>3.525935971327554E-2</v>
      </c>
      <c r="V46" s="65">
        <f t="shared" si="21"/>
        <v>8.1076023391812857E-2</v>
      </c>
      <c r="W46" s="65">
        <f t="shared" si="21"/>
        <v>-0.55032889042755762</v>
      </c>
      <c r="X46" s="65">
        <f t="shared" si="21"/>
        <v>0.86372822634972568</v>
      </c>
      <c r="Y46" s="65">
        <f t="shared" si="21"/>
        <v>0.43973975007745536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0.1403949129852744</v>
      </c>
      <c r="D47" s="65">
        <f t="shared" si="21"/>
        <v>1.0418195157740229E-2</v>
      </c>
      <c r="E47" s="65">
        <f t="shared" si="21"/>
        <v>0.14943363345919258</v>
      </c>
      <c r="F47" s="65">
        <f t="shared" si="21"/>
        <v>6.5824384080859222E-2</v>
      </c>
      <c r="G47" s="65">
        <f t="shared" si="21"/>
        <v>0.12956377430061639</v>
      </c>
      <c r="H47" s="65">
        <f t="shared" si="21"/>
        <v>5.7928429006191662E-2</v>
      </c>
      <c r="I47" s="65">
        <f t="shared" si="21"/>
        <v>1.4780279734153412E-2</v>
      </c>
      <c r="J47" s="65">
        <f t="shared" si="21"/>
        <v>2.7468230694037254E-2</v>
      </c>
      <c r="K47" s="65">
        <f t="shared" si="21"/>
        <v>-3.7103986300066616E-3</v>
      </c>
      <c r="L47" s="65">
        <f t="shared" si="21"/>
        <v>-0.11258594346829642</v>
      </c>
      <c r="M47" s="65">
        <f t="shared" si="21"/>
        <v>-4.3043150758637072E-4</v>
      </c>
      <c r="N47" s="65">
        <f t="shared" si="21"/>
        <v>-3.3695769189363789E-2</v>
      </c>
      <c r="O47" s="65">
        <f t="shared" si="21"/>
        <v>7.7094474153297732E-2</v>
      </c>
      <c r="P47" s="65">
        <f t="shared" si="21"/>
        <v>8.4712453454695913E-2</v>
      </c>
      <c r="Q47" s="65">
        <f t="shared" si="21"/>
        <v>0.19271478973967771</v>
      </c>
      <c r="R47" s="65">
        <f t="shared" si="21"/>
        <v>0.16037735849056611</v>
      </c>
      <c r="S47" s="65">
        <f t="shared" si="21"/>
        <v>9.9696844426071296E-2</v>
      </c>
      <c r="T47" s="65">
        <f t="shared" si="21"/>
        <v>7.2050623394524171E-2</v>
      </c>
      <c r="U47" s="65">
        <f t="shared" si="21"/>
        <v>2.1331307346151629E-2</v>
      </c>
      <c r="V47" s="65">
        <f t="shared" si="21"/>
        <v>9.573128862439928E-2</v>
      </c>
      <c r="W47" s="65">
        <f t="shared" si="21"/>
        <v>-0.54995038905425875</v>
      </c>
      <c r="X47" s="65">
        <f t="shared" si="21"/>
        <v>0.87061963332559755</v>
      </c>
      <c r="Y47" s="65">
        <f t="shared" si="21"/>
        <v>0.43384405433906092</v>
      </c>
    </row>
    <row r="48" spans="1:25" x14ac:dyDescent="0.3">
      <c r="A48" s="74" t="s">
        <v>214</v>
      </c>
      <c r="B48" s="65" t="s">
        <v>3</v>
      </c>
      <c r="C48" s="65">
        <f>C37/B37-1</f>
        <v>0.12871287128712861</v>
      </c>
      <c r="D48" s="65">
        <f>D37/C37-1</f>
        <v>-3.7786774628879916E-2</v>
      </c>
      <c r="E48" s="65">
        <f>E37/D37-1</f>
        <v>0.11570827489481061</v>
      </c>
      <c r="F48" s="65">
        <f>F37/E37-1</f>
        <v>8.548082966687609E-2</v>
      </c>
      <c r="G48" s="65">
        <f t="shared" si="21"/>
        <v>7.8170237405906118E-2</v>
      </c>
      <c r="H48" s="65">
        <f t="shared" si="21"/>
        <v>4.9409237379162141E-2</v>
      </c>
      <c r="I48" s="65">
        <f t="shared" si="21"/>
        <v>-5.6294779938587114E-3</v>
      </c>
      <c r="J48" s="65">
        <f t="shared" si="21"/>
        <v>1.0808028821410298E-2</v>
      </c>
      <c r="K48" s="65">
        <f t="shared" si="21"/>
        <v>1.5784114052953102E-2</v>
      </c>
      <c r="L48" s="65">
        <f t="shared" si="21"/>
        <v>-0.16491228070175434</v>
      </c>
      <c r="M48" s="65">
        <f t="shared" si="21"/>
        <v>-1.2605042016806678E-2</v>
      </c>
      <c r="N48" s="65">
        <f t="shared" si="21"/>
        <v>4.133738601823711E-2</v>
      </c>
      <c r="O48" s="65">
        <f t="shared" si="21"/>
        <v>5.4290718038528807E-2</v>
      </c>
      <c r="P48" s="65">
        <f t="shared" si="21"/>
        <v>0.10022148394241426</v>
      </c>
      <c r="Q48" s="65">
        <f t="shared" si="21"/>
        <v>0.15551082033215913</v>
      </c>
      <c r="R48" s="65">
        <f t="shared" si="21"/>
        <v>0.10844947735191646</v>
      </c>
      <c r="S48" s="65">
        <f t="shared" si="21"/>
        <v>-9.8231827111984305E-2</v>
      </c>
      <c r="T48" s="65">
        <f t="shared" si="21"/>
        <v>3.7037037037036979E-2</v>
      </c>
      <c r="U48" s="65">
        <f t="shared" si="21"/>
        <v>-8.8235294117647078E-2</v>
      </c>
      <c r="V48" s="65">
        <f t="shared" si="21"/>
        <v>-2.6267281105990747E-2</v>
      </c>
      <c r="W48" s="65">
        <f t="shared" si="21"/>
        <v>-0.45007098911500232</v>
      </c>
      <c r="X48" s="65">
        <f t="shared" si="21"/>
        <v>0.57228915662650603</v>
      </c>
      <c r="Y48" s="65">
        <f t="shared" si="21"/>
        <v>6.1302681992337238E-2</v>
      </c>
    </row>
    <row r="49" spans="1:25" x14ac:dyDescent="0.3">
      <c r="A49" s="74" t="s">
        <v>215</v>
      </c>
      <c r="B49" s="65" t="s">
        <v>3</v>
      </c>
      <c r="C49" s="65">
        <f>C40/B40-1</f>
        <v>0.14368432339695469</v>
      </c>
      <c r="D49" s="65">
        <f>D40/C40-1</f>
        <v>2.3813988374273398E-2</v>
      </c>
      <c r="E49" s="65">
        <f>E40/D40-1</f>
        <v>0.15842490842490853</v>
      </c>
      <c r="F49" s="65">
        <f>F40/E40-1</f>
        <v>6.071146245059289E-2</v>
      </c>
      <c r="G49" s="65">
        <f t="shared" ref="G49:Y49" si="22">G40/F40-1</f>
        <v>0.14279326278133841</v>
      </c>
      <c r="H49" s="65">
        <f t="shared" si="22"/>
        <v>5.9997391417764501E-2</v>
      </c>
      <c r="I49" s="65">
        <f t="shared" si="22"/>
        <v>1.9687461547926555E-2</v>
      </c>
      <c r="J49" s="65">
        <f t="shared" si="22"/>
        <v>3.1374441896947047E-2</v>
      </c>
      <c r="K49" s="65">
        <f t="shared" si="22"/>
        <v>-8.3070083070082568E-3</v>
      </c>
      <c r="L49" s="65">
        <f t="shared" si="22"/>
        <v>-0.10016517225106181</v>
      </c>
      <c r="M49" s="65">
        <f t="shared" si="22"/>
        <v>2.2289235610331026E-3</v>
      </c>
      <c r="N49" s="65">
        <f t="shared" si="22"/>
        <v>-4.984301412872838E-2</v>
      </c>
      <c r="O49" s="65">
        <f t="shared" si="22"/>
        <v>8.2472807379870616E-2</v>
      </c>
      <c r="P49" s="65">
        <f t="shared" si="22"/>
        <v>8.1149834647672447E-2</v>
      </c>
      <c r="Q49" s="65">
        <f t="shared" si="22"/>
        <v>0.2014117647058824</v>
      </c>
      <c r="R49" s="65">
        <f t="shared" si="22"/>
        <v>0.17205248726987854</v>
      </c>
      <c r="S49" s="65">
        <f t="shared" si="22"/>
        <v>0.14178293925975427</v>
      </c>
      <c r="T49" s="65">
        <f t="shared" si="22"/>
        <v>7.785745646129083E-2</v>
      </c>
      <c r="U49" s="65">
        <f t="shared" si="22"/>
        <v>3.9103869653767775E-2</v>
      </c>
      <c r="V49" s="65">
        <f t="shared" si="22"/>
        <v>0.1130275708872337</v>
      </c>
      <c r="W49" s="65">
        <f t="shared" si="22"/>
        <v>-0.56239727635595216</v>
      </c>
      <c r="X49" s="65">
        <f t="shared" si="22"/>
        <v>0.91723675385647208</v>
      </c>
      <c r="Y49" s="65">
        <f t="shared" si="22"/>
        <v>0.48156440215490104</v>
      </c>
    </row>
    <row r="50" spans="1:25" x14ac:dyDescent="0.3">
      <c r="A50" s="73" t="s">
        <v>110</v>
      </c>
      <c r="B50" s="65" t="s">
        <v>3</v>
      </c>
      <c r="C50" s="88">
        <f>C44/B44-1</f>
        <v>0.12590579710144922</v>
      </c>
      <c r="D50" s="88">
        <f>D44/C44-1</f>
        <v>1.6894609814963824E-2</v>
      </c>
      <c r="E50" s="88">
        <f>E44/D44-1</f>
        <v>-1.5822784810126667E-3</v>
      </c>
      <c r="F50" s="88">
        <f>F44/E44-1</f>
        <v>4.2789223454833492E-2</v>
      </c>
      <c r="G50" s="88">
        <f t="shared" ref="G50:Y50" si="23">G44/F44-1</f>
        <v>4.1033434650455947E-2</v>
      </c>
      <c r="H50" s="88">
        <f t="shared" si="23"/>
        <v>8.978102189781012E-2</v>
      </c>
      <c r="I50" s="88">
        <f t="shared" si="23"/>
        <v>0.10582719356999326</v>
      </c>
      <c r="J50" s="88">
        <f t="shared" si="23"/>
        <v>0.16656571774682005</v>
      </c>
      <c r="K50" s="88">
        <f t="shared" si="23"/>
        <v>0.26635514018691597</v>
      </c>
      <c r="L50" s="88">
        <f t="shared" si="23"/>
        <v>-0.19557195571955721</v>
      </c>
      <c r="M50" s="88">
        <f t="shared" si="23"/>
        <v>0.20081549439347612</v>
      </c>
      <c r="N50" s="88">
        <f t="shared" si="23"/>
        <v>0.16298811544991509</v>
      </c>
      <c r="O50" s="88">
        <f t="shared" si="23"/>
        <v>0.12956204379562042</v>
      </c>
      <c r="P50" s="88">
        <f t="shared" si="23"/>
        <v>-0.15056542810985463</v>
      </c>
      <c r="Q50" s="88">
        <f t="shared" si="23"/>
        <v>3.5374667173830421E-2</v>
      </c>
      <c r="R50" s="88">
        <f t="shared" si="23"/>
        <v>0.14290962527553264</v>
      </c>
      <c r="S50" s="88">
        <f t="shared" si="23"/>
        <v>-2.7965284474445462E-2</v>
      </c>
      <c r="T50" s="88">
        <f t="shared" si="23"/>
        <v>0.1693121693121693</v>
      </c>
      <c r="U50" s="88">
        <f t="shared" si="23"/>
        <v>0.10265837104072406</v>
      </c>
      <c r="V50" s="88">
        <f t="shared" si="23"/>
        <v>1.5388561169530579E-2</v>
      </c>
      <c r="W50" s="88">
        <f t="shared" si="23"/>
        <v>-0.55215963627178577</v>
      </c>
      <c r="X50" s="88">
        <f t="shared" si="23"/>
        <v>0.83023124647490132</v>
      </c>
      <c r="Y50" s="88">
        <f t="shared" si="23"/>
        <v>0.46902927580893672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5.8814245009511629E-2</v>
      </c>
      <c r="C52" s="65">
        <f t="shared" si="24"/>
        <v>5.426518421743786E-2</v>
      </c>
      <c r="D52" s="65">
        <f t="shared" si="24"/>
        <v>5.6604690896715541E-2</v>
      </c>
      <c r="E52" s="65">
        <f t="shared" si="24"/>
        <v>6.1598872331856624E-2</v>
      </c>
      <c r="F52" s="65">
        <f t="shared" si="24"/>
        <v>6.3783585799126186E-2</v>
      </c>
      <c r="G52" s="65">
        <f t="shared" si="24"/>
        <v>6.3063792854043108E-2</v>
      </c>
      <c r="H52" s="65">
        <f t="shared" si="24"/>
        <v>6.1438012580619476E-2</v>
      </c>
      <c r="I52" s="65">
        <f t="shared" si="24"/>
        <v>5.4565328214054444E-2</v>
      </c>
      <c r="J52" s="65">
        <f t="shared" si="24"/>
        <v>5.3642209867544241E-2</v>
      </c>
      <c r="K52" s="65">
        <f t="shared" si="24"/>
        <v>5.4246759521858784E-2</v>
      </c>
      <c r="L52" s="65">
        <f t="shared" si="24"/>
        <v>5.7669447234121048E-2</v>
      </c>
      <c r="M52" s="65">
        <f t="shared" si="24"/>
        <v>4.6824611771896389E-2</v>
      </c>
      <c r="N52" s="65">
        <f t="shared" si="24"/>
        <v>4.1267034627536482E-2</v>
      </c>
      <c r="O52" s="65">
        <f t="shared" si="24"/>
        <v>4.2419186514135294E-2</v>
      </c>
      <c r="P52" s="65">
        <f t="shared" si="24"/>
        <v>4.2913231252453866E-2</v>
      </c>
      <c r="Q52" s="65">
        <f t="shared" si="24"/>
        <v>4.6897324727792282E-2</v>
      </c>
      <c r="R52" s="65">
        <f t="shared" si="24"/>
        <v>5.377279051036099E-2</v>
      </c>
      <c r="S52" s="65">
        <f t="shared" si="24"/>
        <v>5.8287510784033797E-2</v>
      </c>
      <c r="T52" s="65">
        <f t="shared" si="24"/>
        <v>5.969100717552573E-2</v>
      </c>
      <c r="U52" s="65">
        <f t="shared" si="24"/>
        <v>5.650785426128703E-2</v>
      </c>
      <c r="V52" s="65">
        <f t="shared" si="24"/>
        <v>5.867625475468613E-2</v>
      </c>
      <c r="W52" s="65">
        <f t="shared" ref="W52:X52" si="25">W35/W32</f>
        <v>2.9995381329022575E-2</v>
      </c>
      <c r="X52" s="65">
        <f t="shared" si="25"/>
        <v>4.6436124552207671E-2</v>
      </c>
      <c r="Y52" s="65">
        <f t="shared" ref="Y52" si="26">Y35/Y32</f>
        <v>5.5592220040076162E-2</v>
      </c>
    </row>
    <row r="53" spans="1:25" x14ac:dyDescent="0.3">
      <c r="A53" s="75" t="s">
        <v>217</v>
      </c>
      <c r="B53" s="88">
        <f t="shared" ref="B53:V53" si="27">B35/B34</f>
        <v>0.7268993839835729</v>
      </c>
      <c r="C53" s="88">
        <f t="shared" si="27"/>
        <v>0.70467861827721912</v>
      </c>
      <c r="D53" s="88">
        <f t="shared" si="27"/>
        <v>0.72296637984564893</v>
      </c>
      <c r="E53" s="88">
        <f t="shared" si="27"/>
        <v>0.72528254168971784</v>
      </c>
      <c r="F53" s="88">
        <f t="shared" si="27"/>
        <v>0.75667287399130978</v>
      </c>
      <c r="G53" s="88">
        <f t="shared" si="27"/>
        <v>0.76613243357233229</v>
      </c>
      <c r="H53" s="88">
        <f t="shared" si="27"/>
        <v>0.79203448983781566</v>
      </c>
      <c r="I53" s="88">
        <f t="shared" si="27"/>
        <v>0.76077351604021259</v>
      </c>
      <c r="J53" s="88">
        <f t="shared" si="27"/>
        <v>0.74343953613485569</v>
      </c>
      <c r="K53" s="88">
        <f t="shared" si="27"/>
        <v>0.73781358934796271</v>
      </c>
      <c r="L53" s="88">
        <f t="shared" si="27"/>
        <v>0.72486636182134345</v>
      </c>
      <c r="M53" s="88">
        <f t="shared" si="27"/>
        <v>0.73280473223837395</v>
      </c>
      <c r="N53" s="88">
        <f t="shared" si="27"/>
        <v>0.70821495496584663</v>
      </c>
      <c r="O53" s="88">
        <f t="shared" si="27"/>
        <v>0.72013767420865538</v>
      </c>
      <c r="P53" s="88">
        <f t="shared" si="27"/>
        <v>0.69367463507510052</v>
      </c>
      <c r="Q53" s="88">
        <f t="shared" si="27"/>
        <v>0.70206979209883369</v>
      </c>
      <c r="R53" s="88">
        <f t="shared" si="27"/>
        <v>0.72236567072420999</v>
      </c>
      <c r="S53" s="88">
        <f t="shared" si="27"/>
        <v>0.73411701016975373</v>
      </c>
      <c r="T53" s="88">
        <f t="shared" si="27"/>
        <v>0.74753801593048519</v>
      </c>
      <c r="U53" s="88">
        <f t="shared" si="27"/>
        <v>0.75749521581968959</v>
      </c>
      <c r="V53" s="88">
        <f t="shared" si="27"/>
        <v>0.75845997308563362</v>
      </c>
      <c r="W53" s="88">
        <f t="shared" ref="W53:X53" si="28">W35/W34</f>
        <v>0.59245110895718112</v>
      </c>
      <c r="X53" s="88">
        <f t="shared" si="28"/>
        <v>0.68448026013501573</v>
      </c>
      <c r="Y53" s="88">
        <f t="shared" ref="Y53" si="29">Y35/Y34</f>
        <v>0.72740079830946236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9.0395480225988704E-3</v>
      </c>
      <c r="C55" s="88">
        <f t="shared" ref="C55:V55" si="30">C42/C35</f>
        <v>8.4388185654008432E-3</v>
      </c>
      <c r="D55" s="88">
        <f t="shared" si="30"/>
        <v>8.8343558282208585E-3</v>
      </c>
      <c r="E55" s="88">
        <f t="shared" si="30"/>
        <v>8.7174457883840029E-3</v>
      </c>
      <c r="F55" s="88">
        <f t="shared" si="30"/>
        <v>9.5365053322395404E-3</v>
      </c>
      <c r="G55" s="88">
        <f t="shared" si="30"/>
        <v>9.2669052206624455E-3</v>
      </c>
      <c r="H55" s="88">
        <f t="shared" si="30"/>
        <v>9.5040608259892856E-3</v>
      </c>
      <c r="I55" s="88">
        <f t="shared" si="30"/>
        <v>9.5951519232387854E-3</v>
      </c>
      <c r="J55" s="88">
        <f t="shared" si="30"/>
        <v>9.4878186057730969E-3</v>
      </c>
      <c r="K55" s="88">
        <f t="shared" si="30"/>
        <v>8.4424134458988467E-3</v>
      </c>
      <c r="L55" s="88">
        <f t="shared" si="30"/>
        <v>8.9737894269213674E-3</v>
      </c>
      <c r="M55" s="88">
        <f t="shared" si="30"/>
        <v>6.9557750107342208E-3</v>
      </c>
      <c r="N55" s="88">
        <f t="shared" si="30"/>
        <v>5.2919085011949472E-3</v>
      </c>
      <c r="O55" s="88">
        <f t="shared" si="30"/>
        <v>4.8577920551594453E-3</v>
      </c>
      <c r="P55" s="88">
        <f t="shared" si="30"/>
        <v>5.4894784995425435E-3</v>
      </c>
      <c r="Q55" s="88">
        <f t="shared" si="30"/>
        <v>5.4497701904136575E-3</v>
      </c>
      <c r="R55" s="88">
        <f t="shared" si="30"/>
        <v>5.2765957446808511E-3</v>
      </c>
      <c r="S55" s="88">
        <f t="shared" si="30"/>
        <v>1.5117197787727153E-2</v>
      </c>
      <c r="T55" s="88">
        <f t="shared" si="30"/>
        <v>1.5014287789993704E-2</v>
      </c>
      <c r="U55" s="88">
        <f t="shared" si="30"/>
        <v>2.0210526315789474E-2</v>
      </c>
      <c r="V55" s="88">
        <f t="shared" si="30"/>
        <v>3.2759217586982865E-2</v>
      </c>
      <c r="W55" s="88">
        <f t="shared" ref="W55:X55" si="31">W42/W35</f>
        <v>5.6202482917909732E-2</v>
      </c>
      <c r="X55" s="88">
        <f t="shared" si="31"/>
        <v>2.390787978932149E-2</v>
      </c>
      <c r="Y55" s="88">
        <f t="shared" ref="Y55" si="32">Y42/Y35</f>
        <v>2.1662721469048133E-2</v>
      </c>
    </row>
    <row r="56" spans="1:25" x14ac:dyDescent="0.3">
      <c r="A56" s="75" t="s">
        <v>219</v>
      </c>
      <c r="B56" s="65">
        <f>B37/B35</f>
        <v>0.18545197740112995</v>
      </c>
      <c r="C56" s="65">
        <f t="shared" ref="C56:V56" si="33">C37/C35</f>
        <v>0.18391660461653014</v>
      </c>
      <c r="D56" s="65">
        <f t="shared" si="33"/>
        <v>0.17496932515337424</v>
      </c>
      <c r="E56" s="65">
        <f t="shared" si="33"/>
        <v>0.17336820311648687</v>
      </c>
      <c r="F56" s="65">
        <f t="shared" si="33"/>
        <v>0.17709187858900738</v>
      </c>
      <c r="G56" s="65">
        <f t="shared" si="33"/>
        <v>0.17084136159280669</v>
      </c>
      <c r="H56" s="65">
        <f t="shared" si="33"/>
        <v>0.16882668049075514</v>
      </c>
      <c r="I56" s="65">
        <f t="shared" si="33"/>
        <v>0.16353842269169261</v>
      </c>
      <c r="J56" s="65">
        <f t="shared" si="33"/>
        <v>0.15791589611642678</v>
      </c>
      <c r="K56" s="65">
        <f t="shared" si="33"/>
        <v>0.15451940206025869</v>
      </c>
      <c r="L56" s="65">
        <f t="shared" si="33"/>
        <v>0.14802310084406931</v>
      </c>
      <c r="M56" s="65">
        <f t="shared" si="33"/>
        <v>0.14126234435379992</v>
      </c>
      <c r="N56" s="65">
        <f t="shared" si="33"/>
        <v>0.14621031068624105</v>
      </c>
      <c r="O56" s="65">
        <f t="shared" si="33"/>
        <v>0.14150278147770901</v>
      </c>
      <c r="P56" s="65">
        <f t="shared" si="33"/>
        <v>0.15149435803598657</v>
      </c>
      <c r="Q56" s="65">
        <f t="shared" si="33"/>
        <v>0.15075508864084045</v>
      </c>
      <c r="R56" s="65">
        <f t="shared" si="33"/>
        <v>0.14439716312056738</v>
      </c>
      <c r="S56" s="65">
        <f t="shared" si="33"/>
        <v>0.12088490913879378</v>
      </c>
      <c r="T56" s="65">
        <f t="shared" si="33"/>
        <v>0.11527098367801618</v>
      </c>
      <c r="U56" s="65">
        <f t="shared" si="33"/>
        <v>0.10152046783625732</v>
      </c>
      <c r="V56" s="65">
        <f t="shared" si="33"/>
        <v>9.1440193872252037E-2</v>
      </c>
      <c r="W56" s="65">
        <f t="shared" ref="W56:X56" si="34">W37/W35</f>
        <v>0.11182754306611491</v>
      </c>
      <c r="X56" s="65">
        <f t="shared" si="34"/>
        <v>9.4340596922441386E-2</v>
      </c>
      <c r="Y56" s="65">
        <f t="shared" ref="Y56" si="35">Y37/Y35</f>
        <v>6.9543074384907824E-2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2830</v>
      </c>
      <c r="C59" s="42">
        <f t="shared" si="36"/>
        <v>3037</v>
      </c>
      <c r="D59" s="42">
        <f t="shared" si="36"/>
        <v>3235</v>
      </c>
      <c r="E59" s="42">
        <f t="shared" si="36"/>
        <v>2822</v>
      </c>
      <c r="F59" s="42">
        <f t="shared" si="36"/>
        <v>2880</v>
      </c>
      <c r="G59" s="42">
        <f t="shared" si="36"/>
        <v>1971</v>
      </c>
      <c r="H59" s="42">
        <f t="shared" si="36"/>
        <v>2644</v>
      </c>
      <c r="I59" s="42">
        <f t="shared" si="36"/>
        <v>3042</v>
      </c>
      <c r="J59" s="42">
        <f t="shared" si="36"/>
        <v>2275</v>
      </c>
      <c r="K59" s="42">
        <f t="shared" si="36"/>
        <v>2732</v>
      </c>
      <c r="L59" s="42">
        <f t="shared" si="36"/>
        <v>1365</v>
      </c>
      <c r="M59" s="42">
        <f t="shared" si="36"/>
        <v>2190</v>
      </c>
      <c r="N59" s="42">
        <f t="shared" si="36"/>
        <v>2752</v>
      </c>
      <c r="O59" s="42">
        <f t="shared" si="36"/>
        <v>2706</v>
      </c>
      <c r="P59" s="42">
        <f t="shared" si="36"/>
        <v>3140</v>
      </c>
      <c r="Q59" s="42">
        <f t="shared" si="36"/>
        <v>1614</v>
      </c>
      <c r="R59" s="42">
        <f t="shared" si="36"/>
        <v>-217</v>
      </c>
      <c r="S59" s="42">
        <f t="shared" si="36"/>
        <v>-1453</v>
      </c>
      <c r="T59" s="42">
        <f t="shared" si="36"/>
        <v>-3043</v>
      </c>
      <c r="U59" s="42">
        <f t="shared" si="36"/>
        <v>-3106</v>
      </c>
      <c r="V59" s="42">
        <f t="shared" si="36"/>
        <v>-5527</v>
      </c>
      <c r="W59" s="42">
        <f t="shared" ref="W59:X59" si="37">W8-W35</f>
        <v>-521</v>
      </c>
      <c r="X59" s="42">
        <f t="shared" si="37"/>
        <v>-5283</v>
      </c>
      <c r="Y59" s="42">
        <f t="shared" ref="Y59" si="38">Y8-Y35</f>
        <v>-9936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7.3144876325088343E-2</v>
      </c>
      <c r="D61" s="87">
        <f t="shared" si="39"/>
        <v>6.5195917023378333E-2</v>
      </c>
      <c r="E61" s="87">
        <f t="shared" si="39"/>
        <v>-0.12766615146831531</v>
      </c>
      <c r="F61" s="87">
        <f t="shared" si="39"/>
        <v>2.0552799433026223E-2</v>
      </c>
      <c r="G61" s="87">
        <f t="shared" si="39"/>
        <v>-0.31562499999999999</v>
      </c>
      <c r="H61" s="87">
        <f t="shared" si="39"/>
        <v>0.34145104008117705</v>
      </c>
      <c r="I61" s="87">
        <f t="shared" si="39"/>
        <v>0.15052950075642965</v>
      </c>
      <c r="J61" s="87">
        <f t="shared" si="39"/>
        <v>-0.25213675213675213</v>
      </c>
      <c r="K61" s="87">
        <f t="shared" si="39"/>
        <v>0.20087912087912088</v>
      </c>
      <c r="L61" s="87">
        <f t="shared" si="39"/>
        <v>-0.50036603221083453</v>
      </c>
      <c r="M61" s="87">
        <f t="shared" si="39"/>
        <v>0.60439560439560436</v>
      </c>
      <c r="N61" s="87">
        <f t="shared" si="39"/>
        <v>0.25662100456621006</v>
      </c>
      <c r="O61" s="87">
        <f t="shared" si="39"/>
        <v>-1.6715116279069766E-2</v>
      </c>
      <c r="P61" s="87">
        <f t="shared" si="39"/>
        <v>0.16038433111603842</v>
      </c>
      <c r="Q61" s="87">
        <f t="shared" si="39"/>
        <v>-0.48598726114649682</v>
      </c>
      <c r="R61" s="87">
        <f t="shared" si="39"/>
        <v>-1.134448574969021</v>
      </c>
      <c r="S61" s="87">
        <f t="shared" si="39"/>
        <v>-5.6958525345622117</v>
      </c>
      <c r="T61" s="87">
        <f t="shared" si="39"/>
        <v>-1.094287680660702</v>
      </c>
      <c r="U61" s="87">
        <f t="shared" si="39"/>
        <v>-2.0703253368386462E-2</v>
      </c>
      <c r="V61" s="87">
        <f t="shared" si="39"/>
        <v>-0.77945911139729551</v>
      </c>
      <c r="W61" s="87">
        <f t="shared" si="39"/>
        <v>0.90573548036909712</v>
      </c>
      <c r="X61" s="87">
        <f t="shared" si="39"/>
        <v>-9.1401151631477919</v>
      </c>
      <c r="Y61" s="87">
        <f t="shared" si="39"/>
        <v>-0.88074957410562182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295" priority="19" stopIfTrue="1" operator="lessThan">
      <formula>0</formula>
    </cfRule>
  </conditionalFormatting>
  <conditionalFormatting sqref="B50:B52 C52:Y52">
    <cfRule type="cellIs" dxfId="294" priority="18" stopIfTrue="1" operator="lessThan">
      <formula>0</formula>
    </cfRule>
  </conditionalFormatting>
  <conditionalFormatting sqref="B19:Y29 Z34:HI35 Z51:HI53">
    <cfRule type="cellIs" dxfId="293" priority="21" stopIfTrue="1" operator="lessThan">
      <formula>0</formula>
    </cfRule>
  </conditionalFormatting>
  <conditionalFormatting sqref="B48:Y56 A57:U57 B59:Y59">
    <cfRule type="cellIs" dxfId="292" priority="4" stopIfTrue="1" operator="lessThan">
      <formula>0</formula>
    </cfRule>
  </conditionalFormatting>
  <conditionalFormatting sqref="B61:Y61">
    <cfRule type="cellIs" dxfId="291" priority="3" stopIfTrue="1" operator="lessThan">
      <formula>0</formula>
    </cfRule>
  </conditionalFormatting>
  <conditionalFormatting sqref="C19:Y23">
    <cfRule type="cellIs" dxfId="290" priority="2" operator="lessThan">
      <formula>0</formula>
    </cfRule>
  </conditionalFormatting>
  <conditionalFormatting sqref="C46:Y50">
    <cfRule type="cellIs" dxfId="289" priority="1" operator="lessThan">
      <formula>0</formula>
    </cfRule>
  </conditionalFormatting>
  <conditionalFormatting sqref="M34:P34">
    <cfRule type="cellIs" dxfId="288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9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37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31520</v>
      </c>
      <c r="C5" s="42">
        <v>28617</v>
      </c>
      <c r="D5" s="42">
        <v>28523</v>
      </c>
      <c r="E5" s="42">
        <v>28235</v>
      </c>
      <c r="F5" s="42">
        <v>29663</v>
      </c>
      <c r="G5" s="42">
        <v>38131</v>
      </c>
      <c r="H5" s="42">
        <v>48702</v>
      </c>
      <c r="I5" s="42">
        <v>57931</v>
      </c>
      <c r="J5" s="42">
        <v>66011</v>
      </c>
      <c r="K5" s="42">
        <v>77711</v>
      </c>
      <c r="L5" s="42">
        <v>68050</v>
      </c>
      <c r="M5" s="42">
        <v>70477</v>
      </c>
      <c r="N5" s="42">
        <v>82317</v>
      </c>
      <c r="O5" s="42">
        <v>95612</v>
      </c>
      <c r="P5" s="42">
        <v>100528</v>
      </c>
      <c r="Q5" s="42">
        <v>102152</v>
      </c>
      <c r="R5" s="42">
        <v>102159</v>
      </c>
      <c r="S5" s="42">
        <v>98929</v>
      </c>
      <c r="T5" s="42">
        <v>97236</v>
      </c>
      <c r="U5" s="42">
        <v>98238</v>
      </c>
      <c r="V5" s="42">
        <v>102183</v>
      </c>
      <c r="W5" s="42">
        <v>76038</v>
      </c>
      <c r="X5" s="42">
        <v>82334</v>
      </c>
      <c r="Y5" s="42">
        <v>94212</v>
      </c>
    </row>
    <row r="6" spans="1:25" x14ac:dyDescent="0.3">
      <c r="A6" s="67" t="s">
        <v>113</v>
      </c>
      <c r="B6" s="42">
        <v>21424</v>
      </c>
      <c r="C6" s="42">
        <v>19140</v>
      </c>
      <c r="D6" s="42">
        <v>19291</v>
      </c>
      <c r="E6" s="42">
        <v>19791</v>
      </c>
      <c r="F6" s="68">
        <v>19913</v>
      </c>
      <c r="G6" s="68">
        <v>24357</v>
      </c>
      <c r="H6" s="68">
        <v>32151</v>
      </c>
      <c r="I6" s="68">
        <v>37754</v>
      </c>
      <c r="J6" s="68">
        <v>45485</v>
      </c>
      <c r="K6" s="68">
        <v>55753</v>
      </c>
      <c r="L6" s="68">
        <v>44833</v>
      </c>
      <c r="M6" s="68">
        <v>48946</v>
      </c>
      <c r="N6" s="68">
        <v>59031</v>
      </c>
      <c r="O6" s="68">
        <v>70018</v>
      </c>
      <c r="P6" s="68">
        <v>73786</v>
      </c>
      <c r="Q6" s="68">
        <v>74394</v>
      </c>
      <c r="R6" s="42">
        <v>72298</v>
      </c>
      <c r="S6" s="42">
        <v>68924</v>
      </c>
      <c r="T6" s="42">
        <v>65242</v>
      </c>
      <c r="U6" s="42">
        <v>64083</v>
      </c>
      <c r="V6" s="42">
        <v>68008</v>
      </c>
      <c r="W6" s="42">
        <v>47755</v>
      </c>
      <c r="X6" s="42">
        <v>52776</v>
      </c>
      <c r="Y6" s="42">
        <v>62410</v>
      </c>
    </row>
    <row r="7" spans="1:25" x14ac:dyDescent="0.3">
      <c r="A7" s="67" t="s">
        <v>114</v>
      </c>
      <c r="B7" s="42">
        <v>10097</v>
      </c>
      <c r="C7" s="42">
        <v>9476</v>
      </c>
      <c r="D7" s="42">
        <v>9232</v>
      </c>
      <c r="E7" s="42">
        <v>8444</v>
      </c>
      <c r="F7" s="68">
        <v>9749</v>
      </c>
      <c r="G7" s="68">
        <v>13774</v>
      </c>
      <c r="H7" s="68">
        <v>16551</v>
      </c>
      <c r="I7" s="68">
        <v>20178</v>
      </c>
      <c r="J7" s="68">
        <v>20527</v>
      </c>
      <c r="K7" s="68">
        <v>21958</v>
      </c>
      <c r="L7" s="68">
        <v>23217</v>
      </c>
      <c r="M7" s="68">
        <v>21531</v>
      </c>
      <c r="N7" s="68">
        <v>23286</v>
      </c>
      <c r="O7" s="68">
        <v>25594</v>
      </c>
      <c r="P7" s="68">
        <v>26742</v>
      </c>
      <c r="Q7" s="42">
        <v>27758</v>
      </c>
      <c r="R7" s="42">
        <v>29861</v>
      </c>
      <c r="S7" s="42">
        <v>30005</v>
      </c>
      <c r="T7" s="42">
        <v>31995</v>
      </c>
      <c r="U7" s="42">
        <v>34155</v>
      </c>
      <c r="V7" s="42">
        <v>34175</v>
      </c>
      <c r="W7" s="42">
        <v>28284</v>
      </c>
      <c r="X7" s="42">
        <v>29558</v>
      </c>
      <c r="Y7" s="42">
        <v>31802</v>
      </c>
    </row>
    <row r="8" spans="1:25" x14ac:dyDescent="0.3">
      <c r="A8" s="69" t="s">
        <v>1</v>
      </c>
      <c r="B8" s="3">
        <f>B9+B17</f>
        <v>2621</v>
      </c>
      <c r="C8" s="3">
        <f t="shared" ref="C8:V8" si="0">C9+C17</f>
        <v>2874</v>
      </c>
      <c r="D8" s="3">
        <f t="shared" si="0"/>
        <v>2608</v>
      </c>
      <c r="E8" s="3">
        <f t="shared" si="0"/>
        <v>2007</v>
      </c>
      <c r="F8" s="3">
        <f t="shared" si="0"/>
        <v>1834</v>
      </c>
      <c r="G8" s="3">
        <f t="shared" si="0"/>
        <v>2059</v>
      </c>
      <c r="H8" s="3">
        <f t="shared" si="0"/>
        <v>2193</v>
      </c>
      <c r="I8" s="3">
        <f t="shared" si="0"/>
        <v>2321</v>
      </c>
      <c r="J8" s="3">
        <f t="shared" si="0"/>
        <v>2657</v>
      </c>
      <c r="K8" s="3">
        <f t="shared" si="0"/>
        <v>3086</v>
      </c>
      <c r="L8" s="3">
        <f t="shared" si="0"/>
        <v>3189</v>
      </c>
      <c r="M8" s="3">
        <f t="shared" si="0"/>
        <v>3729</v>
      </c>
      <c r="N8" s="3">
        <f t="shared" si="0"/>
        <v>4443</v>
      </c>
      <c r="O8" s="3">
        <f t="shared" si="0"/>
        <v>5434</v>
      </c>
      <c r="P8" s="3">
        <f t="shared" si="0"/>
        <v>6432</v>
      </c>
      <c r="Q8" s="3">
        <f t="shared" si="0"/>
        <v>7489</v>
      </c>
      <c r="R8" s="3">
        <f t="shared" si="0"/>
        <v>8228</v>
      </c>
      <c r="S8" s="3">
        <f t="shared" si="0"/>
        <v>8114</v>
      </c>
      <c r="T8" s="3">
        <f t="shared" si="0"/>
        <v>7396</v>
      </c>
      <c r="U8" s="3">
        <f t="shared" si="0"/>
        <v>7476</v>
      </c>
      <c r="V8" s="3">
        <f t="shared" si="0"/>
        <v>7190</v>
      </c>
      <c r="W8" s="3">
        <f t="shared" ref="W8:X8" si="1">W9+W17</f>
        <v>2992</v>
      </c>
      <c r="X8" s="3">
        <f t="shared" si="1"/>
        <v>3465</v>
      </c>
      <c r="Y8" s="3">
        <f t="shared" ref="Y8" si="2">Y9+Y17</f>
        <v>5026</v>
      </c>
    </row>
    <row r="9" spans="1:25" x14ac:dyDescent="0.3">
      <c r="A9" s="70" t="s">
        <v>107</v>
      </c>
      <c r="B9" s="42">
        <v>2325</v>
      </c>
      <c r="C9" s="42">
        <v>2589</v>
      </c>
      <c r="D9" s="42">
        <v>2368</v>
      </c>
      <c r="E9" s="42">
        <v>1777</v>
      </c>
      <c r="F9" s="68">
        <v>1560</v>
      </c>
      <c r="G9" s="68">
        <v>1695</v>
      </c>
      <c r="H9" s="68">
        <v>1797</v>
      </c>
      <c r="I9" s="68">
        <v>1873</v>
      </c>
      <c r="J9" s="68">
        <v>2159</v>
      </c>
      <c r="K9" s="68">
        <v>2418</v>
      </c>
      <c r="L9" s="68">
        <v>2575</v>
      </c>
      <c r="M9" s="68">
        <v>2962</v>
      </c>
      <c r="N9" s="68">
        <v>3569</v>
      </c>
      <c r="O9" s="68">
        <v>4357</v>
      </c>
      <c r="P9" s="68">
        <v>5318</v>
      </c>
      <c r="Q9" s="68">
        <v>6405</v>
      </c>
      <c r="R9" s="42">
        <v>7236</v>
      </c>
      <c r="S9" s="42">
        <v>7200</v>
      </c>
      <c r="T9" s="42">
        <v>6466</v>
      </c>
      <c r="U9" s="42">
        <v>6443</v>
      </c>
      <c r="V9" s="42">
        <v>6126</v>
      </c>
      <c r="W9" s="42">
        <v>2623</v>
      </c>
      <c r="X9" s="42">
        <v>2921</v>
      </c>
      <c r="Y9" s="42">
        <v>4133</v>
      </c>
    </row>
    <row r="10" spans="1:25" x14ac:dyDescent="0.3">
      <c r="A10" s="71" t="s">
        <v>201</v>
      </c>
      <c r="B10" s="42">
        <v>767</v>
      </c>
      <c r="C10" s="42">
        <v>875</v>
      </c>
      <c r="D10" s="42">
        <v>778</v>
      </c>
      <c r="E10" s="42">
        <v>551</v>
      </c>
      <c r="F10" s="68">
        <v>453</v>
      </c>
      <c r="G10" s="68">
        <v>535</v>
      </c>
      <c r="H10" s="68">
        <v>557</v>
      </c>
      <c r="I10" s="68">
        <v>562</v>
      </c>
      <c r="J10" s="68">
        <v>610</v>
      </c>
      <c r="K10" s="68">
        <v>661</v>
      </c>
      <c r="L10" s="68">
        <v>621</v>
      </c>
      <c r="M10" s="68">
        <v>652</v>
      </c>
      <c r="N10" s="68">
        <v>720</v>
      </c>
      <c r="O10" s="68">
        <v>800</v>
      </c>
      <c r="P10" s="68">
        <v>847</v>
      </c>
      <c r="Q10" s="68">
        <v>936</v>
      </c>
      <c r="R10" s="42">
        <v>939</v>
      </c>
      <c r="S10" s="42">
        <v>837</v>
      </c>
      <c r="T10" s="42">
        <v>645</v>
      </c>
      <c r="U10" s="42">
        <v>687</v>
      </c>
      <c r="V10" s="42">
        <v>650</v>
      </c>
      <c r="W10" s="42">
        <v>112</v>
      </c>
      <c r="X10" s="42">
        <v>249</v>
      </c>
      <c r="Y10" s="42">
        <v>401</v>
      </c>
    </row>
    <row r="11" spans="1:25" x14ac:dyDescent="0.3">
      <c r="A11" s="72" t="s">
        <v>202</v>
      </c>
      <c r="B11" s="42">
        <v>54</v>
      </c>
      <c r="C11" s="42">
        <v>59</v>
      </c>
      <c r="D11" s="42">
        <v>65</v>
      </c>
      <c r="E11" s="42">
        <v>68</v>
      </c>
      <c r="F11" s="68">
        <v>27</v>
      </c>
      <c r="G11" s="68">
        <v>75</v>
      </c>
      <c r="H11" s="68">
        <v>87</v>
      </c>
      <c r="I11" s="68">
        <v>89</v>
      </c>
      <c r="J11" s="68">
        <v>83</v>
      </c>
      <c r="K11" s="68">
        <v>81</v>
      </c>
      <c r="L11" s="68">
        <v>55</v>
      </c>
      <c r="M11" s="68">
        <v>19</v>
      </c>
      <c r="N11" s="68">
        <v>23</v>
      </c>
      <c r="O11" s="68">
        <v>18</v>
      </c>
      <c r="P11" s="68">
        <v>21</v>
      </c>
      <c r="Q11" s="68">
        <v>21</v>
      </c>
      <c r="R11" s="42">
        <v>23</v>
      </c>
      <c r="S11" s="42">
        <v>25</v>
      </c>
      <c r="T11" s="42">
        <v>22</v>
      </c>
      <c r="U11" s="42">
        <v>17</v>
      </c>
      <c r="V11" s="42">
        <v>25</v>
      </c>
      <c r="W11" s="42">
        <v>7</v>
      </c>
      <c r="X11" s="42">
        <v>17</v>
      </c>
      <c r="Y11" s="42">
        <v>32</v>
      </c>
    </row>
    <row r="12" spans="1:25" x14ac:dyDescent="0.3">
      <c r="A12" s="72" t="s">
        <v>203</v>
      </c>
      <c r="B12" s="42">
        <v>713</v>
      </c>
      <c r="C12" s="42">
        <v>816</v>
      </c>
      <c r="D12" s="42">
        <v>712</v>
      </c>
      <c r="E12" s="42">
        <v>483</v>
      </c>
      <c r="F12" s="68">
        <v>427</v>
      </c>
      <c r="G12" s="68">
        <v>460</v>
      </c>
      <c r="H12" s="68">
        <v>470</v>
      </c>
      <c r="I12" s="68">
        <v>472</v>
      </c>
      <c r="J12" s="68">
        <v>528</v>
      </c>
      <c r="K12" s="68">
        <v>580</v>
      </c>
      <c r="L12" s="68">
        <v>566</v>
      </c>
      <c r="M12" s="68">
        <v>633</v>
      </c>
      <c r="N12" s="68">
        <v>697</v>
      </c>
      <c r="O12" s="68">
        <v>782</v>
      </c>
      <c r="P12" s="68">
        <v>827</v>
      </c>
      <c r="Q12" s="68">
        <v>915</v>
      </c>
      <c r="R12" s="42">
        <v>916</v>
      </c>
      <c r="S12" s="42">
        <v>812</v>
      </c>
      <c r="T12" s="42">
        <v>623</v>
      </c>
      <c r="U12" s="42">
        <v>669</v>
      </c>
      <c r="V12" s="42">
        <v>626</v>
      </c>
      <c r="W12" s="42">
        <v>105</v>
      </c>
      <c r="X12" s="42">
        <v>231</v>
      </c>
      <c r="Y12" s="42">
        <v>369</v>
      </c>
    </row>
    <row r="13" spans="1:25" x14ac:dyDescent="0.3">
      <c r="A13" s="71" t="s">
        <v>204</v>
      </c>
      <c r="B13" s="42">
        <v>1558</v>
      </c>
      <c r="C13" s="42">
        <v>1715</v>
      </c>
      <c r="D13" s="42">
        <v>1591</v>
      </c>
      <c r="E13" s="42">
        <v>1226</v>
      </c>
      <c r="F13" s="68">
        <v>1107</v>
      </c>
      <c r="G13" s="68">
        <v>1160</v>
      </c>
      <c r="H13" s="68">
        <v>1241</v>
      </c>
      <c r="I13" s="68">
        <v>1311</v>
      </c>
      <c r="J13" s="68">
        <v>1549</v>
      </c>
      <c r="K13" s="68">
        <v>1757</v>
      </c>
      <c r="L13" s="68">
        <v>1954</v>
      </c>
      <c r="M13" s="68">
        <v>2310</v>
      </c>
      <c r="N13" s="68">
        <v>2849</v>
      </c>
      <c r="O13" s="68">
        <v>3557</v>
      </c>
      <c r="P13" s="68">
        <v>4471</v>
      </c>
      <c r="Q13" s="68">
        <v>5469</v>
      </c>
      <c r="R13" s="42">
        <v>6297</v>
      </c>
      <c r="S13" s="42">
        <v>6363</v>
      </c>
      <c r="T13" s="42">
        <v>5821</v>
      </c>
      <c r="U13" s="42">
        <v>5756</v>
      </c>
      <c r="V13" s="42">
        <v>5476</v>
      </c>
      <c r="W13" s="42">
        <v>2511</v>
      </c>
      <c r="X13" s="42">
        <v>2673</v>
      </c>
      <c r="Y13" s="42">
        <v>3732</v>
      </c>
    </row>
    <row r="14" spans="1:25" x14ac:dyDescent="0.3">
      <c r="A14" s="72" t="s">
        <v>205</v>
      </c>
      <c r="B14" s="42">
        <v>159</v>
      </c>
      <c r="C14" s="42">
        <v>149</v>
      </c>
      <c r="D14" s="42">
        <v>140</v>
      </c>
      <c r="E14" s="42">
        <v>131</v>
      </c>
      <c r="F14" s="68">
        <v>123</v>
      </c>
      <c r="G14" s="68">
        <v>117</v>
      </c>
      <c r="H14" s="68">
        <v>111</v>
      </c>
      <c r="I14" s="68">
        <v>106</v>
      </c>
      <c r="J14" s="68">
        <v>112</v>
      </c>
      <c r="K14" s="68">
        <v>111</v>
      </c>
      <c r="L14" s="68">
        <v>104</v>
      </c>
      <c r="M14" s="68">
        <v>98</v>
      </c>
      <c r="N14" s="68">
        <v>86</v>
      </c>
      <c r="O14" s="68">
        <v>86</v>
      </c>
      <c r="P14" s="68">
        <v>95</v>
      </c>
      <c r="Q14" s="68">
        <v>124</v>
      </c>
      <c r="R14" s="42">
        <v>148</v>
      </c>
      <c r="S14" s="42">
        <v>171</v>
      </c>
      <c r="T14" s="42">
        <v>182</v>
      </c>
      <c r="U14" s="42">
        <v>180</v>
      </c>
      <c r="V14" s="42">
        <v>183</v>
      </c>
      <c r="W14" s="42">
        <v>41</v>
      </c>
      <c r="X14" s="42">
        <v>27</v>
      </c>
      <c r="Y14" s="42">
        <v>67</v>
      </c>
    </row>
    <row r="15" spans="1:25" x14ac:dyDescent="0.3">
      <c r="A15" s="72" t="s">
        <v>206</v>
      </c>
      <c r="B15" s="42">
        <v>348</v>
      </c>
      <c r="C15" s="42">
        <v>380</v>
      </c>
      <c r="D15" s="42">
        <v>410</v>
      </c>
      <c r="E15" s="42">
        <v>403</v>
      </c>
      <c r="F15" s="68">
        <v>371</v>
      </c>
      <c r="G15" s="68">
        <v>354</v>
      </c>
      <c r="H15" s="68">
        <v>357</v>
      </c>
      <c r="I15" s="68">
        <v>402</v>
      </c>
      <c r="J15" s="68">
        <v>472</v>
      </c>
      <c r="K15" s="68">
        <v>558</v>
      </c>
      <c r="L15" s="68">
        <v>685</v>
      </c>
      <c r="M15" s="68">
        <v>865</v>
      </c>
      <c r="N15" s="68">
        <v>1179</v>
      </c>
      <c r="O15" s="68">
        <v>1614</v>
      </c>
      <c r="P15" s="68">
        <v>2066</v>
      </c>
      <c r="Q15" s="68">
        <v>2560</v>
      </c>
      <c r="R15" s="42">
        <v>3041</v>
      </c>
      <c r="S15" s="42">
        <v>3193</v>
      </c>
      <c r="T15" s="42">
        <v>3221</v>
      </c>
      <c r="U15" s="42">
        <v>3049</v>
      </c>
      <c r="V15" s="42">
        <v>2761</v>
      </c>
      <c r="W15" s="42">
        <v>2070</v>
      </c>
      <c r="X15" s="42">
        <v>1623</v>
      </c>
      <c r="Y15" s="42">
        <v>1761</v>
      </c>
    </row>
    <row r="16" spans="1:25" x14ac:dyDescent="0.3">
      <c r="A16" s="72" t="s">
        <v>207</v>
      </c>
      <c r="B16" s="42">
        <v>1051</v>
      </c>
      <c r="C16" s="42">
        <v>1186</v>
      </c>
      <c r="D16" s="42">
        <v>1041</v>
      </c>
      <c r="E16" s="42">
        <v>692</v>
      </c>
      <c r="F16" s="68">
        <v>612</v>
      </c>
      <c r="G16" s="68">
        <v>689</v>
      </c>
      <c r="H16" s="68">
        <v>773</v>
      </c>
      <c r="I16" s="68">
        <v>804</v>
      </c>
      <c r="J16" s="68">
        <v>965</v>
      </c>
      <c r="K16" s="68">
        <v>1088</v>
      </c>
      <c r="L16" s="68">
        <v>1164</v>
      </c>
      <c r="M16" s="68">
        <v>1347</v>
      </c>
      <c r="N16" s="68">
        <v>1585</v>
      </c>
      <c r="O16" s="68">
        <v>1858</v>
      </c>
      <c r="P16" s="68">
        <v>2310</v>
      </c>
      <c r="Q16" s="68">
        <v>2785</v>
      </c>
      <c r="R16" s="42">
        <v>3107</v>
      </c>
      <c r="S16" s="42">
        <v>3000</v>
      </c>
      <c r="T16" s="42">
        <v>2418</v>
      </c>
      <c r="U16" s="42">
        <v>2527</v>
      </c>
      <c r="V16" s="42">
        <v>2532</v>
      </c>
      <c r="W16" s="42">
        <v>400</v>
      </c>
      <c r="X16" s="42">
        <v>1022</v>
      </c>
      <c r="Y16" s="42">
        <v>1905</v>
      </c>
    </row>
    <row r="17" spans="1:25" x14ac:dyDescent="0.3">
      <c r="A17" s="70" t="s">
        <v>108</v>
      </c>
      <c r="B17" s="42">
        <v>296</v>
      </c>
      <c r="C17" s="42">
        <v>285</v>
      </c>
      <c r="D17" s="42">
        <v>240</v>
      </c>
      <c r="E17" s="42">
        <v>230</v>
      </c>
      <c r="F17" s="68">
        <v>274</v>
      </c>
      <c r="G17" s="68">
        <v>364</v>
      </c>
      <c r="H17" s="68">
        <v>396</v>
      </c>
      <c r="I17" s="68">
        <v>448</v>
      </c>
      <c r="J17" s="68">
        <v>498</v>
      </c>
      <c r="K17" s="68">
        <v>668</v>
      </c>
      <c r="L17" s="68">
        <v>614</v>
      </c>
      <c r="M17" s="68">
        <v>767</v>
      </c>
      <c r="N17" s="68">
        <v>874</v>
      </c>
      <c r="O17" s="68">
        <v>1077</v>
      </c>
      <c r="P17" s="68">
        <v>1114</v>
      </c>
      <c r="Q17" s="68">
        <v>1084</v>
      </c>
      <c r="R17" s="42">
        <v>992</v>
      </c>
      <c r="S17" s="42">
        <v>914</v>
      </c>
      <c r="T17" s="42">
        <v>930</v>
      </c>
      <c r="U17" s="42">
        <v>1033</v>
      </c>
      <c r="V17" s="42">
        <v>1064</v>
      </c>
      <c r="W17" s="42">
        <v>369</v>
      </c>
      <c r="X17" s="42">
        <v>544</v>
      </c>
      <c r="Y17" s="42">
        <v>893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9.6528042731781838E-2</v>
      </c>
      <c r="D19" s="89">
        <f t="shared" si="3"/>
        <v>-9.2553931802366041E-2</v>
      </c>
      <c r="E19" s="89">
        <f t="shared" si="3"/>
        <v>-0.23044478527607359</v>
      </c>
      <c r="F19" s="89">
        <f t="shared" si="3"/>
        <v>-8.6198305929247598E-2</v>
      </c>
      <c r="G19" s="89">
        <f t="shared" si="3"/>
        <v>0.12268266085059976</v>
      </c>
      <c r="H19" s="89">
        <f t="shared" si="3"/>
        <v>6.5080135988343946E-2</v>
      </c>
      <c r="I19" s="89">
        <f t="shared" si="3"/>
        <v>5.8367533059735521E-2</v>
      </c>
      <c r="J19" s="89">
        <f t="shared" si="3"/>
        <v>0.14476518741921596</v>
      </c>
      <c r="K19" s="89">
        <f t="shared" si="3"/>
        <v>0.16146029356417002</v>
      </c>
      <c r="L19" s="89">
        <f t="shared" si="3"/>
        <v>3.3376539209332368E-2</v>
      </c>
      <c r="M19" s="89">
        <f t="shared" si="3"/>
        <v>0.16933207902163683</v>
      </c>
      <c r="N19" s="89">
        <f t="shared" si="3"/>
        <v>0.19147224456958978</v>
      </c>
      <c r="O19" s="89">
        <f t="shared" si="3"/>
        <v>0.22304749043439109</v>
      </c>
      <c r="P19" s="89">
        <f t="shared" si="3"/>
        <v>0.18365844681634158</v>
      </c>
      <c r="Q19" s="89">
        <f t="shared" si="3"/>
        <v>0.16433457711442778</v>
      </c>
      <c r="R19" s="89">
        <f t="shared" si="3"/>
        <v>9.8678061156362684E-2</v>
      </c>
      <c r="S19" s="89">
        <f t="shared" si="3"/>
        <v>-1.3855128828390906E-2</v>
      </c>
      <c r="T19" s="89">
        <f t="shared" si="3"/>
        <v>-8.8489031303919163E-2</v>
      </c>
      <c r="U19" s="89">
        <f t="shared" si="3"/>
        <v>1.0816657652785278E-2</v>
      </c>
      <c r="V19" s="89">
        <f t="shared" si="3"/>
        <v>-3.8255751738897836E-2</v>
      </c>
      <c r="W19" s="89">
        <f t="shared" si="3"/>
        <v>-0.58386648122392204</v>
      </c>
      <c r="X19" s="89">
        <f t="shared" si="3"/>
        <v>0.15808823529411775</v>
      </c>
      <c r="Y19" s="89">
        <f t="shared" si="3"/>
        <v>0.45050505050505052</v>
      </c>
    </row>
    <row r="20" spans="1:25" x14ac:dyDescent="0.3">
      <c r="A20" s="73" t="s">
        <v>4</v>
      </c>
      <c r="B20" s="65" t="s">
        <v>3</v>
      </c>
      <c r="C20" s="89">
        <f t="shared" si="3"/>
        <v>0.11354838709677417</v>
      </c>
      <c r="D20" s="89">
        <f t="shared" si="3"/>
        <v>-8.5361143298570918E-2</v>
      </c>
      <c r="E20" s="89">
        <f t="shared" si="3"/>
        <v>-0.24957770270270274</v>
      </c>
      <c r="F20" s="89">
        <f t="shared" si="3"/>
        <v>-0.12211592571750141</v>
      </c>
      <c r="G20" s="89">
        <f t="shared" si="3"/>
        <v>8.6538461538461453E-2</v>
      </c>
      <c r="H20" s="89">
        <f t="shared" si="3"/>
        <v>6.0176991150442394E-2</v>
      </c>
      <c r="I20" s="89">
        <f t="shared" si="3"/>
        <v>4.2292710072342699E-2</v>
      </c>
      <c r="J20" s="89">
        <f t="shared" si="3"/>
        <v>0.15269620928990935</v>
      </c>
      <c r="K20" s="89">
        <f t="shared" si="3"/>
        <v>0.11996294580824451</v>
      </c>
      <c r="L20" s="89">
        <f t="shared" si="3"/>
        <v>6.4929693961951918E-2</v>
      </c>
      <c r="M20" s="89">
        <f t="shared" si="3"/>
        <v>0.15029126213592225</v>
      </c>
      <c r="N20" s="89">
        <f t="shared" si="3"/>
        <v>0.20492910195813629</v>
      </c>
      <c r="O20" s="89">
        <f t="shared" si="3"/>
        <v>0.22079013729335939</v>
      </c>
      <c r="P20" s="89">
        <f t="shared" si="3"/>
        <v>0.22056460867569427</v>
      </c>
      <c r="Q20" s="89">
        <f t="shared" si="3"/>
        <v>0.20440015043249349</v>
      </c>
      <c r="R20" s="89">
        <f t="shared" si="3"/>
        <v>0.1297423887587823</v>
      </c>
      <c r="S20" s="89">
        <f t="shared" si="3"/>
        <v>-4.9751243781094301E-3</v>
      </c>
      <c r="T20" s="89">
        <f t="shared" si="3"/>
        <v>-0.10194444444444439</v>
      </c>
      <c r="U20" s="89">
        <f t="shared" si="3"/>
        <v>-3.5570677389421546E-3</v>
      </c>
      <c r="V20" s="89">
        <f t="shared" si="3"/>
        <v>-4.920068291168711E-2</v>
      </c>
      <c r="W20" s="89">
        <f t="shared" si="3"/>
        <v>-0.57182500816193271</v>
      </c>
      <c r="X20" s="89">
        <f t="shared" si="3"/>
        <v>0.11361036980556616</v>
      </c>
      <c r="Y20" s="89">
        <f t="shared" si="3"/>
        <v>0.41492639507018136</v>
      </c>
    </row>
    <row r="21" spans="1:25" x14ac:dyDescent="0.3">
      <c r="A21" s="74" t="s">
        <v>208</v>
      </c>
      <c r="B21" s="65" t="s">
        <v>3</v>
      </c>
      <c r="C21" s="89">
        <f>C10/B10-1</f>
        <v>0.14080834419817467</v>
      </c>
      <c r="D21" s="89">
        <f t="shared" si="3"/>
        <v>-0.11085714285714288</v>
      </c>
      <c r="E21" s="89">
        <f t="shared" si="3"/>
        <v>-0.29177377892030854</v>
      </c>
      <c r="F21" s="89">
        <f t="shared" si="3"/>
        <v>-0.17785843920145195</v>
      </c>
      <c r="G21" s="89">
        <f t="shared" si="3"/>
        <v>0.18101545253863138</v>
      </c>
      <c r="H21" s="89">
        <f t="shared" si="3"/>
        <v>4.1121495327102853E-2</v>
      </c>
      <c r="I21" s="89">
        <f t="shared" si="3"/>
        <v>8.9766606822261341E-3</v>
      </c>
      <c r="J21" s="89">
        <f t="shared" si="3"/>
        <v>8.5409252669039093E-2</v>
      </c>
      <c r="K21" s="89">
        <f t="shared" si="3"/>
        <v>8.3606557377049251E-2</v>
      </c>
      <c r="L21" s="89">
        <f t="shared" si="3"/>
        <v>-6.0514372163388841E-2</v>
      </c>
      <c r="M21" s="89">
        <f t="shared" si="3"/>
        <v>4.9919484702093397E-2</v>
      </c>
      <c r="N21" s="89">
        <f t="shared" si="3"/>
        <v>0.10429447852760743</v>
      </c>
      <c r="O21" s="89">
        <f t="shared" si="3"/>
        <v>0.11111111111111116</v>
      </c>
      <c r="P21" s="89">
        <f t="shared" si="3"/>
        <v>5.875000000000008E-2</v>
      </c>
      <c r="Q21" s="89">
        <f t="shared" si="3"/>
        <v>0.10507674144037771</v>
      </c>
      <c r="R21" s="89">
        <f t="shared" si="3"/>
        <v>3.2051282051281937E-3</v>
      </c>
      <c r="S21" s="89">
        <f t="shared" si="3"/>
        <v>-0.10862619808306706</v>
      </c>
      <c r="T21" s="89">
        <f t="shared" si="3"/>
        <v>-0.22939068100358428</v>
      </c>
      <c r="U21" s="89">
        <f t="shared" si="3"/>
        <v>6.5116279069767469E-2</v>
      </c>
      <c r="V21" s="89">
        <f t="shared" si="3"/>
        <v>-5.3857350800582293E-2</v>
      </c>
      <c r="W21" s="89">
        <f t="shared" si="3"/>
        <v>-0.82769230769230773</v>
      </c>
      <c r="X21" s="89">
        <f t="shared" si="3"/>
        <v>1.2232142857142856</v>
      </c>
      <c r="Y21" s="89">
        <f t="shared" si="3"/>
        <v>0.61044176706827313</v>
      </c>
    </row>
    <row r="22" spans="1:25" x14ac:dyDescent="0.3">
      <c r="A22" s="74" t="s">
        <v>209</v>
      </c>
      <c r="B22" s="65" t="s">
        <v>3</v>
      </c>
      <c r="C22" s="89">
        <f>C13/B13-1</f>
        <v>0.10077021822849797</v>
      </c>
      <c r="D22" s="89">
        <f t="shared" ref="D22:Y22" si="4">D13/C13-1</f>
        <v>-7.230320699708459E-2</v>
      </c>
      <c r="E22" s="89">
        <f t="shared" si="4"/>
        <v>-0.22941546197360152</v>
      </c>
      <c r="F22" s="89">
        <f t="shared" si="4"/>
        <v>-9.7063621533442057E-2</v>
      </c>
      <c r="G22" s="89">
        <f t="shared" si="4"/>
        <v>4.7877145438121049E-2</v>
      </c>
      <c r="H22" s="89">
        <f t="shared" si="4"/>
        <v>6.9827586206896441E-2</v>
      </c>
      <c r="I22" s="89">
        <f t="shared" si="4"/>
        <v>5.6406124093473009E-2</v>
      </c>
      <c r="J22" s="89">
        <f t="shared" si="4"/>
        <v>0.18154080854309695</v>
      </c>
      <c r="K22" s="89">
        <f t="shared" si="4"/>
        <v>0.13428018076178172</v>
      </c>
      <c r="L22" s="89">
        <f t="shared" si="4"/>
        <v>0.1121229368241321</v>
      </c>
      <c r="M22" s="89">
        <f t="shared" si="4"/>
        <v>0.18219037871033783</v>
      </c>
      <c r="N22" s="89">
        <f t="shared" si="4"/>
        <v>0.23333333333333339</v>
      </c>
      <c r="O22" s="89">
        <f t="shared" si="4"/>
        <v>0.2485082485082486</v>
      </c>
      <c r="P22" s="89">
        <f t="shared" si="4"/>
        <v>0.25695811076750075</v>
      </c>
      <c r="Q22" s="89">
        <f t="shared" si="4"/>
        <v>0.22321628271080285</v>
      </c>
      <c r="R22" s="89">
        <f t="shared" si="4"/>
        <v>0.15139879319802518</v>
      </c>
      <c r="S22" s="89">
        <f t="shared" si="4"/>
        <v>1.048118151500721E-2</v>
      </c>
      <c r="T22" s="89">
        <f t="shared" si="4"/>
        <v>-8.5179946566085185E-2</v>
      </c>
      <c r="U22" s="89">
        <f t="shared" si="4"/>
        <v>-1.116646624291362E-2</v>
      </c>
      <c r="V22" s="89">
        <f t="shared" si="4"/>
        <v>-4.8644892286309971E-2</v>
      </c>
      <c r="W22" s="89">
        <f t="shared" si="4"/>
        <v>-0.54145361577794016</v>
      </c>
      <c r="X22" s="89">
        <f t="shared" si="4"/>
        <v>6.4516129032258007E-2</v>
      </c>
      <c r="Y22" s="89">
        <f t="shared" si="4"/>
        <v>0.3961840628507296</v>
      </c>
    </row>
    <row r="23" spans="1:25" x14ac:dyDescent="0.3">
      <c r="A23" s="73" t="s">
        <v>109</v>
      </c>
      <c r="B23" s="65" t="s">
        <v>3</v>
      </c>
      <c r="C23" s="89">
        <f>C17/B17-1</f>
        <v>-3.7162162162162171E-2</v>
      </c>
      <c r="D23" s="89">
        <f t="shared" ref="D23:Y23" si="5">D17/C17-1</f>
        <v>-0.15789473684210531</v>
      </c>
      <c r="E23" s="89">
        <f t="shared" si="5"/>
        <v>-4.166666666666663E-2</v>
      </c>
      <c r="F23" s="89">
        <f t="shared" si="5"/>
        <v>0.19130434782608696</v>
      </c>
      <c r="G23" s="89">
        <f t="shared" si="5"/>
        <v>0.32846715328467146</v>
      </c>
      <c r="H23" s="89">
        <f t="shared" si="5"/>
        <v>8.7912087912087822E-2</v>
      </c>
      <c r="I23" s="89">
        <f t="shared" si="5"/>
        <v>0.13131313131313127</v>
      </c>
      <c r="J23" s="89">
        <f t="shared" si="5"/>
        <v>0.11160714285714279</v>
      </c>
      <c r="K23" s="89">
        <f t="shared" si="5"/>
        <v>0.34136546184738958</v>
      </c>
      <c r="L23" s="89">
        <f t="shared" si="5"/>
        <v>-8.083832335329344E-2</v>
      </c>
      <c r="M23" s="89">
        <f t="shared" si="5"/>
        <v>0.24918566775244311</v>
      </c>
      <c r="N23" s="89">
        <f t="shared" si="5"/>
        <v>0.1395045632333769</v>
      </c>
      <c r="O23" s="89">
        <f t="shared" si="5"/>
        <v>0.23226544622425638</v>
      </c>
      <c r="P23" s="89">
        <f t="shared" si="5"/>
        <v>3.4354688950789303E-2</v>
      </c>
      <c r="Q23" s="89">
        <f t="shared" si="5"/>
        <v>-2.6929982046678624E-2</v>
      </c>
      <c r="R23" s="89">
        <f t="shared" si="5"/>
        <v>-8.4870848708487046E-2</v>
      </c>
      <c r="S23" s="89">
        <f t="shared" si="5"/>
        <v>-7.8629032258064502E-2</v>
      </c>
      <c r="T23" s="89">
        <f t="shared" si="5"/>
        <v>1.7505470459518557E-2</v>
      </c>
      <c r="U23" s="89">
        <f t="shared" si="5"/>
        <v>0.11075268817204309</v>
      </c>
      <c r="V23" s="89">
        <f t="shared" si="5"/>
        <v>3.0009680542110395E-2</v>
      </c>
      <c r="W23" s="89">
        <f t="shared" si="5"/>
        <v>-0.65319548872180455</v>
      </c>
      <c r="X23" s="89">
        <f t="shared" si="5"/>
        <v>0.4742547425474255</v>
      </c>
      <c r="Y23" s="89">
        <f t="shared" si="5"/>
        <v>0.64154411764705888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8.315355329949238E-2</v>
      </c>
      <c r="C25" s="89">
        <f t="shared" si="6"/>
        <v>0.10042981444595869</v>
      </c>
      <c r="D25" s="89">
        <f t="shared" si="6"/>
        <v>9.1434982294990003E-2</v>
      </c>
      <c r="E25" s="89">
        <f t="shared" si="6"/>
        <v>7.1081990437400391E-2</v>
      </c>
      <c r="F25" s="89">
        <f t="shared" si="6"/>
        <v>6.182786636550585E-2</v>
      </c>
      <c r="G25" s="89">
        <f t="shared" si="6"/>
        <v>5.3998059321811648E-2</v>
      </c>
      <c r="H25" s="89">
        <f t="shared" si="6"/>
        <v>4.50289515830972E-2</v>
      </c>
      <c r="I25" s="89">
        <f t="shared" si="6"/>
        <v>4.0064904800538571E-2</v>
      </c>
      <c r="J25" s="89">
        <f t="shared" si="6"/>
        <v>4.0250867279695811E-2</v>
      </c>
      <c r="K25" s="89">
        <f t="shared" si="6"/>
        <v>3.9711237791303679E-2</v>
      </c>
      <c r="L25" s="89">
        <f t="shared" si="6"/>
        <v>4.6862601028655401E-2</v>
      </c>
      <c r="M25" s="89">
        <f t="shared" si="6"/>
        <v>5.291087872639301E-2</v>
      </c>
      <c r="N25" s="89">
        <f t="shared" si="6"/>
        <v>5.397427019935129E-2</v>
      </c>
      <c r="O25" s="89">
        <f t="shared" si="6"/>
        <v>5.6833870225494708E-2</v>
      </c>
      <c r="P25" s="89">
        <f t="shared" si="6"/>
        <v>6.3982174120642998E-2</v>
      </c>
      <c r="Q25" s="89">
        <f t="shared" si="6"/>
        <v>7.3312318897329476E-2</v>
      </c>
      <c r="R25" s="89">
        <f t="shared" si="6"/>
        <v>8.0541117277968657E-2</v>
      </c>
      <c r="S25" s="89">
        <f t="shared" si="6"/>
        <v>8.2018417248733946E-2</v>
      </c>
      <c r="T25" s="89">
        <f t="shared" si="6"/>
        <v>7.6062363733596608E-2</v>
      </c>
      <c r="U25" s="89">
        <f t="shared" si="6"/>
        <v>7.6100897819581015E-2</v>
      </c>
      <c r="V25" s="89">
        <f t="shared" si="6"/>
        <v>7.0363954865290707E-2</v>
      </c>
      <c r="W25" s="89">
        <f t="shared" ref="W25:X25" si="7">W8/W5</f>
        <v>3.9348746679291932E-2</v>
      </c>
      <c r="X25" s="89">
        <f t="shared" si="7"/>
        <v>4.2084679476279543E-2</v>
      </c>
      <c r="Y25" s="89">
        <f t="shared" ref="Y25" si="8">Y8/Y5</f>
        <v>5.3347768861716133E-2</v>
      </c>
    </row>
    <row r="26" spans="1:25" x14ac:dyDescent="0.3">
      <c r="A26" s="75" t="s">
        <v>211</v>
      </c>
      <c r="B26" s="89">
        <f t="shared" ref="B26:V26" si="9">B8/B7</f>
        <v>0.25958205407546797</v>
      </c>
      <c r="C26" s="89">
        <f t="shared" si="9"/>
        <v>0.30329252849303506</v>
      </c>
      <c r="D26" s="89">
        <f t="shared" si="9"/>
        <v>0.28249566724436742</v>
      </c>
      <c r="E26" s="89">
        <f t="shared" si="9"/>
        <v>0.23768356229275225</v>
      </c>
      <c r="F26" s="89">
        <f t="shared" si="9"/>
        <v>0.18812185865216946</v>
      </c>
      <c r="G26" s="89">
        <f t="shared" si="9"/>
        <v>0.14948453608247422</v>
      </c>
      <c r="H26" s="89">
        <f t="shared" si="9"/>
        <v>0.13249954685517493</v>
      </c>
      <c r="I26" s="89">
        <f t="shared" si="9"/>
        <v>0.11502626623054812</v>
      </c>
      <c r="J26" s="89">
        <f t="shared" si="9"/>
        <v>0.12943927510108638</v>
      </c>
      <c r="K26" s="89">
        <f t="shared" si="9"/>
        <v>0.14054103288095454</v>
      </c>
      <c r="L26" s="89">
        <f t="shared" si="9"/>
        <v>0.13735624757720635</v>
      </c>
      <c r="M26" s="89">
        <f t="shared" si="9"/>
        <v>0.1731921415633273</v>
      </c>
      <c r="N26" s="89">
        <f t="shared" si="9"/>
        <v>0.19080133986086059</v>
      </c>
      <c r="O26" s="89">
        <f t="shared" si="9"/>
        <v>0.21231538641869188</v>
      </c>
      <c r="P26" s="89">
        <f t="shared" si="9"/>
        <v>0.24052052950415079</v>
      </c>
      <c r="Q26" s="89">
        <f t="shared" si="9"/>
        <v>0.2697960948195115</v>
      </c>
      <c r="R26" s="89">
        <f t="shared" si="9"/>
        <v>0.27554335085897996</v>
      </c>
      <c r="S26" s="89">
        <f t="shared" si="9"/>
        <v>0.27042159640059987</v>
      </c>
      <c r="T26" s="89">
        <f t="shared" si="9"/>
        <v>0.23116111892483202</v>
      </c>
      <c r="U26" s="89">
        <f t="shared" si="9"/>
        <v>0.2188844971453667</v>
      </c>
      <c r="V26" s="89">
        <f t="shared" si="9"/>
        <v>0.21038771031455741</v>
      </c>
      <c r="W26" s="89">
        <f t="shared" ref="W26:X26" si="10">W8/W7</f>
        <v>0.10578418894074389</v>
      </c>
      <c r="X26" s="89">
        <f t="shared" si="10"/>
        <v>0.1172271466269707</v>
      </c>
      <c r="Y26" s="89">
        <f t="shared" ref="Y26" si="11">Y8/Y7</f>
        <v>0.15804037481919375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0.1327737504769172</v>
      </c>
      <c r="C28" s="89">
        <f t="shared" ref="C28:V28" si="12">C15/C8</f>
        <v>0.13221990257480862</v>
      </c>
      <c r="D28" s="89">
        <f t="shared" si="12"/>
        <v>0.15720858895705522</v>
      </c>
      <c r="E28" s="89">
        <f t="shared" si="12"/>
        <v>0.20079720976581963</v>
      </c>
      <c r="F28" s="89">
        <f t="shared" si="12"/>
        <v>0.20229007633587787</v>
      </c>
      <c r="G28" s="89">
        <f t="shared" si="12"/>
        <v>0.17192812044681885</v>
      </c>
      <c r="H28" s="89">
        <f t="shared" si="12"/>
        <v>0.16279069767441862</v>
      </c>
      <c r="I28" s="89">
        <f t="shared" si="12"/>
        <v>0.17320120637656183</v>
      </c>
      <c r="J28" s="89">
        <f t="shared" si="12"/>
        <v>0.17764395935265337</v>
      </c>
      <c r="K28" s="89">
        <f t="shared" si="12"/>
        <v>0.18081659105638367</v>
      </c>
      <c r="L28" s="89">
        <f t="shared" si="12"/>
        <v>0.21480087801818751</v>
      </c>
      <c r="M28" s="89">
        <f t="shared" si="12"/>
        <v>0.23196567444355054</v>
      </c>
      <c r="N28" s="89">
        <f t="shared" si="12"/>
        <v>0.26536124240378123</v>
      </c>
      <c r="O28" s="89">
        <f t="shared" si="12"/>
        <v>0.29701877070298122</v>
      </c>
      <c r="P28" s="89">
        <f t="shared" si="12"/>
        <v>0.32120646766169153</v>
      </c>
      <c r="Q28" s="89">
        <f t="shared" si="12"/>
        <v>0.34183469087995727</v>
      </c>
      <c r="R28" s="89">
        <f t="shared" si="12"/>
        <v>0.36959163830821584</v>
      </c>
      <c r="S28" s="89">
        <f t="shared" si="12"/>
        <v>0.39351737737244269</v>
      </c>
      <c r="T28" s="89">
        <f t="shared" si="12"/>
        <v>0.43550567874526769</v>
      </c>
      <c r="U28" s="89">
        <f t="shared" si="12"/>
        <v>0.40783841626538253</v>
      </c>
      <c r="V28" s="89">
        <f t="shared" si="12"/>
        <v>0.38400556328233659</v>
      </c>
      <c r="W28" s="89">
        <f t="shared" ref="W28:X28" si="13">W15/W8</f>
        <v>0.6918449197860963</v>
      </c>
      <c r="X28" s="89">
        <f t="shared" si="13"/>
        <v>0.46839826839826842</v>
      </c>
      <c r="Y28" s="89">
        <f t="shared" ref="Y28" si="14">Y15/Y8</f>
        <v>0.35037803422204539</v>
      </c>
    </row>
    <row r="29" spans="1:25" x14ac:dyDescent="0.3">
      <c r="A29" s="75" t="s">
        <v>213</v>
      </c>
      <c r="B29" s="89">
        <f>B10/B8</f>
        <v>0.29263639832125143</v>
      </c>
      <c r="C29" s="89">
        <f t="shared" ref="C29:V29" si="15">C10/C8</f>
        <v>0.30445372303409884</v>
      </c>
      <c r="D29" s="89">
        <f t="shared" si="15"/>
        <v>0.29831288343558282</v>
      </c>
      <c r="E29" s="89">
        <f t="shared" si="15"/>
        <v>0.27453911310413553</v>
      </c>
      <c r="F29" s="89">
        <f t="shared" si="15"/>
        <v>0.24700109051254091</v>
      </c>
      <c r="G29" s="89">
        <f t="shared" si="15"/>
        <v>0.25983487129674598</v>
      </c>
      <c r="H29" s="89">
        <f t="shared" si="15"/>
        <v>0.25398996808025537</v>
      </c>
      <c r="I29" s="89">
        <f t="shared" si="15"/>
        <v>0.24213700990952175</v>
      </c>
      <c r="J29" s="89">
        <f t="shared" si="15"/>
        <v>0.22958223560406474</v>
      </c>
      <c r="K29" s="89">
        <f t="shared" si="15"/>
        <v>0.21419313026571613</v>
      </c>
      <c r="L29" s="89">
        <f t="shared" si="15"/>
        <v>0.19473189087488241</v>
      </c>
      <c r="M29" s="89">
        <f t="shared" si="15"/>
        <v>0.17484580316438725</v>
      </c>
      <c r="N29" s="89">
        <f t="shared" si="15"/>
        <v>0.16205266711681296</v>
      </c>
      <c r="O29" s="89">
        <f t="shared" si="15"/>
        <v>0.14722119985277879</v>
      </c>
      <c r="P29" s="89">
        <f t="shared" si="15"/>
        <v>0.13168532338308458</v>
      </c>
      <c r="Q29" s="89">
        <f t="shared" si="15"/>
        <v>0.12498330885298438</v>
      </c>
      <c r="R29" s="89">
        <f t="shared" si="15"/>
        <v>0.11412250850753525</v>
      </c>
      <c r="S29" s="89">
        <f t="shared" si="15"/>
        <v>0.10315504067044615</v>
      </c>
      <c r="T29" s="89">
        <f t="shared" si="15"/>
        <v>8.7209302325581398E-2</v>
      </c>
      <c r="U29" s="89">
        <f t="shared" si="15"/>
        <v>9.1894060995184587E-2</v>
      </c>
      <c r="V29" s="89">
        <f t="shared" si="15"/>
        <v>9.0403337969401948E-2</v>
      </c>
      <c r="W29" s="89">
        <f t="shared" ref="W29:X29" si="16">W10/W8</f>
        <v>3.7433155080213901E-2</v>
      </c>
      <c r="X29" s="89">
        <f t="shared" si="16"/>
        <v>7.1861471861471862E-2</v>
      </c>
      <c r="Y29" s="89">
        <f t="shared" ref="Y29" si="17">Y10/Y8</f>
        <v>7.9785117389574209E-2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31629</v>
      </c>
      <c r="C32" s="42">
        <v>44500</v>
      </c>
      <c r="D32" s="42">
        <v>42128</v>
      </c>
      <c r="E32" s="42">
        <v>43165</v>
      </c>
      <c r="F32" s="42">
        <v>54382</v>
      </c>
      <c r="G32" s="42">
        <v>68613</v>
      </c>
      <c r="H32" s="42">
        <v>81361</v>
      </c>
      <c r="I32" s="42">
        <v>91582</v>
      </c>
      <c r="J32" s="42">
        <v>98153</v>
      </c>
      <c r="K32" s="42">
        <v>133853</v>
      </c>
      <c r="L32" s="42">
        <v>80319</v>
      </c>
      <c r="M32" s="42">
        <v>95038</v>
      </c>
      <c r="N32" s="42">
        <v>124258</v>
      </c>
      <c r="O32" s="42">
        <v>133551</v>
      </c>
      <c r="P32" s="42">
        <v>122762</v>
      </c>
      <c r="Q32" s="42">
        <v>119807</v>
      </c>
      <c r="R32" s="42">
        <v>79353</v>
      </c>
      <c r="S32" s="42">
        <v>72944</v>
      </c>
      <c r="T32" s="42">
        <v>79637</v>
      </c>
      <c r="U32" s="42">
        <v>88661</v>
      </c>
      <c r="V32" s="42">
        <v>70169</v>
      </c>
      <c r="W32" s="42">
        <v>49502</v>
      </c>
      <c r="X32" s="42">
        <v>69191</v>
      </c>
      <c r="Y32" s="42">
        <v>98675</v>
      </c>
    </row>
    <row r="33" spans="1:25" x14ac:dyDescent="0.3">
      <c r="A33" s="16" t="s">
        <v>116</v>
      </c>
      <c r="B33" s="42">
        <v>25722</v>
      </c>
      <c r="C33" s="42">
        <v>39062</v>
      </c>
      <c r="D33" s="42">
        <v>36623</v>
      </c>
      <c r="E33" s="42">
        <v>34836</v>
      </c>
      <c r="F33" s="68">
        <v>42738</v>
      </c>
      <c r="G33" s="68">
        <v>53886</v>
      </c>
      <c r="H33" s="68">
        <v>64941</v>
      </c>
      <c r="I33" s="68">
        <v>75140</v>
      </c>
      <c r="J33" s="68">
        <v>80871</v>
      </c>
      <c r="K33" s="68">
        <v>115866</v>
      </c>
      <c r="L33" s="68">
        <v>61577</v>
      </c>
      <c r="M33" s="68">
        <v>77028</v>
      </c>
      <c r="N33" s="68">
        <v>106958</v>
      </c>
      <c r="O33" s="68">
        <v>118268</v>
      </c>
      <c r="P33" s="68">
        <v>108410</v>
      </c>
      <c r="Q33" s="68">
        <v>105209</v>
      </c>
      <c r="R33" s="42">
        <v>64382</v>
      </c>
      <c r="S33" s="42">
        <v>57883</v>
      </c>
      <c r="T33" s="42">
        <v>64277</v>
      </c>
      <c r="U33" s="42">
        <v>71260</v>
      </c>
      <c r="V33" s="42">
        <v>52548</v>
      </c>
      <c r="W33" s="42">
        <v>36380</v>
      </c>
      <c r="X33" s="42">
        <v>51933</v>
      </c>
      <c r="Y33" s="42">
        <v>75161</v>
      </c>
    </row>
    <row r="34" spans="1:25" x14ac:dyDescent="0.3">
      <c r="A34" s="16" t="s">
        <v>117</v>
      </c>
      <c r="B34" s="42">
        <v>5907</v>
      </c>
      <c r="C34" s="42">
        <v>5438</v>
      </c>
      <c r="D34" s="42">
        <v>5505</v>
      </c>
      <c r="E34" s="42">
        <v>8329</v>
      </c>
      <c r="F34" s="68">
        <v>11644</v>
      </c>
      <c r="G34" s="68">
        <v>14727</v>
      </c>
      <c r="H34" s="68">
        <v>16420</v>
      </c>
      <c r="I34" s="68">
        <v>16441</v>
      </c>
      <c r="J34" s="68">
        <v>17282</v>
      </c>
      <c r="K34" s="68">
        <v>17987</v>
      </c>
      <c r="L34" s="68">
        <v>18742</v>
      </c>
      <c r="M34" s="68">
        <v>18011</v>
      </c>
      <c r="N34" s="68">
        <v>17299</v>
      </c>
      <c r="O34" s="68">
        <v>15282</v>
      </c>
      <c r="P34" s="68">
        <v>14352</v>
      </c>
      <c r="Q34" s="42">
        <v>14598</v>
      </c>
      <c r="R34" s="42">
        <v>14971</v>
      </c>
      <c r="S34" s="42">
        <v>15061</v>
      </c>
      <c r="T34" s="42">
        <v>15360</v>
      </c>
      <c r="U34" s="42">
        <v>17401</v>
      </c>
      <c r="V34" s="42">
        <v>17621</v>
      </c>
      <c r="W34" s="42">
        <v>13122</v>
      </c>
      <c r="X34" s="42">
        <v>17258</v>
      </c>
      <c r="Y34" s="42">
        <v>23514</v>
      </c>
    </row>
    <row r="35" spans="1:25" x14ac:dyDescent="0.3">
      <c r="A35" s="76" t="s">
        <v>2</v>
      </c>
      <c r="B35" s="3">
        <f>B36+B44</f>
        <v>1970</v>
      </c>
      <c r="C35" s="3">
        <f t="shared" ref="C35:V35" si="18">C36+C44</f>
        <v>1938</v>
      </c>
      <c r="D35" s="3">
        <f t="shared" si="18"/>
        <v>1638</v>
      </c>
      <c r="E35" s="3">
        <f t="shared" si="18"/>
        <v>1402</v>
      </c>
      <c r="F35" s="3">
        <f t="shared" si="18"/>
        <v>1570</v>
      </c>
      <c r="G35" s="3">
        <f t="shared" si="18"/>
        <v>2067</v>
      </c>
      <c r="H35" s="3">
        <f t="shared" si="18"/>
        <v>2365</v>
      </c>
      <c r="I35" s="3">
        <f t="shared" si="18"/>
        <v>2415</v>
      </c>
      <c r="J35" s="3">
        <f t="shared" si="18"/>
        <v>3019</v>
      </c>
      <c r="K35" s="3">
        <f t="shared" si="18"/>
        <v>4078</v>
      </c>
      <c r="L35" s="3">
        <f t="shared" si="18"/>
        <v>4899</v>
      </c>
      <c r="M35" s="3">
        <f t="shared" si="18"/>
        <v>5613</v>
      </c>
      <c r="N35" s="3">
        <f t="shared" si="18"/>
        <v>5766</v>
      </c>
      <c r="O35" s="3">
        <f t="shared" si="18"/>
        <v>5904</v>
      </c>
      <c r="P35" s="3">
        <f t="shared" si="18"/>
        <v>5316</v>
      </c>
      <c r="Q35" s="3">
        <f t="shared" si="18"/>
        <v>5395</v>
      </c>
      <c r="R35" s="3">
        <f t="shared" si="18"/>
        <v>5236</v>
      </c>
      <c r="S35" s="3">
        <f t="shared" si="18"/>
        <v>5172</v>
      </c>
      <c r="T35" s="3">
        <f t="shared" si="18"/>
        <v>5654</v>
      </c>
      <c r="U35" s="3">
        <f t="shared" si="18"/>
        <v>6091</v>
      </c>
      <c r="V35" s="3">
        <f t="shared" si="18"/>
        <v>6773</v>
      </c>
      <c r="W35" s="3">
        <f t="shared" ref="W35:X35" si="19">W36+W44</f>
        <v>2036</v>
      </c>
      <c r="X35" s="3">
        <f t="shared" si="19"/>
        <v>3858</v>
      </c>
      <c r="Y35" s="3">
        <f t="shared" ref="Y35" si="20">Y36+Y44</f>
        <v>8878</v>
      </c>
    </row>
    <row r="36" spans="1:25" x14ac:dyDescent="0.3">
      <c r="A36" s="77" t="s">
        <v>107</v>
      </c>
      <c r="B36" s="42">
        <v>1413</v>
      </c>
      <c r="C36" s="42">
        <v>1295</v>
      </c>
      <c r="D36" s="42">
        <v>1032</v>
      </c>
      <c r="E36" s="42">
        <v>842</v>
      </c>
      <c r="F36" s="68">
        <v>971</v>
      </c>
      <c r="G36" s="68">
        <v>1357</v>
      </c>
      <c r="H36" s="68">
        <v>1535</v>
      </c>
      <c r="I36" s="68">
        <v>1564</v>
      </c>
      <c r="J36" s="68">
        <v>1926</v>
      </c>
      <c r="K36" s="68">
        <v>2542</v>
      </c>
      <c r="L36" s="68">
        <v>3161</v>
      </c>
      <c r="M36" s="68">
        <v>3352</v>
      </c>
      <c r="N36" s="68">
        <v>3153</v>
      </c>
      <c r="O36" s="68">
        <v>3025</v>
      </c>
      <c r="P36" s="68">
        <v>2918</v>
      </c>
      <c r="Q36" s="68">
        <v>2828</v>
      </c>
      <c r="R36" s="42">
        <v>2848</v>
      </c>
      <c r="S36" s="42">
        <v>2788</v>
      </c>
      <c r="T36" s="42">
        <v>2986</v>
      </c>
      <c r="U36" s="42">
        <v>3238</v>
      </c>
      <c r="V36" s="42">
        <v>3862</v>
      </c>
      <c r="W36" s="42">
        <v>1220</v>
      </c>
      <c r="X36" s="42">
        <v>2219</v>
      </c>
      <c r="Y36" s="42">
        <v>4847</v>
      </c>
    </row>
    <row r="37" spans="1:25" x14ac:dyDescent="0.3">
      <c r="A37" s="78" t="s">
        <v>201</v>
      </c>
      <c r="B37" s="42">
        <v>555</v>
      </c>
      <c r="C37" s="42">
        <v>518</v>
      </c>
      <c r="D37" s="42">
        <v>424</v>
      </c>
      <c r="E37" s="42">
        <v>343</v>
      </c>
      <c r="F37" s="68">
        <v>406</v>
      </c>
      <c r="G37" s="68">
        <v>525</v>
      </c>
      <c r="H37" s="68">
        <v>565</v>
      </c>
      <c r="I37" s="68">
        <v>614</v>
      </c>
      <c r="J37" s="68">
        <v>712</v>
      </c>
      <c r="K37" s="68">
        <v>883</v>
      </c>
      <c r="L37" s="68">
        <v>966</v>
      </c>
      <c r="M37" s="68">
        <v>945</v>
      </c>
      <c r="N37" s="68">
        <v>836</v>
      </c>
      <c r="O37" s="68">
        <v>752</v>
      </c>
      <c r="P37" s="68">
        <v>699</v>
      </c>
      <c r="Q37" s="68">
        <v>718</v>
      </c>
      <c r="R37" s="42">
        <v>747</v>
      </c>
      <c r="S37" s="42">
        <v>709</v>
      </c>
      <c r="T37" s="42">
        <v>720</v>
      </c>
      <c r="U37" s="42">
        <v>743</v>
      </c>
      <c r="V37" s="42">
        <v>803</v>
      </c>
      <c r="W37" s="42">
        <v>302</v>
      </c>
      <c r="X37" s="42">
        <v>461</v>
      </c>
      <c r="Y37" s="42">
        <v>860</v>
      </c>
    </row>
    <row r="38" spans="1:25" x14ac:dyDescent="0.3">
      <c r="A38" s="79" t="s">
        <v>202</v>
      </c>
      <c r="B38" s="42">
        <v>30</v>
      </c>
      <c r="C38" s="42">
        <v>33</v>
      </c>
      <c r="D38" s="42">
        <v>32</v>
      </c>
      <c r="E38" s="42">
        <v>27</v>
      </c>
      <c r="F38" s="68">
        <v>40</v>
      </c>
      <c r="G38" s="68">
        <v>47</v>
      </c>
      <c r="H38" s="68">
        <v>50</v>
      </c>
      <c r="I38" s="68">
        <v>103</v>
      </c>
      <c r="J38" s="68">
        <v>108</v>
      </c>
      <c r="K38" s="68">
        <v>111</v>
      </c>
      <c r="L38" s="68">
        <v>108</v>
      </c>
      <c r="M38" s="68">
        <v>110</v>
      </c>
      <c r="N38" s="68">
        <v>114</v>
      </c>
      <c r="O38" s="68">
        <v>118</v>
      </c>
      <c r="P38" s="68">
        <v>119</v>
      </c>
      <c r="Q38" s="68">
        <v>125</v>
      </c>
      <c r="R38" s="42">
        <v>131</v>
      </c>
      <c r="S38" s="42">
        <v>134</v>
      </c>
      <c r="T38" s="42">
        <v>142</v>
      </c>
      <c r="U38" s="42">
        <v>146</v>
      </c>
      <c r="V38" s="42">
        <v>153</v>
      </c>
      <c r="W38" s="42">
        <v>137</v>
      </c>
      <c r="X38" s="42">
        <v>142</v>
      </c>
      <c r="Y38" s="42">
        <v>154</v>
      </c>
    </row>
    <row r="39" spans="1:25" x14ac:dyDescent="0.3">
      <c r="A39" s="79" t="s">
        <v>203</v>
      </c>
      <c r="B39" s="42">
        <v>525</v>
      </c>
      <c r="C39" s="42">
        <v>486</v>
      </c>
      <c r="D39" s="42">
        <v>392</v>
      </c>
      <c r="E39" s="42">
        <v>317</v>
      </c>
      <c r="F39" s="68">
        <v>366</v>
      </c>
      <c r="G39" s="68">
        <v>478</v>
      </c>
      <c r="H39" s="68">
        <v>515</v>
      </c>
      <c r="I39" s="68">
        <v>511</v>
      </c>
      <c r="J39" s="68">
        <v>604</v>
      </c>
      <c r="K39" s="68">
        <v>772</v>
      </c>
      <c r="L39" s="68">
        <v>859</v>
      </c>
      <c r="M39" s="68">
        <v>835</v>
      </c>
      <c r="N39" s="68">
        <v>722</v>
      </c>
      <c r="O39" s="68">
        <v>633</v>
      </c>
      <c r="P39" s="68">
        <v>579</v>
      </c>
      <c r="Q39" s="68">
        <v>593</v>
      </c>
      <c r="R39" s="42">
        <v>616</v>
      </c>
      <c r="S39" s="42">
        <v>574</v>
      </c>
      <c r="T39" s="42">
        <v>578</v>
      </c>
      <c r="U39" s="42">
        <v>597</v>
      </c>
      <c r="V39" s="42">
        <v>650</v>
      </c>
      <c r="W39" s="42">
        <v>165</v>
      </c>
      <c r="X39" s="42">
        <v>319</v>
      </c>
      <c r="Y39" s="42">
        <v>706</v>
      </c>
    </row>
    <row r="40" spans="1:25" x14ac:dyDescent="0.3">
      <c r="A40" s="78" t="s">
        <v>204</v>
      </c>
      <c r="B40" s="42">
        <v>858</v>
      </c>
      <c r="C40" s="42">
        <v>776</v>
      </c>
      <c r="D40" s="42">
        <v>608</v>
      </c>
      <c r="E40" s="42">
        <v>499</v>
      </c>
      <c r="F40" s="68">
        <v>565</v>
      </c>
      <c r="G40" s="68">
        <v>832</v>
      </c>
      <c r="H40" s="68">
        <v>970</v>
      </c>
      <c r="I40" s="68">
        <v>950</v>
      </c>
      <c r="J40" s="68">
        <v>1214</v>
      </c>
      <c r="K40" s="68">
        <v>1659</v>
      </c>
      <c r="L40" s="68">
        <v>2195</v>
      </c>
      <c r="M40" s="68">
        <v>2407</v>
      </c>
      <c r="N40" s="68">
        <v>2316</v>
      </c>
      <c r="O40" s="68">
        <v>2273</v>
      </c>
      <c r="P40" s="68">
        <v>2219</v>
      </c>
      <c r="Q40" s="68">
        <v>2110</v>
      </c>
      <c r="R40" s="42">
        <v>2100</v>
      </c>
      <c r="S40" s="42">
        <v>2079</v>
      </c>
      <c r="T40" s="42">
        <v>2265</v>
      </c>
      <c r="U40" s="42">
        <v>2495</v>
      </c>
      <c r="V40" s="42">
        <v>3060</v>
      </c>
      <c r="W40" s="42">
        <v>918</v>
      </c>
      <c r="X40" s="42">
        <v>1758</v>
      </c>
      <c r="Y40" s="42">
        <v>3986</v>
      </c>
    </row>
    <row r="41" spans="1:25" x14ac:dyDescent="0.3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2</v>
      </c>
      <c r="M41" s="68">
        <v>2</v>
      </c>
      <c r="N41" s="68">
        <v>2</v>
      </c>
      <c r="O41" s="68">
        <v>2</v>
      </c>
      <c r="P41" s="68">
        <v>2</v>
      </c>
      <c r="Q41" s="68">
        <v>3</v>
      </c>
      <c r="R41" s="42">
        <v>3</v>
      </c>
      <c r="S41" s="42">
        <v>5</v>
      </c>
      <c r="T41" s="42">
        <v>6</v>
      </c>
      <c r="U41" s="42">
        <v>6</v>
      </c>
      <c r="V41" s="42">
        <v>8</v>
      </c>
      <c r="W41" s="42">
        <v>3</v>
      </c>
      <c r="X41" s="42">
        <v>4</v>
      </c>
      <c r="Y41" s="42">
        <v>9</v>
      </c>
    </row>
    <row r="42" spans="1:25" x14ac:dyDescent="0.3">
      <c r="A42" s="79" t="s">
        <v>206</v>
      </c>
      <c r="B42" s="42">
        <v>57</v>
      </c>
      <c r="C42" s="42">
        <v>34</v>
      </c>
      <c r="D42" s="42">
        <v>17</v>
      </c>
      <c r="E42" s="42">
        <v>14</v>
      </c>
      <c r="F42" s="68">
        <v>17</v>
      </c>
      <c r="G42" s="68">
        <v>63</v>
      </c>
      <c r="H42" s="68">
        <v>92</v>
      </c>
      <c r="I42" s="68">
        <v>74</v>
      </c>
      <c r="J42" s="68">
        <v>81</v>
      </c>
      <c r="K42" s="68">
        <v>99</v>
      </c>
      <c r="L42" s="68">
        <v>113</v>
      </c>
      <c r="M42" s="68">
        <v>126</v>
      </c>
      <c r="N42" s="68">
        <v>150</v>
      </c>
      <c r="O42" s="68">
        <v>179</v>
      </c>
      <c r="P42" s="68">
        <v>206</v>
      </c>
      <c r="Q42" s="68">
        <v>212</v>
      </c>
      <c r="R42" s="42">
        <v>194</v>
      </c>
      <c r="S42" s="42">
        <v>202</v>
      </c>
      <c r="T42" s="42">
        <v>228</v>
      </c>
      <c r="U42" s="42">
        <v>281</v>
      </c>
      <c r="V42" s="42">
        <v>353</v>
      </c>
      <c r="W42" s="42">
        <v>206</v>
      </c>
      <c r="X42" s="42">
        <v>206</v>
      </c>
      <c r="Y42" s="42">
        <v>353</v>
      </c>
    </row>
    <row r="43" spans="1:25" x14ac:dyDescent="0.3">
      <c r="A43" s="79" t="s">
        <v>207</v>
      </c>
      <c r="B43" s="42">
        <v>800</v>
      </c>
      <c r="C43" s="42">
        <v>741</v>
      </c>
      <c r="D43" s="42">
        <v>590</v>
      </c>
      <c r="E43" s="42">
        <v>484</v>
      </c>
      <c r="F43" s="68">
        <v>546</v>
      </c>
      <c r="G43" s="68">
        <v>768</v>
      </c>
      <c r="H43" s="68">
        <v>877</v>
      </c>
      <c r="I43" s="68">
        <v>875</v>
      </c>
      <c r="J43" s="68">
        <v>1131</v>
      </c>
      <c r="K43" s="68">
        <v>1559</v>
      </c>
      <c r="L43" s="68">
        <v>2080</v>
      </c>
      <c r="M43" s="68">
        <v>2279</v>
      </c>
      <c r="N43" s="68">
        <v>2165</v>
      </c>
      <c r="O43" s="68">
        <v>2092</v>
      </c>
      <c r="P43" s="68">
        <v>2010</v>
      </c>
      <c r="Q43" s="68">
        <v>1895</v>
      </c>
      <c r="R43" s="42">
        <v>1902</v>
      </c>
      <c r="S43" s="42">
        <v>1872</v>
      </c>
      <c r="T43" s="42">
        <v>2031</v>
      </c>
      <c r="U43" s="42">
        <v>2208</v>
      </c>
      <c r="V43" s="42">
        <v>2699</v>
      </c>
      <c r="W43" s="42">
        <v>709</v>
      </c>
      <c r="X43" s="42">
        <v>1548</v>
      </c>
      <c r="Y43" s="42">
        <v>3625</v>
      </c>
    </row>
    <row r="44" spans="1:25" x14ac:dyDescent="0.3">
      <c r="A44" s="77" t="s">
        <v>108</v>
      </c>
      <c r="B44" s="42">
        <v>557</v>
      </c>
      <c r="C44" s="42">
        <v>643</v>
      </c>
      <c r="D44" s="42">
        <v>606</v>
      </c>
      <c r="E44" s="42">
        <v>560</v>
      </c>
      <c r="F44" s="68">
        <v>599</v>
      </c>
      <c r="G44" s="68">
        <v>710</v>
      </c>
      <c r="H44" s="68">
        <v>830</v>
      </c>
      <c r="I44" s="68">
        <v>851</v>
      </c>
      <c r="J44" s="68">
        <v>1093</v>
      </c>
      <c r="K44" s="68">
        <v>1536</v>
      </c>
      <c r="L44" s="68">
        <v>1738</v>
      </c>
      <c r="M44" s="68">
        <v>2261</v>
      </c>
      <c r="N44" s="68">
        <v>2613</v>
      </c>
      <c r="O44" s="68">
        <v>2879</v>
      </c>
      <c r="P44" s="68">
        <v>2398</v>
      </c>
      <c r="Q44" s="68">
        <v>2567</v>
      </c>
      <c r="R44" s="42">
        <v>2388</v>
      </c>
      <c r="S44" s="42">
        <v>2384</v>
      </c>
      <c r="T44" s="42">
        <v>2668</v>
      </c>
      <c r="U44" s="42">
        <v>2853</v>
      </c>
      <c r="V44" s="42">
        <v>2911</v>
      </c>
      <c r="W44" s="42">
        <v>816</v>
      </c>
      <c r="X44" s="42">
        <v>1639</v>
      </c>
      <c r="Y44" s="42">
        <v>4031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-1.624365482233503E-2</v>
      </c>
      <c r="D46" s="65">
        <f t="shared" si="21"/>
        <v>-0.15479876160990713</v>
      </c>
      <c r="E46" s="65">
        <f t="shared" si="21"/>
        <v>-0.14407814407814412</v>
      </c>
      <c r="F46" s="65">
        <f t="shared" si="21"/>
        <v>0.11982881597717543</v>
      </c>
      <c r="G46" s="65">
        <f t="shared" si="21"/>
        <v>0.31656050955414017</v>
      </c>
      <c r="H46" s="65">
        <f t="shared" si="21"/>
        <v>0.14417029511369139</v>
      </c>
      <c r="I46" s="65">
        <f t="shared" si="21"/>
        <v>2.114164904862581E-2</v>
      </c>
      <c r="J46" s="65">
        <f t="shared" si="21"/>
        <v>0.25010351966873712</v>
      </c>
      <c r="K46" s="65">
        <f t="shared" si="21"/>
        <v>0.35077840344484934</v>
      </c>
      <c r="L46" s="65">
        <f t="shared" si="21"/>
        <v>0.20132417851888174</v>
      </c>
      <c r="M46" s="65">
        <f t="shared" si="21"/>
        <v>0.14574402939375375</v>
      </c>
      <c r="N46" s="65">
        <f t="shared" si="21"/>
        <v>2.7258150721539254E-2</v>
      </c>
      <c r="O46" s="65">
        <f t="shared" si="21"/>
        <v>2.3933402705515139E-2</v>
      </c>
      <c r="P46" s="65">
        <f t="shared" si="21"/>
        <v>-9.9593495934959364E-2</v>
      </c>
      <c r="Q46" s="65">
        <f t="shared" si="21"/>
        <v>1.4860797592174624E-2</v>
      </c>
      <c r="R46" s="65">
        <f t="shared" si="21"/>
        <v>-2.9471733086190888E-2</v>
      </c>
      <c r="S46" s="65">
        <f t="shared" si="21"/>
        <v>-1.2223071046600475E-2</v>
      </c>
      <c r="T46" s="65">
        <f t="shared" si="21"/>
        <v>9.3194122196442297E-2</v>
      </c>
      <c r="U46" s="65">
        <f t="shared" si="21"/>
        <v>7.729041386628932E-2</v>
      </c>
      <c r="V46" s="65">
        <f t="shared" si="21"/>
        <v>0.11196847808241661</v>
      </c>
      <c r="W46" s="65">
        <f t="shared" si="21"/>
        <v>-0.69939465524878197</v>
      </c>
      <c r="X46" s="65">
        <f t="shared" si="21"/>
        <v>0.89489194499017688</v>
      </c>
      <c r="Y46" s="65">
        <f t="shared" si="21"/>
        <v>1.301192327630897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-8.3510261854210954E-2</v>
      </c>
      <c r="D47" s="65">
        <f t="shared" si="21"/>
        <v>-0.20308880308880306</v>
      </c>
      <c r="E47" s="65">
        <f t="shared" si="21"/>
        <v>-0.18410852713178294</v>
      </c>
      <c r="F47" s="65">
        <f t="shared" si="21"/>
        <v>0.15320665083135387</v>
      </c>
      <c r="G47" s="65">
        <f t="shared" si="21"/>
        <v>0.39752832131822857</v>
      </c>
      <c r="H47" s="65">
        <f t="shared" si="21"/>
        <v>0.13117170228445096</v>
      </c>
      <c r="I47" s="65">
        <f t="shared" si="21"/>
        <v>1.889250814332244E-2</v>
      </c>
      <c r="J47" s="65">
        <f t="shared" si="21"/>
        <v>0.23145780051150888</v>
      </c>
      <c r="K47" s="65">
        <f t="shared" si="21"/>
        <v>0.31983385254413288</v>
      </c>
      <c r="L47" s="65">
        <f t="shared" si="21"/>
        <v>0.24350904799370565</v>
      </c>
      <c r="M47" s="65">
        <f t="shared" si="21"/>
        <v>6.0423916482125861E-2</v>
      </c>
      <c r="N47" s="65">
        <f t="shared" si="21"/>
        <v>-5.936754176610981E-2</v>
      </c>
      <c r="O47" s="65">
        <f t="shared" si="21"/>
        <v>-4.0596257532508728E-2</v>
      </c>
      <c r="P47" s="65">
        <f t="shared" si="21"/>
        <v>-3.5371900826446256E-2</v>
      </c>
      <c r="Q47" s="65">
        <f t="shared" si="21"/>
        <v>-3.0843043180260432E-2</v>
      </c>
      <c r="R47" s="65">
        <f t="shared" si="21"/>
        <v>7.0721357850069833E-3</v>
      </c>
      <c r="S47" s="65">
        <f t="shared" si="21"/>
        <v>-2.1067415730337102E-2</v>
      </c>
      <c r="T47" s="65">
        <f t="shared" si="21"/>
        <v>7.1018651362984242E-2</v>
      </c>
      <c r="U47" s="65">
        <f t="shared" si="21"/>
        <v>8.4393837910247793E-2</v>
      </c>
      <c r="V47" s="65">
        <f t="shared" si="21"/>
        <v>0.19271155033971588</v>
      </c>
      <c r="W47" s="65">
        <f t="shared" si="21"/>
        <v>-0.68410150181253238</v>
      </c>
      <c r="X47" s="65">
        <f t="shared" si="21"/>
        <v>0.81885245901639347</v>
      </c>
      <c r="Y47" s="65">
        <f t="shared" si="21"/>
        <v>1.1843172600270391</v>
      </c>
    </row>
    <row r="48" spans="1:25" x14ac:dyDescent="0.3">
      <c r="A48" s="74" t="s">
        <v>214</v>
      </c>
      <c r="B48" s="65" t="s">
        <v>3</v>
      </c>
      <c r="C48" s="65">
        <f>C37/B37-1</f>
        <v>-6.6666666666666652E-2</v>
      </c>
      <c r="D48" s="65">
        <f>D37/C37-1</f>
        <v>-0.18146718146718144</v>
      </c>
      <c r="E48" s="65">
        <f>E37/D37-1</f>
        <v>-0.19103773584905659</v>
      </c>
      <c r="F48" s="65">
        <f>F37/E37-1</f>
        <v>0.18367346938775508</v>
      </c>
      <c r="G48" s="65">
        <f t="shared" si="21"/>
        <v>0.2931034482758621</v>
      </c>
      <c r="H48" s="65">
        <f t="shared" si="21"/>
        <v>7.6190476190476142E-2</v>
      </c>
      <c r="I48" s="65">
        <f t="shared" si="21"/>
        <v>8.6725663716814116E-2</v>
      </c>
      <c r="J48" s="65">
        <f t="shared" si="21"/>
        <v>0.15960912052117271</v>
      </c>
      <c r="K48" s="65">
        <f t="shared" si="21"/>
        <v>0.24016853932584259</v>
      </c>
      <c r="L48" s="65">
        <f t="shared" si="21"/>
        <v>9.3997734994337501E-2</v>
      </c>
      <c r="M48" s="65">
        <f t="shared" si="21"/>
        <v>-2.1739130434782594E-2</v>
      </c>
      <c r="N48" s="65">
        <f t="shared" si="21"/>
        <v>-0.1153439153439153</v>
      </c>
      <c r="O48" s="65">
        <f t="shared" si="21"/>
        <v>-0.1004784688995215</v>
      </c>
      <c r="P48" s="65">
        <f t="shared" si="21"/>
        <v>-7.0478723404255317E-2</v>
      </c>
      <c r="Q48" s="65">
        <f t="shared" si="21"/>
        <v>2.7181688125894166E-2</v>
      </c>
      <c r="R48" s="65">
        <f t="shared" si="21"/>
        <v>4.0389972144846853E-2</v>
      </c>
      <c r="S48" s="65">
        <f t="shared" si="21"/>
        <v>-5.0870147255689391E-2</v>
      </c>
      <c r="T48" s="65">
        <f t="shared" si="21"/>
        <v>1.5514809590973178E-2</v>
      </c>
      <c r="U48" s="65">
        <f t="shared" si="21"/>
        <v>3.1944444444444553E-2</v>
      </c>
      <c r="V48" s="65">
        <f t="shared" si="21"/>
        <v>8.075370121130554E-2</v>
      </c>
      <c r="W48" s="65">
        <f t="shared" si="21"/>
        <v>-0.62391033623910341</v>
      </c>
      <c r="X48" s="65">
        <f t="shared" si="21"/>
        <v>0.52649006622516548</v>
      </c>
      <c r="Y48" s="65">
        <f t="shared" si="21"/>
        <v>0.86550976138828628</v>
      </c>
    </row>
    <row r="49" spans="1:25" x14ac:dyDescent="0.3">
      <c r="A49" s="74" t="s">
        <v>215</v>
      </c>
      <c r="B49" s="65" t="s">
        <v>3</v>
      </c>
      <c r="C49" s="65">
        <f>C40/B40-1</f>
        <v>-9.5571095571095555E-2</v>
      </c>
      <c r="D49" s="65">
        <f>D40/C40-1</f>
        <v>-0.21649484536082475</v>
      </c>
      <c r="E49" s="65">
        <f>E40/D40-1</f>
        <v>-0.17927631578947367</v>
      </c>
      <c r="F49" s="65">
        <f>F40/E40-1</f>
        <v>0.13226452905811614</v>
      </c>
      <c r="G49" s="65">
        <f t="shared" ref="G49:Y49" si="22">G40/F40-1</f>
        <v>0.47256637168141591</v>
      </c>
      <c r="H49" s="65">
        <f t="shared" si="22"/>
        <v>0.16586538461538458</v>
      </c>
      <c r="I49" s="65">
        <f t="shared" si="22"/>
        <v>-2.0618556701030966E-2</v>
      </c>
      <c r="J49" s="65">
        <f t="shared" si="22"/>
        <v>0.27789473684210519</v>
      </c>
      <c r="K49" s="65">
        <f t="shared" si="22"/>
        <v>0.36655683690280072</v>
      </c>
      <c r="L49" s="65">
        <f t="shared" si="22"/>
        <v>0.32308619650391801</v>
      </c>
      <c r="M49" s="65">
        <f t="shared" si="22"/>
        <v>9.6583143507972702E-2</v>
      </c>
      <c r="N49" s="65">
        <f t="shared" si="22"/>
        <v>-3.7806398005816422E-2</v>
      </c>
      <c r="O49" s="65">
        <f t="shared" si="22"/>
        <v>-1.856649395509502E-2</v>
      </c>
      <c r="P49" s="65">
        <f t="shared" si="22"/>
        <v>-2.3757149142102918E-2</v>
      </c>
      <c r="Q49" s="65">
        <f t="shared" si="22"/>
        <v>-4.9121225777377209E-2</v>
      </c>
      <c r="R49" s="65">
        <f t="shared" si="22"/>
        <v>-4.7393364928910442E-3</v>
      </c>
      <c r="S49" s="65">
        <f t="shared" si="22"/>
        <v>-1.0000000000000009E-2</v>
      </c>
      <c r="T49" s="65">
        <f t="shared" si="22"/>
        <v>8.9466089466089471E-2</v>
      </c>
      <c r="U49" s="65">
        <f t="shared" si="22"/>
        <v>0.10154525386313473</v>
      </c>
      <c r="V49" s="65">
        <f t="shared" si="22"/>
        <v>0.22645290581162314</v>
      </c>
      <c r="W49" s="65">
        <f t="shared" si="22"/>
        <v>-0.7</v>
      </c>
      <c r="X49" s="65">
        <f t="shared" si="22"/>
        <v>0.91503267973856217</v>
      </c>
      <c r="Y49" s="65">
        <f t="shared" si="22"/>
        <v>1.2673492605233219</v>
      </c>
    </row>
    <row r="50" spans="1:25" x14ac:dyDescent="0.3">
      <c r="A50" s="73" t="s">
        <v>110</v>
      </c>
      <c r="B50" s="65" t="s">
        <v>3</v>
      </c>
      <c r="C50" s="88">
        <f>C44/B44-1</f>
        <v>0.15439856373429084</v>
      </c>
      <c r="D50" s="88">
        <f>D44/C44-1</f>
        <v>-5.754276827371696E-2</v>
      </c>
      <c r="E50" s="88">
        <f>E44/D44-1</f>
        <v>-7.5907590759075938E-2</v>
      </c>
      <c r="F50" s="88">
        <f>F44/E44-1</f>
        <v>6.9642857142857117E-2</v>
      </c>
      <c r="G50" s="88">
        <f t="shared" ref="G50:Y50" si="23">G44/F44-1</f>
        <v>0.18530884808013348</v>
      </c>
      <c r="H50" s="88">
        <f t="shared" si="23"/>
        <v>0.16901408450704225</v>
      </c>
      <c r="I50" s="88">
        <f t="shared" si="23"/>
        <v>2.5301204819277112E-2</v>
      </c>
      <c r="J50" s="88">
        <f t="shared" si="23"/>
        <v>0.28437132784958874</v>
      </c>
      <c r="K50" s="88">
        <f t="shared" si="23"/>
        <v>0.40530649588289114</v>
      </c>
      <c r="L50" s="88">
        <f t="shared" si="23"/>
        <v>0.13151041666666674</v>
      </c>
      <c r="M50" s="88">
        <f t="shared" si="23"/>
        <v>0.30092059838895291</v>
      </c>
      <c r="N50" s="88">
        <f t="shared" si="23"/>
        <v>0.15568332596196366</v>
      </c>
      <c r="O50" s="88">
        <f t="shared" si="23"/>
        <v>0.10179869881362413</v>
      </c>
      <c r="P50" s="88">
        <f t="shared" si="23"/>
        <v>-0.16707189996526572</v>
      </c>
      <c r="Q50" s="88">
        <f t="shared" si="23"/>
        <v>7.047539616346965E-2</v>
      </c>
      <c r="R50" s="88">
        <f t="shared" si="23"/>
        <v>-6.9731203739774039E-2</v>
      </c>
      <c r="S50" s="88">
        <f t="shared" si="23"/>
        <v>-1.6750418760469454E-3</v>
      </c>
      <c r="T50" s="88">
        <f t="shared" si="23"/>
        <v>0.11912751677852351</v>
      </c>
      <c r="U50" s="88">
        <f t="shared" si="23"/>
        <v>6.9340329835082537E-2</v>
      </c>
      <c r="V50" s="88">
        <f t="shared" si="23"/>
        <v>2.0329477742726976E-2</v>
      </c>
      <c r="W50" s="88">
        <f t="shared" si="23"/>
        <v>-0.71968395740295432</v>
      </c>
      <c r="X50" s="88">
        <f t="shared" si="23"/>
        <v>1.0085784313725492</v>
      </c>
      <c r="Y50" s="88">
        <f t="shared" si="23"/>
        <v>1.4594264795607077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6.2284612222959945E-2</v>
      </c>
      <c r="C52" s="65">
        <f t="shared" si="24"/>
        <v>4.355056179775281E-2</v>
      </c>
      <c r="D52" s="65">
        <f t="shared" si="24"/>
        <v>3.8881503987846566E-2</v>
      </c>
      <c r="E52" s="65">
        <f t="shared" si="24"/>
        <v>3.2480018533534112E-2</v>
      </c>
      <c r="F52" s="65">
        <f t="shared" si="24"/>
        <v>2.8869846640432496E-2</v>
      </c>
      <c r="G52" s="65">
        <f t="shared" si="24"/>
        <v>3.0125486423855537E-2</v>
      </c>
      <c r="H52" s="65">
        <f t="shared" si="24"/>
        <v>2.9067980973685181E-2</v>
      </c>
      <c r="I52" s="65">
        <f t="shared" si="24"/>
        <v>2.6369810661483698E-2</v>
      </c>
      <c r="J52" s="65">
        <f t="shared" si="24"/>
        <v>3.0758102146648598E-2</v>
      </c>
      <c r="K52" s="65">
        <f t="shared" si="24"/>
        <v>3.0466257760378923E-2</v>
      </c>
      <c r="L52" s="65">
        <f t="shared" si="24"/>
        <v>6.0994285287416426E-2</v>
      </c>
      <c r="M52" s="65">
        <f t="shared" si="24"/>
        <v>5.9060586291799069E-2</v>
      </c>
      <c r="N52" s="65">
        <f t="shared" si="24"/>
        <v>4.6403450884450095E-2</v>
      </c>
      <c r="O52" s="65">
        <f t="shared" si="24"/>
        <v>4.4207830716355548E-2</v>
      </c>
      <c r="P52" s="65">
        <f t="shared" si="24"/>
        <v>4.3303302324823642E-2</v>
      </c>
      <c r="Q52" s="65">
        <f t="shared" si="24"/>
        <v>4.5030757802131761E-2</v>
      </c>
      <c r="R52" s="65">
        <f t="shared" si="24"/>
        <v>6.5983642710420523E-2</v>
      </c>
      <c r="S52" s="65">
        <f t="shared" si="24"/>
        <v>7.090370695327923E-2</v>
      </c>
      <c r="T52" s="65">
        <f t="shared" si="24"/>
        <v>7.0997149566156437E-2</v>
      </c>
      <c r="U52" s="65">
        <f t="shared" si="24"/>
        <v>6.8699879315595361E-2</v>
      </c>
      <c r="V52" s="65">
        <f t="shared" si="24"/>
        <v>9.6524106086733452E-2</v>
      </c>
      <c r="W52" s="65">
        <f t="shared" ref="W52:X52" si="25">W35/W32</f>
        <v>4.1129651327219102E-2</v>
      </c>
      <c r="X52" s="65">
        <f t="shared" si="25"/>
        <v>5.5758696940353514E-2</v>
      </c>
      <c r="Y52" s="65">
        <f t="shared" ref="Y52" si="26">Y35/Y32</f>
        <v>8.9972130732201672E-2</v>
      </c>
    </row>
    <row r="53" spans="1:25" x14ac:dyDescent="0.3">
      <c r="A53" s="75" t="s">
        <v>217</v>
      </c>
      <c r="B53" s="88">
        <f t="shared" ref="B53:V53" si="27">B35/B34</f>
        <v>0.3335026240054173</v>
      </c>
      <c r="C53" s="88">
        <f t="shared" si="27"/>
        <v>0.35638102243471864</v>
      </c>
      <c r="D53" s="88">
        <f t="shared" si="27"/>
        <v>0.29754768392370573</v>
      </c>
      <c r="E53" s="88">
        <f t="shared" si="27"/>
        <v>0.1683275303157642</v>
      </c>
      <c r="F53" s="88">
        <f t="shared" si="27"/>
        <v>0.13483339058742699</v>
      </c>
      <c r="G53" s="88">
        <f t="shared" si="27"/>
        <v>0.140354451008352</v>
      </c>
      <c r="H53" s="88">
        <f t="shared" si="27"/>
        <v>0.14403166869671133</v>
      </c>
      <c r="I53" s="88">
        <f t="shared" si="27"/>
        <v>0.14688887537254425</v>
      </c>
      <c r="J53" s="88">
        <f t="shared" si="27"/>
        <v>0.17469042934845505</v>
      </c>
      <c r="K53" s="88">
        <f t="shared" si="27"/>
        <v>0.22671929727025072</v>
      </c>
      <c r="L53" s="88">
        <f t="shared" si="27"/>
        <v>0.26139152705154201</v>
      </c>
      <c r="M53" s="88">
        <f t="shared" si="27"/>
        <v>0.31164288490366998</v>
      </c>
      <c r="N53" s="88">
        <f t="shared" si="27"/>
        <v>0.33331406439678596</v>
      </c>
      <c r="O53" s="88">
        <f t="shared" si="27"/>
        <v>0.38633686690223795</v>
      </c>
      <c r="P53" s="88">
        <f t="shared" si="27"/>
        <v>0.37040133779264212</v>
      </c>
      <c r="Q53" s="88">
        <f t="shared" si="27"/>
        <v>0.36957117413344293</v>
      </c>
      <c r="R53" s="88">
        <f t="shared" si="27"/>
        <v>0.34974283614988977</v>
      </c>
      <c r="S53" s="88">
        <f t="shared" si="27"/>
        <v>0.34340349246397983</v>
      </c>
      <c r="T53" s="88">
        <f t="shared" si="27"/>
        <v>0.36809895833333334</v>
      </c>
      <c r="U53" s="88">
        <f t="shared" si="27"/>
        <v>0.35003735417504739</v>
      </c>
      <c r="V53" s="88">
        <f t="shared" si="27"/>
        <v>0.38437092106009874</v>
      </c>
      <c r="W53" s="88">
        <f t="shared" ref="W53:X53" si="28">W35/W34</f>
        <v>0.15515927450083827</v>
      </c>
      <c r="X53" s="88">
        <f t="shared" si="28"/>
        <v>0.22354849924672615</v>
      </c>
      <c r="Y53" s="88">
        <f t="shared" ref="Y53" si="29">Y35/Y34</f>
        <v>0.37756230330866719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2.8934010152284265E-2</v>
      </c>
      <c r="C55" s="88">
        <f t="shared" ref="C55:V55" si="30">C42/C35</f>
        <v>1.7543859649122806E-2</v>
      </c>
      <c r="D55" s="88">
        <f t="shared" si="30"/>
        <v>1.0378510378510378E-2</v>
      </c>
      <c r="E55" s="88">
        <f t="shared" si="30"/>
        <v>9.9857346647646214E-3</v>
      </c>
      <c r="F55" s="88">
        <f t="shared" si="30"/>
        <v>1.0828025477707006E-2</v>
      </c>
      <c r="G55" s="88">
        <f t="shared" si="30"/>
        <v>3.0478955007256895E-2</v>
      </c>
      <c r="H55" s="88">
        <f t="shared" si="30"/>
        <v>3.8900634249471461E-2</v>
      </c>
      <c r="I55" s="88">
        <f t="shared" si="30"/>
        <v>3.0641821946169771E-2</v>
      </c>
      <c r="J55" s="88">
        <f t="shared" si="30"/>
        <v>2.6830076184166943E-2</v>
      </c>
      <c r="K55" s="88">
        <f t="shared" si="30"/>
        <v>2.4276606179499755E-2</v>
      </c>
      <c r="L55" s="88">
        <f t="shared" si="30"/>
        <v>2.3065931822820983E-2</v>
      </c>
      <c r="M55" s="88">
        <f t="shared" si="30"/>
        <v>2.2447888829502941E-2</v>
      </c>
      <c r="N55" s="88">
        <f t="shared" si="30"/>
        <v>2.6014568158168574E-2</v>
      </c>
      <c r="O55" s="88">
        <f t="shared" si="30"/>
        <v>3.0318428184281841E-2</v>
      </c>
      <c r="P55" s="88">
        <f t="shared" si="30"/>
        <v>3.8750940556809631E-2</v>
      </c>
      <c r="Q55" s="88">
        <f t="shared" si="30"/>
        <v>3.9295644114921223E-2</v>
      </c>
      <c r="R55" s="88">
        <f t="shared" si="30"/>
        <v>3.7051184110007643E-2</v>
      </c>
      <c r="S55" s="88">
        <f t="shared" si="30"/>
        <v>3.9056457849961333E-2</v>
      </c>
      <c r="T55" s="88">
        <f t="shared" si="30"/>
        <v>4.0325433321542273E-2</v>
      </c>
      <c r="U55" s="88">
        <f t="shared" si="30"/>
        <v>4.6133639796420947E-2</v>
      </c>
      <c r="V55" s="88">
        <f t="shared" si="30"/>
        <v>5.2118706629263253E-2</v>
      </c>
      <c r="W55" s="88">
        <f t="shared" ref="W55:X55" si="31">W42/W35</f>
        <v>0.10117878192534381</v>
      </c>
      <c r="X55" s="88">
        <f t="shared" si="31"/>
        <v>5.3395541731467079E-2</v>
      </c>
      <c r="Y55" s="88">
        <f t="shared" ref="Y55" si="32">Y42/Y35</f>
        <v>3.9761207479161974E-2</v>
      </c>
    </row>
    <row r="56" spans="1:25" x14ac:dyDescent="0.3">
      <c r="A56" s="75" t="s">
        <v>219</v>
      </c>
      <c r="B56" s="65">
        <f>B37/B35</f>
        <v>0.28172588832487311</v>
      </c>
      <c r="C56" s="65">
        <f t="shared" ref="C56:V56" si="33">C37/C35</f>
        <v>0.26728586171310631</v>
      </c>
      <c r="D56" s="65">
        <f t="shared" si="33"/>
        <v>0.25885225885225888</v>
      </c>
      <c r="E56" s="65">
        <f t="shared" si="33"/>
        <v>0.24465049928673324</v>
      </c>
      <c r="F56" s="65">
        <f t="shared" si="33"/>
        <v>0.25859872611464968</v>
      </c>
      <c r="G56" s="65">
        <f t="shared" si="33"/>
        <v>0.2539912917271408</v>
      </c>
      <c r="H56" s="65">
        <f t="shared" si="33"/>
        <v>0.23890063424947147</v>
      </c>
      <c r="I56" s="65">
        <f t="shared" si="33"/>
        <v>0.25424430641821943</v>
      </c>
      <c r="J56" s="65">
        <f t="shared" si="33"/>
        <v>0.23583968201391189</v>
      </c>
      <c r="K56" s="65">
        <f t="shared" si="33"/>
        <v>0.21652770966159882</v>
      </c>
      <c r="L56" s="65">
        <f t="shared" si="33"/>
        <v>0.19718309859154928</v>
      </c>
      <c r="M56" s="65">
        <f t="shared" si="33"/>
        <v>0.16835916622127206</v>
      </c>
      <c r="N56" s="65">
        <f t="shared" si="33"/>
        <v>0.14498785986819285</v>
      </c>
      <c r="O56" s="65">
        <f t="shared" si="33"/>
        <v>0.12737127371273713</v>
      </c>
      <c r="P56" s="65">
        <f t="shared" si="33"/>
        <v>0.13148984198645597</v>
      </c>
      <c r="Q56" s="65">
        <f t="shared" si="33"/>
        <v>0.13308619091751622</v>
      </c>
      <c r="R56" s="65">
        <f t="shared" si="33"/>
        <v>0.14266615737203972</v>
      </c>
      <c r="S56" s="65">
        <f t="shared" si="33"/>
        <v>0.13708430007733952</v>
      </c>
      <c r="T56" s="65">
        <f t="shared" si="33"/>
        <v>0.1273434736469756</v>
      </c>
      <c r="U56" s="65">
        <f t="shared" si="33"/>
        <v>0.12198325398128386</v>
      </c>
      <c r="V56" s="65">
        <f t="shared" si="33"/>
        <v>0.11855898420197844</v>
      </c>
      <c r="W56" s="65">
        <f t="shared" ref="W56:X56" si="34">W37/W35</f>
        <v>0.14833005893909626</v>
      </c>
      <c r="X56" s="65">
        <f t="shared" si="34"/>
        <v>0.11949196474857439</v>
      </c>
      <c r="Y56" s="65">
        <f t="shared" ref="Y56" si="35">Y37/Y35</f>
        <v>9.6868664113539088E-2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651</v>
      </c>
      <c r="C59" s="42">
        <f t="shared" si="36"/>
        <v>936</v>
      </c>
      <c r="D59" s="42">
        <f t="shared" si="36"/>
        <v>970</v>
      </c>
      <c r="E59" s="42">
        <f t="shared" si="36"/>
        <v>605</v>
      </c>
      <c r="F59" s="42">
        <f t="shared" si="36"/>
        <v>264</v>
      </c>
      <c r="G59" s="42">
        <f t="shared" si="36"/>
        <v>-8</v>
      </c>
      <c r="H59" s="42">
        <f t="shared" si="36"/>
        <v>-172</v>
      </c>
      <c r="I59" s="42">
        <f t="shared" si="36"/>
        <v>-94</v>
      </c>
      <c r="J59" s="42">
        <f t="shared" si="36"/>
        <v>-362</v>
      </c>
      <c r="K59" s="42">
        <f t="shared" si="36"/>
        <v>-992</v>
      </c>
      <c r="L59" s="42">
        <f t="shared" si="36"/>
        <v>-1710</v>
      </c>
      <c r="M59" s="42">
        <f t="shared" si="36"/>
        <v>-1884</v>
      </c>
      <c r="N59" s="42">
        <f t="shared" si="36"/>
        <v>-1323</v>
      </c>
      <c r="O59" s="42">
        <f t="shared" si="36"/>
        <v>-470</v>
      </c>
      <c r="P59" s="42">
        <f t="shared" si="36"/>
        <v>1116</v>
      </c>
      <c r="Q59" s="42">
        <f t="shared" si="36"/>
        <v>2094</v>
      </c>
      <c r="R59" s="42">
        <f t="shared" si="36"/>
        <v>2992</v>
      </c>
      <c r="S59" s="42">
        <f t="shared" si="36"/>
        <v>2942</v>
      </c>
      <c r="T59" s="42">
        <f t="shared" si="36"/>
        <v>1742</v>
      </c>
      <c r="U59" s="42">
        <f t="shared" si="36"/>
        <v>1385</v>
      </c>
      <c r="V59" s="42">
        <f t="shared" si="36"/>
        <v>417</v>
      </c>
      <c r="W59" s="42">
        <f t="shared" ref="W59:X59" si="37">W8-W35</f>
        <v>956</v>
      </c>
      <c r="X59" s="42">
        <f t="shared" si="37"/>
        <v>-393</v>
      </c>
      <c r="Y59" s="42">
        <f t="shared" ref="Y59" si="38">Y8-Y35</f>
        <v>-3852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0.43778801843317972</v>
      </c>
      <c r="D61" s="87">
        <f t="shared" si="39"/>
        <v>3.6324786324786328E-2</v>
      </c>
      <c r="E61" s="87">
        <f t="shared" si="39"/>
        <v>-0.37628865979381443</v>
      </c>
      <c r="F61" s="87">
        <f t="shared" si="39"/>
        <v>-0.5636363636363636</v>
      </c>
      <c r="G61" s="87">
        <f t="shared" si="39"/>
        <v>-1.0303030303030303</v>
      </c>
      <c r="H61" s="87">
        <f t="shared" si="39"/>
        <v>-20.5</v>
      </c>
      <c r="I61" s="87">
        <f t="shared" si="39"/>
        <v>0.45348837209302323</v>
      </c>
      <c r="J61" s="87">
        <f t="shared" si="39"/>
        <v>-2.8510638297872339</v>
      </c>
      <c r="K61" s="87">
        <f t="shared" si="39"/>
        <v>-1.7403314917127073</v>
      </c>
      <c r="L61" s="87">
        <f t="shared" si="39"/>
        <v>-0.72379032258064513</v>
      </c>
      <c r="M61" s="87">
        <f t="shared" si="39"/>
        <v>-0.10175438596491228</v>
      </c>
      <c r="N61" s="87">
        <f t="shared" si="39"/>
        <v>0.29777070063694266</v>
      </c>
      <c r="O61" s="87">
        <f t="shared" si="39"/>
        <v>0.64474678760393045</v>
      </c>
      <c r="P61" s="87">
        <f t="shared" si="39"/>
        <v>3.3744680851063831</v>
      </c>
      <c r="Q61" s="87">
        <f t="shared" si="39"/>
        <v>0.87634408602150538</v>
      </c>
      <c r="R61" s="87">
        <f t="shared" si="39"/>
        <v>0.42884431709646609</v>
      </c>
      <c r="S61" s="87">
        <f t="shared" si="39"/>
        <v>-1.6711229946524065E-2</v>
      </c>
      <c r="T61" s="87">
        <f t="shared" si="39"/>
        <v>-0.40788579197824609</v>
      </c>
      <c r="U61" s="87">
        <f t="shared" si="39"/>
        <v>-0.20493685419058552</v>
      </c>
      <c r="V61" s="87">
        <f t="shared" si="39"/>
        <v>-0.69891696750902532</v>
      </c>
      <c r="W61" s="87">
        <f t="shared" si="39"/>
        <v>1.2925659472422062</v>
      </c>
      <c r="X61" s="87">
        <f t="shared" si="39"/>
        <v>-1.4110878661087867</v>
      </c>
      <c r="Y61" s="87">
        <f t="shared" si="39"/>
        <v>-8.8015267175572518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287" priority="19" stopIfTrue="1" operator="lessThan">
      <formula>0</formula>
    </cfRule>
  </conditionalFormatting>
  <conditionalFormatting sqref="B50:B52 C52:Y52">
    <cfRule type="cellIs" dxfId="286" priority="18" stopIfTrue="1" operator="lessThan">
      <formula>0</formula>
    </cfRule>
  </conditionalFormatting>
  <conditionalFormatting sqref="B19:Y29 Z34:HI35 Z51:HI53">
    <cfRule type="cellIs" dxfId="285" priority="21" stopIfTrue="1" operator="lessThan">
      <formula>0</formula>
    </cfRule>
  </conditionalFormatting>
  <conditionalFormatting sqref="B48:Y56 A57:U57 B59:Y59">
    <cfRule type="cellIs" dxfId="284" priority="4" stopIfTrue="1" operator="lessThan">
      <formula>0</formula>
    </cfRule>
  </conditionalFormatting>
  <conditionalFormatting sqref="B61:Y61">
    <cfRule type="cellIs" dxfId="283" priority="3" stopIfTrue="1" operator="lessThan">
      <formula>0</formula>
    </cfRule>
  </conditionalFormatting>
  <conditionalFormatting sqref="C19:Y23">
    <cfRule type="cellIs" dxfId="282" priority="2" operator="lessThan">
      <formula>0</formula>
    </cfRule>
  </conditionalFormatting>
  <conditionalFormatting sqref="C46:Y50">
    <cfRule type="cellIs" dxfId="281" priority="1" operator="lessThan">
      <formula>0</formula>
    </cfRule>
  </conditionalFormatting>
  <conditionalFormatting sqref="M34:P34">
    <cfRule type="cellIs" dxfId="280" priority="8" stopIfTrue="1" operator="lessThan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2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160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1123</v>
      </c>
      <c r="J5" s="42">
        <v>1670</v>
      </c>
      <c r="K5" s="42">
        <v>1794</v>
      </c>
      <c r="L5" s="42">
        <v>1973</v>
      </c>
      <c r="M5" s="42">
        <v>2380</v>
      </c>
      <c r="N5" s="42">
        <v>3332</v>
      </c>
      <c r="O5" s="42">
        <v>2756</v>
      </c>
      <c r="P5" s="42">
        <v>3124</v>
      </c>
      <c r="Q5" s="42">
        <v>2708</v>
      </c>
      <c r="R5" s="42">
        <v>2293</v>
      </c>
      <c r="S5" s="42">
        <v>2666</v>
      </c>
      <c r="T5" s="42">
        <v>3178</v>
      </c>
      <c r="U5" s="42">
        <v>3986</v>
      </c>
      <c r="V5" s="42">
        <v>4327</v>
      </c>
      <c r="W5" s="42">
        <v>2732</v>
      </c>
      <c r="X5" s="42">
        <v>3320</v>
      </c>
      <c r="Y5" s="42">
        <v>4527</v>
      </c>
    </row>
    <row r="6" spans="1:25" x14ac:dyDescent="0.3">
      <c r="A6" s="67" t="s">
        <v>113</v>
      </c>
      <c r="B6" s="42">
        <v>596</v>
      </c>
      <c r="C6" s="42">
        <v>538</v>
      </c>
      <c r="D6" s="42">
        <v>305</v>
      </c>
      <c r="E6" s="42">
        <v>594</v>
      </c>
      <c r="F6" s="68">
        <v>492</v>
      </c>
      <c r="G6" s="68">
        <v>520</v>
      </c>
      <c r="H6" s="68">
        <v>506</v>
      </c>
      <c r="I6" s="68">
        <v>855</v>
      </c>
      <c r="J6" s="68">
        <v>1369</v>
      </c>
      <c r="K6" s="68">
        <v>1462</v>
      </c>
      <c r="L6" s="68">
        <v>1632</v>
      </c>
      <c r="M6" s="68">
        <v>1957</v>
      </c>
      <c r="N6" s="68">
        <v>2833</v>
      </c>
      <c r="O6" s="68">
        <v>2188</v>
      </c>
      <c r="P6" s="68">
        <v>2514</v>
      </c>
      <c r="Q6" s="68">
        <v>2120</v>
      </c>
      <c r="R6" s="42">
        <v>1639</v>
      </c>
      <c r="S6" s="42">
        <v>1945</v>
      </c>
      <c r="T6" s="42">
        <v>2226</v>
      </c>
      <c r="U6" s="42">
        <v>3043</v>
      </c>
      <c r="V6" s="42">
        <v>3530</v>
      </c>
      <c r="W6" s="42">
        <v>2309</v>
      </c>
      <c r="X6" s="42">
        <v>2821</v>
      </c>
      <c r="Y6" s="42">
        <v>3794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268</v>
      </c>
      <c r="J7" s="68">
        <v>300</v>
      </c>
      <c r="K7" s="68">
        <v>332</v>
      </c>
      <c r="L7" s="68">
        <v>341</v>
      </c>
      <c r="M7" s="68">
        <v>422</v>
      </c>
      <c r="N7" s="68">
        <v>499</v>
      </c>
      <c r="O7" s="68">
        <v>568</v>
      </c>
      <c r="P7" s="68">
        <v>610</v>
      </c>
      <c r="Q7" s="42">
        <v>588</v>
      </c>
      <c r="R7" s="42">
        <v>654</v>
      </c>
      <c r="S7" s="42">
        <v>721</v>
      </c>
      <c r="T7" s="42">
        <v>952</v>
      </c>
      <c r="U7" s="42">
        <v>943</v>
      </c>
      <c r="V7" s="42">
        <v>797</v>
      </c>
      <c r="W7" s="42">
        <v>423</v>
      </c>
      <c r="X7" s="42">
        <v>499</v>
      </c>
      <c r="Y7" s="42">
        <v>734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91</v>
      </c>
      <c r="J8" s="3">
        <f t="shared" si="0"/>
        <v>93</v>
      </c>
      <c r="K8" s="3">
        <f t="shared" si="0"/>
        <v>111</v>
      </c>
      <c r="L8" s="3">
        <f t="shared" si="0"/>
        <v>120</v>
      </c>
      <c r="M8" s="3">
        <f t="shared" si="0"/>
        <v>134</v>
      </c>
      <c r="N8" s="3">
        <f t="shared" si="0"/>
        <v>143</v>
      </c>
      <c r="O8" s="3">
        <f t="shared" si="0"/>
        <v>154</v>
      </c>
      <c r="P8" s="3">
        <f t="shared" si="0"/>
        <v>171</v>
      </c>
      <c r="Q8" s="3">
        <f t="shared" si="0"/>
        <v>183</v>
      </c>
      <c r="R8" s="3">
        <f t="shared" si="0"/>
        <v>199</v>
      </c>
      <c r="S8" s="3">
        <f t="shared" si="0"/>
        <v>204</v>
      </c>
      <c r="T8" s="3">
        <f t="shared" si="0"/>
        <v>201</v>
      </c>
      <c r="U8" s="3">
        <f t="shared" si="0"/>
        <v>203</v>
      </c>
      <c r="V8" s="3">
        <f t="shared" si="0"/>
        <v>222</v>
      </c>
      <c r="W8" s="3">
        <f t="shared" ref="W8:X8" si="1">W9+W17</f>
        <v>86</v>
      </c>
      <c r="X8" s="3">
        <f t="shared" si="1"/>
        <v>112</v>
      </c>
      <c r="Y8" s="3">
        <f t="shared" ref="Y8" si="2">Y9+Y17</f>
        <v>211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84</v>
      </c>
      <c r="J9" s="68">
        <v>85</v>
      </c>
      <c r="K9" s="68">
        <v>98</v>
      </c>
      <c r="L9" s="68">
        <v>104</v>
      </c>
      <c r="M9" s="68">
        <v>116</v>
      </c>
      <c r="N9" s="68">
        <v>126</v>
      </c>
      <c r="O9" s="68">
        <v>132</v>
      </c>
      <c r="P9" s="68">
        <v>149</v>
      </c>
      <c r="Q9" s="68">
        <v>157</v>
      </c>
      <c r="R9" s="42">
        <v>170</v>
      </c>
      <c r="S9" s="42">
        <v>178</v>
      </c>
      <c r="T9" s="42">
        <v>168</v>
      </c>
      <c r="U9" s="42">
        <v>165</v>
      </c>
      <c r="V9" s="42">
        <v>185</v>
      </c>
      <c r="W9" s="42">
        <v>75</v>
      </c>
      <c r="X9" s="42">
        <v>91</v>
      </c>
      <c r="Y9" s="42">
        <v>177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21</v>
      </c>
      <c r="J10" s="68">
        <v>21</v>
      </c>
      <c r="K10" s="68">
        <v>26</v>
      </c>
      <c r="L10" s="68">
        <v>26</v>
      </c>
      <c r="M10" s="68">
        <v>30</v>
      </c>
      <c r="N10" s="68">
        <v>29</v>
      </c>
      <c r="O10" s="68">
        <v>28</v>
      </c>
      <c r="P10" s="68">
        <v>27</v>
      </c>
      <c r="Q10" s="68">
        <v>27</v>
      </c>
      <c r="R10" s="42">
        <v>27</v>
      </c>
      <c r="S10" s="42">
        <v>26</v>
      </c>
      <c r="T10" s="42">
        <v>23</v>
      </c>
      <c r="U10" s="42">
        <v>23</v>
      </c>
      <c r="V10" s="42">
        <v>26</v>
      </c>
      <c r="W10" s="42">
        <v>5</v>
      </c>
      <c r="X10" s="42">
        <v>7</v>
      </c>
      <c r="Y10" s="42">
        <v>17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</v>
      </c>
      <c r="J11" s="68">
        <v>1</v>
      </c>
      <c r="K11" s="68">
        <v>1</v>
      </c>
      <c r="L11" s="68">
        <v>1</v>
      </c>
      <c r="M11" s="68">
        <v>1</v>
      </c>
      <c r="N11" s="68">
        <v>1</v>
      </c>
      <c r="O11" s="68">
        <v>1</v>
      </c>
      <c r="P11" s="68">
        <v>1</v>
      </c>
      <c r="Q11" s="68">
        <v>1</v>
      </c>
      <c r="R11" s="42">
        <v>1</v>
      </c>
      <c r="S11" s="42" t="s">
        <v>18</v>
      </c>
      <c r="T11" s="42" t="s">
        <v>18</v>
      </c>
      <c r="U11" s="42" t="s">
        <v>18</v>
      </c>
      <c r="V11" s="42">
        <v>1</v>
      </c>
      <c r="W11" s="42" t="s">
        <v>18</v>
      </c>
      <c r="X11" s="42" t="s">
        <v>18</v>
      </c>
      <c r="Y11" s="42">
        <v>1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20</v>
      </c>
      <c r="J12" s="68">
        <v>20</v>
      </c>
      <c r="K12" s="68">
        <v>25</v>
      </c>
      <c r="L12" s="68">
        <v>25</v>
      </c>
      <c r="M12" s="68">
        <v>29</v>
      </c>
      <c r="N12" s="68">
        <v>29</v>
      </c>
      <c r="O12" s="68">
        <v>27</v>
      </c>
      <c r="P12" s="68">
        <v>26</v>
      </c>
      <c r="Q12" s="68">
        <v>27</v>
      </c>
      <c r="R12" s="42">
        <v>27</v>
      </c>
      <c r="S12" s="42">
        <v>26</v>
      </c>
      <c r="T12" s="42">
        <v>22</v>
      </c>
      <c r="U12" s="42">
        <v>23</v>
      </c>
      <c r="V12" s="42">
        <v>25</v>
      </c>
      <c r="W12" s="42">
        <v>5</v>
      </c>
      <c r="X12" s="42">
        <v>7</v>
      </c>
      <c r="Y12" s="42">
        <v>16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63</v>
      </c>
      <c r="J13" s="68">
        <v>64</v>
      </c>
      <c r="K13" s="68">
        <v>72</v>
      </c>
      <c r="L13" s="68">
        <v>78</v>
      </c>
      <c r="M13" s="68">
        <v>87</v>
      </c>
      <c r="N13" s="68">
        <v>97</v>
      </c>
      <c r="O13" s="68">
        <v>105</v>
      </c>
      <c r="P13" s="68">
        <v>122</v>
      </c>
      <c r="Q13" s="68">
        <v>130</v>
      </c>
      <c r="R13" s="42">
        <v>143</v>
      </c>
      <c r="S13" s="42">
        <v>151</v>
      </c>
      <c r="T13" s="42">
        <v>145</v>
      </c>
      <c r="U13" s="42">
        <v>142</v>
      </c>
      <c r="V13" s="42">
        <v>159</v>
      </c>
      <c r="W13" s="42">
        <v>70</v>
      </c>
      <c r="X13" s="42">
        <v>84</v>
      </c>
      <c r="Y13" s="42">
        <v>161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27</v>
      </c>
      <c r="J15" s="68">
        <v>24</v>
      </c>
      <c r="K15" s="68">
        <v>24</v>
      </c>
      <c r="L15" s="68">
        <v>26</v>
      </c>
      <c r="M15" s="68">
        <v>28</v>
      </c>
      <c r="N15" s="68">
        <v>29</v>
      </c>
      <c r="O15" s="68">
        <v>32</v>
      </c>
      <c r="P15" s="68">
        <v>34</v>
      </c>
      <c r="Q15" s="68">
        <v>37</v>
      </c>
      <c r="R15" s="42">
        <v>42</v>
      </c>
      <c r="S15" s="42">
        <v>50</v>
      </c>
      <c r="T15" s="42">
        <v>58</v>
      </c>
      <c r="U15" s="42">
        <v>59</v>
      </c>
      <c r="V15" s="42">
        <v>59</v>
      </c>
      <c r="W15" s="42">
        <v>50</v>
      </c>
      <c r="X15" s="42">
        <v>49</v>
      </c>
      <c r="Y15" s="42">
        <v>57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36</v>
      </c>
      <c r="J16" s="68">
        <v>40</v>
      </c>
      <c r="K16" s="68">
        <v>48</v>
      </c>
      <c r="L16" s="68">
        <v>52</v>
      </c>
      <c r="M16" s="68">
        <v>59</v>
      </c>
      <c r="N16" s="68">
        <v>68</v>
      </c>
      <c r="O16" s="68">
        <v>72</v>
      </c>
      <c r="P16" s="68">
        <v>88</v>
      </c>
      <c r="Q16" s="68">
        <v>92</v>
      </c>
      <c r="R16" s="42">
        <v>100</v>
      </c>
      <c r="S16" s="42">
        <v>102</v>
      </c>
      <c r="T16" s="42">
        <v>87</v>
      </c>
      <c r="U16" s="42">
        <v>83</v>
      </c>
      <c r="V16" s="42">
        <v>100</v>
      </c>
      <c r="W16" s="42">
        <v>20</v>
      </c>
      <c r="X16" s="42">
        <v>35</v>
      </c>
      <c r="Y16" s="42">
        <v>103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7</v>
      </c>
      <c r="J17" s="68">
        <v>8</v>
      </c>
      <c r="K17" s="68">
        <v>13</v>
      </c>
      <c r="L17" s="68">
        <v>16</v>
      </c>
      <c r="M17" s="68">
        <v>18</v>
      </c>
      <c r="N17" s="68">
        <v>17</v>
      </c>
      <c r="O17" s="68">
        <v>22</v>
      </c>
      <c r="P17" s="68">
        <v>22</v>
      </c>
      <c r="Q17" s="68">
        <v>26</v>
      </c>
      <c r="R17" s="42">
        <v>29</v>
      </c>
      <c r="S17" s="42">
        <v>26</v>
      </c>
      <c r="T17" s="42">
        <v>33</v>
      </c>
      <c r="U17" s="42">
        <v>38</v>
      </c>
      <c r="V17" s="42">
        <v>37</v>
      </c>
      <c r="W17" s="42">
        <v>11</v>
      </c>
      <c r="X17" s="42">
        <v>21</v>
      </c>
      <c r="Y17" s="42">
        <v>34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2.19780219780219E-2</v>
      </c>
      <c r="K19" s="89">
        <f t="shared" si="3"/>
        <v>0.19354838709677424</v>
      </c>
      <c r="L19" s="89">
        <f t="shared" si="3"/>
        <v>8.1081081081081141E-2</v>
      </c>
      <c r="M19" s="89">
        <f t="shared" si="3"/>
        <v>0.1166666666666667</v>
      </c>
      <c r="N19" s="89">
        <f t="shared" si="3"/>
        <v>6.7164179104477695E-2</v>
      </c>
      <c r="O19" s="89">
        <f t="shared" si="3"/>
        <v>7.6923076923076872E-2</v>
      </c>
      <c r="P19" s="89">
        <f t="shared" si="3"/>
        <v>0.11038961038961048</v>
      </c>
      <c r="Q19" s="89">
        <f t="shared" si="3"/>
        <v>7.0175438596491224E-2</v>
      </c>
      <c r="R19" s="89">
        <f t="shared" si="3"/>
        <v>8.7431693989071135E-2</v>
      </c>
      <c r="S19" s="89">
        <f t="shared" si="3"/>
        <v>2.5125628140703515E-2</v>
      </c>
      <c r="T19" s="89">
        <f t="shared" si="3"/>
        <v>-1.4705882352941124E-2</v>
      </c>
      <c r="U19" s="89">
        <f t="shared" si="3"/>
        <v>9.9502487562188602E-3</v>
      </c>
      <c r="V19" s="89">
        <f t="shared" si="3"/>
        <v>9.3596059113300489E-2</v>
      </c>
      <c r="W19" s="89">
        <f t="shared" si="3"/>
        <v>-0.61261261261261257</v>
      </c>
      <c r="X19" s="89">
        <f t="shared" si="3"/>
        <v>0.30232558139534893</v>
      </c>
      <c r="Y19" s="89">
        <f t="shared" si="3"/>
        <v>0.8839285714285714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1.1904761904761862E-2</v>
      </c>
      <c r="K20" s="89">
        <f t="shared" si="3"/>
        <v>0.15294117647058814</v>
      </c>
      <c r="L20" s="89">
        <f t="shared" si="3"/>
        <v>6.1224489795918435E-2</v>
      </c>
      <c r="M20" s="89">
        <f t="shared" si="3"/>
        <v>0.11538461538461542</v>
      </c>
      <c r="N20" s="89">
        <f t="shared" si="3"/>
        <v>8.6206896551724199E-2</v>
      </c>
      <c r="O20" s="89">
        <f t="shared" si="3"/>
        <v>4.7619047619047672E-2</v>
      </c>
      <c r="P20" s="89">
        <f t="shared" si="3"/>
        <v>0.1287878787878789</v>
      </c>
      <c r="Q20" s="89">
        <f t="shared" si="3"/>
        <v>5.3691275167785157E-2</v>
      </c>
      <c r="R20" s="89">
        <f t="shared" si="3"/>
        <v>8.2802547770700619E-2</v>
      </c>
      <c r="S20" s="89">
        <f t="shared" si="3"/>
        <v>4.705882352941182E-2</v>
      </c>
      <c r="T20" s="89">
        <f t="shared" si="3"/>
        <v>-5.6179775280898903E-2</v>
      </c>
      <c r="U20" s="89">
        <f t="shared" si="3"/>
        <v>-1.7857142857142905E-2</v>
      </c>
      <c r="V20" s="89">
        <f t="shared" si="3"/>
        <v>0.1212121212121211</v>
      </c>
      <c r="W20" s="89">
        <f t="shared" si="3"/>
        <v>-0.59459459459459452</v>
      </c>
      <c r="X20" s="89">
        <f t="shared" si="3"/>
        <v>0.21333333333333337</v>
      </c>
      <c r="Y20" s="89">
        <f t="shared" si="3"/>
        <v>0.94505494505494503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</v>
      </c>
      <c r="K21" s="89">
        <f t="shared" si="3"/>
        <v>0.23809523809523814</v>
      </c>
      <c r="L21" s="89">
        <f t="shared" si="3"/>
        <v>0</v>
      </c>
      <c r="M21" s="89">
        <f t="shared" si="3"/>
        <v>0.15384615384615374</v>
      </c>
      <c r="N21" s="89">
        <f t="shared" si="3"/>
        <v>-3.3333333333333326E-2</v>
      </c>
      <c r="O21" s="89">
        <f t="shared" si="3"/>
        <v>-3.4482758620689613E-2</v>
      </c>
      <c r="P21" s="89">
        <f t="shared" si="3"/>
        <v>-3.5714285714285698E-2</v>
      </c>
      <c r="Q21" s="89">
        <f t="shared" si="3"/>
        <v>0</v>
      </c>
      <c r="R21" s="89">
        <f t="shared" si="3"/>
        <v>0</v>
      </c>
      <c r="S21" s="89">
        <f t="shared" si="3"/>
        <v>-3.703703703703709E-2</v>
      </c>
      <c r="T21" s="89">
        <f t="shared" si="3"/>
        <v>-0.11538461538461542</v>
      </c>
      <c r="U21" s="89">
        <f t="shared" si="3"/>
        <v>0</v>
      </c>
      <c r="V21" s="89">
        <f t="shared" si="3"/>
        <v>0.13043478260869557</v>
      </c>
      <c r="W21" s="89">
        <f t="shared" si="3"/>
        <v>-0.80769230769230771</v>
      </c>
      <c r="X21" s="89">
        <f t="shared" si="3"/>
        <v>0.39999999999999991</v>
      </c>
      <c r="Y21" s="89">
        <f t="shared" si="3"/>
        <v>1.4285714285714284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1.5873015873015817E-2</v>
      </c>
      <c r="K22" s="89">
        <f t="shared" si="4"/>
        <v>0.125</v>
      </c>
      <c r="L22" s="89">
        <f t="shared" si="4"/>
        <v>8.3333333333333259E-2</v>
      </c>
      <c r="M22" s="89">
        <f t="shared" si="4"/>
        <v>0.11538461538461542</v>
      </c>
      <c r="N22" s="89">
        <f t="shared" si="4"/>
        <v>0.11494252873563227</v>
      </c>
      <c r="O22" s="89">
        <f t="shared" si="4"/>
        <v>8.247422680412364E-2</v>
      </c>
      <c r="P22" s="89">
        <f t="shared" si="4"/>
        <v>0.161904761904762</v>
      </c>
      <c r="Q22" s="89">
        <f t="shared" si="4"/>
        <v>6.5573770491803351E-2</v>
      </c>
      <c r="R22" s="89">
        <f t="shared" si="4"/>
        <v>0.10000000000000009</v>
      </c>
      <c r="S22" s="89">
        <f t="shared" si="4"/>
        <v>5.5944055944056048E-2</v>
      </c>
      <c r="T22" s="89">
        <f t="shared" si="4"/>
        <v>-3.9735099337748325E-2</v>
      </c>
      <c r="U22" s="89">
        <f t="shared" si="4"/>
        <v>-2.0689655172413834E-2</v>
      </c>
      <c r="V22" s="89">
        <f t="shared" si="4"/>
        <v>0.11971830985915499</v>
      </c>
      <c r="W22" s="89">
        <f t="shared" si="4"/>
        <v>-0.55974842767295596</v>
      </c>
      <c r="X22" s="89">
        <f t="shared" si="4"/>
        <v>0.19999999999999996</v>
      </c>
      <c r="Y22" s="89">
        <f t="shared" si="4"/>
        <v>0.91666666666666674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0.14285714285714279</v>
      </c>
      <c r="K23" s="89">
        <f t="shared" si="5"/>
        <v>0.625</v>
      </c>
      <c r="L23" s="89">
        <f t="shared" si="5"/>
        <v>0.23076923076923084</v>
      </c>
      <c r="M23" s="89">
        <f t="shared" si="5"/>
        <v>0.125</v>
      </c>
      <c r="N23" s="89">
        <f t="shared" si="5"/>
        <v>-5.555555555555558E-2</v>
      </c>
      <c r="O23" s="89">
        <f t="shared" si="5"/>
        <v>0.29411764705882359</v>
      </c>
      <c r="P23" s="89">
        <f t="shared" si="5"/>
        <v>0</v>
      </c>
      <c r="Q23" s="89">
        <f t="shared" si="5"/>
        <v>0.18181818181818188</v>
      </c>
      <c r="R23" s="89">
        <f t="shared" si="5"/>
        <v>0.11538461538461542</v>
      </c>
      <c r="S23" s="89">
        <f t="shared" si="5"/>
        <v>-0.10344827586206895</v>
      </c>
      <c r="T23" s="89">
        <f t="shared" si="5"/>
        <v>0.26923076923076916</v>
      </c>
      <c r="U23" s="89">
        <f t="shared" si="5"/>
        <v>0.1515151515151516</v>
      </c>
      <c r="V23" s="89">
        <f t="shared" si="5"/>
        <v>-2.6315789473684181E-2</v>
      </c>
      <c r="W23" s="89">
        <f t="shared" si="5"/>
        <v>-0.70270270270270263</v>
      </c>
      <c r="X23" s="89">
        <f t="shared" si="5"/>
        <v>0.90909090909090917</v>
      </c>
      <c r="Y23" s="89">
        <f t="shared" si="5"/>
        <v>0.61904761904761907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8.1032947462154947E-2</v>
      </c>
      <c r="J25" s="89">
        <f t="shared" si="6"/>
        <v>5.5688622754491018E-2</v>
      </c>
      <c r="K25" s="89">
        <f t="shared" si="6"/>
        <v>6.1872909698996656E-2</v>
      </c>
      <c r="L25" s="89">
        <f t="shared" si="6"/>
        <v>6.0821084642676125E-2</v>
      </c>
      <c r="M25" s="89">
        <f t="shared" si="6"/>
        <v>5.6302521008403363E-2</v>
      </c>
      <c r="N25" s="89">
        <f t="shared" si="6"/>
        <v>4.2917166866746702E-2</v>
      </c>
      <c r="O25" s="89">
        <f t="shared" si="6"/>
        <v>5.587808417997097E-2</v>
      </c>
      <c r="P25" s="89">
        <f t="shared" si="6"/>
        <v>5.4737516005121639E-2</v>
      </c>
      <c r="Q25" s="89">
        <f t="shared" si="6"/>
        <v>6.7577548005908414E-2</v>
      </c>
      <c r="R25" s="89">
        <f t="shared" si="6"/>
        <v>8.6785870039249896E-2</v>
      </c>
      <c r="S25" s="89">
        <f t="shared" si="6"/>
        <v>7.6519129782445613E-2</v>
      </c>
      <c r="T25" s="89">
        <f t="shared" si="6"/>
        <v>6.3247325361862811E-2</v>
      </c>
      <c r="U25" s="89">
        <f t="shared" si="6"/>
        <v>5.0928248871048673E-2</v>
      </c>
      <c r="V25" s="89">
        <f t="shared" si="6"/>
        <v>5.1305754564363301E-2</v>
      </c>
      <c r="W25" s="89">
        <f t="shared" ref="W25:X25" si="7">W8/W5</f>
        <v>3.1478770131771597E-2</v>
      </c>
      <c r="X25" s="89">
        <f t="shared" si="7"/>
        <v>3.3734939759036145E-2</v>
      </c>
      <c r="Y25" s="89">
        <f t="shared" ref="Y25" si="8">Y8/Y5</f>
        <v>4.6609233487961123E-2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0.33955223880597013</v>
      </c>
      <c r="J26" s="89">
        <f t="shared" si="9"/>
        <v>0.31</v>
      </c>
      <c r="K26" s="89">
        <f t="shared" si="9"/>
        <v>0.33433734939759036</v>
      </c>
      <c r="L26" s="89">
        <f t="shared" si="9"/>
        <v>0.35190615835777128</v>
      </c>
      <c r="M26" s="89">
        <f t="shared" si="9"/>
        <v>0.31753554502369669</v>
      </c>
      <c r="N26" s="89">
        <f t="shared" si="9"/>
        <v>0.28657314629258518</v>
      </c>
      <c r="O26" s="89">
        <f t="shared" si="9"/>
        <v>0.27112676056338031</v>
      </c>
      <c r="P26" s="89">
        <f t="shared" si="9"/>
        <v>0.28032786885245903</v>
      </c>
      <c r="Q26" s="89">
        <f t="shared" si="9"/>
        <v>0.31122448979591838</v>
      </c>
      <c r="R26" s="89">
        <f t="shared" si="9"/>
        <v>0.30428134556574926</v>
      </c>
      <c r="S26" s="89">
        <f t="shared" si="9"/>
        <v>0.28294036061026351</v>
      </c>
      <c r="T26" s="89">
        <f t="shared" si="9"/>
        <v>0.2111344537815126</v>
      </c>
      <c r="U26" s="89">
        <f t="shared" si="9"/>
        <v>0.21527041357370094</v>
      </c>
      <c r="V26" s="89">
        <f t="shared" si="9"/>
        <v>0.27854454203262236</v>
      </c>
      <c r="W26" s="89">
        <f t="shared" ref="W26:X26" si="10">W8/W7</f>
        <v>0.20330969267139479</v>
      </c>
      <c r="X26" s="89">
        <f t="shared" si="10"/>
        <v>0.22444889779559118</v>
      </c>
      <c r="Y26" s="89">
        <f t="shared" ref="Y26" si="11">Y8/Y7</f>
        <v>0.28746594005449594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0.2967032967032967</v>
      </c>
      <c r="J28" s="89">
        <f t="shared" si="12"/>
        <v>0.25806451612903225</v>
      </c>
      <c r="K28" s="89">
        <f t="shared" si="12"/>
        <v>0.21621621621621623</v>
      </c>
      <c r="L28" s="89">
        <f t="shared" si="12"/>
        <v>0.21666666666666667</v>
      </c>
      <c r="M28" s="89">
        <f t="shared" si="12"/>
        <v>0.20895522388059701</v>
      </c>
      <c r="N28" s="89">
        <f t="shared" si="12"/>
        <v>0.20279720279720279</v>
      </c>
      <c r="O28" s="89">
        <f t="shared" si="12"/>
        <v>0.20779220779220781</v>
      </c>
      <c r="P28" s="89">
        <f t="shared" si="12"/>
        <v>0.19883040935672514</v>
      </c>
      <c r="Q28" s="89">
        <f t="shared" si="12"/>
        <v>0.20218579234972678</v>
      </c>
      <c r="R28" s="89">
        <f t="shared" si="12"/>
        <v>0.21105527638190955</v>
      </c>
      <c r="S28" s="89">
        <f t="shared" si="12"/>
        <v>0.24509803921568626</v>
      </c>
      <c r="T28" s="89">
        <f t="shared" si="12"/>
        <v>0.28855721393034828</v>
      </c>
      <c r="U28" s="89">
        <f t="shared" si="12"/>
        <v>0.29064039408866993</v>
      </c>
      <c r="V28" s="89">
        <f t="shared" si="12"/>
        <v>0.26576576576576577</v>
      </c>
      <c r="W28" s="89">
        <f t="shared" ref="W28:X28" si="13">W15/W8</f>
        <v>0.58139534883720934</v>
      </c>
      <c r="X28" s="89">
        <f t="shared" si="13"/>
        <v>0.4375</v>
      </c>
      <c r="Y28" s="89">
        <f t="shared" ref="Y28" si="14">Y15/Y8</f>
        <v>0.27014218009478674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0.23076923076923078</v>
      </c>
      <c r="J29" s="89">
        <f t="shared" si="15"/>
        <v>0.22580645161290322</v>
      </c>
      <c r="K29" s="89">
        <f t="shared" si="15"/>
        <v>0.23423423423423423</v>
      </c>
      <c r="L29" s="89">
        <f t="shared" si="15"/>
        <v>0.21666666666666667</v>
      </c>
      <c r="M29" s="89">
        <f t="shared" si="15"/>
        <v>0.22388059701492538</v>
      </c>
      <c r="N29" s="89">
        <f t="shared" si="15"/>
        <v>0.20279720279720279</v>
      </c>
      <c r="O29" s="89">
        <f t="shared" si="15"/>
        <v>0.18181818181818182</v>
      </c>
      <c r="P29" s="89">
        <f t="shared" si="15"/>
        <v>0.15789473684210525</v>
      </c>
      <c r="Q29" s="89">
        <f t="shared" si="15"/>
        <v>0.14754098360655737</v>
      </c>
      <c r="R29" s="89">
        <f t="shared" si="15"/>
        <v>0.135678391959799</v>
      </c>
      <c r="S29" s="89">
        <f t="shared" si="15"/>
        <v>0.12745098039215685</v>
      </c>
      <c r="T29" s="89">
        <f t="shared" si="15"/>
        <v>0.11442786069651742</v>
      </c>
      <c r="U29" s="89">
        <f t="shared" si="15"/>
        <v>0.11330049261083744</v>
      </c>
      <c r="V29" s="89">
        <f t="shared" si="15"/>
        <v>0.11711711711711711</v>
      </c>
      <c r="W29" s="89">
        <f t="shared" ref="W29:X29" si="16">W10/W8</f>
        <v>5.8139534883720929E-2</v>
      </c>
      <c r="X29" s="89">
        <f t="shared" si="16"/>
        <v>6.25E-2</v>
      </c>
      <c r="Y29" s="89">
        <f t="shared" ref="Y29" si="17">Y10/Y8</f>
        <v>8.0568720379146919E-2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716</v>
      </c>
      <c r="J32" s="42">
        <v>841</v>
      </c>
      <c r="K32" s="42">
        <v>1188</v>
      </c>
      <c r="L32" s="42">
        <v>839</v>
      </c>
      <c r="M32" s="42">
        <v>1081</v>
      </c>
      <c r="N32" s="42">
        <v>1408</v>
      </c>
      <c r="O32" s="42">
        <v>1359</v>
      </c>
      <c r="P32" s="42">
        <v>1362</v>
      </c>
      <c r="Q32" s="42">
        <v>1420</v>
      </c>
      <c r="R32" s="42">
        <v>1441</v>
      </c>
      <c r="S32" s="42">
        <v>1444</v>
      </c>
      <c r="T32" s="42">
        <v>1798</v>
      </c>
      <c r="U32" s="42">
        <v>2199</v>
      </c>
      <c r="V32" s="42">
        <v>2297</v>
      </c>
      <c r="W32" s="42">
        <v>1286</v>
      </c>
      <c r="X32" s="42">
        <v>1674</v>
      </c>
      <c r="Y32" s="42">
        <v>2332</v>
      </c>
    </row>
    <row r="33" spans="1:25" x14ac:dyDescent="0.3">
      <c r="A33" s="16" t="s">
        <v>116</v>
      </c>
      <c r="B33" s="42">
        <v>388</v>
      </c>
      <c r="C33" s="42">
        <v>443</v>
      </c>
      <c r="D33" s="42">
        <v>436</v>
      </c>
      <c r="E33" s="42">
        <v>394</v>
      </c>
      <c r="F33" s="68">
        <v>388</v>
      </c>
      <c r="G33" s="68">
        <v>519</v>
      </c>
      <c r="H33" s="68">
        <v>450</v>
      </c>
      <c r="I33" s="68">
        <v>525</v>
      </c>
      <c r="J33" s="68">
        <v>617</v>
      </c>
      <c r="K33" s="68">
        <v>889</v>
      </c>
      <c r="L33" s="68">
        <v>475</v>
      </c>
      <c r="M33" s="68">
        <v>688</v>
      </c>
      <c r="N33" s="68">
        <v>999</v>
      </c>
      <c r="O33" s="68">
        <v>935</v>
      </c>
      <c r="P33" s="68">
        <v>979</v>
      </c>
      <c r="Q33" s="68">
        <v>998</v>
      </c>
      <c r="R33" s="42">
        <v>1014</v>
      </c>
      <c r="S33" s="42">
        <v>1023</v>
      </c>
      <c r="T33" s="42">
        <v>1237</v>
      </c>
      <c r="U33" s="42">
        <v>1553</v>
      </c>
      <c r="V33" s="42">
        <v>1583</v>
      </c>
      <c r="W33" s="42">
        <v>1049</v>
      </c>
      <c r="X33" s="42">
        <v>1272</v>
      </c>
      <c r="Y33" s="42">
        <v>1696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191</v>
      </c>
      <c r="J34" s="68">
        <v>224</v>
      </c>
      <c r="K34" s="68">
        <v>298</v>
      </c>
      <c r="L34" s="68">
        <v>365</v>
      </c>
      <c r="M34" s="68">
        <v>393</v>
      </c>
      <c r="N34" s="68">
        <v>409</v>
      </c>
      <c r="O34" s="68">
        <v>424</v>
      </c>
      <c r="P34" s="68">
        <v>383</v>
      </c>
      <c r="Q34" s="42">
        <v>422</v>
      </c>
      <c r="R34" s="42">
        <v>427</v>
      </c>
      <c r="S34" s="42">
        <v>421</v>
      </c>
      <c r="T34" s="42">
        <v>560</v>
      </c>
      <c r="U34" s="42">
        <v>646</v>
      </c>
      <c r="V34" s="42">
        <v>714</v>
      </c>
      <c r="W34" s="42">
        <v>237</v>
      </c>
      <c r="X34" s="42">
        <v>402</v>
      </c>
      <c r="Y34" s="42">
        <v>636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92</v>
      </c>
      <c r="J35" s="3">
        <f t="shared" si="18"/>
        <v>105</v>
      </c>
      <c r="K35" s="3">
        <f t="shared" si="18"/>
        <v>162</v>
      </c>
      <c r="L35" s="3">
        <f t="shared" si="18"/>
        <v>221</v>
      </c>
      <c r="M35" s="3">
        <f t="shared" si="18"/>
        <v>242</v>
      </c>
      <c r="N35" s="3">
        <f t="shared" si="18"/>
        <v>225</v>
      </c>
      <c r="O35" s="3">
        <f t="shared" si="18"/>
        <v>260</v>
      </c>
      <c r="P35" s="3">
        <f t="shared" si="18"/>
        <v>219</v>
      </c>
      <c r="Q35" s="3">
        <f t="shared" si="18"/>
        <v>253</v>
      </c>
      <c r="R35" s="3">
        <f t="shared" si="18"/>
        <v>290</v>
      </c>
      <c r="S35" s="3">
        <f t="shared" si="18"/>
        <v>309</v>
      </c>
      <c r="T35" s="3">
        <f t="shared" si="18"/>
        <v>418</v>
      </c>
      <c r="U35" s="3">
        <f t="shared" si="18"/>
        <v>510</v>
      </c>
      <c r="V35" s="3">
        <f t="shared" si="18"/>
        <v>562</v>
      </c>
      <c r="W35" s="3">
        <f t="shared" ref="W35:X35" si="19">W36+W44</f>
        <v>99</v>
      </c>
      <c r="X35" s="3">
        <f t="shared" si="19"/>
        <v>250</v>
      </c>
      <c r="Y35" s="3">
        <f t="shared" ref="Y35" si="20">Y36+Y44</f>
        <v>468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77</v>
      </c>
      <c r="J36" s="68">
        <v>87</v>
      </c>
      <c r="K36" s="68">
        <v>137</v>
      </c>
      <c r="L36" s="68">
        <v>201</v>
      </c>
      <c r="M36" s="68">
        <v>210</v>
      </c>
      <c r="N36" s="68">
        <v>192</v>
      </c>
      <c r="O36" s="68">
        <v>197</v>
      </c>
      <c r="P36" s="68">
        <v>172</v>
      </c>
      <c r="Q36" s="68">
        <v>206</v>
      </c>
      <c r="R36" s="42">
        <v>241</v>
      </c>
      <c r="S36" s="42">
        <v>248</v>
      </c>
      <c r="T36" s="42">
        <v>352</v>
      </c>
      <c r="U36" s="42">
        <v>431</v>
      </c>
      <c r="V36" s="42">
        <v>470</v>
      </c>
      <c r="W36" s="42">
        <v>76</v>
      </c>
      <c r="X36" s="42">
        <v>186</v>
      </c>
      <c r="Y36" s="42">
        <v>354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17</v>
      </c>
      <c r="J37" s="68">
        <v>18</v>
      </c>
      <c r="K37" s="68">
        <v>27</v>
      </c>
      <c r="L37" s="68">
        <v>33</v>
      </c>
      <c r="M37" s="68">
        <v>35</v>
      </c>
      <c r="N37" s="68">
        <v>32</v>
      </c>
      <c r="O37" s="68">
        <v>32</v>
      </c>
      <c r="P37" s="68">
        <v>30</v>
      </c>
      <c r="Q37" s="68">
        <v>37</v>
      </c>
      <c r="R37" s="42">
        <v>43</v>
      </c>
      <c r="S37" s="42">
        <v>40</v>
      </c>
      <c r="T37" s="42">
        <v>55</v>
      </c>
      <c r="U37" s="42">
        <v>59</v>
      </c>
      <c r="V37" s="42">
        <v>53</v>
      </c>
      <c r="W37" s="42">
        <v>8</v>
      </c>
      <c r="X37" s="42">
        <v>23</v>
      </c>
      <c r="Y37" s="42">
        <v>38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17</v>
      </c>
      <c r="J39" s="68">
        <v>18</v>
      </c>
      <c r="K39" s="68">
        <v>27</v>
      </c>
      <c r="L39" s="68">
        <v>33</v>
      </c>
      <c r="M39" s="68">
        <v>35</v>
      </c>
      <c r="N39" s="68">
        <v>32</v>
      </c>
      <c r="O39" s="68">
        <v>32</v>
      </c>
      <c r="P39" s="68">
        <v>30</v>
      </c>
      <c r="Q39" s="68">
        <v>37</v>
      </c>
      <c r="R39" s="42">
        <v>43</v>
      </c>
      <c r="S39" s="42">
        <v>40</v>
      </c>
      <c r="T39" s="42">
        <v>55</v>
      </c>
      <c r="U39" s="42">
        <v>59</v>
      </c>
      <c r="V39" s="42">
        <v>53</v>
      </c>
      <c r="W39" s="42">
        <v>8</v>
      </c>
      <c r="X39" s="42">
        <v>23</v>
      </c>
      <c r="Y39" s="42">
        <v>38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60</v>
      </c>
      <c r="J40" s="68">
        <v>69</v>
      </c>
      <c r="K40" s="68">
        <v>110</v>
      </c>
      <c r="L40" s="68">
        <v>169</v>
      </c>
      <c r="M40" s="68">
        <v>175</v>
      </c>
      <c r="N40" s="68">
        <v>161</v>
      </c>
      <c r="O40" s="68">
        <v>164</v>
      </c>
      <c r="P40" s="68">
        <v>142</v>
      </c>
      <c r="Q40" s="68">
        <v>169</v>
      </c>
      <c r="R40" s="42">
        <v>198</v>
      </c>
      <c r="S40" s="42">
        <v>208</v>
      </c>
      <c r="T40" s="42">
        <v>296</v>
      </c>
      <c r="U40" s="42">
        <v>372</v>
      </c>
      <c r="V40" s="42">
        <v>416</v>
      </c>
      <c r="W40" s="42">
        <v>68</v>
      </c>
      <c r="X40" s="42">
        <v>164</v>
      </c>
      <c r="Y40" s="42">
        <v>316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2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4</v>
      </c>
      <c r="J42" s="68">
        <v>5</v>
      </c>
      <c r="K42" s="68">
        <v>8</v>
      </c>
      <c r="L42" s="68">
        <v>11</v>
      </c>
      <c r="M42" s="68">
        <v>12</v>
      </c>
      <c r="N42" s="68">
        <v>11</v>
      </c>
      <c r="O42" s="68">
        <v>13</v>
      </c>
      <c r="P42" s="68">
        <v>16</v>
      </c>
      <c r="Q42" s="68">
        <v>19</v>
      </c>
      <c r="R42" s="42">
        <v>20</v>
      </c>
      <c r="S42" s="42">
        <v>24</v>
      </c>
      <c r="T42" s="42">
        <v>24</v>
      </c>
      <c r="U42" s="42">
        <v>27</v>
      </c>
      <c r="V42" s="42">
        <v>30</v>
      </c>
      <c r="W42" s="42">
        <v>6</v>
      </c>
      <c r="X42" s="42">
        <v>3</v>
      </c>
      <c r="Y42" s="42">
        <v>4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56</v>
      </c>
      <c r="J43" s="68">
        <v>63</v>
      </c>
      <c r="K43" s="68">
        <v>102</v>
      </c>
      <c r="L43" s="68">
        <v>157</v>
      </c>
      <c r="M43" s="68">
        <v>162</v>
      </c>
      <c r="N43" s="68">
        <v>149</v>
      </c>
      <c r="O43" s="68">
        <v>151</v>
      </c>
      <c r="P43" s="68">
        <v>125</v>
      </c>
      <c r="Q43" s="68">
        <v>150</v>
      </c>
      <c r="R43" s="42">
        <v>177</v>
      </c>
      <c r="S43" s="42">
        <v>183</v>
      </c>
      <c r="T43" s="42">
        <v>271</v>
      </c>
      <c r="U43" s="42">
        <v>344</v>
      </c>
      <c r="V43" s="42">
        <v>385</v>
      </c>
      <c r="W43" s="42">
        <v>62</v>
      </c>
      <c r="X43" s="42">
        <v>159</v>
      </c>
      <c r="Y43" s="42">
        <v>310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15</v>
      </c>
      <c r="J44" s="68">
        <v>18</v>
      </c>
      <c r="K44" s="68">
        <v>25</v>
      </c>
      <c r="L44" s="68">
        <v>20</v>
      </c>
      <c r="M44" s="68">
        <v>32</v>
      </c>
      <c r="N44" s="68">
        <v>33</v>
      </c>
      <c r="O44" s="68">
        <v>63</v>
      </c>
      <c r="P44" s="68">
        <v>47</v>
      </c>
      <c r="Q44" s="68">
        <v>47</v>
      </c>
      <c r="R44" s="42">
        <v>49</v>
      </c>
      <c r="S44" s="42">
        <v>61</v>
      </c>
      <c r="T44" s="42">
        <v>66</v>
      </c>
      <c r="U44" s="42">
        <v>79</v>
      </c>
      <c r="V44" s="42">
        <v>92</v>
      </c>
      <c r="W44" s="42">
        <v>23</v>
      </c>
      <c r="X44" s="42">
        <v>64</v>
      </c>
      <c r="Y44" s="42">
        <v>114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0.14130434782608692</v>
      </c>
      <c r="K46" s="65">
        <f t="shared" si="21"/>
        <v>0.54285714285714293</v>
      </c>
      <c r="L46" s="65">
        <f t="shared" si="21"/>
        <v>0.36419753086419759</v>
      </c>
      <c r="M46" s="65">
        <f t="shared" si="21"/>
        <v>9.5022624434389247E-2</v>
      </c>
      <c r="N46" s="65">
        <f t="shared" si="21"/>
        <v>-7.0247933884297509E-2</v>
      </c>
      <c r="O46" s="65">
        <f t="shared" si="21"/>
        <v>0.15555555555555545</v>
      </c>
      <c r="P46" s="65">
        <f t="shared" si="21"/>
        <v>-0.15769230769230769</v>
      </c>
      <c r="Q46" s="65">
        <f t="shared" si="21"/>
        <v>0.15525114155251152</v>
      </c>
      <c r="R46" s="65">
        <f t="shared" si="21"/>
        <v>0.14624505928853759</v>
      </c>
      <c r="S46" s="65">
        <f t="shared" si="21"/>
        <v>6.5517241379310365E-2</v>
      </c>
      <c r="T46" s="65">
        <f t="shared" si="21"/>
        <v>0.35275080906148859</v>
      </c>
      <c r="U46" s="65">
        <f t="shared" si="21"/>
        <v>0.22009569377990434</v>
      </c>
      <c r="V46" s="65">
        <f t="shared" si="21"/>
        <v>0.10196078431372557</v>
      </c>
      <c r="W46" s="65">
        <f t="shared" si="21"/>
        <v>-0.82384341637010672</v>
      </c>
      <c r="X46" s="65">
        <f t="shared" si="21"/>
        <v>1.5252525252525251</v>
      </c>
      <c r="Y46" s="65">
        <f t="shared" si="21"/>
        <v>0.87200000000000011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0.12987012987012991</v>
      </c>
      <c r="K47" s="65">
        <f t="shared" si="21"/>
        <v>0.57471264367816088</v>
      </c>
      <c r="L47" s="65">
        <f t="shared" si="21"/>
        <v>0.46715328467153294</v>
      </c>
      <c r="M47" s="65">
        <f t="shared" si="21"/>
        <v>4.4776119402984982E-2</v>
      </c>
      <c r="N47" s="65">
        <f t="shared" si="21"/>
        <v>-8.5714285714285743E-2</v>
      </c>
      <c r="O47" s="65">
        <f t="shared" si="21"/>
        <v>2.6041666666666741E-2</v>
      </c>
      <c r="P47" s="65">
        <f t="shared" si="21"/>
        <v>-0.12690355329949243</v>
      </c>
      <c r="Q47" s="65">
        <f t="shared" si="21"/>
        <v>0.19767441860465107</v>
      </c>
      <c r="R47" s="65">
        <f t="shared" si="21"/>
        <v>0.16990291262135915</v>
      </c>
      <c r="S47" s="65">
        <f t="shared" si="21"/>
        <v>2.9045643153526868E-2</v>
      </c>
      <c r="T47" s="65">
        <f t="shared" si="21"/>
        <v>0.41935483870967749</v>
      </c>
      <c r="U47" s="65">
        <f t="shared" si="21"/>
        <v>0.22443181818181812</v>
      </c>
      <c r="V47" s="65">
        <f t="shared" si="21"/>
        <v>9.0487238979118256E-2</v>
      </c>
      <c r="W47" s="65">
        <f t="shared" si="21"/>
        <v>-0.83829787234042552</v>
      </c>
      <c r="X47" s="65">
        <f t="shared" si="21"/>
        <v>1.4473684210526314</v>
      </c>
      <c r="Y47" s="65">
        <f t="shared" si="21"/>
        <v>0.90322580645161299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5.8823529411764719E-2</v>
      </c>
      <c r="K48" s="65">
        <f t="shared" si="21"/>
        <v>0.5</v>
      </c>
      <c r="L48" s="65">
        <f t="shared" si="21"/>
        <v>0.22222222222222232</v>
      </c>
      <c r="M48" s="65">
        <f t="shared" si="21"/>
        <v>6.0606060606060552E-2</v>
      </c>
      <c r="N48" s="65">
        <f t="shared" si="21"/>
        <v>-8.5714285714285743E-2</v>
      </c>
      <c r="O48" s="65">
        <f t="shared" si="21"/>
        <v>0</v>
      </c>
      <c r="P48" s="65">
        <f t="shared" si="21"/>
        <v>-6.25E-2</v>
      </c>
      <c r="Q48" s="65">
        <f t="shared" si="21"/>
        <v>0.23333333333333339</v>
      </c>
      <c r="R48" s="65">
        <f t="shared" si="21"/>
        <v>0.16216216216216206</v>
      </c>
      <c r="S48" s="65">
        <f t="shared" si="21"/>
        <v>-6.9767441860465129E-2</v>
      </c>
      <c r="T48" s="65">
        <f t="shared" si="21"/>
        <v>0.375</v>
      </c>
      <c r="U48" s="65">
        <f t="shared" si="21"/>
        <v>7.2727272727272751E-2</v>
      </c>
      <c r="V48" s="65">
        <f t="shared" si="21"/>
        <v>-0.10169491525423724</v>
      </c>
      <c r="W48" s="65">
        <f t="shared" si="21"/>
        <v>-0.84905660377358494</v>
      </c>
      <c r="X48" s="65">
        <f t="shared" si="21"/>
        <v>1.875</v>
      </c>
      <c r="Y48" s="65">
        <f t="shared" si="21"/>
        <v>0.65217391304347827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0.14999999999999991</v>
      </c>
      <c r="K49" s="65">
        <f t="shared" si="22"/>
        <v>0.59420289855072461</v>
      </c>
      <c r="L49" s="65">
        <f t="shared" si="22"/>
        <v>0.53636363636363638</v>
      </c>
      <c r="M49" s="65">
        <f t="shared" si="22"/>
        <v>3.5502958579881616E-2</v>
      </c>
      <c r="N49" s="65">
        <f t="shared" si="22"/>
        <v>-7.999999999999996E-2</v>
      </c>
      <c r="O49" s="65">
        <f t="shared" si="22"/>
        <v>1.8633540372670732E-2</v>
      </c>
      <c r="P49" s="65">
        <f t="shared" si="22"/>
        <v>-0.13414634146341464</v>
      </c>
      <c r="Q49" s="65">
        <f t="shared" si="22"/>
        <v>0.1901408450704225</v>
      </c>
      <c r="R49" s="65">
        <f t="shared" si="22"/>
        <v>0.17159763313609466</v>
      </c>
      <c r="S49" s="65">
        <f t="shared" si="22"/>
        <v>5.0505050505050608E-2</v>
      </c>
      <c r="T49" s="65">
        <f t="shared" si="22"/>
        <v>0.42307692307692313</v>
      </c>
      <c r="U49" s="65">
        <f t="shared" si="22"/>
        <v>0.2567567567567568</v>
      </c>
      <c r="V49" s="65">
        <f t="shared" si="22"/>
        <v>0.11827956989247301</v>
      </c>
      <c r="W49" s="65">
        <f t="shared" si="22"/>
        <v>-0.83653846153846156</v>
      </c>
      <c r="X49" s="65">
        <f t="shared" si="22"/>
        <v>1.4117647058823528</v>
      </c>
      <c r="Y49" s="65">
        <f t="shared" si="22"/>
        <v>0.92682926829268286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0.19999999999999996</v>
      </c>
      <c r="K50" s="88">
        <f t="shared" si="23"/>
        <v>0.38888888888888884</v>
      </c>
      <c r="L50" s="88">
        <f t="shared" si="23"/>
        <v>-0.19999999999999996</v>
      </c>
      <c r="M50" s="88">
        <f t="shared" si="23"/>
        <v>0.60000000000000009</v>
      </c>
      <c r="N50" s="88">
        <f t="shared" si="23"/>
        <v>3.125E-2</v>
      </c>
      <c r="O50" s="88">
        <f t="shared" si="23"/>
        <v>0.90909090909090917</v>
      </c>
      <c r="P50" s="88">
        <f t="shared" si="23"/>
        <v>-0.25396825396825395</v>
      </c>
      <c r="Q50" s="88">
        <f t="shared" si="23"/>
        <v>0</v>
      </c>
      <c r="R50" s="88">
        <f t="shared" si="23"/>
        <v>4.2553191489361764E-2</v>
      </c>
      <c r="S50" s="88">
        <f t="shared" si="23"/>
        <v>0.24489795918367352</v>
      </c>
      <c r="T50" s="88">
        <f t="shared" si="23"/>
        <v>8.1967213114754189E-2</v>
      </c>
      <c r="U50" s="88">
        <f t="shared" si="23"/>
        <v>0.19696969696969702</v>
      </c>
      <c r="V50" s="88">
        <f t="shared" si="23"/>
        <v>0.16455696202531644</v>
      </c>
      <c r="W50" s="88">
        <f t="shared" si="23"/>
        <v>-0.75</v>
      </c>
      <c r="X50" s="88">
        <f t="shared" si="23"/>
        <v>1.7826086956521738</v>
      </c>
      <c r="Y50" s="88">
        <f t="shared" si="23"/>
        <v>0.78125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0.12849162011173185</v>
      </c>
      <c r="J52" s="65">
        <f t="shared" si="24"/>
        <v>0.1248513674197384</v>
      </c>
      <c r="K52" s="65">
        <f t="shared" si="24"/>
        <v>0.13636363636363635</v>
      </c>
      <c r="L52" s="65">
        <f t="shared" si="24"/>
        <v>0.26340882002383792</v>
      </c>
      <c r="M52" s="65">
        <f t="shared" si="24"/>
        <v>0.22386679000925069</v>
      </c>
      <c r="N52" s="65">
        <f t="shared" si="24"/>
        <v>0.15980113636363635</v>
      </c>
      <c r="O52" s="65">
        <f t="shared" si="24"/>
        <v>0.19131714495952906</v>
      </c>
      <c r="P52" s="65">
        <f t="shared" si="24"/>
        <v>0.16079295154185022</v>
      </c>
      <c r="Q52" s="65">
        <f t="shared" si="24"/>
        <v>0.17816901408450705</v>
      </c>
      <c r="R52" s="65">
        <f t="shared" si="24"/>
        <v>0.20124913254684246</v>
      </c>
      <c r="S52" s="65">
        <f t="shared" si="24"/>
        <v>0.21398891966759004</v>
      </c>
      <c r="T52" s="65">
        <f t="shared" si="24"/>
        <v>0.2324805339265851</v>
      </c>
      <c r="U52" s="65">
        <f t="shared" si="24"/>
        <v>0.23192360163710776</v>
      </c>
      <c r="V52" s="65">
        <f t="shared" si="24"/>
        <v>0.24466695690030474</v>
      </c>
      <c r="W52" s="65">
        <f t="shared" ref="W52:X52" si="25">W35/W32</f>
        <v>7.6982892690513213E-2</v>
      </c>
      <c r="X52" s="65">
        <f t="shared" si="25"/>
        <v>0.14934289127837516</v>
      </c>
      <c r="Y52" s="65">
        <f t="shared" ref="Y52" si="26">Y35/Y32</f>
        <v>0.20068610634648371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0.48167539267015708</v>
      </c>
      <c r="J53" s="88">
        <f t="shared" si="27"/>
        <v>0.46875</v>
      </c>
      <c r="K53" s="88">
        <f t="shared" si="27"/>
        <v>0.5436241610738255</v>
      </c>
      <c r="L53" s="88">
        <f t="shared" si="27"/>
        <v>0.60547945205479448</v>
      </c>
      <c r="M53" s="88">
        <f t="shared" si="27"/>
        <v>0.61577608142493634</v>
      </c>
      <c r="N53" s="88">
        <f t="shared" si="27"/>
        <v>0.55012224938875309</v>
      </c>
      <c r="O53" s="88">
        <f t="shared" si="27"/>
        <v>0.6132075471698113</v>
      </c>
      <c r="P53" s="88">
        <f t="shared" si="27"/>
        <v>0.57180156657963443</v>
      </c>
      <c r="Q53" s="88">
        <f t="shared" si="27"/>
        <v>0.59952606635071093</v>
      </c>
      <c r="R53" s="88">
        <f t="shared" si="27"/>
        <v>0.67915690866510536</v>
      </c>
      <c r="S53" s="88">
        <f t="shared" si="27"/>
        <v>0.73396674584323041</v>
      </c>
      <c r="T53" s="88">
        <f t="shared" si="27"/>
        <v>0.74642857142857144</v>
      </c>
      <c r="U53" s="88">
        <f t="shared" si="27"/>
        <v>0.78947368421052633</v>
      </c>
      <c r="V53" s="88">
        <f t="shared" si="27"/>
        <v>0.78711484593837533</v>
      </c>
      <c r="W53" s="88">
        <f t="shared" ref="W53:X53" si="28">W35/W34</f>
        <v>0.41772151898734178</v>
      </c>
      <c r="X53" s="88">
        <f t="shared" si="28"/>
        <v>0.62189054726368154</v>
      </c>
      <c r="Y53" s="88">
        <f t="shared" ref="Y53" si="29">Y35/Y34</f>
        <v>0.73584905660377353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4.3478260869565216E-2</v>
      </c>
      <c r="J55" s="88">
        <f t="shared" si="30"/>
        <v>4.7619047619047616E-2</v>
      </c>
      <c r="K55" s="88">
        <f t="shared" si="30"/>
        <v>4.9382716049382713E-2</v>
      </c>
      <c r="L55" s="88">
        <f t="shared" si="30"/>
        <v>4.9773755656108594E-2</v>
      </c>
      <c r="M55" s="88">
        <f t="shared" si="30"/>
        <v>4.9586776859504134E-2</v>
      </c>
      <c r="N55" s="88">
        <f t="shared" si="30"/>
        <v>4.8888888888888891E-2</v>
      </c>
      <c r="O55" s="88">
        <f t="shared" si="30"/>
        <v>0.05</v>
      </c>
      <c r="P55" s="88">
        <f t="shared" si="30"/>
        <v>7.3059360730593603E-2</v>
      </c>
      <c r="Q55" s="88">
        <f t="shared" si="30"/>
        <v>7.5098814229249009E-2</v>
      </c>
      <c r="R55" s="88">
        <f t="shared" si="30"/>
        <v>6.8965517241379309E-2</v>
      </c>
      <c r="S55" s="88">
        <f t="shared" si="30"/>
        <v>7.7669902912621352E-2</v>
      </c>
      <c r="T55" s="88">
        <f t="shared" si="30"/>
        <v>5.7416267942583733E-2</v>
      </c>
      <c r="U55" s="88">
        <f t="shared" si="30"/>
        <v>5.2941176470588235E-2</v>
      </c>
      <c r="V55" s="88">
        <f t="shared" si="30"/>
        <v>5.3380782918149468E-2</v>
      </c>
      <c r="W55" s="88">
        <f t="shared" ref="W55:X55" si="31">W42/W35</f>
        <v>6.0606060606060608E-2</v>
      </c>
      <c r="X55" s="88">
        <f t="shared" si="31"/>
        <v>1.2E-2</v>
      </c>
      <c r="Y55" s="88">
        <f t="shared" ref="Y55" si="32">Y42/Y35</f>
        <v>8.5470085470085479E-3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0.18478260869565216</v>
      </c>
      <c r="J56" s="65">
        <f t="shared" si="33"/>
        <v>0.17142857142857143</v>
      </c>
      <c r="K56" s="65">
        <f t="shared" si="33"/>
        <v>0.16666666666666666</v>
      </c>
      <c r="L56" s="65">
        <f t="shared" si="33"/>
        <v>0.14932126696832579</v>
      </c>
      <c r="M56" s="65">
        <f t="shared" si="33"/>
        <v>0.14462809917355371</v>
      </c>
      <c r="N56" s="65">
        <f t="shared" si="33"/>
        <v>0.14222222222222222</v>
      </c>
      <c r="O56" s="65">
        <f t="shared" si="33"/>
        <v>0.12307692307692308</v>
      </c>
      <c r="P56" s="65">
        <f t="shared" si="33"/>
        <v>0.13698630136986301</v>
      </c>
      <c r="Q56" s="65">
        <f t="shared" si="33"/>
        <v>0.14624505928853754</v>
      </c>
      <c r="R56" s="65">
        <f t="shared" si="33"/>
        <v>0.14827586206896551</v>
      </c>
      <c r="S56" s="65">
        <f t="shared" si="33"/>
        <v>0.12944983818770225</v>
      </c>
      <c r="T56" s="65">
        <f t="shared" si="33"/>
        <v>0.13157894736842105</v>
      </c>
      <c r="U56" s="65">
        <f t="shared" si="33"/>
        <v>0.11568627450980393</v>
      </c>
      <c r="V56" s="65">
        <f t="shared" si="33"/>
        <v>9.4306049822064059E-2</v>
      </c>
      <c r="W56" s="65">
        <f t="shared" ref="W56:X56" si="34">W37/W35</f>
        <v>8.0808080808080815E-2</v>
      </c>
      <c r="X56" s="65">
        <f t="shared" si="34"/>
        <v>9.1999999999999998E-2</v>
      </c>
      <c r="Y56" s="65">
        <f t="shared" ref="Y56" si="35">Y37/Y35</f>
        <v>8.11965811965812E-2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-1</v>
      </c>
      <c r="J59" s="42">
        <f t="shared" si="36"/>
        <v>-12</v>
      </c>
      <c r="K59" s="42">
        <f t="shared" si="36"/>
        <v>-51</v>
      </c>
      <c r="L59" s="42">
        <f t="shared" si="36"/>
        <v>-101</v>
      </c>
      <c r="M59" s="42">
        <f t="shared" si="36"/>
        <v>-108</v>
      </c>
      <c r="N59" s="42">
        <f t="shared" si="36"/>
        <v>-82</v>
      </c>
      <c r="O59" s="42">
        <f t="shared" si="36"/>
        <v>-106</v>
      </c>
      <c r="P59" s="42">
        <f t="shared" si="36"/>
        <v>-48</v>
      </c>
      <c r="Q59" s="42">
        <f t="shared" si="36"/>
        <v>-70</v>
      </c>
      <c r="R59" s="42">
        <f t="shared" si="36"/>
        <v>-91</v>
      </c>
      <c r="S59" s="42">
        <f t="shared" si="36"/>
        <v>-105</v>
      </c>
      <c r="T59" s="42">
        <f t="shared" si="36"/>
        <v>-217</v>
      </c>
      <c r="U59" s="42">
        <f t="shared" si="36"/>
        <v>-307</v>
      </c>
      <c r="V59" s="42">
        <f t="shared" si="36"/>
        <v>-340</v>
      </c>
      <c r="W59" s="42">
        <f t="shared" ref="W59:X59" si="37">W8-W35</f>
        <v>-13</v>
      </c>
      <c r="X59" s="42">
        <f t="shared" si="37"/>
        <v>-138</v>
      </c>
      <c r="Y59" s="42">
        <f t="shared" ref="Y59" si="38">Y8-Y35</f>
        <v>-257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-11</v>
      </c>
      <c r="K61" s="87">
        <f t="shared" si="39"/>
        <v>-3.25</v>
      </c>
      <c r="L61" s="87">
        <f t="shared" si="39"/>
        <v>-0.98039215686274506</v>
      </c>
      <c r="M61" s="87">
        <f t="shared" si="39"/>
        <v>-6.9306930693069313E-2</v>
      </c>
      <c r="N61" s="87">
        <f t="shared" si="39"/>
        <v>0.24074074074074073</v>
      </c>
      <c r="O61" s="87">
        <f t="shared" si="39"/>
        <v>-0.29268292682926828</v>
      </c>
      <c r="P61" s="87">
        <f t="shared" si="39"/>
        <v>0.54716981132075471</v>
      </c>
      <c r="Q61" s="87">
        <f t="shared" si="39"/>
        <v>-0.45833333333333331</v>
      </c>
      <c r="R61" s="87">
        <f t="shared" si="39"/>
        <v>-0.3</v>
      </c>
      <c r="S61" s="87">
        <f t="shared" si="39"/>
        <v>-0.15384615384615385</v>
      </c>
      <c r="T61" s="87">
        <f t="shared" si="39"/>
        <v>-1.0666666666666667</v>
      </c>
      <c r="U61" s="87">
        <f t="shared" si="39"/>
        <v>-0.41474654377880182</v>
      </c>
      <c r="V61" s="87">
        <f t="shared" si="39"/>
        <v>-0.10749185667752444</v>
      </c>
      <c r="W61" s="87">
        <f t="shared" si="39"/>
        <v>0.96176470588235297</v>
      </c>
      <c r="X61" s="87">
        <f t="shared" si="39"/>
        <v>-9.615384615384615</v>
      </c>
      <c r="Y61" s="87">
        <f t="shared" si="39"/>
        <v>-0.8623188405797102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279" priority="19" stopIfTrue="1" operator="lessThan">
      <formula>0</formula>
    </cfRule>
  </conditionalFormatting>
  <conditionalFormatting sqref="B19:V24 W19:Y29 I25:V26 B27:V27 I28:V29 Z34:HI35 Z51:HI53 I55:Y56">
    <cfRule type="cellIs" dxfId="278" priority="21" stopIfTrue="1" operator="lessThan">
      <formula>0</formula>
    </cfRule>
  </conditionalFormatting>
  <conditionalFormatting sqref="B48:Y51 B54:Y54 A57:U57 I59:Y59">
    <cfRule type="cellIs" dxfId="277" priority="4" stopIfTrue="1" operator="lessThan">
      <formula>0</formula>
    </cfRule>
  </conditionalFormatting>
  <conditionalFormatting sqref="C50:I50 B50:B51 I52:Y53">
    <cfRule type="cellIs" dxfId="276" priority="18" stopIfTrue="1" operator="lessThan">
      <formula>0</formula>
    </cfRule>
  </conditionalFormatting>
  <conditionalFormatting sqref="C19:Y23">
    <cfRule type="cellIs" dxfId="275" priority="2" operator="lessThan">
      <formula>0</formula>
    </cfRule>
  </conditionalFormatting>
  <conditionalFormatting sqref="J46:Y50">
    <cfRule type="cellIs" dxfId="274" priority="1" operator="lessThan">
      <formula>0</formula>
    </cfRule>
  </conditionalFormatting>
  <conditionalFormatting sqref="J61:Y61">
    <cfRule type="cellIs" dxfId="273" priority="3" stopIfTrue="1" operator="lessThan">
      <formula>0</formula>
    </cfRule>
  </conditionalFormatting>
  <conditionalFormatting sqref="M34:P34">
    <cfRule type="cellIs" dxfId="272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0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19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26513</v>
      </c>
      <c r="C5" s="42">
        <v>29051</v>
      </c>
      <c r="D5" s="42">
        <v>26490</v>
      </c>
      <c r="E5" s="42">
        <v>26201</v>
      </c>
      <c r="F5" s="42">
        <v>28424</v>
      </c>
      <c r="G5" s="42">
        <v>32215</v>
      </c>
      <c r="H5" s="42">
        <v>35252</v>
      </c>
      <c r="I5" s="42">
        <v>40750</v>
      </c>
      <c r="J5" s="42">
        <v>45496</v>
      </c>
      <c r="K5" s="42">
        <v>55995</v>
      </c>
      <c r="L5" s="42">
        <v>46203</v>
      </c>
      <c r="M5" s="42">
        <v>48411</v>
      </c>
      <c r="N5" s="42">
        <v>58069</v>
      </c>
      <c r="O5" s="42">
        <v>57075</v>
      </c>
      <c r="P5" s="42">
        <v>59333</v>
      </c>
      <c r="Q5" s="42">
        <v>61266</v>
      </c>
      <c r="R5" s="42">
        <v>57476</v>
      </c>
      <c r="S5" s="42">
        <v>56966</v>
      </c>
      <c r="T5" s="42">
        <v>60840</v>
      </c>
      <c r="U5" s="42">
        <v>67903</v>
      </c>
      <c r="V5" s="42">
        <v>72339</v>
      </c>
      <c r="W5" s="42">
        <v>65796</v>
      </c>
      <c r="X5" s="42">
        <v>76641</v>
      </c>
      <c r="Y5" s="42">
        <v>101170</v>
      </c>
    </row>
    <row r="6" spans="1:25" x14ac:dyDescent="0.3">
      <c r="A6" s="67" t="s">
        <v>113</v>
      </c>
      <c r="B6" s="42">
        <v>19602</v>
      </c>
      <c r="C6" s="42">
        <v>22088</v>
      </c>
      <c r="D6" s="42">
        <v>19789</v>
      </c>
      <c r="E6" s="42">
        <v>18598</v>
      </c>
      <c r="F6" s="68">
        <v>20911</v>
      </c>
      <c r="G6" s="68">
        <v>24460</v>
      </c>
      <c r="H6" s="68">
        <v>26822</v>
      </c>
      <c r="I6" s="68">
        <v>31310</v>
      </c>
      <c r="J6" s="68">
        <v>33270</v>
      </c>
      <c r="K6" s="68">
        <v>40143</v>
      </c>
      <c r="L6" s="68">
        <v>32658</v>
      </c>
      <c r="M6" s="68">
        <v>34841</v>
      </c>
      <c r="N6" s="68">
        <v>42477</v>
      </c>
      <c r="O6" s="68">
        <v>40910</v>
      </c>
      <c r="P6" s="68">
        <v>42820</v>
      </c>
      <c r="Q6" s="68">
        <v>43276</v>
      </c>
      <c r="R6" s="42">
        <v>40259</v>
      </c>
      <c r="S6" s="42">
        <v>39597</v>
      </c>
      <c r="T6" s="42">
        <v>41435</v>
      </c>
      <c r="U6" s="42">
        <v>48521</v>
      </c>
      <c r="V6" s="42">
        <v>50617</v>
      </c>
      <c r="W6" s="42">
        <v>44715</v>
      </c>
      <c r="X6" s="42">
        <v>53189</v>
      </c>
      <c r="Y6" s="42">
        <v>73322</v>
      </c>
    </row>
    <row r="7" spans="1:25" x14ac:dyDescent="0.3">
      <c r="A7" s="67" t="s">
        <v>114</v>
      </c>
      <c r="B7" s="42">
        <v>6911</v>
      </c>
      <c r="C7" s="42">
        <v>6963</v>
      </c>
      <c r="D7" s="42">
        <v>6702</v>
      </c>
      <c r="E7" s="42">
        <v>7603</v>
      </c>
      <c r="F7" s="68">
        <v>7513</v>
      </c>
      <c r="G7" s="68">
        <v>7755</v>
      </c>
      <c r="H7" s="68">
        <v>8431</v>
      </c>
      <c r="I7" s="68">
        <v>9440</v>
      </c>
      <c r="J7" s="68">
        <v>12226</v>
      </c>
      <c r="K7" s="68">
        <v>15852</v>
      </c>
      <c r="L7" s="68">
        <v>13545</v>
      </c>
      <c r="M7" s="68">
        <v>13569</v>
      </c>
      <c r="N7" s="68">
        <v>15592</v>
      </c>
      <c r="O7" s="68">
        <v>16165</v>
      </c>
      <c r="P7" s="68">
        <v>16513</v>
      </c>
      <c r="Q7" s="42">
        <v>17990</v>
      </c>
      <c r="R7" s="42">
        <v>17217</v>
      </c>
      <c r="S7" s="42">
        <v>17368</v>
      </c>
      <c r="T7" s="42">
        <v>19405</v>
      </c>
      <c r="U7" s="42">
        <v>19382</v>
      </c>
      <c r="V7" s="42">
        <v>21721</v>
      </c>
      <c r="W7" s="42">
        <v>21080</v>
      </c>
      <c r="X7" s="42">
        <v>23452</v>
      </c>
      <c r="Y7" s="42">
        <v>27848</v>
      </c>
    </row>
    <row r="8" spans="1:25" x14ac:dyDescent="0.3">
      <c r="A8" s="69" t="s">
        <v>1</v>
      </c>
      <c r="B8" s="3">
        <f>B9+B17</f>
        <v>1396</v>
      </c>
      <c r="C8" s="3">
        <f t="shared" ref="C8:V8" si="0">C9+C17</f>
        <v>1483</v>
      </c>
      <c r="D8" s="3">
        <f t="shared" si="0"/>
        <v>1181</v>
      </c>
      <c r="E8" s="3">
        <f t="shared" si="0"/>
        <v>1124</v>
      </c>
      <c r="F8" s="3">
        <f t="shared" si="0"/>
        <v>1129</v>
      </c>
      <c r="G8" s="3">
        <f t="shared" si="0"/>
        <v>1339</v>
      </c>
      <c r="H8" s="3">
        <f t="shared" si="0"/>
        <v>1441</v>
      </c>
      <c r="I8" s="3">
        <f t="shared" si="0"/>
        <v>1400</v>
      </c>
      <c r="J8" s="3">
        <f t="shared" si="0"/>
        <v>1653</v>
      </c>
      <c r="K8" s="3">
        <f t="shared" si="0"/>
        <v>2069</v>
      </c>
      <c r="L8" s="3">
        <f t="shared" si="0"/>
        <v>1775</v>
      </c>
      <c r="M8" s="3">
        <f t="shared" si="0"/>
        <v>1927</v>
      </c>
      <c r="N8" s="3">
        <f t="shared" si="0"/>
        <v>2023</v>
      </c>
      <c r="O8" s="3">
        <f t="shared" si="0"/>
        <v>2109</v>
      </c>
      <c r="P8" s="3">
        <f t="shared" si="0"/>
        <v>2182</v>
      </c>
      <c r="Q8" s="3">
        <f t="shared" si="0"/>
        <v>2259</v>
      </c>
      <c r="R8" s="3">
        <f t="shared" si="0"/>
        <v>2444</v>
      </c>
      <c r="S8" s="3">
        <f t="shared" si="0"/>
        <v>2328</v>
      </c>
      <c r="T8" s="3">
        <f t="shared" si="0"/>
        <v>2365</v>
      </c>
      <c r="U8" s="3">
        <f t="shared" si="0"/>
        <v>2583</v>
      </c>
      <c r="V8" s="3">
        <f t="shared" si="0"/>
        <v>2627</v>
      </c>
      <c r="W8" s="3">
        <f t="shared" ref="W8:X8" si="1">W9+W17</f>
        <v>481</v>
      </c>
      <c r="X8" s="3">
        <f t="shared" si="1"/>
        <v>391</v>
      </c>
      <c r="Y8" s="3">
        <f t="shared" ref="Y8" si="2">Y9+Y17</f>
        <v>1801</v>
      </c>
    </row>
    <row r="9" spans="1:25" x14ac:dyDescent="0.3">
      <c r="A9" s="70" t="s">
        <v>107</v>
      </c>
      <c r="B9" s="42">
        <v>1154</v>
      </c>
      <c r="C9" s="42">
        <v>1223</v>
      </c>
      <c r="D9" s="42">
        <v>947</v>
      </c>
      <c r="E9" s="42">
        <v>862</v>
      </c>
      <c r="F9" s="68">
        <v>835</v>
      </c>
      <c r="G9" s="68">
        <v>964</v>
      </c>
      <c r="H9" s="68">
        <v>1035</v>
      </c>
      <c r="I9" s="68">
        <v>1032</v>
      </c>
      <c r="J9" s="68">
        <v>1186</v>
      </c>
      <c r="K9" s="68">
        <v>1485</v>
      </c>
      <c r="L9" s="68">
        <v>1361</v>
      </c>
      <c r="M9" s="68">
        <v>1440</v>
      </c>
      <c r="N9" s="68">
        <v>1551</v>
      </c>
      <c r="O9" s="68">
        <v>1585</v>
      </c>
      <c r="P9" s="68">
        <v>1602</v>
      </c>
      <c r="Q9" s="68">
        <v>1649</v>
      </c>
      <c r="R9" s="42">
        <v>1895</v>
      </c>
      <c r="S9" s="42">
        <v>1781</v>
      </c>
      <c r="T9" s="42">
        <v>1791</v>
      </c>
      <c r="U9" s="42">
        <v>1884</v>
      </c>
      <c r="V9" s="42">
        <v>1931</v>
      </c>
      <c r="W9" s="42">
        <v>337</v>
      </c>
      <c r="X9" s="42">
        <v>293</v>
      </c>
      <c r="Y9" s="42">
        <v>1306</v>
      </c>
    </row>
    <row r="10" spans="1:25" x14ac:dyDescent="0.3">
      <c r="A10" s="71" t="s">
        <v>201</v>
      </c>
      <c r="B10" s="42">
        <v>465</v>
      </c>
      <c r="C10" s="42">
        <v>498</v>
      </c>
      <c r="D10" s="42">
        <v>380</v>
      </c>
      <c r="E10" s="42">
        <v>345</v>
      </c>
      <c r="F10" s="68">
        <v>333</v>
      </c>
      <c r="G10" s="68">
        <v>370</v>
      </c>
      <c r="H10" s="68">
        <v>369</v>
      </c>
      <c r="I10" s="68">
        <v>324</v>
      </c>
      <c r="J10" s="68">
        <v>352</v>
      </c>
      <c r="K10" s="68">
        <v>407</v>
      </c>
      <c r="L10" s="68">
        <v>361</v>
      </c>
      <c r="M10" s="68">
        <v>358</v>
      </c>
      <c r="N10" s="68">
        <v>380</v>
      </c>
      <c r="O10" s="68">
        <v>410</v>
      </c>
      <c r="P10" s="68">
        <v>369</v>
      </c>
      <c r="Q10" s="68">
        <v>350</v>
      </c>
      <c r="R10" s="42">
        <v>415</v>
      </c>
      <c r="S10" s="42">
        <v>399</v>
      </c>
      <c r="T10" s="42">
        <v>404</v>
      </c>
      <c r="U10" s="42">
        <v>428</v>
      </c>
      <c r="V10" s="42">
        <v>447</v>
      </c>
      <c r="W10" s="42">
        <v>74</v>
      </c>
      <c r="X10" s="42">
        <v>61</v>
      </c>
      <c r="Y10" s="42">
        <v>270</v>
      </c>
    </row>
    <row r="11" spans="1:25" x14ac:dyDescent="0.3">
      <c r="A11" s="72" t="s">
        <v>202</v>
      </c>
      <c r="B11" s="42">
        <v>10</v>
      </c>
      <c r="C11" s="42">
        <v>11</v>
      </c>
      <c r="D11" s="42">
        <v>12</v>
      </c>
      <c r="E11" s="42">
        <v>10</v>
      </c>
      <c r="F11" s="68">
        <v>9</v>
      </c>
      <c r="G11" s="68">
        <v>12</v>
      </c>
      <c r="H11" s="68">
        <v>12</v>
      </c>
      <c r="I11" s="68">
        <v>11</v>
      </c>
      <c r="J11" s="68">
        <v>11</v>
      </c>
      <c r="K11" s="68">
        <v>10</v>
      </c>
      <c r="L11" s="68">
        <v>18</v>
      </c>
      <c r="M11" s="68">
        <v>19</v>
      </c>
      <c r="N11" s="68">
        <v>23</v>
      </c>
      <c r="O11" s="68">
        <v>61</v>
      </c>
      <c r="P11" s="68">
        <v>39</v>
      </c>
      <c r="Q11" s="68">
        <v>35</v>
      </c>
      <c r="R11" s="42">
        <v>36</v>
      </c>
      <c r="S11" s="42">
        <v>36</v>
      </c>
      <c r="T11" s="42">
        <v>36</v>
      </c>
      <c r="U11" s="42">
        <v>35</v>
      </c>
      <c r="V11" s="42">
        <v>40</v>
      </c>
      <c r="W11" s="42">
        <v>12</v>
      </c>
      <c r="X11" s="42">
        <v>17</v>
      </c>
      <c r="Y11" s="42">
        <v>29</v>
      </c>
    </row>
    <row r="12" spans="1:25" x14ac:dyDescent="0.3">
      <c r="A12" s="72" t="s">
        <v>203</v>
      </c>
      <c r="B12" s="42">
        <v>455</v>
      </c>
      <c r="C12" s="42">
        <v>487</v>
      </c>
      <c r="D12" s="42">
        <v>367</v>
      </c>
      <c r="E12" s="42">
        <v>335</v>
      </c>
      <c r="F12" s="68">
        <v>324</v>
      </c>
      <c r="G12" s="68">
        <v>358</v>
      </c>
      <c r="H12" s="68">
        <v>357</v>
      </c>
      <c r="I12" s="68">
        <v>313</v>
      </c>
      <c r="J12" s="68">
        <v>341</v>
      </c>
      <c r="K12" s="68">
        <v>397</v>
      </c>
      <c r="L12" s="68">
        <v>343</v>
      </c>
      <c r="M12" s="68">
        <v>339</v>
      </c>
      <c r="N12" s="68">
        <v>357</v>
      </c>
      <c r="O12" s="68">
        <v>350</v>
      </c>
      <c r="P12" s="68">
        <v>330</v>
      </c>
      <c r="Q12" s="68">
        <v>314</v>
      </c>
      <c r="R12" s="42">
        <v>379</v>
      </c>
      <c r="S12" s="42">
        <v>363</v>
      </c>
      <c r="T12" s="42">
        <v>368</v>
      </c>
      <c r="U12" s="42">
        <v>393</v>
      </c>
      <c r="V12" s="42">
        <v>407</v>
      </c>
      <c r="W12" s="42">
        <v>61</v>
      </c>
      <c r="X12" s="42">
        <v>45</v>
      </c>
      <c r="Y12" s="42">
        <v>241</v>
      </c>
    </row>
    <row r="13" spans="1:25" x14ac:dyDescent="0.3">
      <c r="A13" s="71" t="s">
        <v>204</v>
      </c>
      <c r="B13" s="42">
        <v>689</v>
      </c>
      <c r="C13" s="42">
        <v>725</v>
      </c>
      <c r="D13" s="42">
        <v>568</v>
      </c>
      <c r="E13" s="42">
        <v>517</v>
      </c>
      <c r="F13" s="68">
        <v>502</v>
      </c>
      <c r="G13" s="68">
        <v>594</v>
      </c>
      <c r="H13" s="68">
        <v>666</v>
      </c>
      <c r="I13" s="68">
        <v>708</v>
      </c>
      <c r="J13" s="68">
        <v>834</v>
      </c>
      <c r="K13" s="68">
        <v>1078</v>
      </c>
      <c r="L13" s="68">
        <v>1000</v>
      </c>
      <c r="M13" s="68">
        <v>1083</v>
      </c>
      <c r="N13" s="68">
        <v>1172</v>
      </c>
      <c r="O13" s="68">
        <v>1175</v>
      </c>
      <c r="P13" s="68">
        <v>1233</v>
      </c>
      <c r="Q13" s="68">
        <v>1300</v>
      </c>
      <c r="R13" s="42">
        <v>1480</v>
      </c>
      <c r="S13" s="42">
        <v>1381</v>
      </c>
      <c r="T13" s="42">
        <v>1386</v>
      </c>
      <c r="U13" s="42">
        <v>1456</v>
      </c>
      <c r="V13" s="42">
        <v>1484</v>
      </c>
      <c r="W13" s="42">
        <v>264</v>
      </c>
      <c r="X13" s="42">
        <v>232</v>
      </c>
      <c r="Y13" s="42">
        <v>1035</v>
      </c>
    </row>
    <row r="14" spans="1:25" x14ac:dyDescent="0.3">
      <c r="A14" s="72" t="s">
        <v>205</v>
      </c>
      <c r="B14" s="42">
        <v>15</v>
      </c>
      <c r="C14" s="42">
        <v>14</v>
      </c>
      <c r="D14" s="42">
        <v>13</v>
      </c>
      <c r="E14" s="42">
        <v>13</v>
      </c>
      <c r="F14" s="68">
        <v>12</v>
      </c>
      <c r="G14" s="68">
        <v>11</v>
      </c>
      <c r="H14" s="68">
        <v>10</v>
      </c>
      <c r="I14" s="68">
        <v>10</v>
      </c>
      <c r="J14" s="68">
        <v>10</v>
      </c>
      <c r="K14" s="68">
        <v>10</v>
      </c>
      <c r="L14" s="68">
        <v>9</v>
      </c>
      <c r="M14" s="68">
        <v>8</v>
      </c>
      <c r="N14" s="68">
        <v>7</v>
      </c>
      <c r="O14" s="68">
        <v>6</v>
      </c>
      <c r="P14" s="68">
        <v>6</v>
      </c>
      <c r="Q14" s="68">
        <v>7</v>
      </c>
      <c r="R14" s="42">
        <v>6</v>
      </c>
      <c r="S14" s="42">
        <v>5</v>
      </c>
      <c r="T14" s="42">
        <v>5</v>
      </c>
      <c r="U14" s="42">
        <v>5</v>
      </c>
      <c r="V14" s="42">
        <v>5</v>
      </c>
      <c r="W14" s="42">
        <v>1</v>
      </c>
      <c r="X14" s="42">
        <v>1</v>
      </c>
      <c r="Y14" s="42">
        <v>2</v>
      </c>
    </row>
    <row r="15" spans="1:25" x14ac:dyDescent="0.3">
      <c r="A15" s="72" t="s">
        <v>206</v>
      </c>
      <c r="B15" s="42">
        <v>30</v>
      </c>
      <c r="C15" s="42">
        <v>32</v>
      </c>
      <c r="D15" s="42">
        <v>34</v>
      </c>
      <c r="E15" s="42">
        <v>33</v>
      </c>
      <c r="F15" s="68">
        <v>32</v>
      </c>
      <c r="G15" s="68">
        <v>31</v>
      </c>
      <c r="H15" s="68">
        <v>33</v>
      </c>
      <c r="I15" s="68">
        <v>36</v>
      </c>
      <c r="J15" s="68">
        <v>40</v>
      </c>
      <c r="K15" s="68">
        <v>46</v>
      </c>
      <c r="L15" s="68">
        <v>52</v>
      </c>
      <c r="M15" s="68">
        <v>53</v>
      </c>
      <c r="N15" s="68">
        <v>54</v>
      </c>
      <c r="O15" s="68">
        <v>59</v>
      </c>
      <c r="P15" s="68">
        <v>64</v>
      </c>
      <c r="Q15" s="68">
        <v>68</v>
      </c>
      <c r="R15" s="42">
        <v>75</v>
      </c>
      <c r="S15" s="42">
        <v>85</v>
      </c>
      <c r="T15" s="42">
        <v>95</v>
      </c>
      <c r="U15" s="42">
        <v>100</v>
      </c>
      <c r="V15" s="42">
        <v>102</v>
      </c>
      <c r="W15" s="42">
        <v>82</v>
      </c>
      <c r="X15" s="42">
        <v>78</v>
      </c>
      <c r="Y15" s="42">
        <v>89</v>
      </c>
    </row>
    <row r="16" spans="1:25" x14ac:dyDescent="0.3">
      <c r="A16" s="72" t="s">
        <v>207</v>
      </c>
      <c r="B16" s="42">
        <v>644</v>
      </c>
      <c r="C16" s="42">
        <v>679</v>
      </c>
      <c r="D16" s="42">
        <v>521</v>
      </c>
      <c r="E16" s="42">
        <v>471</v>
      </c>
      <c r="F16" s="68">
        <v>458</v>
      </c>
      <c r="G16" s="68">
        <v>551</v>
      </c>
      <c r="H16" s="68">
        <v>622</v>
      </c>
      <c r="I16" s="68">
        <v>662</v>
      </c>
      <c r="J16" s="68">
        <v>784</v>
      </c>
      <c r="K16" s="68">
        <v>1022</v>
      </c>
      <c r="L16" s="68">
        <v>940</v>
      </c>
      <c r="M16" s="68">
        <v>1022</v>
      </c>
      <c r="N16" s="68">
        <v>1111</v>
      </c>
      <c r="O16" s="68">
        <v>1109</v>
      </c>
      <c r="P16" s="68">
        <v>1163</v>
      </c>
      <c r="Q16" s="68">
        <v>1225</v>
      </c>
      <c r="R16" s="42">
        <v>1400</v>
      </c>
      <c r="S16" s="42">
        <v>1292</v>
      </c>
      <c r="T16" s="42">
        <v>1286</v>
      </c>
      <c r="U16" s="42">
        <v>1351</v>
      </c>
      <c r="V16" s="42">
        <v>1377</v>
      </c>
      <c r="W16" s="42">
        <v>180</v>
      </c>
      <c r="X16" s="42">
        <v>154</v>
      </c>
      <c r="Y16" s="42">
        <v>944</v>
      </c>
    </row>
    <row r="17" spans="1:25" x14ac:dyDescent="0.3">
      <c r="A17" s="70" t="s">
        <v>108</v>
      </c>
      <c r="B17" s="42">
        <v>242</v>
      </c>
      <c r="C17" s="42">
        <v>260</v>
      </c>
      <c r="D17" s="42">
        <v>234</v>
      </c>
      <c r="E17" s="42">
        <v>262</v>
      </c>
      <c r="F17" s="68">
        <v>294</v>
      </c>
      <c r="G17" s="68">
        <v>375</v>
      </c>
      <c r="H17" s="68">
        <v>406</v>
      </c>
      <c r="I17" s="68">
        <v>368</v>
      </c>
      <c r="J17" s="68">
        <v>467</v>
      </c>
      <c r="K17" s="68">
        <v>584</v>
      </c>
      <c r="L17" s="68">
        <v>414</v>
      </c>
      <c r="M17" s="68">
        <v>487</v>
      </c>
      <c r="N17" s="68">
        <v>472</v>
      </c>
      <c r="O17" s="68">
        <v>524</v>
      </c>
      <c r="P17" s="68">
        <v>580</v>
      </c>
      <c r="Q17" s="68">
        <v>610</v>
      </c>
      <c r="R17" s="42">
        <v>549</v>
      </c>
      <c r="S17" s="42">
        <v>547</v>
      </c>
      <c r="T17" s="42">
        <v>574</v>
      </c>
      <c r="U17" s="42">
        <v>699</v>
      </c>
      <c r="V17" s="42">
        <v>696</v>
      </c>
      <c r="W17" s="42">
        <v>144</v>
      </c>
      <c r="X17" s="42">
        <v>98</v>
      </c>
      <c r="Y17" s="42">
        <v>495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6.2320916905444168E-2</v>
      </c>
      <c r="D19" s="89">
        <f t="shared" si="3"/>
        <v>-0.20364126770060686</v>
      </c>
      <c r="E19" s="89">
        <f t="shared" si="3"/>
        <v>-4.8264182895850993E-2</v>
      </c>
      <c r="F19" s="89">
        <f t="shared" si="3"/>
        <v>4.4483985765124689E-3</v>
      </c>
      <c r="G19" s="89">
        <f t="shared" si="3"/>
        <v>0.1860053144375553</v>
      </c>
      <c r="H19" s="89">
        <f t="shared" si="3"/>
        <v>7.6176250933532419E-2</v>
      </c>
      <c r="I19" s="89">
        <f t="shared" si="3"/>
        <v>-2.8452463566967401E-2</v>
      </c>
      <c r="J19" s="89">
        <f t="shared" si="3"/>
        <v>0.18071428571428561</v>
      </c>
      <c r="K19" s="89">
        <f t="shared" si="3"/>
        <v>0.25166364186327894</v>
      </c>
      <c r="L19" s="89">
        <f t="shared" si="3"/>
        <v>-0.14209763170613821</v>
      </c>
      <c r="M19" s="89">
        <f t="shared" si="3"/>
        <v>8.5633802816901472E-2</v>
      </c>
      <c r="N19" s="89">
        <f t="shared" si="3"/>
        <v>4.9818370524130851E-2</v>
      </c>
      <c r="O19" s="89">
        <f t="shared" si="3"/>
        <v>4.2511122095897136E-2</v>
      </c>
      <c r="P19" s="89">
        <f t="shared" si="3"/>
        <v>3.4613560929350307E-2</v>
      </c>
      <c r="Q19" s="89">
        <f t="shared" si="3"/>
        <v>3.5288725939504939E-2</v>
      </c>
      <c r="R19" s="89">
        <f t="shared" si="3"/>
        <v>8.1894643647631771E-2</v>
      </c>
      <c r="S19" s="89">
        <f t="shared" si="3"/>
        <v>-4.7463175122749557E-2</v>
      </c>
      <c r="T19" s="89">
        <f t="shared" si="3"/>
        <v>1.589347079037795E-2</v>
      </c>
      <c r="U19" s="89">
        <f t="shared" si="3"/>
        <v>9.2177589852008524E-2</v>
      </c>
      <c r="V19" s="89">
        <f t="shared" si="3"/>
        <v>1.7034456058846237E-2</v>
      </c>
      <c r="W19" s="89">
        <f t="shared" si="3"/>
        <v>-0.81690140845070425</v>
      </c>
      <c r="X19" s="89">
        <f t="shared" si="3"/>
        <v>-0.18711018711018712</v>
      </c>
      <c r="Y19" s="89">
        <f t="shared" si="3"/>
        <v>3.6061381074168795</v>
      </c>
    </row>
    <row r="20" spans="1:25" x14ac:dyDescent="0.3">
      <c r="A20" s="73" t="s">
        <v>4</v>
      </c>
      <c r="B20" s="65" t="s">
        <v>3</v>
      </c>
      <c r="C20" s="89">
        <f t="shared" si="3"/>
        <v>5.9792027729635988E-2</v>
      </c>
      <c r="D20" s="89">
        <f t="shared" si="3"/>
        <v>-0.22567457072771868</v>
      </c>
      <c r="E20" s="89">
        <f t="shared" si="3"/>
        <v>-8.9757127771911249E-2</v>
      </c>
      <c r="F20" s="89">
        <f t="shared" si="3"/>
        <v>-3.1322505800464029E-2</v>
      </c>
      <c r="G20" s="89">
        <f t="shared" si="3"/>
        <v>0.15449101796407194</v>
      </c>
      <c r="H20" s="89">
        <f t="shared" si="3"/>
        <v>7.3651452282157637E-2</v>
      </c>
      <c r="I20" s="89">
        <f t="shared" si="3"/>
        <v>-2.8985507246376274E-3</v>
      </c>
      <c r="J20" s="89">
        <f t="shared" si="3"/>
        <v>0.14922480620155043</v>
      </c>
      <c r="K20" s="89">
        <f t="shared" si="3"/>
        <v>0.25210792580101171</v>
      </c>
      <c r="L20" s="89">
        <f t="shared" si="3"/>
        <v>-8.3501683501683521E-2</v>
      </c>
      <c r="M20" s="89">
        <f t="shared" si="3"/>
        <v>5.8045554739162286E-2</v>
      </c>
      <c r="N20" s="89">
        <f t="shared" si="3"/>
        <v>7.7083333333333393E-2</v>
      </c>
      <c r="O20" s="89">
        <f t="shared" si="3"/>
        <v>2.1921341070277212E-2</v>
      </c>
      <c r="P20" s="89">
        <f t="shared" si="3"/>
        <v>1.0725552050473208E-2</v>
      </c>
      <c r="Q20" s="89">
        <f t="shared" si="3"/>
        <v>2.9338327091136041E-2</v>
      </c>
      <c r="R20" s="89">
        <f t="shared" si="3"/>
        <v>0.14918132201334133</v>
      </c>
      <c r="S20" s="89">
        <f t="shared" si="3"/>
        <v>-6.015831134564642E-2</v>
      </c>
      <c r="T20" s="89">
        <f t="shared" si="3"/>
        <v>5.6148231330712672E-3</v>
      </c>
      <c r="U20" s="89">
        <f t="shared" si="3"/>
        <v>5.1926298157453976E-2</v>
      </c>
      <c r="V20" s="89">
        <f t="shared" si="3"/>
        <v>2.494692144373678E-2</v>
      </c>
      <c r="W20" s="89">
        <f t="shared" si="3"/>
        <v>-0.82547902641118598</v>
      </c>
      <c r="X20" s="89">
        <f t="shared" si="3"/>
        <v>-0.13056379821958453</v>
      </c>
      <c r="Y20" s="89">
        <f t="shared" si="3"/>
        <v>3.4573378839590445</v>
      </c>
    </row>
    <row r="21" spans="1:25" x14ac:dyDescent="0.3">
      <c r="A21" s="74" t="s">
        <v>208</v>
      </c>
      <c r="B21" s="65" t="s">
        <v>3</v>
      </c>
      <c r="C21" s="89">
        <f>C10/B10-1</f>
        <v>7.0967741935483941E-2</v>
      </c>
      <c r="D21" s="89">
        <f t="shared" si="3"/>
        <v>-0.23694779116465858</v>
      </c>
      <c r="E21" s="89">
        <f t="shared" si="3"/>
        <v>-9.210526315789469E-2</v>
      </c>
      <c r="F21" s="89">
        <f t="shared" si="3"/>
        <v>-3.4782608695652195E-2</v>
      </c>
      <c r="G21" s="89">
        <f t="shared" si="3"/>
        <v>0.11111111111111116</v>
      </c>
      <c r="H21" s="89">
        <f t="shared" si="3"/>
        <v>-2.7027027027026751E-3</v>
      </c>
      <c r="I21" s="89">
        <f t="shared" si="3"/>
        <v>-0.12195121951219512</v>
      </c>
      <c r="J21" s="89">
        <f t="shared" si="3"/>
        <v>8.6419753086419693E-2</v>
      </c>
      <c r="K21" s="89">
        <f t="shared" si="3"/>
        <v>0.15625</v>
      </c>
      <c r="L21" s="89">
        <f t="shared" si="3"/>
        <v>-0.11302211302211307</v>
      </c>
      <c r="M21" s="89">
        <f t="shared" si="3"/>
        <v>-8.3102493074792561E-3</v>
      </c>
      <c r="N21" s="89">
        <f t="shared" si="3"/>
        <v>6.1452513966480549E-2</v>
      </c>
      <c r="O21" s="89">
        <f t="shared" si="3"/>
        <v>7.8947368421052655E-2</v>
      </c>
      <c r="P21" s="89">
        <f t="shared" si="3"/>
        <v>-9.9999999999999978E-2</v>
      </c>
      <c r="Q21" s="89">
        <f t="shared" si="3"/>
        <v>-5.1490514905148999E-2</v>
      </c>
      <c r="R21" s="89">
        <f t="shared" si="3"/>
        <v>0.18571428571428572</v>
      </c>
      <c r="S21" s="89">
        <f t="shared" si="3"/>
        <v>-3.8554216867469848E-2</v>
      </c>
      <c r="T21" s="89">
        <f t="shared" si="3"/>
        <v>1.2531328320801949E-2</v>
      </c>
      <c r="U21" s="89">
        <f t="shared" si="3"/>
        <v>5.9405940594059459E-2</v>
      </c>
      <c r="V21" s="89">
        <f t="shared" si="3"/>
        <v>4.4392523364485958E-2</v>
      </c>
      <c r="W21" s="89">
        <f t="shared" si="3"/>
        <v>-0.83445190156599547</v>
      </c>
      <c r="X21" s="89">
        <f t="shared" si="3"/>
        <v>-0.17567567567567566</v>
      </c>
      <c r="Y21" s="89">
        <f t="shared" si="3"/>
        <v>3.4262295081967213</v>
      </c>
    </row>
    <row r="22" spans="1:25" x14ac:dyDescent="0.3">
      <c r="A22" s="74" t="s">
        <v>209</v>
      </c>
      <c r="B22" s="65" t="s">
        <v>3</v>
      </c>
      <c r="C22" s="89">
        <f>C13/B13-1</f>
        <v>5.2249637155297624E-2</v>
      </c>
      <c r="D22" s="89">
        <f t="shared" ref="D22:Y22" si="4">D13/C13-1</f>
        <v>-0.216551724137931</v>
      </c>
      <c r="E22" s="89">
        <f t="shared" si="4"/>
        <v>-8.9788732394366244E-2</v>
      </c>
      <c r="F22" s="89">
        <f t="shared" si="4"/>
        <v>-2.9013539651837505E-2</v>
      </c>
      <c r="G22" s="89">
        <f t="shared" si="4"/>
        <v>0.18326693227091639</v>
      </c>
      <c r="H22" s="89">
        <f t="shared" si="4"/>
        <v>0.1212121212121211</v>
      </c>
      <c r="I22" s="89">
        <f t="shared" si="4"/>
        <v>6.3063063063063085E-2</v>
      </c>
      <c r="J22" s="89">
        <f t="shared" si="4"/>
        <v>0.17796610169491522</v>
      </c>
      <c r="K22" s="89">
        <f t="shared" si="4"/>
        <v>0.29256594724220619</v>
      </c>
      <c r="L22" s="89">
        <f t="shared" si="4"/>
        <v>-7.235621521335811E-2</v>
      </c>
      <c r="M22" s="89">
        <f t="shared" si="4"/>
        <v>8.2999999999999963E-2</v>
      </c>
      <c r="N22" s="89">
        <f t="shared" si="4"/>
        <v>8.2179132040627989E-2</v>
      </c>
      <c r="O22" s="89">
        <f t="shared" si="4"/>
        <v>2.5597269624573205E-3</v>
      </c>
      <c r="P22" s="89">
        <f t="shared" si="4"/>
        <v>4.9361702127659557E-2</v>
      </c>
      <c r="Q22" s="89">
        <f t="shared" si="4"/>
        <v>5.4339010543390076E-2</v>
      </c>
      <c r="R22" s="89">
        <f t="shared" si="4"/>
        <v>0.13846153846153841</v>
      </c>
      <c r="S22" s="89">
        <f t="shared" si="4"/>
        <v>-6.689189189189193E-2</v>
      </c>
      <c r="T22" s="89">
        <f t="shared" si="4"/>
        <v>3.6205648081100161E-3</v>
      </c>
      <c r="U22" s="89">
        <f t="shared" si="4"/>
        <v>5.0505050505050608E-2</v>
      </c>
      <c r="V22" s="89">
        <f t="shared" si="4"/>
        <v>1.9230769230769162E-2</v>
      </c>
      <c r="W22" s="89">
        <f t="shared" si="4"/>
        <v>-0.82210242587601079</v>
      </c>
      <c r="X22" s="89">
        <f t="shared" si="4"/>
        <v>-0.12121212121212122</v>
      </c>
      <c r="Y22" s="89">
        <f t="shared" si="4"/>
        <v>3.4612068965517242</v>
      </c>
    </row>
    <row r="23" spans="1:25" x14ac:dyDescent="0.3">
      <c r="A23" s="73" t="s">
        <v>109</v>
      </c>
      <c r="B23" s="65" t="s">
        <v>3</v>
      </c>
      <c r="C23" s="89">
        <f>C17/B17-1</f>
        <v>7.4380165289256173E-2</v>
      </c>
      <c r="D23" s="89">
        <f t="shared" ref="D23:Y23" si="5">D17/C17-1</f>
        <v>-9.9999999999999978E-2</v>
      </c>
      <c r="E23" s="89">
        <f t="shared" si="5"/>
        <v>0.11965811965811968</v>
      </c>
      <c r="F23" s="89">
        <f t="shared" si="5"/>
        <v>0.12213740458015265</v>
      </c>
      <c r="G23" s="89">
        <f t="shared" si="5"/>
        <v>0.27551020408163263</v>
      </c>
      <c r="H23" s="89">
        <f t="shared" si="5"/>
        <v>8.2666666666666666E-2</v>
      </c>
      <c r="I23" s="89">
        <f t="shared" si="5"/>
        <v>-9.3596059113300489E-2</v>
      </c>
      <c r="J23" s="89">
        <f t="shared" si="5"/>
        <v>0.26902173913043481</v>
      </c>
      <c r="K23" s="89">
        <f t="shared" si="5"/>
        <v>0.25053533190578148</v>
      </c>
      <c r="L23" s="89">
        <f t="shared" si="5"/>
        <v>-0.29109589041095896</v>
      </c>
      <c r="M23" s="89">
        <f t="shared" si="5"/>
        <v>0.17632850241545883</v>
      </c>
      <c r="N23" s="89">
        <f t="shared" si="5"/>
        <v>-3.0800821355236097E-2</v>
      </c>
      <c r="O23" s="89">
        <f t="shared" si="5"/>
        <v>0.11016949152542366</v>
      </c>
      <c r="P23" s="89">
        <f t="shared" si="5"/>
        <v>0.10687022900763354</v>
      </c>
      <c r="Q23" s="89">
        <f t="shared" si="5"/>
        <v>5.1724137931034475E-2</v>
      </c>
      <c r="R23" s="89">
        <f t="shared" si="5"/>
        <v>-9.9999999999999978E-2</v>
      </c>
      <c r="S23" s="89">
        <f t="shared" si="5"/>
        <v>-3.6429872495445936E-3</v>
      </c>
      <c r="T23" s="89">
        <f t="shared" si="5"/>
        <v>4.9360146252285242E-2</v>
      </c>
      <c r="U23" s="89">
        <f t="shared" si="5"/>
        <v>0.21777003484320567</v>
      </c>
      <c r="V23" s="89">
        <f t="shared" si="5"/>
        <v>-4.2918454935622075E-3</v>
      </c>
      <c r="W23" s="89">
        <f t="shared" si="5"/>
        <v>-0.7931034482758621</v>
      </c>
      <c r="X23" s="89">
        <f t="shared" si="5"/>
        <v>-0.31944444444444442</v>
      </c>
      <c r="Y23" s="89">
        <f t="shared" si="5"/>
        <v>4.0510204081632653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5.2653415305699093E-2</v>
      </c>
      <c r="C25" s="89">
        <f t="shared" si="6"/>
        <v>5.1048156689959039E-2</v>
      </c>
      <c r="D25" s="89">
        <f t="shared" si="6"/>
        <v>4.4582861457153643E-2</v>
      </c>
      <c r="E25" s="89">
        <f t="shared" si="6"/>
        <v>4.2899125987557726E-2</v>
      </c>
      <c r="F25" s="89">
        <f t="shared" si="6"/>
        <v>3.9719954967632989E-2</v>
      </c>
      <c r="G25" s="89">
        <f t="shared" si="6"/>
        <v>4.1564488592270681E-2</v>
      </c>
      <c r="H25" s="89">
        <f t="shared" si="6"/>
        <v>4.0877113355270625E-2</v>
      </c>
      <c r="I25" s="89">
        <f t="shared" si="6"/>
        <v>3.4355828220858899E-2</v>
      </c>
      <c r="J25" s="89">
        <f t="shared" si="6"/>
        <v>3.6332864427641991E-2</v>
      </c>
      <c r="K25" s="89">
        <f t="shared" si="6"/>
        <v>3.6949727654254846E-2</v>
      </c>
      <c r="L25" s="89">
        <f t="shared" si="6"/>
        <v>3.8417418782330154E-2</v>
      </c>
      <c r="M25" s="89">
        <f t="shared" si="6"/>
        <v>3.9805002995187043E-2</v>
      </c>
      <c r="N25" s="89">
        <f t="shared" si="6"/>
        <v>3.4837865298179754E-2</v>
      </c>
      <c r="O25" s="89">
        <f t="shared" si="6"/>
        <v>3.6951379763469121E-2</v>
      </c>
      <c r="P25" s="89">
        <f t="shared" si="6"/>
        <v>3.6775487502738777E-2</v>
      </c>
      <c r="Q25" s="89">
        <f t="shared" si="6"/>
        <v>3.6872000783468806E-2</v>
      </c>
      <c r="R25" s="89">
        <f t="shared" si="6"/>
        <v>4.2522096179274826E-2</v>
      </c>
      <c r="S25" s="89">
        <f t="shared" si="6"/>
        <v>4.0866481761050448E-2</v>
      </c>
      <c r="T25" s="89">
        <f t="shared" si="6"/>
        <v>3.8872452333990795E-2</v>
      </c>
      <c r="U25" s="89">
        <f t="shared" si="6"/>
        <v>3.8039556426078376E-2</v>
      </c>
      <c r="V25" s="89">
        <f t="shared" si="6"/>
        <v>3.6315127386333787E-2</v>
      </c>
      <c r="W25" s="89">
        <f t="shared" ref="W25:X25" si="7">W8/W5</f>
        <v>7.310474800899751E-3</v>
      </c>
      <c r="X25" s="89">
        <f t="shared" si="7"/>
        <v>5.1017079631006899E-3</v>
      </c>
      <c r="Y25" s="89">
        <f t="shared" ref="Y25" si="8">Y8/Y5</f>
        <v>1.7801719877434022E-2</v>
      </c>
    </row>
    <row r="26" spans="1:25" x14ac:dyDescent="0.3">
      <c r="A26" s="75" t="s">
        <v>211</v>
      </c>
      <c r="B26" s="89">
        <f t="shared" ref="B26:V26" si="9">B8/B7</f>
        <v>0.20199681666907829</v>
      </c>
      <c r="C26" s="89">
        <f t="shared" si="9"/>
        <v>0.21298290966537411</v>
      </c>
      <c r="D26" s="89">
        <f t="shared" si="9"/>
        <v>0.1762160549089824</v>
      </c>
      <c r="E26" s="89">
        <f t="shared" si="9"/>
        <v>0.14783638037616731</v>
      </c>
      <c r="F26" s="89">
        <f t="shared" si="9"/>
        <v>0.1502728603753494</v>
      </c>
      <c r="G26" s="89">
        <f t="shared" si="9"/>
        <v>0.17266279819471309</v>
      </c>
      <c r="H26" s="89">
        <f t="shared" si="9"/>
        <v>0.17091685446566243</v>
      </c>
      <c r="I26" s="89">
        <f t="shared" si="9"/>
        <v>0.14830508474576271</v>
      </c>
      <c r="J26" s="89">
        <f t="shared" si="9"/>
        <v>0.13520366432193687</v>
      </c>
      <c r="K26" s="89">
        <f t="shared" si="9"/>
        <v>0.13051980822609136</v>
      </c>
      <c r="L26" s="89">
        <f t="shared" si="9"/>
        <v>0.13104466592838687</v>
      </c>
      <c r="M26" s="89">
        <f t="shared" si="9"/>
        <v>0.14201488687449332</v>
      </c>
      <c r="N26" s="89">
        <f t="shared" si="9"/>
        <v>0.12974602360184709</v>
      </c>
      <c r="O26" s="89">
        <f t="shared" si="9"/>
        <v>0.13046705845963502</v>
      </c>
      <c r="P26" s="89">
        <f t="shared" si="9"/>
        <v>0.13213831526675951</v>
      </c>
      <c r="Q26" s="89">
        <f t="shared" si="9"/>
        <v>0.12556976097832129</v>
      </c>
      <c r="R26" s="89">
        <f t="shared" si="9"/>
        <v>0.14195272114770285</v>
      </c>
      <c r="S26" s="89">
        <f t="shared" si="9"/>
        <v>0.13403961308152926</v>
      </c>
      <c r="T26" s="89">
        <f t="shared" si="9"/>
        <v>0.12187580520484412</v>
      </c>
      <c r="U26" s="89">
        <f t="shared" si="9"/>
        <v>0.13326798060055722</v>
      </c>
      <c r="V26" s="89">
        <f t="shared" si="9"/>
        <v>0.12094286635053635</v>
      </c>
      <c r="W26" s="89">
        <f t="shared" ref="W26:X26" si="10">W8/W7</f>
        <v>2.2817836812144214E-2</v>
      </c>
      <c r="X26" s="89">
        <f t="shared" si="10"/>
        <v>1.6672352038205697E-2</v>
      </c>
      <c r="Y26" s="89">
        <f t="shared" ref="Y26" si="11">Y8/Y7</f>
        <v>6.4672507900028722E-2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2.148997134670487E-2</v>
      </c>
      <c r="C28" s="89">
        <f t="shared" ref="C28:V28" si="12">C15/C8</f>
        <v>2.157788267026298E-2</v>
      </c>
      <c r="D28" s="89">
        <f t="shared" si="12"/>
        <v>2.8789161727349702E-2</v>
      </c>
      <c r="E28" s="89">
        <f t="shared" si="12"/>
        <v>2.9359430604982206E-2</v>
      </c>
      <c r="F28" s="89">
        <f t="shared" si="12"/>
        <v>2.8343666961913198E-2</v>
      </c>
      <c r="G28" s="89">
        <f t="shared" si="12"/>
        <v>2.3151605675877519E-2</v>
      </c>
      <c r="H28" s="89">
        <f t="shared" si="12"/>
        <v>2.2900763358778626E-2</v>
      </c>
      <c r="I28" s="89">
        <f t="shared" si="12"/>
        <v>2.5714285714285714E-2</v>
      </c>
      <c r="J28" s="89">
        <f t="shared" si="12"/>
        <v>2.4198427102238355E-2</v>
      </c>
      <c r="K28" s="89">
        <f t="shared" si="12"/>
        <v>2.2232962783953602E-2</v>
      </c>
      <c r="L28" s="89">
        <f t="shared" si="12"/>
        <v>2.9295774647887324E-2</v>
      </c>
      <c r="M28" s="89">
        <f t="shared" si="12"/>
        <v>2.7503892060197196E-2</v>
      </c>
      <c r="N28" s="89">
        <f t="shared" si="12"/>
        <v>2.6693030153237766E-2</v>
      </c>
      <c r="O28" s="89">
        <f t="shared" si="12"/>
        <v>2.7975343764817449E-2</v>
      </c>
      <c r="P28" s="89">
        <f t="shared" si="12"/>
        <v>2.933088909257562E-2</v>
      </c>
      <c r="Q28" s="89">
        <f t="shared" si="12"/>
        <v>3.0101814962372731E-2</v>
      </c>
      <c r="R28" s="89">
        <f t="shared" si="12"/>
        <v>3.0687397708674305E-2</v>
      </c>
      <c r="S28" s="89">
        <f t="shared" si="12"/>
        <v>3.6512027491408937E-2</v>
      </c>
      <c r="T28" s="89">
        <f t="shared" si="12"/>
        <v>4.0169133192389003E-2</v>
      </c>
      <c r="U28" s="89">
        <f t="shared" si="12"/>
        <v>3.8714672861014328E-2</v>
      </c>
      <c r="V28" s="89">
        <f t="shared" si="12"/>
        <v>3.8827559954320516E-2</v>
      </c>
      <c r="W28" s="89">
        <f t="shared" ref="W28:X28" si="13">W15/W8</f>
        <v>0.17047817047817049</v>
      </c>
      <c r="X28" s="89">
        <f t="shared" si="13"/>
        <v>0.19948849104859334</v>
      </c>
      <c r="Y28" s="89">
        <f t="shared" ref="Y28" si="14">Y15/Y8</f>
        <v>4.9416990560799554E-2</v>
      </c>
    </row>
    <row r="29" spans="1:25" x14ac:dyDescent="0.3">
      <c r="A29" s="75" t="s">
        <v>213</v>
      </c>
      <c r="B29" s="89">
        <f>B10/B8</f>
        <v>0.3330945558739255</v>
      </c>
      <c r="C29" s="89">
        <f t="shared" ref="C29:V29" si="15">C10/C8</f>
        <v>0.33580579905596764</v>
      </c>
      <c r="D29" s="89">
        <f t="shared" si="15"/>
        <v>0.32176121930567314</v>
      </c>
      <c r="E29" s="89">
        <f t="shared" si="15"/>
        <v>0.30693950177935941</v>
      </c>
      <c r="F29" s="89">
        <f t="shared" si="15"/>
        <v>0.29495128432240919</v>
      </c>
      <c r="G29" s="89">
        <f t="shared" si="15"/>
        <v>0.27632561613144135</v>
      </c>
      <c r="H29" s="89">
        <f t="shared" si="15"/>
        <v>0.25607217210270644</v>
      </c>
      <c r="I29" s="89">
        <f t="shared" si="15"/>
        <v>0.23142857142857143</v>
      </c>
      <c r="J29" s="89">
        <f t="shared" si="15"/>
        <v>0.21294615849969753</v>
      </c>
      <c r="K29" s="89">
        <f t="shared" si="15"/>
        <v>0.19671338811019817</v>
      </c>
      <c r="L29" s="89">
        <f t="shared" si="15"/>
        <v>0.20338028169014086</v>
      </c>
      <c r="M29" s="89">
        <f t="shared" si="15"/>
        <v>0.18578100674623768</v>
      </c>
      <c r="N29" s="89">
        <f t="shared" si="15"/>
        <v>0.18783984181908056</v>
      </c>
      <c r="O29" s="89">
        <f t="shared" si="15"/>
        <v>0.19440493124703651</v>
      </c>
      <c r="P29" s="89">
        <f t="shared" si="15"/>
        <v>0.16911090742438131</v>
      </c>
      <c r="Q29" s="89">
        <f t="shared" si="15"/>
        <v>0.15493581230633025</v>
      </c>
      <c r="R29" s="89">
        <f t="shared" si="15"/>
        <v>0.16980360065466449</v>
      </c>
      <c r="S29" s="89">
        <f t="shared" si="15"/>
        <v>0.17139175257731959</v>
      </c>
      <c r="T29" s="89">
        <f t="shared" si="15"/>
        <v>0.17082452431289641</v>
      </c>
      <c r="U29" s="89">
        <f t="shared" si="15"/>
        <v>0.1656987998451413</v>
      </c>
      <c r="V29" s="89">
        <f t="shared" si="15"/>
        <v>0.17015607156452228</v>
      </c>
      <c r="W29" s="89">
        <f t="shared" ref="W29:X29" si="16">W10/W8</f>
        <v>0.15384615384615385</v>
      </c>
      <c r="X29" s="89">
        <f t="shared" si="16"/>
        <v>0.15601023017902813</v>
      </c>
      <c r="Y29" s="89">
        <f t="shared" ref="Y29" si="17">Y10/Y8</f>
        <v>0.14991671293725709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13587</v>
      </c>
      <c r="C32" s="42">
        <v>15708</v>
      </c>
      <c r="D32" s="42">
        <v>15911</v>
      </c>
      <c r="E32" s="42">
        <v>16513</v>
      </c>
      <c r="F32" s="42">
        <v>18292</v>
      </c>
      <c r="G32" s="42">
        <v>19528</v>
      </c>
      <c r="H32" s="42">
        <v>22598</v>
      </c>
      <c r="I32" s="42">
        <v>25349</v>
      </c>
      <c r="J32" s="42">
        <v>26963</v>
      </c>
      <c r="K32" s="42">
        <v>30733</v>
      </c>
      <c r="L32" s="42">
        <v>24247</v>
      </c>
      <c r="M32" s="42">
        <v>28292</v>
      </c>
      <c r="N32" s="42">
        <v>33501</v>
      </c>
      <c r="O32" s="42">
        <v>32508</v>
      </c>
      <c r="P32" s="42">
        <v>29759</v>
      </c>
      <c r="Q32" s="42">
        <v>31926</v>
      </c>
      <c r="R32" s="42">
        <v>27989</v>
      </c>
      <c r="S32" s="42">
        <v>27480</v>
      </c>
      <c r="T32" s="42">
        <v>30416</v>
      </c>
      <c r="U32" s="42">
        <v>38185</v>
      </c>
      <c r="V32" s="42">
        <v>44617</v>
      </c>
      <c r="W32" s="42">
        <v>38629</v>
      </c>
      <c r="X32" s="42">
        <v>47643</v>
      </c>
      <c r="Y32" s="42">
        <v>49651</v>
      </c>
    </row>
    <row r="33" spans="1:25" x14ac:dyDescent="0.3">
      <c r="A33" s="16" t="s">
        <v>116</v>
      </c>
      <c r="B33" s="42">
        <v>8630</v>
      </c>
      <c r="C33" s="42">
        <v>9824</v>
      </c>
      <c r="D33" s="42">
        <v>9667</v>
      </c>
      <c r="E33" s="42">
        <v>9975</v>
      </c>
      <c r="F33" s="68">
        <v>11760</v>
      </c>
      <c r="G33" s="68">
        <v>12713</v>
      </c>
      <c r="H33" s="68">
        <v>15230</v>
      </c>
      <c r="I33" s="68">
        <v>17575</v>
      </c>
      <c r="J33" s="68">
        <v>18608</v>
      </c>
      <c r="K33" s="68">
        <v>21547</v>
      </c>
      <c r="L33" s="68">
        <v>16243</v>
      </c>
      <c r="M33" s="68">
        <v>19446</v>
      </c>
      <c r="N33" s="68">
        <v>24167</v>
      </c>
      <c r="O33" s="68">
        <v>22968</v>
      </c>
      <c r="P33" s="68">
        <v>19925</v>
      </c>
      <c r="Q33" s="68">
        <v>21445</v>
      </c>
      <c r="R33" s="42">
        <v>17197</v>
      </c>
      <c r="S33" s="42">
        <v>16352</v>
      </c>
      <c r="T33" s="42">
        <v>18094</v>
      </c>
      <c r="U33" s="42">
        <v>24826</v>
      </c>
      <c r="V33" s="42">
        <v>29974</v>
      </c>
      <c r="W33" s="42">
        <v>27471</v>
      </c>
      <c r="X33" s="42">
        <v>35270</v>
      </c>
      <c r="Y33" s="42">
        <v>35013</v>
      </c>
    </row>
    <row r="34" spans="1:25" x14ac:dyDescent="0.3">
      <c r="A34" s="16" t="s">
        <v>117</v>
      </c>
      <c r="B34" s="42">
        <v>4957</v>
      </c>
      <c r="C34" s="42">
        <v>5884</v>
      </c>
      <c r="D34" s="42">
        <v>6244</v>
      </c>
      <c r="E34" s="42">
        <v>6538</v>
      </c>
      <c r="F34" s="68">
        <v>6533</v>
      </c>
      <c r="G34" s="68">
        <v>6815</v>
      </c>
      <c r="H34" s="68">
        <v>7368</v>
      </c>
      <c r="I34" s="68">
        <v>7774</v>
      </c>
      <c r="J34" s="68">
        <v>8355</v>
      </c>
      <c r="K34" s="68">
        <v>9186</v>
      </c>
      <c r="L34" s="68">
        <v>8003</v>
      </c>
      <c r="M34" s="68">
        <v>8846</v>
      </c>
      <c r="N34" s="68">
        <v>9334</v>
      </c>
      <c r="O34" s="68">
        <v>9540</v>
      </c>
      <c r="P34" s="68">
        <v>9835</v>
      </c>
      <c r="Q34" s="42">
        <v>10481</v>
      </c>
      <c r="R34" s="42">
        <v>10792</v>
      </c>
      <c r="S34" s="42">
        <v>11128</v>
      </c>
      <c r="T34" s="42">
        <v>12322</v>
      </c>
      <c r="U34" s="42">
        <v>13360</v>
      </c>
      <c r="V34" s="42">
        <v>14643</v>
      </c>
      <c r="W34" s="42">
        <v>11158</v>
      </c>
      <c r="X34" s="42">
        <v>12372</v>
      </c>
      <c r="Y34" s="42">
        <v>14638</v>
      </c>
    </row>
    <row r="35" spans="1:25" x14ac:dyDescent="0.3">
      <c r="A35" s="76" t="s">
        <v>2</v>
      </c>
      <c r="B35" s="3">
        <f>B36+B44</f>
        <v>1764</v>
      </c>
      <c r="C35" s="3">
        <f t="shared" ref="C35:V35" si="18">C36+C44</f>
        <v>2017</v>
      </c>
      <c r="D35" s="3">
        <f t="shared" si="18"/>
        <v>1907</v>
      </c>
      <c r="E35" s="3">
        <f t="shared" si="18"/>
        <v>1737</v>
      </c>
      <c r="F35" s="3">
        <f t="shared" si="18"/>
        <v>1717</v>
      </c>
      <c r="G35" s="3">
        <f t="shared" si="18"/>
        <v>1977</v>
      </c>
      <c r="H35" s="3">
        <f t="shared" si="18"/>
        <v>2163</v>
      </c>
      <c r="I35" s="3">
        <f t="shared" si="18"/>
        <v>2237</v>
      </c>
      <c r="J35" s="3">
        <f t="shared" si="18"/>
        <v>2639</v>
      </c>
      <c r="K35" s="3">
        <f t="shared" si="18"/>
        <v>2865</v>
      </c>
      <c r="L35" s="3">
        <f t="shared" si="18"/>
        <v>2494</v>
      </c>
      <c r="M35" s="3">
        <f t="shared" si="18"/>
        <v>2568</v>
      </c>
      <c r="N35" s="3">
        <f t="shared" si="18"/>
        <v>2818</v>
      </c>
      <c r="O35" s="3">
        <f t="shared" si="18"/>
        <v>2910</v>
      </c>
      <c r="P35" s="3">
        <f t="shared" si="18"/>
        <v>2555</v>
      </c>
      <c r="Q35" s="3">
        <f t="shared" si="18"/>
        <v>2613</v>
      </c>
      <c r="R35" s="3">
        <f t="shared" si="18"/>
        <v>2458</v>
      </c>
      <c r="S35" s="3">
        <f t="shared" si="18"/>
        <v>2471</v>
      </c>
      <c r="T35" s="3">
        <f t="shared" si="18"/>
        <v>2823</v>
      </c>
      <c r="U35" s="3">
        <f t="shared" si="18"/>
        <v>3043</v>
      </c>
      <c r="V35" s="3">
        <f t="shared" si="18"/>
        <v>3165</v>
      </c>
      <c r="W35" s="3">
        <f t="shared" ref="W35:X35" si="19">W36+W44</f>
        <v>656</v>
      </c>
      <c r="X35" s="3">
        <f t="shared" si="19"/>
        <v>1060</v>
      </c>
      <c r="Y35" s="3">
        <f t="shared" ref="Y35" si="20">Y36+Y44</f>
        <v>2886</v>
      </c>
    </row>
    <row r="36" spans="1:25" x14ac:dyDescent="0.3">
      <c r="A36" s="77" t="s">
        <v>107</v>
      </c>
      <c r="B36" s="42">
        <v>866</v>
      </c>
      <c r="C36" s="42">
        <v>985</v>
      </c>
      <c r="D36" s="42">
        <v>888</v>
      </c>
      <c r="E36" s="42">
        <v>837</v>
      </c>
      <c r="F36" s="68">
        <v>851</v>
      </c>
      <c r="G36" s="68">
        <v>983</v>
      </c>
      <c r="H36" s="68">
        <v>1098</v>
      </c>
      <c r="I36" s="68">
        <v>1114</v>
      </c>
      <c r="J36" s="68">
        <v>1238</v>
      </c>
      <c r="K36" s="68">
        <v>1209</v>
      </c>
      <c r="L36" s="68">
        <v>1042</v>
      </c>
      <c r="M36" s="68">
        <v>932</v>
      </c>
      <c r="N36" s="68">
        <v>1027</v>
      </c>
      <c r="O36" s="68">
        <v>979</v>
      </c>
      <c r="P36" s="68">
        <v>895</v>
      </c>
      <c r="Q36" s="68">
        <v>808</v>
      </c>
      <c r="R36" s="42">
        <v>817</v>
      </c>
      <c r="S36" s="42">
        <v>887</v>
      </c>
      <c r="T36" s="42">
        <v>1076</v>
      </c>
      <c r="U36" s="42">
        <v>1322</v>
      </c>
      <c r="V36" s="42">
        <v>1377</v>
      </c>
      <c r="W36" s="42">
        <v>235</v>
      </c>
      <c r="X36" s="42">
        <v>402</v>
      </c>
      <c r="Y36" s="42">
        <v>968</v>
      </c>
    </row>
    <row r="37" spans="1:25" x14ac:dyDescent="0.3">
      <c r="A37" s="78" t="s">
        <v>201</v>
      </c>
      <c r="B37" s="42">
        <v>366</v>
      </c>
      <c r="C37" s="42">
        <v>418</v>
      </c>
      <c r="D37" s="42">
        <v>375</v>
      </c>
      <c r="E37" s="42">
        <v>352</v>
      </c>
      <c r="F37" s="68">
        <v>360</v>
      </c>
      <c r="G37" s="68">
        <v>407</v>
      </c>
      <c r="H37" s="68">
        <v>438</v>
      </c>
      <c r="I37" s="68">
        <v>430</v>
      </c>
      <c r="J37" s="68">
        <v>463</v>
      </c>
      <c r="K37" s="68">
        <v>435</v>
      </c>
      <c r="L37" s="68">
        <v>348</v>
      </c>
      <c r="M37" s="68">
        <v>296</v>
      </c>
      <c r="N37" s="68">
        <v>313</v>
      </c>
      <c r="O37" s="68">
        <v>286</v>
      </c>
      <c r="P37" s="68">
        <v>253</v>
      </c>
      <c r="Q37" s="68">
        <v>219</v>
      </c>
      <c r="R37" s="42">
        <v>213</v>
      </c>
      <c r="S37" s="42">
        <v>220</v>
      </c>
      <c r="T37" s="42">
        <v>261</v>
      </c>
      <c r="U37" s="42">
        <v>305</v>
      </c>
      <c r="V37" s="42">
        <v>300</v>
      </c>
      <c r="W37" s="42">
        <v>65</v>
      </c>
      <c r="X37" s="42">
        <v>88</v>
      </c>
      <c r="Y37" s="42">
        <v>183</v>
      </c>
    </row>
    <row r="38" spans="1:25" x14ac:dyDescent="0.3">
      <c r="A38" s="79" t="s">
        <v>202</v>
      </c>
      <c r="B38" s="42">
        <v>5</v>
      </c>
      <c r="C38" s="42">
        <v>5</v>
      </c>
      <c r="D38" s="42">
        <v>6</v>
      </c>
      <c r="E38" s="42">
        <v>5</v>
      </c>
      <c r="F38" s="68">
        <v>8</v>
      </c>
      <c r="G38" s="68">
        <v>9</v>
      </c>
      <c r="H38" s="68">
        <v>9</v>
      </c>
      <c r="I38" s="68">
        <v>8</v>
      </c>
      <c r="J38" s="68">
        <v>9</v>
      </c>
      <c r="K38" s="68">
        <v>9</v>
      </c>
      <c r="L38" s="68">
        <v>9</v>
      </c>
      <c r="M38" s="68">
        <v>9</v>
      </c>
      <c r="N38" s="68">
        <v>9</v>
      </c>
      <c r="O38" s="68">
        <v>10</v>
      </c>
      <c r="P38" s="68">
        <v>10</v>
      </c>
      <c r="Q38" s="68">
        <v>10</v>
      </c>
      <c r="R38" s="42">
        <v>11</v>
      </c>
      <c r="S38" s="42">
        <v>11</v>
      </c>
      <c r="T38" s="42">
        <v>12</v>
      </c>
      <c r="U38" s="42">
        <v>12</v>
      </c>
      <c r="V38" s="42">
        <v>12</v>
      </c>
      <c r="W38" s="42">
        <v>11</v>
      </c>
      <c r="X38" s="42">
        <v>12</v>
      </c>
      <c r="Y38" s="42">
        <v>13</v>
      </c>
    </row>
    <row r="39" spans="1:25" x14ac:dyDescent="0.3">
      <c r="A39" s="79" t="s">
        <v>203</v>
      </c>
      <c r="B39" s="42">
        <v>361</v>
      </c>
      <c r="C39" s="42">
        <v>413</v>
      </c>
      <c r="D39" s="42">
        <v>369</v>
      </c>
      <c r="E39" s="42">
        <v>347</v>
      </c>
      <c r="F39" s="68">
        <v>352</v>
      </c>
      <c r="G39" s="68">
        <v>398</v>
      </c>
      <c r="H39" s="68">
        <v>428</v>
      </c>
      <c r="I39" s="68">
        <v>421</v>
      </c>
      <c r="J39" s="68">
        <v>455</v>
      </c>
      <c r="K39" s="68">
        <v>426</v>
      </c>
      <c r="L39" s="68">
        <v>339</v>
      </c>
      <c r="M39" s="68">
        <v>287</v>
      </c>
      <c r="N39" s="68">
        <v>303</v>
      </c>
      <c r="O39" s="68">
        <v>277</v>
      </c>
      <c r="P39" s="68">
        <v>243</v>
      </c>
      <c r="Q39" s="68">
        <v>209</v>
      </c>
      <c r="R39" s="42">
        <v>202</v>
      </c>
      <c r="S39" s="42">
        <v>209</v>
      </c>
      <c r="T39" s="42">
        <v>250</v>
      </c>
      <c r="U39" s="42">
        <v>293</v>
      </c>
      <c r="V39" s="42">
        <v>288</v>
      </c>
      <c r="W39" s="42">
        <v>54</v>
      </c>
      <c r="X39" s="42">
        <v>76</v>
      </c>
      <c r="Y39" s="42">
        <v>171</v>
      </c>
    </row>
    <row r="40" spans="1:25" x14ac:dyDescent="0.3">
      <c r="A40" s="78" t="s">
        <v>204</v>
      </c>
      <c r="B40" s="42">
        <v>500</v>
      </c>
      <c r="C40" s="42">
        <v>567</v>
      </c>
      <c r="D40" s="42">
        <v>513</v>
      </c>
      <c r="E40" s="42">
        <v>485</v>
      </c>
      <c r="F40" s="68">
        <v>491</v>
      </c>
      <c r="G40" s="68">
        <v>576</v>
      </c>
      <c r="H40" s="68">
        <v>661</v>
      </c>
      <c r="I40" s="68">
        <v>684</v>
      </c>
      <c r="J40" s="68">
        <v>774</v>
      </c>
      <c r="K40" s="68">
        <v>774</v>
      </c>
      <c r="L40" s="68">
        <v>695</v>
      </c>
      <c r="M40" s="68">
        <v>636</v>
      </c>
      <c r="N40" s="68">
        <v>714</v>
      </c>
      <c r="O40" s="68">
        <v>693</v>
      </c>
      <c r="P40" s="68">
        <v>642</v>
      </c>
      <c r="Q40" s="68">
        <v>589</v>
      </c>
      <c r="R40" s="42">
        <v>605</v>
      </c>
      <c r="S40" s="42">
        <v>667</v>
      </c>
      <c r="T40" s="42">
        <v>815</v>
      </c>
      <c r="U40" s="42">
        <v>1016</v>
      </c>
      <c r="V40" s="42">
        <v>1077</v>
      </c>
      <c r="W40" s="42">
        <v>170</v>
      </c>
      <c r="X40" s="42">
        <v>315</v>
      </c>
      <c r="Y40" s="42">
        <v>784</v>
      </c>
    </row>
    <row r="41" spans="1:25" x14ac:dyDescent="0.3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2</v>
      </c>
      <c r="R41" s="42">
        <v>2</v>
      </c>
      <c r="S41" s="42">
        <v>2</v>
      </c>
      <c r="T41" s="42">
        <v>1</v>
      </c>
      <c r="U41" s="42">
        <v>1</v>
      </c>
      <c r="V41" s="42">
        <v>2</v>
      </c>
      <c r="W41" s="42">
        <v>1</v>
      </c>
      <c r="X41" s="42">
        <v>1</v>
      </c>
      <c r="Y41" s="42">
        <v>2</v>
      </c>
    </row>
    <row r="42" spans="1:25" x14ac:dyDescent="0.3">
      <c r="A42" s="79" t="s">
        <v>206</v>
      </c>
      <c r="B42" s="42">
        <v>18</v>
      </c>
      <c r="C42" s="42">
        <v>19</v>
      </c>
      <c r="D42" s="42">
        <v>19</v>
      </c>
      <c r="E42" s="42">
        <v>21</v>
      </c>
      <c r="F42" s="68">
        <v>20</v>
      </c>
      <c r="G42" s="68">
        <v>20</v>
      </c>
      <c r="H42" s="68">
        <v>22</v>
      </c>
      <c r="I42" s="68">
        <v>26</v>
      </c>
      <c r="J42" s="68">
        <v>28</v>
      </c>
      <c r="K42" s="68">
        <v>32</v>
      </c>
      <c r="L42" s="68">
        <v>37</v>
      </c>
      <c r="M42" s="68">
        <v>43</v>
      </c>
      <c r="N42" s="68">
        <v>55</v>
      </c>
      <c r="O42" s="68">
        <v>65</v>
      </c>
      <c r="P42" s="68">
        <v>68</v>
      </c>
      <c r="Q42" s="68">
        <v>76</v>
      </c>
      <c r="R42" s="42">
        <v>88</v>
      </c>
      <c r="S42" s="42">
        <v>98</v>
      </c>
      <c r="T42" s="42">
        <v>114</v>
      </c>
      <c r="U42" s="42">
        <v>132</v>
      </c>
      <c r="V42" s="42">
        <v>124</v>
      </c>
      <c r="W42" s="42">
        <v>22</v>
      </c>
      <c r="X42" s="42">
        <v>7</v>
      </c>
      <c r="Y42" s="42">
        <v>9</v>
      </c>
    </row>
    <row r="43" spans="1:25" x14ac:dyDescent="0.3">
      <c r="A43" s="79" t="s">
        <v>207</v>
      </c>
      <c r="B43" s="42">
        <v>481</v>
      </c>
      <c r="C43" s="42">
        <v>547</v>
      </c>
      <c r="D43" s="42">
        <v>493</v>
      </c>
      <c r="E43" s="42">
        <v>463</v>
      </c>
      <c r="F43" s="68">
        <v>470</v>
      </c>
      <c r="G43" s="68">
        <v>555</v>
      </c>
      <c r="H43" s="68">
        <v>637</v>
      </c>
      <c r="I43" s="68">
        <v>658</v>
      </c>
      <c r="J43" s="68">
        <v>745</v>
      </c>
      <c r="K43" s="68">
        <v>741</v>
      </c>
      <c r="L43" s="68">
        <v>656</v>
      </c>
      <c r="M43" s="68">
        <v>592</v>
      </c>
      <c r="N43" s="68">
        <v>658</v>
      </c>
      <c r="O43" s="68">
        <v>627</v>
      </c>
      <c r="P43" s="68">
        <v>572</v>
      </c>
      <c r="Q43" s="68">
        <v>512</v>
      </c>
      <c r="R43" s="42">
        <v>515</v>
      </c>
      <c r="S43" s="42">
        <v>567</v>
      </c>
      <c r="T43" s="42">
        <v>700</v>
      </c>
      <c r="U43" s="42">
        <v>883</v>
      </c>
      <c r="V43" s="42">
        <v>951</v>
      </c>
      <c r="W43" s="42">
        <v>148</v>
      </c>
      <c r="X43" s="42">
        <v>307</v>
      </c>
      <c r="Y43" s="42">
        <v>774</v>
      </c>
    </row>
    <row r="44" spans="1:25" x14ac:dyDescent="0.3">
      <c r="A44" s="77" t="s">
        <v>108</v>
      </c>
      <c r="B44" s="42">
        <v>898</v>
      </c>
      <c r="C44" s="42">
        <v>1032</v>
      </c>
      <c r="D44" s="42">
        <v>1019</v>
      </c>
      <c r="E44" s="42">
        <v>900</v>
      </c>
      <c r="F44" s="68">
        <v>866</v>
      </c>
      <c r="G44" s="68">
        <v>994</v>
      </c>
      <c r="H44" s="68">
        <v>1065</v>
      </c>
      <c r="I44" s="68">
        <v>1123</v>
      </c>
      <c r="J44" s="68">
        <v>1401</v>
      </c>
      <c r="K44" s="68">
        <v>1656</v>
      </c>
      <c r="L44" s="68">
        <v>1452</v>
      </c>
      <c r="M44" s="68">
        <v>1636</v>
      </c>
      <c r="N44" s="68">
        <v>1791</v>
      </c>
      <c r="O44" s="68">
        <v>1931</v>
      </c>
      <c r="P44" s="68">
        <v>1660</v>
      </c>
      <c r="Q44" s="68">
        <v>1805</v>
      </c>
      <c r="R44" s="42">
        <v>1641</v>
      </c>
      <c r="S44" s="42">
        <v>1584</v>
      </c>
      <c r="T44" s="42">
        <v>1747</v>
      </c>
      <c r="U44" s="42">
        <v>1721</v>
      </c>
      <c r="V44" s="42">
        <v>1788</v>
      </c>
      <c r="W44" s="42">
        <v>421</v>
      </c>
      <c r="X44" s="42">
        <v>658</v>
      </c>
      <c r="Y44" s="42">
        <v>1918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0.14342403628117917</v>
      </c>
      <c r="D46" s="65">
        <f t="shared" si="21"/>
        <v>-5.4536440257808572E-2</v>
      </c>
      <c r="E46" s="65">
        <f t="shared" si="21"/>
        <v>-8.9145254326166712E-2</v>
      </c>
      <c r="F46" s="65">
        <f t="shared" si="21"/>
        <v>-1.1514104778353462E-2</v>
      </c>
      <c r="G46" s="65">
        <f t="shared" si="21"/>
        <v>0.15142690739662212</v>
      </c>
      <c r="H46" s="65">
        <f t="shared" si="21"/>
        <v>9.4081942336873947E-2</v>
      </c>
      <c r="I46" s="65">
        <f t="shared" si="21"/>
        <v>3.4211742949606938E-2</v>
      </c>
      <c r="J46" s="65">
        <f t="shared" si="21"/>
        <v>0.17970496200268227</v>
      </c>
      <c r="K46" s="65">
        <f t="shared" si="21"/>
        <v>8.5638499431602844E-2</v>
      </c>
      <c r="L46" s="65">
        <f t="shared" si="21"/>
        <v>-0.12949389179755677</v>
      </c>
      <c r="M46" s="65">
        <f t="shared" si="21"/>
        <v>2.967121090617475E-2</v>
      </c>
      <c r="N46" s="65">
        <f t="shared" si="21"/>
        <v>9.7352024922118474E-2</v>
      </c>
      <c r="O46" s="65">
        <f t="shared" si="21"/>
        <v>3.2647267565649507E-2</v>
      </c>
      <c r="P46" s="65">
        <f t="shared" si="21"/>
        <v>-0.12199312714776633</v>
      </c>
      <c r="Q46" s="65">
        <f t="shared" si="21"/>
        <v>2.2700587084148793E-2</v>
      </c>
      <c r="R46" s="65">
        <f t="shared" si="21"/>
        <v>-5.9318790662074239E-2</v>
      </c>
      <c r="S46" s="65">
        <f t="shared" si="21"/>
        <v>5.2888527257932694E-3</v>
      </c>
      <c r="T46" s="65">
        <f t="shared" si="21"/>
        <v>0.14245244840145688</v>
      </c>
      <c r="U46" s="65">
        <f t="shared" si="21"/>
        <v>7.7931278781438129E-2</v>
      </c>
      <c r="V46" s="65">
        <f t="shared" si="21"/>
        <v>4.0092014459415015E-2</v>
      </c>
      <c r="W46" s="65">
        <f t="shared" si="21"/>
        <v>-0.79273301737756707</v>
      </c>
      <c r="X46" s="65">
        <f t="shared" si="21"/>
        <v>0.61585365853658547</v>
      </c>
      <c r="Y46" s="65">
        <f t="shared" si="21"/>
        <v>1.7226415094339624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0.13741339491916849</v>
      </c>
      <c r="D47" s="65">
        <f t="shared" si="21"/>
        <v>-9.8477157360406076E-2</v>
      </c>
      <c r="E47" s="65">
        <f t="shared" si="21"/>
        <v>-5.7432432432432456E-2</v>
      </c>
      <c r="F47" s="65">
        <f t="shared" si="21"/>
        <v>1.6726403823178027E-2</v>
      </c>
      <c r="G47" s="65">
        <f t="shared" si="21"/>
        <v>0.15511163337250289</v>
      </c>
      <c r="H47" s="65">
        <f t="shared" si="21"/>
        <v>0.11698880976602233</v>
      </c>
      <c r="I47" s="65">
        <f t="shared" si="21"/>
        <v>1.4571948998178597E-2</v>
      </c>
      <c r="J47" s="65">
        <f t="shared" si="21"/>
        <v>0.11131059245960495</v>
      </c>
      <c r="K47" s="65">
        <f t="shared" si="21"/>
        <v>-2.342487883683364E-2</v>
      </c>
      <c r="L47" s="65">
        <f t="shared" si="21"/>
        <v>-0.13813068651778326</v>
      </c>
      <c r="M47" s="65">
        <f t="shared" si="21"/>
        <v>-0.10556621880998085</v>
      </c>
      <c r="N47" s="65">
        <f t="shared" si="21"/>
        <v>0.10193133047210301</v>
      </c>
      <c r="O47" s="65">
        <f t="shared" si="21"/>
        <v>-4.6738072054527735E-2</v>
      </c>
      <c r="P47" s="65">
        <f t="shared" si="21"/>
        <v>-8.5801838610827352E-2</v>
      </c>
      <c r="Q47" s="65">
        <f t="shared" si="21"/>
        <v>-9.7206703910614478E-2</v>
      </c>
      <c r="R47" s="65">
        <f t="shared" si="21"/>
        <v>1.1138613861386037E-2</v>
      </c>
      <c r="S47" s="65">
        <f t="shared" si="21"/>
        <v>8.56793145654835E-2</v>
      </c>
      <c r="T47" s="65">
        <f t="shared" si="21"/>
        <v>0.21307779030439677</v>
      </c>
      <c r="U47" s="65">
        <f t="shared" si="21"/>
        <v>0.22862453531598503</v>
      </c>
      <c r="V47" s="65">
        <f t="shared" si="21"/>
        <v>4.1603630862329766E-2</v>
      </c>
      <c r="W47" s="65">
        <f t="shared" si="21"/>
        <v>-0.8293391430646333</v>
      </c>
      <c r="X47" s="65">
        <f t="shared" si="21"/>
        <v>0.71063829787234045</v>
      </c>
      <c r="Y47" s="65">
        <f t="shared" si="21"/>
        <v>1.4079601990049753</v>
      </c>
    </row>
    <row r="48" spans="1:25" x14ac:dyDescent="0.3">
      <c r="A48" s="74" t="s">
        <v>214</v>
      </c>
      <c r="B48" s="65" t="s">
        <v>3</v>
      </c>
      <c r="C48" s="65">
        <f>C37/B37-1</f>
        <v>0.14207650273224037</v>
      </c>
      <c r="D48" s="65">
        <f>D37/C37-1</f>
        <v>-0.10287081339712922</v>
      </c>
      <c r="E48" s="65">
        <f>E37/D37-1</f>
        <v>-6.1333333333333351E-2</v>
      </c>
      <c r="F48" s="65">
        <f>F37/E37-1</f>
        <v>2.2727272727272707E-2</v>
      </c>
      <c r="G48" s="65">
        <f t="shared" si="21"/>
        <v>0.13055555555555554</v>
      </c>
      <c r="H48" s="65">
        <f t="shared" si="21"/>
        <v>7.6167076167076075E-2</v>
      </c>
      <c r="I48" s="65">
        <f t="shared" si="21"/>
        <v>-1.8264840182648401E-2</v>
      </c>
      <c r="J48" s="65">
        <f t="shared" si="21"/>
        <v>7.6744186046511675E-2</v>
      </c>
      <c r="K48" s="65">
        <f t="shared" si="21"/>
        <v>-6.0475161987041059E-2</v>
      </c>
      <c r="L48" s="65">
        <f t="shared" si="21"/>
        <v>-0.19999999999999996</v>
      </c>
      <c r="M48" s="65">
        <f t="shared" si="21"/>
        <v>-0.14942528735632188</v>
      </c>
      <c r="N48" s="65">
        <f t="shared" si="21"/>
        <v>5.7432432432432456E-2</v>
      </c>
      <c r="O48" s="65">
        <f t="shared" si="21"/>
        <v>-8.6261980830670937E-2</v>
      </c>
      <c r="P48" s="65">
        <f t="shared" si="21"/>
        <v>-0.11538461538461542</v>
      </c>
      <c r="Q48" s="65">
        <f t="shared" si="21"/>
        <v>-0.13438735177865613</v>
      </c>
      <c r="R48" s="65">
        <f t="shared" si="21"/>
        <v>-2.7397260273972601E-2</v>
      </c>
      <c r="S48" s="65">
        <f t="shared" si="21"/>
        <v>3.2863849765258246E-2</v>
      </c>
      <c r="T48" s="65">
        <f t="shared" si="21"/>
        <v>0.18636363636363629</v>
      </c>
      <c r="U48" s="65">
        <f t="shared" si="21"/>
        <v>0.16858237547892729</v>
      </c>
      <c r="V48" s="65">
        <f t="shared" si="21"/>
        <v>-1.6393442622950838E-2</v>
      </c>
      <c r="W48" s="65">
        <f t="shared" si="21"/>
        <v>-0.78333333333333333</v>
      </c>
      <c r="X48" s="65">
        <f t="shared" si="21"/>
        <v>0.35384615384615392</v>
      </c>
      <c r="Y48" s="65">
        <f t="shared" si="21"/>
        <v>1.0795454545454546</v>
      </c>
    </row>
    <row r="49" spans="1:25" x14ac:dyDescent="0.3">
      <c r="A49" s="74" t="s">
        <v>215</v>
      </c>
      <c r="B49" s="65" t="s">
        <v>3</v>
      </c>
      <c r="C49" s="65">
        <f>C40/B40-1</f>
        <v>0.1339999999999999</v>
      </c>
      <c r="D49" s="65">
        <f>D40/C40-1</f>
        <v>-9.5238095238095233E-2</v>
      </c>
      <c r="E49" s="65">
        <f>E40/D40-1</f>
        <v>-5.4580896686159841E-2</v>
      </c>
      <c r="F49" s="65">
        <f>F40/E40-1</f>
        <v>1.2371134020618513E-2</v>
      </c>
      <c r="G49" s="65">
        <f t="shared" ref="G49:Y49" si="22">G40/F40-1</f>
        <v>0.1731160896130346</v>
      </c>
      <c r="H49" s="65">
        <f t="shared" si="22"/>
        <v>0.14756944444444442</v>
      </c>
      <c r="I49" s="65">
        <f t="shared" si="22"/>
        <v>3.4795763993948459E-2</v>
      </c>
      <c r="J49" s="65">
        <f t="shared" si="22"/>
        <v>0.13157894736842102</v>
      </c>
      <c r="K49" s="65">
        <f t="shared" si="22"/>
        <v>0</v>
      </c>
      <c r="L49" s="65">
        <f t="shared" si="22"/>
        <v>-0.1020671834625323</v>
      </c>
      <c r="M49" s="65">
        <f t="shared" si="22"/>
        <v>-8.4892086330935257E-2</v>
      </c>
      <c r="N49" s="65">
        <f t="shared" si="22"/>
        <v>0.12264150943396235</v>
      </c>
      <c r="O49" s="65">
        <f t="shared" si="22"/>
        <v>-2.9411764705882359E-2</v>
      </c>
      <c r="P49" s="65">
        <f t="shared" si="22"/>
        <v>-7.3593073593073544E-2</v>
      </c>
      <c r="Q49" s="65">
        <f t="shared" si="22"/>
        <v>-8.255451713395634E-2</v>
      </c>
      <c r="R49" s="65">
        <f t="shared" si="22"/>
        <v>2.7164685908319219E-2</v>
      </c>
      <c r="S49" s="65">
        <f t="shared" si="22"/>
        <v>0.10247933884297522</v>
      </c>
      <c r="T49" s="65">
        <f t="shared" si="22"/>
        <v>0.2218890554722639</v>
      </c>
      <c r="U49" s="65">
        <f t="shared" si="22"/>
        <v>0.24662576687116555</v>
      </c>
      <c r="V49" s="65">
        <f t="shared" si="22"/>
        <v>6.0039370078740051E-2</v>
      </c>
      <c r="W49" s="65">
        <f t="shared" si="22"/>
        <v>-0.84215413184772514</v>
      </c>
      <c r="X49" s="65">
        <f t="shared" si="22"/>
        <v>0.85294117647058831</v>
      </c>
      <c r="Y49" s="65">
        <f t="shared" si="22"/>
        <v>1.4888888888888889</v>
      </c>
    </row>
    <row r="50" spans="1:25" x14ac:dyDescent="0.3">
      <c r="A50" s="73" t="s">
        <v>110</v>
      </c>
      <c r="B50" s="65" t="s">
        <v>3</v>
      </c>
      <c r="C50" s="88">
        <f>C44/B44-1</f>
        <v>0.1492204899777283</v>
      </c>
      <c r="D50" s="88">
        <f>D44/C44-1</f>
        <v>-1.2596899224806224E-2</v>
      </c>
      <c r="E50" s="88">
        <f>E44/D44-1</f>
        <v>-0.11678115799803734</v>
      </c>
      <c r="F50" s="88">
        <f>F44/E44-1</f>
        <v>-3.7777777777777799E-2</v>
      </c>
      <c r="G50" s="88">
        <f t="shared" ref="G50:Y50" si="23">G44/F44-1</f>
        <v>0.14780600461893756</v>
      </c>
      <c r="H50" s="88">
        <f t="shared" si="23"/>
        <v>7.1428571428571397E-2</v>
      </c>
      <c r="I50" s="88">
        <f t="shared" si="23"/>
        <v>5.446009389671369E-2</v>
      </c>
      <c r="J50" s="88">
        <f t="shared" si="23"/>
        <v>0.24755120213713266</v>
      </c>
      <c r="K50" s="88">
        <f t="shared" si="23"/>
        <v>0.1820128479657388</v>
      </c>
      <c r="L50" s="88">
        <f t="shared" si="23"/>
        <v>-0.12318840579710144</v>
      </c>
      <c r="M50" s="88">
        <f t="shared" si="23"/>
        <v>0.1267217630853994</v>
      </c>
      <c r="N50" s="88">
        <f t="shared" si="23"/>
        <v>9.4743276283618671E-2</v>
      </c>
      <c r="O50" s="88">
        <f t="shared" si="23"/>
        <v>7.8168620882188788E-2</v>
      </c>
      <c r="P50" s="88">
        <f t="shared" si="23"/>
        <v>-0.140341791817711</v>
      </c>
      <c r="Q50" s="88">
        <f t="shared" si="23"/>
        <v>8.7349397590361422E-2</v>
      </c>
      <c r="R50" s="88">
        <f t="shared" si="23"/>
        <v>-9.0858725761772896E-2</v>
      </c>
      <c r="S50" s="88">
        <f t="shared" si="23"/>
        <v>-3.4734917733089565E-2</v>
      </c>
      <c r="T50" s="88">
        <f t="shared" si="23"/>
        <v>0.10290404040404044</v>
      </c>
      <c r="U50" s="88">
        <f t="shared" si="23"/>
        <v>-1.4882655981682924E-2</v>
      </c>
      <c r="V50" s="88">
        <f t="shared" si="23"/>
        <v>3.8930854154561212E-2</v>
      </c>
      <c r="W50" s="88">
        <f t="shared" si="23"/>
        <v>-0.7645413870246085</v>
      </c>
      <c r="X50" s="88">
        <f t="shared" si="23"/>
        <v>0.56294536817102148</v>
      </c>
      <c r="Y50" s="88">
        <f t="shared" si="23"/>
        <v>1.9148936170212765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0.12982998454404945</v>
      </c>
      <c r="C52" s="65">
        <f t="shared" si="24"/>
        <v>0.12840590781767253</v>
      </c>
      <c r="D52" s="65">
        <f t="shared" si="24"/>
        <v>0.11985418892590032</v>
      </c>
      <c r="E52" s="65">
        <f t="shared" si="24"/>
        <v>0.10518985042088051</v>
      </c>
      <c r="F52" s="65">
        <f t="shared" si="24"/>
        <v>9.3866171003717469E-2</v>
      </c>
      <c r="G52" s="65">
        <f t="shared" si="24"/>
        <v>0.10123924621056944</v>
      </c>
      <c r="H52" s="65">
        <f t="shared" si="24"/>
        <v>9.5716435082750684E-2</v>
      </c>
      <c r="I52" s="65">
        <f t="shared" si="24"/>
        <v>8.8248057122568932E-2</v>
      </c>
      <c r="J52" s="65">
        <f t="shared" si="24"/>
        <v>9.7874865556503363E-2</v>
      </c>
      <c r="K52" s="65">
        <f t="shared" si="24"/>
        <v>9.3222269222008922E-2</v>
      </c>
      <c r="L52" s="65">
        <f t="shared" si="24"/>
        <v>0.10285808553635502</v>
      </c>
      <c r="M52" s="65">
        <f t="shared" si="24"/>
        <v>9.076770818605967E-2</v>
      </c>
      <c r="N52" s="65">
        <f t="shared" si="24"/>
        <v>8.411689203307364E-2</v>
      </c>
      <c r="O52" s="65">
        <f t="shared" si="24"/>
        <v>8.9516426725729056E-2</v>
      </c>
      <c r="P52" s="65">
        <f t="shared" si="24"/>
        <v>8.585637958264726E-2</v>
      </c>
      <c r="Q52" s="65">
        <f t="shared" si="24"/>
        <v>8.1845517759819589E-2</v>
      </c>
      <c r="R52" s="65">
        <f t="shared" si="24"/>
        <v>8.7820215084497485E-2</v>
      </c>
      <c r="S52" s="65">
        <f t="shared" si="24"/>
        <v>8.9919941775836967E-2</v>
      </c>
      <c r="T52" s="65">
        <f t="shared" si="24"/>
        <v>9.2812993161493954E-2</v>
      </c>
      <c r="U52" s="65">
        <f t="shared" si="24"/>
        <v>7.9690978132774648E-2</v>
      </c>
      <c r="V52" s="65">
        <f t="shared" si="24"/>
        <v>7.0937086760651774E-2</v>
      </c>
      <c r="W52" s="65">
        <f t="shared" ref="W52:X52" si="25">W35/W32</f>
        <v>1.6982060110279841E-2</v>
      </c>
      <c r="X52" s="65">
        <f t="shared" si="25"/>
        <v>2.2248808849148878E-2</v>
      </c>
      <c r="Y52" s="65">
        <f t="shared" ref="Y52" si="26">Y35/Y32</f>
        <v>5.8125717508207289E-2</v>
      </c>
    </row>
    <row r="53" spans="1:25" x14ac:dyDescent="0.3">
      <c r="A53" s="75" t="s">
        <v>217</v>
      </c>
      <c r="B53" s="88">
        <f t="shared" ref="B53:V53" si="27">B35/B34</f>
        <v>0.35586039943514225</v>
      </c>
      <c r="C53" s="88">
        <f t="shared" si="27"/>
        <v>0.34279401767505097</v>
      </c>
      <c r="D53" s="88">
        <f t="shared" si="27"/>
        <v>0.30541319666880207</v>
      </c>
      <c r="E53" s="88">
        <f t="shared" si="27"/>
        <v>0.26567757724074642</v>
      </c>
      <c r="F53" s="88">
        <f t="shared" si="27"/>
        <v>0.26281953160875554</v>
      </c>
      <c r="G53" s="88">
        <f t="shared" si="27"/>
        <v>0.29009537784299338</v>
      </c>
      <c r="H53" s="88">
        <f t="shared" si="27"/>
        <v>0.29356677524429969</v>
      </c>
      <c r="I53" s="88">
        <f t="shared" si="27"/>
        <v>0.28775405196809878</v>
      </c>
      <c r="J53" s="88">
        <f t="shared" si="27"/>
        <v>0.31585876720526629</v>
      </c>
      <c r="K53" s="88">
        <f t="shared" si="27"/>
        <v>0.31188765512736771</v>
      </c>
      <c r="L53" s="88">
        <f t="shared" si="27"/>
        <v>0.31163313757340999</v>
      </c>
      <c r="M53" s="88">
        <f t="shared" si="27"/>
        <v>0.29030070088175447</v>
      </c>
      <c r="N53" s="88">
        <f t="shared" si="27"/>
        <v>0.30190700664238268</v>
      </c>
      <c r="O53" s="88">
        <f t="shared" si="27"/>
        <v>0.30503144654088049</v>
      </c>
      <c r="P53" s="88">
        <f t="shared" si="27"/>
        <v>0.2597864768683274</v>
      </c>
      <c r="Q53" s="88">
        <f t="shared" si="27"/>
        <v>0.24930827211143974</v>
      </c>
      <c r="R53" s="88">
        <f t="shared" si="27"/>
        <v>0.22776130467012601</v>
      </c>
      <c r="S53" s="88">
        <f t="shared" si="27"/>
        <v>0.22205248023005034</v>
      </c>
      <c r="T53" s="88">
        <f t="shared" si="27"/>
        <v>0.22910241843856516</v>
      </c>
      <c r="U53" s="88">
        <f t="shared" si="27"/>
        <v>0.22776946107784432</v>
      </c>
      <c r="V53" s="88">
        <f t="shared" si="27"/>
        <v>0.21614423273919278</v>
      </c>
      <c r="W53" s="88">
        <f t="shared" ref="W53:X53" si="28">W35/W34</f>
        <v>5.8791898189639723E-2</v>
      </c>
      <c r="X53" s="88">
        <f t="shared" si="28"/>
        <v>8.567733591981895E-2</v>
      </c>
      <c r="Y53" s="88">
        <f t="shared" ref="Y53" si="29">Y35/Y34</f>
        <v>0.19715808170515098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1.020408163265306E-2</v>
      </c>
      <c r="C55" s="88">
        <f t="shared" ref="C55:V55" si="30">C42/C35</f>
        <v>9.4199305899851267E-3</v>
      </c>
      <c r="D55" s="88">
        <f t="shared" si="30"/>
        <v>9.9632931305715777E-3</v>
      </c>
      <c r="E55" s="88">
        <f t="shared" si="30"/>
        <v>1.2089810017271158E-2</v>
      </c>
      <c r="F55" s="88">
        <f t="shared" si="30"/>
        <v>1.1648223645894001E-2</v>
      </c>
      <c r="G55" s="88">
        <f t="shared" si="30"/>
        <v>1.0116337885685382E-2</v>
      </c>
      <c r="H55" s="88">
        <f t="shared" si="30"/>
        <v>1.0171058714748035E-2</v>
      </c>
      <c r="I55" s="88">
        <f t="shared" si="30"/>
        <v>1.1622708985248101E-2</v>
      </c>
      <c r="J55" s="88">
        <f t="shared" si="30"/>
        <v>1.0610079575596816E-2</v>
      </c>
      <c r="K55" s="88">
        <f t="shared" si="30"/>
        <v>1.1169284467713788E-2</v>
      </c>
      <c r="L55" s="88">
        <f t="shared" si="30"/>
        <v>1.483560545308741E-2</v>
      </c>
      <c r="M55" s="88">
        <f t="shared" si="30"/>
        <v>1.674454828660436E-2</v>
      </c>
      <c r="N55" s="88">
        <f t="shared" si="30"/>
        <v>1.9517388218594747E-2</v>
      </c>
      <c r="O55" s="88">
        <f t="shared" si="30"/>
        <v>2.2336769759450172E-2</v>
      </c>
      <c r="P55" s="88">
        <f t="shared" si="30"/>
        <v>2.6614481409001956E-2</v>
      </c>
      <c r="Q55" s="88">
        <f t="shared" si="30"/>
        <v>2.9085342518178341E-2</v>
      </c>
      <c r="R55" s="88">
        <f t="shared" si="30"/>
        <v>3.5801464605370217E-2</v>
      </c>
      <c r="S55" s="88">
        <f t="shared" si="30"/>
        <v>3.9660056657223795E-2</v>
      </c>
      <c r="T55" s="88">
        <f t="shared" si="30"/>
        <v>4.0382571732199786E-2</v>
      </c>
      <c r="U55" s="88">
        <f t="shared" si="30"/>
        <v>4.3378245152809726E-2</v>
      </c>
      <c r="V55" s="88">
        <f t="shared" si="30"/>
        <v>3.9178515007898894E-2</v>
      </c>
      <c r="W55" s="88">
        <f t="shared" ref="W55:X55" si="31">W42/W35</f>
        <v>3.3536585365853661E-2</v>
      </c>
      <c r="X55" s="88">
        <f t="shared" si="31"/>
        <v>6.6037735849056606E-3</v>
      </c>
      <c r="Y55" s="88">
        <f t="shared" ref="Y55" si="32">Y42/Y35</f>
        <v>3.1185031185031187E-3</v>
      </c>
    </row>
    <row r="56" spans="1:25" x14ac:dyDescent="0.3">
      <c r="A56" s="75" t="s">
        <v>219</v>
      </c>
      <c r="B56" s="65">
        <f>B37/B35</f>
        <v>0.20748299319727892</v>
      </c>
      <c r="C56" s="65">
        <f t="shared" ref="C56:V56" si="33">C37/C35</f>
        <v>0.20723847297967279</v>
      </c>
      <c r="D56" s="65">
        <f t="shared" si="33"/>
        <v>0.19664394336654431</v>
      </c>
      <c r="E56" s="65">
        <f t="shared" si="33"/>
        <v>0.2026482440990213</v>
      </c>
      <c r="F56" s="65">
        <f t="shared" si="33"/>
        <v>0.20966802562609202</v>
      </c>
      <c r="G56" s="65">
        <f t="shared" si="33"/>
        <v>0.20586747597369753</v>
      </c>
      <c r="H56" s="65">
        <f t="shared" si="33"/>
        <v>0.20249653259361997</v>
      </c>
      <c r="I56" s="65">
        <f t="shared" si="33"/>
        <v>0.19222172552525704</v>
      </c>
      <c r="J56" s="65">
        <f t="shared" si="33"/>
        <v>0.17544524441076165</v>
      </c>
      <c r="K56" s="65">
        <f t="shared" si="33"/>
        <v>0.15183246073298429</v>
      </c>
      <c r="L56" s="65">
        <f t="shared" si="33"/>
        <v>0.13953488372093023</v>
      </c>
      <c r="M56" s="65">
        <f t="shared" si="33"/>
        <v>0.11526479750778816</v>
      </c>
      <c r="N56" s="65">
        <f t="shared" si="33"/>
        <v>0.11107168204400283</v>
      </c>
      <c r="O56" s="65">
        <f t="shared" si="33"/>
        <v>9.8281786941580754E-2</v>
      </c>
      <c r="P56" s="65">
        <f t="shared" si="33"/>
        <v>9.9021526418786698E-2</v>
      </c>
      <c r="Q56" s="65">
        <f t="shared" si="33"/>
        <v>8.3811710677382315E-2</v>
      </c>
      <c r="R56" s="65">
        <f t="shared" si="33"/>
        <v>8.6655817737998367E-2</v>
      </c>
      <c r="S56" s="65">
        <f t="shared" si="33"/>
        <v>8.9032780250910562E-2</v>
      </c>
      <c r="T56" s="65">
        <f t="shared" si="33"/>
        <v>9.24548352816153E-2</v>
      </c>
      <c r="U56" s="65">
        <f t="shared" si="33"/>
        <v>0.10023003614853762</v>
      </c>
      <c r="V56" s="65">
        <f t="shared" si="33"/>
        <v>9.4786729857819899E-2</v>
      </c>
      <c r="W56" s="65">
        <f t="shared" ref="W56:X56" si="34">W37/W35</f>
        <v>9.9085365853658541E-2</v>
      </c>
      <c r="X56" s="65">
        <f t="shared" si="34"/>
        <v>8.3018867924528297E-2</v>
      </c>
      <c r="Y56" s="65">
        <f t="shared" ref="Y56" si="35">Y37/Y35</f>
        <v>6.3409563409563413E-2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-368</v>
      </c>
      <c r="C59" s="42">
        <f t="shared" si="36"/>
        <v>-534</v>
      </c>
      <c r="D59" s="42">
        <f t="shared" si="36"/>
        <v>-726</v>
      </c>
      <c r="E59" s="42">
        <f t="shared" si="36"/>
        <v>-613</v>
      </c>
      <c r="F59" s="42">
        <f t="shared" si="36"/>
        <v>-588</v>
      </c>
      <c r="G59" s="42">
        <f t="shared" si="36"/>
        <v>-638</v>
      </c>
      <c r="H59" s="42">
        <f t="shared" si="36"/>
        <v>-722</v>
      </c>
      <c r="I59" s="42">
        <f t="shared" si="36"/>
        <v>-837</v>
      </c>
      <c r="J59" s="42">
        <f t="shared" si="36"/>
        <v>-986</v>
      </c>
      <c r="K59" s="42">
        <f t="shared" si="36"/>
        <v>-796</v>
      </c>
      <c r="L59" s="42">
        <f t="shared" si="36"/>
        <v>-719</v>
      </c>
      <c r="M59" s="42">
        <f t="shared" si="36"/>
        <v>-641</v>
      </c>
      <c r="N59" s="42">
        <f t="shared" si="36"/>
        <v>-795</v>
      </c>
      <c r="O59" s="42">
        <f t="shared" si="36"/>
        <v>-801</v>
      </c>
      <c r="P59" s="42">
        <f t="shared" si="36"/>
        <v>-373</v>
      </c>
      <c r="Q59" s="42">
        <f t="shared" si="36"/>
        <v>-354</v>
      </c>
      <c r="R59" s="42">
        <f t="shared" si="36"/>
        <v>-14</v>
      </c>
      <c r="S59" s="42">
        <f t="shared" si="36"/>
        <v>-143</v>
      </c>
      <c r="T59" s="42">
        <f t="shared" si="36"/>
        <v>-458</v>
      </c>
      <c r="U59" s="42">
        <f t="shared" si="36"/>
        <v>-460</v>
      </c>
      <c r="V59" s="42">
        <f t="shared" si="36"/>
        <v>-538</v>
      </c>
      <c r="W59" s="42">
        <f t="shared" ref="W59:X59" si="37">W8-W35</f>
        <v>-175</v>
      </c>
      <c r="X59" s="42">
        <f t="shared" si="37"/>
        <v>-669</v>
      </c>
      <c r="Y59" s="42">
        <f t="shared" ref="Y59" si="38">Y8-Y35</f>
        <v>-1085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-0.45108695652173914</v>
      </c>
      <c r="D61" s="87">
        <f t="shared" si="39"/>
        <v>-0.3595505617977528</v>
      </c>
      <c r="E61" s="87">
        <f t="shared" si="39"/>
        <v>0.15564738292011018</v>
      </c>
      <c r="F61" s="87">
        <f t="shared" si="39"/>
        <v>4.0783034257748776E-2</v>
      </c>
      <c r="G61" s="87">
        <f t="shared" si="39"/>
        <v>-8.5034013605442174E-2</v>
      </c>
      <c r="H61" s="87">
        <f t="shared" si="39"/>
        <v>-0.13166144200626959</v>
      </c>
      <c r="I61" s="87">
        <f t="shared" si="39"/>
        <v>-0.15927977839335181</v>
      </c>
      <c r="J61" s="87">
        <f t="shared" si="39"/>
        <v>-0.17801672640382318</v>
      </c>
      <c r="K61" s="87">
        <f t="shared" si="39"/>
        <v>0.1926977687626775</v>
      </c>
      <c r="L61" s="87">
        <f t="shared" si="39"/>
        <v>9.6733668341708545E-2</v>
      </c>
      <c r="M61" s="87">
        <f t="shared" si="39"/>
        <v>0.10848400556328233</v>
      </c>
      <c r="N61" s="87">
        <f t="shared" si="39"/>
        <v>-0.24024960998439937</v>
      </c>
      <c r="O61" s="87">
        <f t="shared" si="39"/>
        <v>-7.5471698113207548E-3</v>
      </c>
      <c r="P61" s="87">
        <f t="shared" si="39"/>
        <v>0.53433208489388262</v>
      </c>
      <c r="Q61" s="87">
        <f t="shared" si="39"/>
        <v>5.0938337801608578E-2</v>
      </c>
      <c r="R61" s="87">
        <f t="shared" si="39"/>
        <v>0.96045197740112997</v>
      </c>
      <c r="S61" s="87">
        <f t="shared" si="39"/>
        <v>-9.2142857142857135</v>
      </c>
      <c r="T61" s="87">
        <f t="shared" si="39"/>
        <v>-2.2027972027972029</v>
      </c>
      <c r="U61" s="87">
        <f t="shared" si="39"/>
        <v>-4.3668122270742356E-3</v>
      </c>
      <c r="V61" s="87">
        <f t="shared" si="39"/>
        <v>-0.16956521739130434</v>
      </c>
      <c r="W61" s="87">
        <f t="shared" si="39"/>
        <v>0.67472118959107807</v>
      </c>
      <c r="X61" s="87">
        <f t="shared" si="39"/>
        <v>-2.822857142857143</v>
      </c>
      <c r="Y61" s="87">
        <f t="shared" si="39"/>
        <v>-0.62182361733931235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271" priority="19" stopIfTrue="1" operator="lessThan">
      <formula>0</formula>
    </cfRule>
  </conditionalFormatting>
  <conditionalFormatting sqref="B50:B52 C52:Y52">
    <cfRule type="cellIs" dxfId="270" priority="18" stopIfTrue="1" operator="lessThan">
      <formula>0</formula>
    </cfRule>
  </conditionalFormatting>
  <conditionalFormatting sqref="B19:Y29 Z34:HI35 Z51:HI53">
    <cfRule type="cellIs" dxfId="269" priority="21" stopIfTrue="1" operator="lessThan">
      <formula>0</formula>
    </cfRule>
  </conditionalFormatting>
  <conditionalFormatting sqref="B48:Y56 A57:U57 B59:Y59">
    <cfRule type="cellIs" dxfId="268" priority="4" stopIfTrue="1" operator="lessThan">
      <formula>0</formula>
    </cfRule>
  </conditionalFormatting>
  <conditionalFormatting sqref="B61:Y61">
    <cfRule type="cellIs" dxfId="267" priority="3" stopIfTrue="1" operator="lessThan">
      <formula>0</formula>
    </cfRule>
  </conditionalFormatting>
  <conditionalFormatting sqref="C19:Y23">
    <cfRule type="cellIs" dxfId="266" priority="2" operator="lessThan">
      <formula>0</formula>
    </cfRule>
  </conditionalFormatting>
  <conditionalFormatting sqref="C46:Y50">
    <cfRule type="cellIs" dxfId="265" priority="1" operator="lessThan">
      <formula>0</formula>
    </cfRule>
  </conditionalFormatting>
  <conditionalFormatting sqref="M34:P34">
    <cfRule type="cellIs" dxfId="264" priority="8" stopIfTrue="1" operator="lessThan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1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0" width="9.33203125" style="1" bestFit="1" customWidth="1"/>
    <col min="21" max="21" width="9.6640625" style="1" bestFit="1" customWidth="1"/>
    <col min="22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81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3132</v>
      </c>
      <c r="C5" s="42">
        <v>3310</v>
      </c>
      <c r="D5" s="42">
        <v>3262</v>
      </c>
      <c r="E5" s="42">
        <v>2903</v>
      </c>
      <c r="F5" s="42">
        <v>2996</v>
      </c>
      <c r="G5" s="42">
        <v>3364</v>
      </c>
      <c r="H5" s="42">
        <v>3963</v>
      </c>
      <c r="I5" s="42">
        <v>4385</v>
      </c>
      <c r="J5" s="42">
        <v>4606</v>
      </c>
      <c r="K5" s="42">
        <v>4663</v>
      </c>
      <c r="L5" s="42">
        <v>3939</v>
      </c>
      <c r="M5" s="42">
        <v>4940</v>
      </c>
      <c r="N5" s="42">
        <v>6122</v>
      </c>
      <c r="O5" s="42">
        <v>5534</v>
      </c>
      <c r="P5" s="42">
        <v>5658</v>
      </c>
      <c r="Q5" s="42">
        <v>6884</v>
      </c>
      <c r="R5" s="42">
        <v>6371</v>
      </c>
      <c r="S5" s="42">
        <v>6464</v>
      </c>
      <c r="T5" s="42">
        <v>7067</v>
      </c>
      <c r="U5" s="42">
        <v>7301</v>
      </c>
      <c r="V5" s="42">
        <v>7295</v>
      </c>
      <c r="W5" s="42">
        <v>5194</v>
      </c>
      <c r="X5" s="42">
        <v>5573</v>
      </c>
      <c r="Y5" s="42">
        <v>6809</v>
      </c>
    </row>
    <row r="6" spans="1:25" x14ac:dyDescent="0.3">
      <c r="A6" s="67" t="s">
        <v>113</v>
      </c>
      <c r="B6" s="42">
        <v>1951</v>
      </c>
      <c r="C6" s="42">
        <v>2085</v>
      </c>
      <c r="D6" s="42">
        <v>2131</v>
      </c>
      <c r="E6" s="42">
        <v>1903</v>
      </c>
      <c r="F6" s="68">
        <v>1984</v>
      </c>
      <c r="G6" s="68">
        <v>2224</v>
      </c>
      <c r="H6" s="68">
        <v>2779</v>
      </c>
      <c r="I6" s="68">
        <v>3035</v>
      </c>
      <c r="J6" s="68">
        <v>2936</v>
      </c>
      <c r="K6" s="68">
        <v>2833</v>
      </c>
      <c r="L6" s="68">
        <v>2263</v>
      </c>
      <c r="M6" s="68">
        <v>2969</v>
      </c>
      <c r="N6" s="68">
        <v>3790</v>
      </c>
      <c r="O6" s="68">
        <v>3430</v>
      </c>
      <c r="P6" s="68">
        <v>3421</v>
      </c>
      <c r="Q6" s="68">
        <v>4427</v>
      </c>
      <c r="R6" s="42">
        <v>3725</v>
      </c>
      <c r="S6" s="42">
        <v>3627</v>
      </c>
      <c r="T6" s="42">
        <v>3985</v>
      </c>
      <c r="U6" s="42">
        <v>4177</v>
      </c>
      <c r="V6" s="42">
        <v>4067</v>
      </c>
      <c r="W6" s="42">
        <v>3224</v>
      </c>
      <c r="X6" s="42">
        <v>3735</v>
      </c>
      <c r="Y6" s="42">
        <v>4263</v>
      </c>
    </row>
    <row r="7" spans="1:25" x14ac:dyDescent="0.3">
      <c r="A7" s="67" t="s">
        <v>114</v>
      </c>
      <c r="B7" s="42">
        <v>1181</v>
      </c>
      <c r="C7" s="42">
        <v>1225</v>
      </c>
      <c r="D7" s="42">
        <v>1130</v>
      </c>
      <c r="E7" s="42">
        <v>1000</v>
      </c>
      <c r="F7" s="68">
        <v>1012</v>
      </c>
      <c r="G7" s="68">
        <v>1140</v>
      </c>
      <c r="H7" s="68">
        <v>1185</v>
      </c>
      <c r="I7" s="68">
        <v>1350</v>
      </c>
      <c r="J7" s="68">
        <v>1670</v>
      </c>
      <c r="K7" s="68">
        <v>1830</v>
      </c>
      <c r="L7" s="68">
        <v>1677</v>
      </c>
      <c r="M7" s="68">
        <v>1971</v>
      </c>
      <c r="N7" s="68">
        <v>2332</v>
      </c>
      <c r="O7" s="68">
        <v>2104</v>
      </c>
      <c r="P7" s="68">
        <v>2237</v>
      </c>
      <c r="Q7" s="42">
        <v>2457</v>
      </c>
      <c r="R7" s="42">
        <v>2646</v>
      </c>
      <c r="S7" s="42">
        <v>2837</v>
      </c>
      <c r="T7" s="42">
        <v>3082</v>
      </c>
      <c r="U7" s="42">
        <v>3124</v>
      </c>
      <c r="V7" s="42">
        <v>3228</v>
      </c>
      <c r="W7" s="42">
        <v>1969</v>
      </c>
      <c r="X7" s="42">
        <v>1837</v>
      </c>
      <c r="Y7" s="42">
        <v>2546</v>
      </c>
    </row>
    <row r="8" spans="1:25" x14ac:dyDescent="0.3">
      <c r="A8" s="69" t="s">
        <v>1</v>
      </c>
      <c r="B8" s="3">
        <f>B9+B17</f>
        <v>764</v>
      </c>
      <c r="C8" s="3">
        <f t="shared" ref="C8:V8" si="0">C9+C17</f>
        <v>780</v>
      </c>
      <c r="D8" s="3">
        <f t="shared" si="0"/>
        <v>673</v>
      </c>
      <c r="E8" s="3">
        <f t="shared" si="0"/>
        <v>529</v>
      </c>
      <c r="F8" s="3">
        <f t="shared" si="0"/>
        <v>502</v>
      </c>
      <c r="G8" s="3">
        <f t="shared" si="0"/>
        <v>609</v>
      </c>
      <c r="H8" s="3">
        <f t="shared" si="0"/>
        <v>621</v>
      </c>
      <c r="I8" s="3">
        <f t="shared" si="0"/>
        <v>637</v>
      </c>
      <c r="J8" s="3">
        <f t="shared" si="0"/>
        <v>700</v>
      </c>
      <c r="K8" s="3">
        <f t="shared" si="0"/>
        <v>763</v>
      </c>
      <c r="L8" s="3">
        <f t="shared" si="0"/>
        <v>666</v>
      </c>
      <c r="M8" s="3">
        <f t="shared" si="0"/>
        <v>801</v>
      </c>
      <c r="N8" s="3">
        <f t="shared" si="0"/>
        <v>864</v>
      </c>
      <c r="O8" s="3">
        <f t="shared" si="0"/>
        <v>880</v>
      </c>
      <c r="P8" s="3">
        <f t="shared" si="0"/>
        <v>1144</v>
      </c>
      <c r="Q8" s="3">
        <f t="shared" si="0"/>
        <v>1271</v>
      </c>
      <c r="R8" s="3">
        <f t="shared" si="0"/>
        <v>1422</v>
      </c>
      <c r="S8" s="3">
        <f t="shared" si="0"/>
        <v>1461</v>
      </c>
      <c r="T8" s="3">
        <f t="shared" si="0"/>
        <v>1519</v>
      </c>
      <c r="U8" s="3">
        <f t="shared" si="0"/>
        <v>1560</v>
      </c>
      <c r="V8" s="3">
        <f t="shared" si="0"/>
        <v>1482</v>
      </c>
      <c r="W8" s="3">
        <f t="shared" ref="W8:X8" si="1">W9+W17</f>
        <v>332</v>
      </c>
      <c r="X8" s="3">
        <f t="shared" si="1"/>
        <v>133</v>
      </c>
      <c r="Y8" s="3">
        <f t="shared" ref="Y8" si="2">Y9+Y17</f>
        <v>780</v>
      </c>
    </row>
    <row r="9" spans="1:25" x14ac:dyDescent="0.3">
      <c r="A9" s="70" t="s">
        <v>107</v>
      </c>
      <c r="B9" s="42">
        <v>480</v>
      </c>
      <c r="C9" s="42">
        <v>497</v>
      </c>
      <c r="D9" s="42">
        <v>412</v>
      </c>
      <c r="E9" s="42">
        <v>317</v>
      </c>
      <c r="F9" s="68">
        <v>305</v>
      </c>
      <c r="G9" s="68">
        <v>368</v>
      </c>
      <c r="H9" s="68">
        <v>420</v>
      </c>
      <c r="I9" s="68">
        <v>438</v>
      </c>
      <c r="J9" s="68">
        <v>492</v>
      </c>
      <c r="K9" s="68">
        <v>533</v>
      </c>
      <c r="L9" s="68">
        <v>498</v>
      </c>
      <c r="M9" s="68">
        <v>679</v>
      </c>
      <c r="N9" s="68">
        <v>726</v>
      </c>
      <c r="O9" s="68">
        <v>722</v>
      </c>
      <c r="P9" s="68">
        <v>947</v>
      </c>
      <c r="Q9" s="68">
        <v>1045</v>
      </c>
      <c r="R9" s="42">
        <v>1197</v>
      </c>
      <c r="S9" s="42">
        <v>1235</v>
      </c>
      <c r="T9" s="42">
        <v>1263</v>
      </c>
      <c r="U9" s="42">
        <v>1288</v>
      </c>
      <c r="V9" s="42">
        <v>1230</v>
      </c>
      <c r="W9" s="42">
        <v>228</v>
      </c>
      <c r="X9" s="42">
        <v>104</v>
      </c>
      <c r="Y9" s="42">
        <v>604</v>
      </c>
    </row>
    <row r="10" spans="1:25" x14ac:dyDescent="0.3">
      <c r="A10" s="71" t="s">
        <v>201</v>
      </c>
      <c r="B10" s="42">
        <v>191</v>
      </c>
      <c r="C10" s="42">
        <v>198</v>
      </c>
      <c r="D10" s="42">
        <v>163</v>
      </c>
      <c r="E10" s="42">
        <v>125</v>
      </c>
      <c r="F10" s="68">
        <v>116</v>
      </c>
      <c r="G10" s="68">
        <v>137</v>
      </c>
      <c r="H10" s="68">
        <v>156</v>
      </c>
      <c r="I10" s="68">
        <v>159</v>
      </c>
      <c r="J10" s="68">
        <v>167</v>
      </c>
      <c r="K10" s="68">
        <v>185</v>
      </c>
      <c r="L10" s="68">
        <v>173</v>
      </c>
      <c r="M10" s="68">
        <v>217</v>
      </c>
      <c r="N10" s="68">
        <v>207</v>
      </c>
      <c r="O10" s="68">
        <v>162</v>
      </c>
      <c r="P10" s="68">
        <v>168</v>
      </c>
      <c r="Q10" s="68">
        <v>141</v>
      </c>
      <c r="R10" s="42">
        <v>120</v>
      </c>
      <c r="S10" s="42">
        <v>105</v>
      </c>
      <c r="T10" s="42">
        <v>97</v>
      </c>
      <c r="U10" s="42">
        <v>105</v>
      </c>
      <c r="V10" s="42">
        <v>104</v>
      </c>
      <c r="W10" s="42">
        <v>18</v>
      </c>
      <c r="X10" s="42">
        <v>9</v>
      </c>
      <c r="Y10" s="42">
        <v>68</v>
      </c>
    </row>
    <row r="11" spans="1:25" x14ac:dyDescent="0.3">
      <c r="A11" s="72" t="s">
        <v>202</v>
      </c>
      <c r="B11" s="42">
        <v>11</v>
      </c>
      <c r="C11" s="42">
        <v>12</v>
      </c>
      <c r="D11" s="42">
        <v>12</v>
      </c>
      <c r="E11" s="42">
        <v>11</v>
      </c>
      <c r="F11" s="68">
        <v>8</v>
      </c>
      <c r="G11" s="68">
        <v>12</v>
      </c>
      <c r="H11" s="68">
        <v>13</v>
      </c>
      <c r="I11" s="68">
        <v>17</v>
      </c>
      <c r="J11" s="68">
        <v>15</v>
      </c>
      <c r="K11" s="68">
        <v>31</v>
      </c>
      <c r="L11" s="68">
        <v>20</v>
      </c>
      <c r="M11" s="68">
        <v>14</v>
      </c>
      <c r="N11" s="68">
        <v>15</v>
      </c>
      <c r="O11" s="68">
        <v>6</v>
      </c>
      <c r="P11" s="68">
        <v>8</v>
      </c>
      <c r="Q11" s="68">
        <v>11</v>
      </c>
      <c r="R11" s="42">
        <v>11</v>
      </c>
      <c r="S11" s="42">
        <v>11</v>
      </c>
      <c r="T11" s="42">
        <v>11</v>
      </c>
      <c r="U11" s="42">
        <v>10</v>
      </c>
      <c r="V11" s="42">
        <v>12</v>
      </c>
      <c r="W11" s="42">
        <v>5</v>
      </c>
      <c r="X11" s="42">
        <v>5</v>
      </c>
      <c r="Y11" s="42">
        <v>7</v>
      </c>
    </row>
    <row r="12" spans="1:25" x14ac:dyDescent="0.3">
      <c r="A12" s="72" t="s">
        <v>203</v>
      </c>
      <c r="B12" s="42">
        <v>180</v>
      </c>
      <c r="C12" s="42">
        <v>186</v>
      </c>
      <c r="D12" s="42">
        <v>151</v>
      </c>
      <c r="E12" s="42">
        <v>114</v>
      </c>
      <c r="F12" s="68">
        <v>108</v>
      </c>
      <c r="G12" s="68">
        <v>125</v>
      </c>
      <c r="H12" s="68">
        <v>142</v>
      </c>
      <c r="I12" s="68">
        <v>142</v>
      </c>
      <c r="J12" s="68">
        <v>152</v>
      </c>
      <c r="K12" s="68">
        <v>154</v>
      </c>
      <c r="L12" s="68">
        <v>153</v>
      </c>
      <c r="M12" s="68">
        <v>203</v>
      </c>
      <c r="N12" s="68">
        <v>191</v>
      </c>
      <c r="O12" s="68">
        <v>157</v>
      </c>
      <c r="P12" s="68">
        <v>160</v>
      </c>
      <c r="Q12" s="68">
        <v>130</v>
      </c>
      <c r="R12" s="42">
        <v>109</v>
      </c>
      <c r="S12" s="42">
        <v>93</v>
      </c>
      <c r="T12" s="42">
        <v>86</v>
      </c>
      <c r="U12" s="42">
        <v>95</v>
      </c>
      <c r="V12" s="42">
        <v>93</v>
      </c>
      <c r="W12" s="42">
        <v>13</v>
      </c>
      <c r="X12" s="42">
        <v>4</v>
      </c>
      <c r="Y12" s="42">
        <v>61</v>
      </c>
    </row>
    <row r="13" spans="1:25" x14ac:dyDescent="0.3">
      <c r="A13" s="71" t="s">
        <v>204</v>
      </c>
      <c r="B13" s="42">
        <v>289</v>
      </c>
      <c r="C13" s="42">
        <v>299</v>
      </c>
      <c r="D13" s="42">
        <v>248</v>
      </c>
      <c r="E13" s="42">
        <v>192</v>
      </c>
      <c r="F13" s="68">
        <v>190</v>
      </c>
      <c r="G13" s="68">
        <v>231</v>
      </c>
      <c r="H13" s="68">
        <v>264</v>
      </c>
      <c r="I13" s="68">
        <v>279</v>
      </c>
      <c r="J13" s="68">
        <v>325</v>
      </c>
      <c r="K13" s="68">
        <v>349</v>
      </c>
      <c r="L13" s="68">
        <v>325</v>
      </c>
      <c r="M13" s="68">
        <v>463</v>
      </c>
      <c r="N13" s="68">
        <v>520</v>
      </c>
      <c r="O13" s="68">
        <v>560</v>
      </c>
      <c r="P13" s="68">
        <v>779</v>
      </c>
      <c r="Q13" s="68">
        <v>904</v>
      </c>
      <c r="R13" s="42">
        <v>1077</v>
      </c>
      <c r="S13" s="42">
        <v>1130</v>
      </c>
      <c r="T13" s="42">
        <v>1166</v>
      </c>
      <c r="U13" s="42">
        <v>1183</v>
      </c>
      <c r="V13" s="42">
        <v>1125</v>
      </c>
      <c r="W13" s="42">
        <v>210</v>
      </c>
      <c r="X13" s="42">
        <v>95</v>
      </c>
      <c r="Y13" s="42">
        <v>536</v>
      </c>
    </row>
    <row r="14" spans="1:25" x14ac:dyDescent="0.3">
      <c r="A14" s="72" t="s">
        <v>205</v>
      </c>
      <c r="B14" s="42">
        <v>2</v>
      </c>
      <c r="C14" s="42">
        <v>1</v>
      </c>
      <c r="D14" s="42">
        <v>1</v>
      </c>
      <c r="E14" s="42">
        <v>1</v>
      </c>
      <c r="F14" s="68">
        <v>1</v>
      </c>
      <c r="G14" s="68">
        <v>1</v>
      </c>
      <c r="H14" s="68">
        <v>1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2</v>
      </c>
      <c r="R14" s="42">
        <v>2</v>
      </c>
      <c r="S14" s="42">
        <v>2</v>
      </c>
      <c r="T14" s="42">
        <v>2</v>
      </c>
      <c r="U14" s="42">
        <v>2</v>
      </c>
      <c r="V14" s="42">
        <v>2</v>
      </c>
      <c r="W14" s="42">
        <v>1</v>
      </c>
      <c r="X14" s="42" t="s">
        <v>18</v>
      </c>
      <c r="Y14" s="42">
        <v>1</v>
      </c>
    </row>
    <row r="15" spans="1:25" x14ac:dyDescent="0.3">
      <c r="A15" s="72" t="s">
        <v>206</v>
      </c>
      <c r="B15" s="42">
        <v>18</v>
      </c>
      <c r="C15" s="42">
        <v>19</v>
      </c>
      <c r="D15" s="42">
        <v>21</v>
      </c>
      <c r="E15" s="42">
        <v>23</v>
      </c>
      <c r="F15" s="68">
        <v>23</v>
      </c>
      <c r="G15" s="68">
        <v>22</v>
      </c>
      <c r="H15" s="68">
        <v>23</v>
      </c>
      <c r="I15" s="68">
        <v>23</v>
      </c>
      <c r="J15" s="68">
        <v>24</v>
      </c>
      <c r="K15" s="68">
        <v>26</v>
      </c>
      <c r="L15" s="68">
        <v>29</v>
      </c>
      <c r="M15" s="68">
        <v>31</v>
      </c>
      <c r="N15" s="68">
        <v>35</v>
      </c>
      <c r="O15" s="68">
        <v>39</v>
      </c>
      <c r="P15" s="68">
        <v>43</v>
      </c>
      <c r="Q15" s="68">
        <v>49</v>
      </c>
      <c r="R15" s="42">
        <v>58</v>
      </c>
      <c r="S15" s="42">
        <v>66</v>
      </c>
      <c r="T15" s="42">
        <v>74</v>
      </c>
      <c r="U15" s="42">
        <v>79</v>
      </c>
      <c r="V15" s="42">
        <v>83</v>
      </c>
      <c r="W15" s="42">
        <v>69</v>
      </c>
      <c r="X15" s="42">
        <v>59</v>
      </c>
      <c r="Y15" s="42">
        <v>67</v>
      </c>
    </row>
    <row r="16" spans="1:25" x14ac:dyDescent="0.3">
      <c r="A16" s="72" t="s">
        <v>207</v>
      </c>
      <c r="B16" s="42">
        <v>270</v>
      </c>
      <c r="C16" s="42">
        <v>279</v>
      </c>
      <c r="D16" s="42">
        <v>226</v>
      </c>
      <c r="E16" s="42">
        <v>168</v>
      </c>
      <c r="F16" s="68">
        <v>166</v>
      </c>
      <c r="G16" s="68">
        <v>207</v>
      </c>
      <c r="H16" s="68">
        <v>240</v>
      </c>
      <c r="I16" s="68">
        <v>255</v>
      </c>
      <c r="J16" s="68">
        <v>299</v>
      </c>
      <c r="K16" s="68">
        <v>321</v>
      </c>
      <c r="L16" s="68">
        <v>294</v>
      </c>
      <c r="M16" s="68">
        <v>430</v>
      </c>
      <c r="N16" s="68">
        <v>484</v>
      </c>
      <c r="O16" s="68">
        <v>519</v>
      </c>
      <c r="P16" s="68">
        <v>734</v>
      </c>
      <c r="Q16" s="68">
        <v>853</v>
      </c>
      <c r="R16" s="42">
        <v>1017</v>
      </c>
      <c r="S16" s="42">
        <v>1062</v>
      </c>
      <c r="T16" s="42">
        <v>1090</v>
      </c>
      <c r="U16" s="42">
        <v>1101</v>
      </c>
      <c r="V16" s="42">
        <v>1040</v>
      </c>
      <c r="W16" s="42">
        <v>141</v>
      </c>
      <c r="X16" s="42">
        <v>35</v>
      </c>
      <c r="Y16" s="42">
        <v>468</v>
      </c>
    </row>
    <row r="17" spans="1:25" x14ac:dyDescent="0.3">
      <c r="A17" s="70" t="s">
        <v>108</v>
      </c>
      <c r="B17" s="42">
        <v>284</v>
      </c>
      <c r="C17" s="42">
        <v>283</v>
      </c>
      <c r="D17" s="42">
        <v>261</v>
      </c>
      <c r="E17" s="42">
        <v>212</v>
      </c>
      <c r="F17" s="68">
        <v>197</v>
      </c>
      <c r="G17" s="68">
        <v>241</v>
      </c>
      <c r="H17" s="68">
        <v>201</v>
      </c>
      <c r="I17" s="68">
        <v>199</v>
      </c>
      <c r="J17" s="68">
        <v>208</v>
      </c>
      <c r="K17" s="68">
        <v>230</v>
      </c>
      <c r="L17" s="68">
        <v>168</v>
      </c>
      <c r="M17" s="68">
        <v>122</v>
      </c>
      <c r="N17" s="68">
        <v>138</v>
      </c>
      <c r="O17" s="68">
        <v>158</v>
      </c>
      <c r="P17" s="68">
        <v>197</v>
      </c>
      <c r="Q17" s="68">
        <v>226</v>
      </c>
      <c r="R17" s="42">
        <v>225</v>
      </c>
      <c r="S17" s="42">
        <v>226</v>
      </c>
      <c r="T17" s="42">
        <v>256</v>
      </c>
      <c r="U17" s="42">
        <v>272</v>
      </c>
      <c r="V17" s="42">
        <v>252</v>
      </c>
      <c r="W17" s="42">
        <v>104</v>
      </c>
      <c r="X17" s="42">
        <v>29</v>
      </c>
      <c r="Y17" s="42">
        <v>176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2.0942408376963373E-2</v>
      </c>
      <c r="D19" s="89">
        <f t="shared" si="3"/>
        <v>-0.13717948717948714</v>
      </c>
      <c r="E19" s="89">
        <f t="shared" si="3"/>
        <v>-0.21396731054977713</v>
      </c>
      <c r="F19" s="89">
        <f t="shared" si="3"/>
        <v>-5.1039697542533125E-2</v>
      </c>
      <c r="G19" s="89">
        <f t="shared" si="3"/>
        <v>0.21314741035856577</v>
      </c>
      <c r="H19" s="89">
        <f t="shared" si="3"/>
        <v>1.9704433497536922E-2</v>
      </c>
      <c r="I19" s="89">
        <f t="shared" si="3"/>
        <v>2.5764895330112614E-2</v>
      </c>
      <c r="J19" s="89">
        <f t="shared" si="3"/>
        <v>9.8901098901098994E-2</v>
      </c>
      <c r="K19" s="89">
        <f t="shared" si="3"/>
        <v>9.000000000000008E-2</v>
      </c>
      <c r="L19" s="89">
        <f t="shared" si="3"/>
        <v>-0.12712975098296198</v>
      </c>
      <c r="M19" s="89">
        <f t="shared" si="3"/>
        <v>0.20270270270270263</v>
      </c>
      <c r="N19" s="89">
        <f t="shared" si="3"/>
        <v>7.8651685393258397E-2</v>
      </c>
      <c r="O19" s="89">
        <f t="shared" si="3"/>
        <v>1.8518518518518601E-2</v>
      </c>
      <c r="P19" s="89">
        <f t="shared" si="3"/>
        <v>0.30000000000000004</v>
      </c>
      <c r="Q19" s="89">
        <f t="shared" si="3"/>
        <v>0.11101398601398604</v>
      </c>
      <c r="R19" s="89">
        <f t="shared" si="3"/>
        <v>0.1188040912667192</v>
      </c>
      <c r="S19" s="89">
        <f t="shared" si="3"/>
        <v>2.7426160337552741E-2</v>
      </c>
      <c r="T19" s="89">
        <f t="shared" si="3"/>
        <v>3.9698836413415428E-2</v>
      </c>
      <c r="U19" s="89">
        <f t="shared" si="3"/>
        <v>2.6991441737985511E-2</v>
      </c>
      <c r="V19" s="89">
        <f t="shared" si="3"/>
        <v>-5.0000000000000044E-2</v>
      </c>
      <c r="W19" s="89">
        <f t="shared" si="3"/>
        <v>-0.77597840755735492</v>
      </c>
      <c r="X19" s="89">
        <f t="shared" si="3"/>
        <v>-0.5993975903614458</v>
      </c>
      <c r="Y19" s="89">
        <f t="shared" si="3"/>
        <v>4.8646616541353387</v>
      </c>
    </row>
    <row r="20" spans="1:25" x14ac:dyDescent="0.3">
      <c r="A20" s="73" t="s">
        <v>4</v>
      </c>
      <c r="B20" s="65" t="s">
        <v>3</v>
      </c>
      <c r="C20" s="89">
        <f t="shared" si="3"/>
        <v>3.5416666666666652E-2</v>
      </c>
      <c r="D20" s="89">
        <f t="shared" si="3"/>
        <v>-0.17102615694164991</v>
      </c>
      <c r="E20" s="89">
        <f t="shared" si="3"/>
        <v>-0.23058252427184467</v>
      </c>
      <c r="F20" s="89">
        <f t="shared" si="3"/>
        <v>-3.7854889589905349E-2</v>
      </c>
      <c r="G20" s="89">
        <f t="shared" si="3"/>
        <v>0.20655737704918042</v>
      </c>
      <c r="H20" s="89">
        <f t="shared" si="3"/>
        <v>0.14130434782608692</v>
      </c>
      <c r="I20" s="89">
        <f t="shared" si="3"/>
        <v>4.2857142857142927E-2</v>
      </c>
      <c r="J20" s="89">
        <f t="shared" si="3"/>
        <v>0.12328767123287676</v>
      </c>
      <c r="K20" s="89">
        <f t="shared" si="3"/>
        <v>8.3333333333333259E-2</v>
      </c>
      <c r="L20" s="89">
        <f t="shared" si="3"/>
        <v>-6.5666041275797338E-2</v>
      </c>
      <c r="M20" s="89">
        <f t="shared" si="3"/>
        <v>0.36345381526104426</v>
      </c>
      <c r="N20" s="89">
        <f t="shared" si="3"/>
        <v>6.9219440353460948E-2</v>
      </c>
      <c r="O20" s="89">
        <f t="shared" si="3"/>
        <v>-5.5096418732781816E-3</v>
      </c>
      <c r="P20" s="89">
        <f t="shared" si="3"/>
        <v>0.31163434903047094</v>
      </c>
      <c r="Q20" s="89">
        <f t="shared" si="3"/>
        <v>0.10348468848996828</v>
      </c>
      <c r="R20" s="89">
        <f t="shared" si="3"/>
        <v>0.1454545454545455</v>
      </c>
      <c r="S20" s="89">
        <f t="shared" si="3"/>
        <v>3.1746031746031855E-2</v>
      </c>
      <c r="T20" s="89">
        <f t="shared" si="3"/>
        <v>2.2672064777327972E-2</v>
      </c>
      <c r="U20" s="89">
        <f t="shared" si="3"/>
        <v>1.9794140934283444E-2</v>
      </c>
      <c r="V20" s="89">
        <f t="shared" si="3"/>
        <v>-4.5031055900621064E-2</v>
      </c>
      <c r="W20" s="89">
        <f t="shared" si="3"/>
        <v>-0.81463414634146347</v>
      </c>
      <c r="X20" s="89">
        <f t="shared" si="3"/>
        <v>-0.54385964912280704</v>
      </c>
      <c r="Y20" s="89">
        <f t="shared" si="3"/>
        <v>4.8076923076923075</v>
      </c>
    </row>
    <row r="21" spans="1:25" x14ac:dyDescent="0.3">
      <c r="A21" s="74" t="s">
        <v>208</v>
      </c>
      <c r="B21" s="65" t="s">
        <v>3</v>
      </c>
      <c r="C21" s="89">
        <f>C10/B10-1</f>
        <v>3.6649214659685958E-2</v>
      </c>
      <c r="D21" s="89">
        <f t="shared" si="3"/>
        <v>-0.1767676767676768</v>
      </c>
      <c r="E21" s="89">
        <f t="shared" si="3"/>
        <v>-0.23312883435582821</v>
      </c>
      <c r="F21" s="89">
        <f t="shared" si="3"/>
        <v>-7.1999999999999953E-2</v>
      </c>
      <c r="G21" s="89">
        <f t="shared" si="3"/>
        <v>0.18103448275862077</v>
      </c>
      <c r="H21" s="89">
        <f t="shared" si="3"/>
        <v>0.13868613138686126</v>
      </c>
      <c r="I21" s="89">
        <f t="shared" si="3"/>
        <v>1.9230769230769162E-2</v>
      </c>
      <c r="J21" s="89">
        <f t="shared" si="3"/>
        <v>5.031446540880502E-2</v>
      </c>
      <c r="K21" s="89">
        <f t="shared" si="3"/>
        <v>0.10778443113772451</v>
      </c>
      <c r="L21" s="89">
        <f t="shared" si="3"/>
        <v>-6.4864864864864868E-2</v>
      </c>
      <c r="M21" s="89">
        <f t="shared" si="3"/>
        <v>0.25433526011560703</v>
      </c>
      <c r="N21" s="89">
        <f t="shared" si="3"/>
        <v>-4.6082949308755783E-2</v>
      </c>
      <c r="O21" s="89">
        <f t="shared" si="3"/>
        <v>-0.21739130434782605</v>
      </c>
      <c r="P21" s="89">
        <f t="shared" si="3"/>
        <v>3.7037037037036979E-2</v>
      </c>
      <c r="Q21" s="89">
        <f t="shared" si="3"/>
        <v>-0.1607142857142857</v>
      </c>
      <c r="R21" s="89">
        <f t="shared" si="3"/>
        <v>-0.14893617021276595</v>
      </c>
      <c r="S21" s="89">
        <f t="shared" si="3"/>
        <v>-0.125</v>
      </c>
      <c r="T21" s="89">
        <f t="shared" si="3"/>
        <v>-7.6190476190476142E-2</v>
      </c>
      <c r="U21" s="89">
        <f t="shared" si="3"/>
        <v>8.247422680412364E-2</v>
      </c>
      <c r="V21" s="89">
        <f t="shared" si="3"/>
        <v>-9.52380952380949E-3</v>
      </c>
      <c r="W21" s="89">
        <f t="shared" si="3"/>
        <v>-0.82692307692307687</v>
      </c>
      <c r="X21" s="89">
        <f t="shared" si="3"/>
        <v>-0.5</v>
      </c>
      <c r="Y21" s="89">
        <f t="shared" si="3"/>
        <v>6.5555555555555554</v>
      </c>
    </row>
    <row r="22" spans="1:25" x14ac:dyDescent="0.3">
      <c r="A22" s="74" t="s">
        <v>209</v>
      </c>
      <c r="B22" s="65" t="s">
        <v>3</v>
      </c>
      <c r="C22" s="89">
        <f>C13/B13-1</f>
        <v>3.460207612456756E-2</v>
      </c>
      <c r="D22" s="89">
        <f t="shared" ref="D22:Y22" si="4">D13/C13-1</f>
        <v>-0.1705685618729097</v>
      </c>
      <c r="E22" s="89">
        <f t="shared" si="4"/>
        <v>-0.22580645161290325</v>
      </c>
      <c r="F22" s="89">
        <f t="shared" si="4"/>
        <v>-1.041666666666663E-2</v>
      </c>
      <c r="G22" s="89">
        <f t="shared" si="4"/>
        <v>0.21578947368421053</v>
      </c>
      <c r="H22" s="89">
        <f t="shared" si="4"/>
        <v>0.14285714285714279</v>
      </c>
      <c r="I22" s="89">
        <f t="shared" si="4"/>
        <v>5.6818181818181879E-2</v>
      </c>
      <c r="J22" s="89">
        <f t="shared" si="4"/>
        <v>0.16487455197132617</v>
      </c>
      <c r="K22" s="89">
        <f t="shared" si="4"/>
        <v>7.3846153846153895E-2</v>
      </c>
      <c r="L22" s="89">
        <f t="shared" si="4"/>
        <v>-6.8767908309455561E-2</v>
      </c>
      <c r="M22" s="89">
        <f t="shared" si="4"/>
        <v>0.42461538461538462</v>
      </c>
      <c r="N22" s="89">
        <f t="shared" si="4"/>
        <v>0.12311015118790491</v>
      </c>
      <c r="O22" s="89">
        <f t="shared" si="4"/>
        <v>7.6923076923076872E-2</v>
      </c>
      <c r="P22" s="89">
        <f t="shared" si="4"/>
        <v>0.39107142857142851</v>
      </c>
      <c r="Q22" s="89">
        <f t="shared" si="4"/>
        <v>0.16046213093709882</v>
      </c>
      <c r="R22" s="89">
        <f t="shared" si="4"/>
        <v>0.1913716814159292</v>
      </c>
      <c r="S22" s="89">
        <f t="shared" si="4"/>
        <v>4.9210770659238623E-2</v>
      </c>
      <c r="T22" s="89">
        <f t="shared" si="4"/>
        <v>3.1858407079645934E-2</v>
      </c>
      <c r="U22" s="89">
        <f t="shared" si="4"/>
        <v>1.4579759862778818E-2</v>
      </c>
      <c r="V22" s="89">
        <f t="shared" si="4"/>
        <v>-4.9027895181741332E-2</v>
      </c>
      <c r="W22" s="89">
        <f t="shared" si="4"/>
        <v>-0.81333333333333335</v>
      </c>
      <c r="X22" s="89">
        <f t="shared" si="4"/>
        <v>-0.54761904761904767</v>
      </c>
      <c r="Y22" s="89">
        <f t="shared" si="4"/>
        <v>4.6421052631578945</v>
      </c>
    </row>
    <row r="23" spans="1:25" x14ac:dyDescent="0.3">
      <c r="A23" s="73" t="s">
        <v>109</v>
      </c>
      <c r="B23" s="65" t="s">
        <v>3</v>
      </c>
      <c r="C23" s="89">
        <f>C17/B17-1</f>
        <v>-3.5211267605633756E-3</v>
      </c>
      <c r="D23" s="89">
        <f t="shared" ref="D23:Y23" si="5">D17/C17-1</f>
        <v>-7.7738515901060068E-2</v>
      </c>
      <c r="E23" s="89">
        <f t="shared" si="5"/>
        <v>-0.1877394636015326</v>
      </c>
      <c r="F23" s="89">
        <f t="shared" si="5"/>
        <v>-7.0754716981132115E-2</v>
      </c>
      <c r="G23" s="89">
        <f t="shared" si="5"/>
        <v>0.2233502538071066</v>
      </c>
      <c r="H23" s="89">
        <f t="shared" si="5"/>
        <v>-0.1659751037344398</v>
      </c>
      <c r="I23" s="89">
        <f t="shared" si="5"/>
        <v>-9.9502487562188602E-3</v>
      </c>
      <c r="J23" s="89">
        <f t="shared" si="5"/>
        <v>4.5226130653266416E-2</v>
      </c>
      <c r="K23" s="89">
        <f t="shared" si="5"/>
        <v>0.10576923076923084</v>
      </c>
      <c r="L23" s="89">
        <f t="shared" si="5"/>
        <v>-0.26956521739130435</v>
      </c>
      <c r="M23" s="89">
        <f t="shared" si="5"/>
        <v>-0.27380952380952384</v>
      </c>
      <c r="N23" s="89">
        <f t="shared" si="5"/>
        <v>0.13114754098360648</v>
      </c>
      <c r="O23" s="89">
        <f t="shared" si="5"/>
        <v>0.14492753623188404</v>
      </c>
      <c r="P23" s="89">
        <f t="shared" si="5"/>
        <v>0.24683544303797467</v>
      </c>
      <c r="Q23" s="89">
        <f t="shared" si="5"/>
        <v>0.14720812182741128</v>
      </c>
      <c r="R23" s="89">
        <f t="shared" si="5"/>
        <v>-4.4247787610619538E-3</v>
      </c>
      <c r="S23" s="89">
        <f t="shared" si="5"/>
        <v>4.4444444444444731E-3</v>
      </c>
      <c r="T23" s="89">
        <f t="shared" si="5"/>
        <v>0.13274336283185839</v>
      </c>
      <c r="U23" s="89">
        <f t="shared" si="5"/>
        <v>6.25E-2</v>
      </c>
      <c r="V23" s="89">
        <f t="shared" si="5"/>
        <v>-7.3529411764705843E-2</v>
      </c>
      <c r="W23" s="89">
        <f t="shared" si="5"/>
        <v>-0.58730158730158732</v>
      </c>
      <c r="X23" s="89">
        <f t="shared" si="5"/>
        <v>-0.72115384615384615</v>
      </c>
      <c r="Y23" s="89">
        <f t="shared" si="5"/>
        <v>5.068965517241379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0.24393358876117496</v>
      </c>
      <c r="C25" s="89">
        <f t="shared" si="6"/>
        <v>0.23564954682779457</v>
      </c>
      <c r="D25" s="89">
        <f t="shared" si="6"/>
        <v>0.20631514408338442</v>
      </c>
      <c r="E25" s="89">
        <f t="shared" si="6"/>
        <v>0.18222528418877024</v>
      </c>
      <c r="F25" s="89">
        <f t="shared" si="6"/>
        <v>0.16755674232309747</v>
      </c>
      <c r="G25" s="89">
        <f t="shared" si="6"/>
        <v>0.18103448275862069</v>
      </c>
      <c r="H25" s="89">
        <f t="shared" si="6"/>
        <v>0.15669947009841029</v>
      </c>
      <c r="I25" s="89">
        <f t="shared" si="6"/>
        <v>0.14526795895096922</v>
      </c>
      <c r="J25" s="89">
        <f t="shared" si="6"/>
        <v>0.1519756838905775</v>
      </c>
      <c r="K25" s="89">
        <f t="shared" si="6"/>
        <v>0.16362856530130818</v>
      </c>
      <c r="L25" s="89">
        <f t="shared" si="6"/>
        <v>0.16907844630616908</v>
      </c>
      <c r="M25" s="89">
        <f t="shared" si="6"/>
        <v>0.16214574898785425</v>
      </c>
      <c r="N25" s="89">
        <f t="shared" si="6"/>
        <v>0.14113034955896767</v>
      </c>
      <c r="O25" s="89">
        <f t="shared" si="6"/>
        <v>0.1590169859053126</v>
      </c>
      <c r="P25" s="89">
        <f t="shared" si="6"/>
        <v>0.20219158713326263</v>
      </c>
      <c r="Q25" s="89">
        <f t="shared" si="6"/>
        <v>0.1846310284718187</v>
      </c>
      <c r="R25" s="89">
        <f t="shared" si="6"/>
        <v>0.22319886987913987</v>
      </c>
      <c r="S25" s="89">
        <f t="shared" si="6"/>
        <v>0.22602103960396039</v>
      </c>
      <c r="T25" s="89">
        <f t="shared" si="6"/>
        <v>0.21494269138248195</v>
      </c>
      <c r="U25" s="89">
        <f t="shared" si="6"/>
        <v>0.21366936036159431</v>
      </c>
      <c r="V25" s="89">
        <f t="shared" si="6"/>
        <v>0.20315284441398218</v>
      </c>
      <c r="W25" s="89">
        <f t="shared" ref="W25:X25" si="7">W8/W5</f>
        <v>6.3919907585675784E-2</v>
      </c>
      <c r="X25" s="89">
        <f t="shared" si="7"/>
        <v>2.3865063699982057E-2</v>
      </c>
      <c r="Y25" s="89">
        <f t="shared" ref="Y25" si="8">Y8/Y5</f>
        <v>0.11455426641210163</v>
      </c>
    </row>
    <row r="26" spans="1:25" x14ac:dyDescent="0.3">
      <c r="A26" s="75" t="s">
        <v>211</v>
      </c>
      <c r="B26" s="89">
        <f t="shared" ref="B26:V26" si="9">B8/B7</f>
        <v>0.64690939881456389</v>
      </c>
      <c r="C26" s="89">
        <f t="shared" si="9"/>
        <v>0.63673469387755099</v>
      </c>
      <c r="D26" s="89">
        <f t="shared" si="9"/>
        <v>0.59557522123893802</v>
      </c>
      <c r="E26" s="89">
        <f t="shared" si="9"/>
        <v>0.52900000000000003</v>
      </c>
      <c r="F26" s="89">
        <f t="shared" si="9"/>
        <v>0.49604743083003955</v>
      </c>
      <c r="G26" s="89">
        <f t="shared" si="9"/>
        <v>0.53421052631578947</v>
      </c>
      <c r="H26" s="89">
        <f t="shared" si="9"/>
        <v>0.52405063291139242</v>
      </c>
      <c r="I26" s="89">
        <f t="shared" si="9"/>
        <v>0.47185185185185186</v>
      </c>
      <c r="J26" s="89">
        <f t="shared" si="9"/>
        <v>0.41916167664670656</v>
      </c>
      <c r="K26" s="89">
        <f t="shared" si="9"/>
        <v>0.41693989071038251</v>
      </c>
      <c r="L26" s="89">
        <f t="shared" si="9"/>
        <v>0.39713774597495527</v>
      </c>
      <c r="M26" s="89">
        <f t="shared" si="9"/>
        <v>0.40639269406392692</v>
      </c>
      <c r="N26" s="89">
        <f t="shared" si="9"/>
        <v>0.3704974271012007</v>
      </c>
      <c r="O26" s="89">
        <f t="shared" si="9"/>
        <v>0.41825095057034223</v>
      </c>
      <c r="P26" s="89">
        <f t="shared" si="9"/>
        <v>0.51139919535091638</v>
      </c>
      <c r="Q26" s="89">
        <f t="shared" si="9"/>
        <v>0.51729751729751727</v>
      </c>
      <c r="R26" s="89">
        <f t="shared" si="9"/>
        <v>0.5374149659863946</v>
      </c>
      <c r="S26" s="89">
        <f t="shared" si="9"/>
        <v>0.51498061332393374</v>
      </c>
      <c r="T26" s="89">
        <f t="shared" si="9"/>
        <v>0.4928617780661908</v>
      </c>
      <c r="U26" s="89">
        <f t="shared" si="9"/>
        <v>0.49935979513444301</v>
      </c>
      <c r="V26" s="89">
        <f t="shared" si="9"/>
        <v>0.45910780669144979</v>
      </c>
      <c r="W26" s="89">
        <f t="shared" ref="W26:X26" si="10">W8/W7</f>
        <v>0.1686135093956323</v>
      </c>
      <c r="X26" s="89">
        <f t="shared" si="10"/>
        <v>7.2400653238976598E-2</v>
      </c>
      <c r="Y26" s="89">
        <f t="shared" ref="Y26" si="11">Y8/Y7</f>
        <v>0.30636292223095052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2.356020942408377E-2</v>
      </c>
      <c r="C28" s="89">
        <f t="shared" ref="C28:V28" si="12">C15/C8</f>
        <v>2.4358974358974359E-2</v>
      </c>
      <c r="D28" s="89">
        <f t="shared" si="12"/>
        <v>3.1203566121842496E-2</v>
      </c>
      <c r="E28" s="89">
        <f t="shared" si="12"/>
        <v>4.3478260869565216E-2</v>
      </c>
      <c r="F28" s="89">
        <f t="shared" si="12"/>
        <v>4.5816733067729085E-2</v>
      </c>
      <c r="G28" s="89">
        <f t="shared" si="12"/>
        <v>3.6124794745484398E-2</v>
      </c>
      <c r="H28" s="89">
        <f t="shared" si="12"/>
        <v>3.7037037037037035E-2</v>
      </c>
      <c r="I28" s="89">
        <f t="shared" si="12"/>
        <v>3.6106750392464679E-2</v>
      </c>
      <c r="J28" s="89">
        <f t="shared" si="12"/>
        <v>3.4285714285714287E-2</v>
      </c>
      <c r="K28" s="89">
        <f t="shared" si="12"/>
        <v>3.4076015727391877E-2</v>
      </c>
      <c r="L28" s="89">
        <f t="shared" si="12"/>
        <v>4.3543543543543541E-2</v>
      </c>
      <c r="M28" s="89">
        <f t="shared" si="12"/>
        <v>3.870162297128589E-2</v>
      </c>
      <c r="N28" s="89">
        <f t="shared" si="12"/>
        <v>4.0509259259259259E-2</v>
      </c>
      <c r="O28" s="89">
        <f t="shared" si="12"/>
        <v>4.4318181818181819E-2</v>
      </c>
      <c r="P28" s="89">
        <f t="shared" si="12"/>
        <v>3.7587412587412584E-2</v>
      </c>
      <c r="Q28" s="89">
        <f t="shared" si="12"/>
        <v>3.8552321007081038E-2</v>
      </c>
      <c r="R28" s="89">
        <f t="shared" si="12"/>
        <v>4.0787623066104076E-2</v>
      </c>
      <c r="S28" s="89">
        <f t="shared" si="12"/>
        <v>4.5174537987679675E-2</v>
      </c>
      <c r="T28" s="89">
        <f t="shared" si="12"/>
        <v>4.8716260697827515E-2</v>
      </c>
      <c r="U28" s="89">
        <f t="shared" si="12"/>
        <v>5.0641025641025642E-2</v>
      </c>
      <c r="V28" s="89">
        <f t="shared" si="12"/>
        <v>5.600539811066127E-2</v>
      </c>
      <c r="W28" s="89">
        <f t="shared" ref="W28:X28" si="13">W15/W8</f>
        <v>0.20783132530120482</v>
      </c>
      <c r="X28" s="89">
        <f t="shared" si="13"/>
        <v>0.44360902255639095</v>
      </c>
      <c r="Y28" s="89">
        <f t="shared" ref="Y28" si="14">Y15/Y8</f>
        <v>8.5897435897435898E-2</v>
      </c>
    </row>
    <row r="29" spans="1:25" x14ac:dyDescent="0.3">
      <c r="A29" s="75" t="s">
        <v>213</v>
      </c>
      <c r="B29" s="89">
        <f>B10/B8</f>
        <v>0.25</v>
      </c>
      <c r="C29" s="89">
        <f t="shared" ref="C29:V29" si="15">C10/C8</f>
        <v>0.25384615384615383</v>
      </c>
      <c r="D29" s="89">
        <f t="shared" si="15"/>
        <v>0.24219910846953938</v>
      </c>
      <c r="E29" s="89">
        <f t="shared" si="15"/>
        <v>0.23629489603024575</v>
      </c>
      <c r="F29" s="89">
        <f t="shared" si="15"/>
        <v>0.23107569721115537</v>
      </c>
      <c r="G29" s="89">
        <f t="shared" si="15"/>
        <v>0.22495894909688013</v>
      </c>
      <c r="H29" s="89">
        <f t="shared" si="15"/>
        <v>0.25120772946859904</v>
      </c>
      <c r="I29" s="89">
        <f t="shared" si="15"/>
        <v>0.24960753532182103</v>
      </c>
      <c r="J29" s="89">
        <f t="shared" si="15"/>
        <v>0.23857142857142857</v>
      </c>
      <c r="K29" s="89">
        <f t="shared" si="15"/>
        <v>0.24246395806028834</v>
      </c>
      <c r="L29" s="89">
        <f t="shared" si="15"/>
        <v>0.25975975975975973</v>
      </c>
      <c r="M29" s="89">
        <f t="shared" si="15"/>
        <v>0.27091136079900124</v>
      </c>
      <c r="N29" s="89">
        <f t="shared" si="15"/>
        <v>0.23958333333333334</v>
      </c>
      <c r="O29" s="89">
        <f t="shared" si="15"/>
        <v>0.18409090909090908</v>
      </c>
      <c r="P29" s="89">
        <f t="shared" si="15"/>
        <v>0.14685314685314685</v>
      </c>
      <c r="Q29" s="89">
        <f t="shared" si="15"/>
        <v>0.11093627065302911</v>
      </c>
      <c r="R29" s="89">
        <f t="shared" si="15"/>
        <v>8.4388185654008435E-2</v>
      </c>
      <c r="S29" s="89">
        <f t="shared" si="15"/>
        <v>7.1868583162217656E-2</v>
      </c>
      <c r="T29" s="89">
        <f t="shared" si="15"/>
        <v>6.3857801184990126E-2</v>
      </c>
      <c r="U29" s="89">
        <f t="shared" si="15"/>
        <v>6.7307692307692304E-2</v>
      </c>
      <c r="V29" s="89">
        <f t="shared" si="15"/>
        <v>7.0175438596491224E-2</v>
      </c>
      <c r="W29" s="89">
        <f t="shared" ref="W29:X29" si="16">W10/W8</f>
        <v>5.4216867469879519E-2</v>
      </c>
      <c r="X29" s="89">
        <f t="shared" si="16"/>
        <v>6.7669172932330823E-2</v>
      </c>
      <c r="Y29" s="89">
        <f t="shared" ref="Y29" si="17">Y10/Y8</f>
        <v>8.7179487179487175E-2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2493</v>
      </c>
      <c r="C32" s="42">
        <v>2893</v>
      </c>
      <c r="D32" s="42">
        <v>2978</v>
      </c>
      <c r="E32" s="42">
        <v>3082</v>
      </c>
      <c r="F32" s="42">
        <v>3216</v>
      </c>
      <c r="G32" s="42">
        <v>3765</v>
      </c>
      <c r="H32" s="42">
        <v>3987</v>
      </c>
      <c r="I32" s="42">
        <v>4078</v>
      </c>
      <c r="J32" s="42">
        <v>4083</v>
      </c>
      <c r="K32" s="42">
        <v>4278</v>
      </c>
      <c r="L32" s="42">
        <v>3693</v>
      </c>
      <c r="M32" s="42">
        <v>4131</v>
      </c>
      <c r="N32" s="42">
        <v>4778</v>
      </c>
      <c r="O32" s="42">
        <v>5173</v>
      </c>
      <c r="P32" s="42">
        <v>4960</v>
      </c>
      <c r="Q32" s="42">
        <v>5365</v>
      </c>
      <c r="R32" s="42">
        <v>5797</v>
      </c>
      <c r="S32" s="42">
        <v>5864</v>
      </c>
      <c r="T32" s="42">
        <v>6263</v>
      </c>
      <c r="U32" s="42">
        <v>6494</v>
      </c>
      <c r="V32" s="42">
        <v>6727</v>
      </c>
      <c r="W32" s="42">
        <v>5598</v>
      </c>
      <c r="X32" s="42">
        <v>5623</v>
      </c>
      <c r="Y32" s="42">
        <v>6633</v>
      </c>
    </row>
    <row r="33" spans="1:25" x14ac:dyDescent="0.3">
      <c r="A33" s="16" t="s">
        <v>116</v>
      </c>
      <c r="B33" s="42">
        <v>1789</v>
      </c>
      <c r="C33" s="42">
        <v>2156</v>
      </c>
      <c r="D33" s="42">
        <v>2267</v>
      </c>
      <c r="E33" s="42">
        <v>2336</v>
      </c>
      <c r="F33" s="68">
        <v>2423</v>
      </c>
      <c r="G33" s="68">
        <v>2976</v>
      </c>
      <c r="H33" s="68">
        <v>3168</v>
      </c>
      <c r="I33" s="68">
        <v>3122</v>
      </c>
      <c r="J33" s="68">
        <v>3122</v>
      </c>
      <c r="K33" s="68">
        <v>3188</v>
      </c>
      <c r="L33" s="68">
        <v>2576</v>
      </c>
      <c r="M33" s="68">
        <v>2773</v>
      </c>
      <c r="N33" s="68">
        <v>3173</v>
      </c>
      <c r="O33" s="68">
        <v>3457</v>
      </c>
      <c r="P33" s="68">
        <v>3454</v>
      </c>
      <c r="Q33" s="68">
        <v>3905</v>
      </c>
      <c r="R33" s="42">
        <v>4285</v>
      </c>
      <c r="S33" s="42">
        <v>4009</v>
      </c>
      <c r="T33" s="42">
        <v>4142</v>
      </c>
      <c r="U33" s="42">
        <v>4125</v>
      </c>
      <c r="V33" s="42">
        <v>3972</v>
      </c>
      <c r="W33" s="42">
        <v>4137</v>
      </c>
      <c r="X33" s="42">
        <v>4812</v>
      </c>
      <c r="Y33" s="42">
        <v>5312</v>
      </c>
    </row>
    <row r="34" spans="1:25" x14ac:dyDescent="0.3">
      <c r="A34" s="16" t="s">
        <v>117</v>
      </c>
      <c r="B34" s="42">
        <v>704</v>
      </c>
      <c r="C34" s="42">
        <v>737</v>
      </c>
      <c r="D34" s="42">
        <v>711</v>
      </c>
      <c r="E34" s="42">
        <v>746</v>
      </c>
      <c r="F34" s="68">
        <v>793</v>
      </c>
      <c r="G34" s="68">
        <v>789</v>
      </c>
      <c r="H34" s="68">
        <v>819</v>
      </c>
      <c r="I34" s="68">
        <v>956</v>
      </c>
      <c r="J34" s="68">
        <v>961</v>
      </c>
      <c r="K34" s="68">
        <v>1090</v>
      </c>
      <c r="L34" s="68">
        <v>1116</v>
      </c>
      <c r="M34" s="68">
        <v>1358</v>
      </c>
      <c r="N34" s="68">
        <v>1606</v>
      </c>
      <c r="O34" s="68">
        <v>1716</v>
      </c>
      <c r="P34" s="68">
        <v>1506</v>
      </c>
      <c r="Q34" s="42">
        <v>1461</v>
      </c>
      <c r="R34" s="42">
        <v>1513</v>
      </c>
      <c r="S34" s="42">
        <v>1854</v>
      </c>
      <c r="T34" s="42">
        <v>2120</v>
      </c>
      <c r="U34" s="42">
        <v>2369</v>
      </c>
      <c r="V34" s="42">
        <v>2755</v>
      </c>
      <c r="W34" s="42">
        <v>1461</v>
      </c>
      <c r="X34" s="42">
        <v>812</v>
      </c>
      <c r="Y34" s="42">
        <v>1321</v>
      </c>
    </row>
    <row r="35" spans="1:25" x14ac:dyDescent="0.3">
      <c r="A35" s="76" t="s">
        <v>2</v>
      </c>
      <c r="B35" s="3">
        <f>B36+B44</f>
        <v>543</v>
      </c>
      <c r="C35" s="3">
        <f t="shared" ref="C35:V35" si="18">C36+C44</f>
        <v>587</v>
      </c>
      <c r="D35" s="3">
        <f t="shared" si="18"/>
        <v>574</v>
      </c>
      <c r="E35" s="3">
        <f t="shared" si="18"/>
        <v>585</v>
      </c>
      <c r="F35" s="3">
        <f t="shared" si="18"/>
        <v>625</v>
      </c>
      <c r="G35" s="3">
        <f t="shared" si="18"/>
        <v>602</v>
      </c>
      <c r="H35" s="3">
        <f t="shared" si="18"/>
        <v>609</v>
      </c>
      <c r="I35" s="3">
        <f t="shared" si="18"/>
        <v>664</v>
      </c>
      <c r="J35" s="3">
        <f t="shared" si="18"/>
        <v>702</v>
      </c>
      <c r="K35" s="3">
        <f t="shared" si="18"/>
        <v>750</v>
      </c>
      <c r="L35" s="3">
        <f t="shared" si="18"/>
        <v>792</v>
      </c>
      <c r="M35" s="3">
        <f t="shared" si="18"/>
        <v>943</v>
      </c>
      <c r="N35" s="3">
        <f t="shared" si="18"/>
        <v>1014</v>
      </c>
      <c r="O35" s="3">
        <f t="shared" si="18"/>
        <v>1031</v>
      </c>
      <c r="P35" s="3">
        <f t="shared" si="18"/>
        <v>983</v>
      </c>
      <c r="Q35" s="3">
        <f t="shared" si="18"/>
        <v>1034</v>
      </c>
      <c r="R35" s="3">
        <f t="shared" si="18"/>
        <v>1116</v>
      </c>
      <c r="S35" s="3">
        <f t="shared" si="18"/>
        <v>1320</v>
      </c>
      <c r="T35" s="3">
        <f t="shared" si="18"/>
        <v>1520</v>
      </c>
      <c r="U35" s="3">
        <f t="shared" si="18"/>
        <v>1681</v>
      </c>
      <c r="V35" s="3">
        <f t="shared" si="18"/>
        <v>1864</v>
      </c>
      <c r="W35" s="3">
        <f t="shared" ref="W35:X35" si="19">W36+W44</f>
        <v>653</v>
      </c>
      <c r="X35" s="3">
        <f t="shared" si="19"/>
        <v>121</v>
      </c>
      <c r="Y35" s="3">
        <f t="shared" ref="Y35" si="20">Y36+Y44</f>
        <v>686</v>
      </c>
    </row>
    <row r="36" spans="1:25" x14ac:dyDescent="0.3">
      <c r="A36" s="77" t="s">
        <v>107</v>
      </c>
      <c r="B36" s="42">
        <v>318</v>
      </c>
      <c r="C36" s="42">
        <v>340</v>
      </c>
      <c r="D36" s="42">
        <v>317</v>
      </c>
      <c r="E36" s="42">
        <v>292</v>
      </c>
      <c r="F36" s="68">
        <v>331</v>
      </c>
      <c r="G36" s="68">
        <v>331</v>
      </c>
      <c r="H36" s="68">
        <v>336</v>
      </c>
      <c r="I36" s="68">
        <v>366</v>
      </c>
      <c r="J36" s="68">
        <v>402</v>
      </c>
      <c r="K36" s="68">
        <v>415</v>
      </c>
      <c r="L36" s="68">
        <v>437</v>
      </c>
      <c r="M36" s="68">
        <v>498</v>
      </c>
      <c r="N36" s="68">
        <v>520</v>
      </c>
      <c r="O36" s="68">
        <v>527</v>
      </c>
      <c r="P36" s="68">
        <v>524</v>
      </c>
      <c r="Q36" s="68">
        <v>543</v>
      </c>
      <c r="R36" s="42">
        <v>617</v>
      </c>
      <c r="S36" s="42">
        <v>767</v>
      </c>
      <c r="T36" s="42">
        <v>897</v>
      </c>
      <c r="U36" s="42">
        <v>1000</v>
      </c>
      <c r="V36" s="42">
        <v>1124</v>
      </c>
      <c r="W36" s="42">
        <v>351</v>
      </c>
      <c r="X36" s="42">
        <v>79</v>
      </c>
      <c r="Y36" s="42">
        <v>331</v>
      </c>
    </row>
    <row r="37" spans="1:25" x14ac:dyDescent="0.3">
      <c r="A37" s="78" t="s">
        <v>201</v>
      </c>
      <c r="B37" s="42">
        <v>67</v>
      </c>
      <c r="C37" s="42">
        <v>70</v>
      </c>
      <c r="D37" s="42">
        <v>64</v>
      </c>
      <c r="E37" s="42">
        <v>58</v>
      </c>
      <c r="F37" s="68">
        <v>62</v>
      </c>
      <c r="G37" s="68">
        <v>59</v>
      </c>
      <c r="H37" s="68">
        <v>54</v>
      </c>
      <c r="I37" s="68">
        <v>59</v>
      </c>
      <c r="J37" s="68">
        <v>61</v>
      </c>
      <c r="K37" s="68">
        <v>59</v>
      </c>
      <c r="L37" s="68">
        <v>58</v>
      </c>
      <c r="M37" s="68">
        <v>63</v>
      </c>
      <c r="N37" s="68">
        <v>71</v>
      </c>
      <c r="O37" s="68">
        <v>70</v>
      </c>
      <c r="P37" s="68">
        <v>69</v>
      </c>
      <c r="Q37" s="68">
        <v>67</v>
      </c>
      <c r="R37" s="42">
        <v>79</v>
      </c>
      <c r="S37" s="42">
        <v>90</v>
      </c>
      <c r="T37" s="42">
        <v>89</v>
      </c>
      <c r="U37" s="42">
        <v>89</v>
      </c>
      <c r="V37" s="42">
        <v>92</v>
      </c>
      <c r="W37" s="42">
        <v>33</v>
      </c>
      <c r="X37" s="42">
        <v>11</v>
      </c>
      <c r="Y37" s="42">
        <v>31</v>
      </c>
    </row>
    <row r="38" spans="1:25" x14ac:dyDescent="0.3">
      <c r="A38" s="79" t="s">
        <v>202</v>
      </c>
      <c r="B38" s="42">
        <v>2</v>
      </c>
      <c r="C38" s="42">
        <v>2</v>
      </c>
      <c r="D38" s="42">
        <v>2</v>
      </c>
      <c r="E38" s="42">
        <v>2</v>
      </c>
      <c r="F38" s="68">
        <v>3</v>
      </c>
      <c r="G38" s="68">
        <v>3</v>
      </c>
      <c r="H38" s="68">
        <v>3</v>
      </c>
      <c r="I38" s="68">
        <v>7</v>
      </c>
      <c r="J38" s="68">
        <v>8</v>
      </c>
      <c r="K38" s="68">
        <v>8</v>
      </c>
      <c r="L38" s="68">
        <v>8</v>
      </c>
      <c r="M38" s="68">
        <v>8</v>
      </c>
      <c r="N38" s="68">
        <v>8</v>
      </c>
      <c r="O38" s="68">
        <v>8</v>
      </c>
      <c r="P38" s="68">
        <v>8</v>
      </c>
      <c r="Q38" s="68">
        <v>9</v>
      </c>
      <c r="R38" s="42">
        <v>9</v>
      </c>
      <c r="S38" s="42">
        <v>9</v>
      </c>
      <c r="T38" s="42">
        <v>10</v>
      </c>
      <c r="U38" s="42">
        <v>10</v>
      </c>
      <c r="V38" s="42">
        <v>11</v>
      </c>
      <c r="W38" s="42">
        <v>10</v>
      </c>
      <c r="X38" s="42">
        <v>10</v>
      </c>
      <c r="Y38" s="42">
        <v>11</v>
      </c>
    </row>
    <row r="39" spans="1:25" x14ac:dyDescent="0.3">
      <c r="A39" s="79" t="s">
        <v>203</v>
      </c>
      <c r="B39" s="42">
        <v>65</v>
      </c>
      <c r="C39" s="42">
        <v>68</v>
      </c>
      <c r="D39" s="42">
        <v>62</v>
      </c>
      <c r="E39" s="42">
        <v>56</v>
      </c>
      <c r="F39" s="68">
        <v>60</v>
      </c>
      <c r="G39" s="68">
        <v>56</v>
      </c>
      <c r="H39" s="68">
        <v>50</v>
      </c>
      <c r="I39" s="68">
        <v>52</v>
      </c>
      <c r="J39" s="68">
        <v>53</v>
      </c>
      <c r="K39" s="68">
        <v>51</v>
      </c>
      <c r="L39" s="68">
        <v>51</v>
      </c>
      <c r="M39" s="68">
        <v>55</v>
      </c>
      <c r="N39" s="68">
        <v>63</v>
      </c>
      <c r="O39" s="68">
        <v>61</v>
      </c>
      <c r="P39" s="68">
        <v>61</v>
      </c>
      <c r="Q39" s="68">
        <v>58</v>
      </c>
      <c r="R39" s="42">
        <v>70</v>
      </c>
      <c r="S39" s="42">
        <v>81</v>
      </c>
      <c r="T39" s="42">
        <v>79</v>
      </c>
      <c r="U39" s="42">
        <v>78</v>
      </c>
      <c r="V39" s="42">
        <v>82</v>
      </c>
      <c r="W39" s="42">
        <v>24</v>
      </c>
      <c r="X39" s="42">
        <v>1</v>
      </c>
      <c r="Y39" s="42">
        <v>21</v>
      </c>
    </row>
    <row r="40" spans="1:25" x14ac:dyDescent="0.3">
      <c r="A40" s="78" t="s">
        <v>204</v>
      </c>
      <c r="B40" s="42">
        <v>251</v>
      </c>
      <c r="C40" s="42">
        <v>270</v>
      </c>
      <c r="D40" s="42">
        <v>252</v>
      </c>
      <c r="E40" s="42">
        <v>234</v>
      </c>
      <c r="F40" s="68">
        <v>269</v>
      </c>
      <c r="G40" s="68">
        <v>272</v>
      </c>
      <c r="H40" s="68">
        <v>282</v>
      </c>
      <c r="I40" s="68">
        <v>306</v>
      </c>
      <c r="J40" s="68">
        <v>341</v>
      </c>
      <c r="K40" s="68">
        <v>356</v>
      </c>
      <c r="L40" s="68">
        <v>379</v>
      </c>
      <c r="M40" s="68">
        <v>435</v>
      </c>
      <c r="N40" s="68">
        <v>449</v>
      </c>
      <c r="O40" s="68">
        <v>457</v>
      </c>
      <c r="P40" s="68">
        <v>454</v>
      </c>
      <c r="Q40" s="68">
        <v>476</v>
      </c>
      <c r="R40" s="42">
        <v>538</v>
      </c>
      <c r="S40" s="42">
        <v>676</v>
      </c>
      <c r="T40" s="42">
        <v>808</v>
      </c>
      <c r="U40" s="42">
        <v>911</v>
      </c>
      <c r="V40" s="42">
        <v>1032</v>
      </c>
      <c r="W40" s="42">
        <v>318</v>
      </c>
      <c r="X40" s="42">
        <v>68</v>
      </c>
      <c r="Y40" s="42">
        <v>299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>
        <v>1</v>
      </c>
      <c r="W41" s="42" t="s">
        <v>18</v>
      </c>
      <c r="X41" s="42" t="s">
        <v>18</v>
      </c>
      <c r="Y41" s="42">
        <v>1</v>
      </c>
    </row>
    <row r="42" spans="1:25" x14ac:dyDescent="0.3">
      <c r="A42" s="79" t="s">
        <v>206</v>
      </c>
      <c r="B42" s="42">
        <v>13</v>
      </c>
      <c r="C42" s="42">
        <v>16</v>
      </c>
      <c r="D42" s="42">
        <v>21</v>
      </c>
      <c r="E42" s="42">
        <v>28</v>
      </c>
      <c r="F42" s="68">
        <v>47</v>
      </c>
      <c r="G42" s="68">
        <v>65</v>
      </c>
      <c r="H42" s="68">
        <v>67</v>
      </c>
      <c r="I42" s="68">
        <v>76</v>
      </c>
      <c r="J42" s="68">
        <v>93</v>
      </c>
      <c r="K42" s="68">
        <v>101</v>
      </c>
      <c r="L42" s="68">
        <v>113</v>
      </c>
      <c r="M42" s="68">
        <v>120</v>
      </c>
      <c r="N42" s="68">
        <v>123</v>
      </c>
      <c r="O42" s="68">
        <v>126</v>
      </c>
      <c r="P42" s="68">
        <v>134</v>
      </c>
      <c r="Q42" s="68">
        <v>150</v>
      </c>
      <c r="R42" s="42">
        <v>168</v>
      </c>
      <c r="S42" s="42">
        <v>183</v>
      </c>
      <c r="T42" s="42">
        <v>190</v>
      </c>
      <c r="U42" s="42">
        <v>204</v>
      </c>
      <c r="V42" s="42">
        <v>206</v>
      </c>
      <c r="W42" s="42">
        <v>70</v>
      </c>
      <c r="X42" s="42">
        <v>54</v>
      </c>
      <c r="Y42" s="42">
        <v>70</v>
      </c>
    </row>
    <row r="43" spans="1:25" x14ac:dyDescent="0.3">
      <c r="A43" s="79" t="s">
        <v>207</v>
      </c>
      <c r="B43" s="42">
        <v>238</v>
      </c>
      <c r="C43" s="42">
        <v>253</v>
      </c>
      <c r="D43" s="42">
        <v>232</v>
      </c>
      <c r="E43" s="42">
        <v>206</v>
      </c>
      <c r="F43" s="68">
        <v>222</v>
      </c>
      <c r="G43" s="68">
        <v>207</v>
      </c>
      <c r="H43" s="68">
        <v>215</v>
      </c>
      <c r="I43" s="68">
        <v>230</v>
      </c>
      <c r="J43" s="68">
        <v>248</v>
      </c>
      <c r="K43" s="68">
        <v>255</v>
      </c>
      <c r="L43" s="68">
        <v>266</v>
      </c>
      <c r="M43" s="68">
        <v>315</v>
      </c>
      <c r="N43" s="68">
        <v>325</v>
      </c>
      <c r="O43" s="68">
        <v>331</v>
      </c>
      <c r="P43" s="68">
        <v>320</v>
      </c>
      <c r="Q43" s="68">
        <v>325</v>
      </c>
      <c r="R43" s="42">
        <v>369</v>
      </c>
      <c r="S43" s="42">
        <v>493</v>
      </c>
      <c r="T43" s="42">
        <v>618</v>
      </c>
      <c r="U43" s="42">
        <v>707</v>
      </c>
      <c r="V43" s="42">
        <v>825</v>
      </c>
      <c r="W43" s="42">
        <v>248</v>
      </c>
      <c r="X43" s="42">
        <v>14</v>
      </c>
      <c r="Y43" s="42">
        <v>229</v>
      </c>
    </row>
    <row r="44" spans="1:25" x14ac:dyDescent="0.3">
      <c r="A44" s="77" t="s">
        <v>108</v>
      </c>
      <c r="B44" s="42">
        <v>225</v>
      </c>
      <c r="C44" s="42">
        <v>247</v>
      </c>
      <c r="D44" s="42">
        <v>257</v>
      </c>
      <c r="E44" s="42">
        <v>293</v>
      </c>
      <c r="F44" s="68">
        <v>294</v>
      </c>
      <c r="G44" s="68">
        <v>271</v>
      </c>
      <c r="H44" s="68">
        <v>273</v>
      </c>
      <c r="I44" s="68">
        <v>298</v>
      </c>
      <c r="J44" s="68">
        <v>300</v>
      </c>
      <c r="K44" s="68">
        <v>335</v>
      </c>
      <c r="L44" s="68">
        <v>355</v>
      </c>
      <c r="M44" s="68">
        <v>445</v>
      </c>
      <c r="N44" s="68">
        <v>494</v>
      </c>
      <c r="O44" s="68">
        <v>504</v>
      </c>
      <c r="P44" s="68">
        <v>459</v>
      </c>
      <c r="Q44" s="68">
        <v>491</v>
      </c>
      <c r="R44" s="42">
        <v>499</v>
      </c>
      <c r="S44" s="42">
        <v>553</v>
      </c>
      <c r="T44" s="42">
        <v>623</v>
      </c>
      <c r="U44" s="42">
        <v>681</v>
      </c>
      <c r="V44" s="42">
        <v>740</v>
      </c>
      <c r="W44" s="42">
        <v>302</v>
      </c>
      <c r="X44" s="42">
        <v>42</v>
      </c>
      <c r="Y44" s="42">
        <v>355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8.1031307550644582E-2</v>
      </c>
      <c r="D46" s="65">
        <f t="shared" si="21"/>
        <v>-2.2146507666098825E-2</v>
      </c>
      <c r="E46" s="65">
        <f t="shared" si="21"/>
        <v>1.9163763066202044E-2</v>
      </c>
      <c r="F46" s="65">
        <f t="shared" si="21"/>
        <v>6.8376068376068355E-2</v>
      </c>
      <c r="G46" s="65">
        <f t="shared" si="21"/>
        <v>-3.6800000000000055E-2</v>
      </c>
      <c r="H46" s="65">
        <f t="shared" si="21"/>
        <v>1.1627906976744207E-2</v>
      </c>
      <c r="I46" s="65">
        <f t="shared" si="21"/>
        <v>9.0311986863711002E-2</v>
      </c>
      <c r="J46" s="65">
        <f t="shared" si="21"/>
        <v>5.7228915662650648E-2</v>
      </c>
      <c r="K46" s="65">
        <f t="shared" si="21"/>
        <v>6.8376068376068355E-2</v>
      </c>
      <c r="L46" s="65">
        <f t="shared" si="21"/>
        <v>5.600000000000005E-2</v>
      </c>
      <c r="M46" s="65">
        <f t="shared" si="21"/>
        <v>0.19065656565656575</v>
      </c>
      <c r="N46" s="65">
        <f t="shared" si="21"/>
        <v>7.5291622481442166E-2</v>
      </c>
      <c r="O46" s="65">
        <f t="shared" si="21"/>
        <v>1.6765285996055201E-2</v>
      </c>
      <c r="P46" s="65">
        <f t="shared" si="21"/>
        <v>-4.6556741028128013E-2</v>
      </c>
      <c r="Q46" s="65">
        <f t="shared" si="21"/>
        <v>5.1881993896236045E-2</v>
      </c>
      <c r="R46" s="65">
        <f t="shared" si="21"/>
        <v>7.9303675048356004E-2</v>
      </c>
      <c r="S46" s="65">
        <f t="shared" si="21"/>
        <v>0.18279569892473124</v>
      </c>
      <c r="T46" s="65">
        <f t="shared" si="21"/>
        <v>0.1515151515151516</v>
      </c>
      <c r="U46" s="65">
        <f t="shared" si="21"/>
        <v>0.10592105263157903</v>
      </c>
      <c r="V46" s="65">
        <f t="shared" si="21"/>
        <v>0.10886377156454485</v>
      </c>
      <c r="W46" s="65">
        <f t="shared" si="21"/>
        <v>-0.64967811158798283</v>
      </c>
      <c r="X46" s="65">
        <f t="shared" si="21"/>
        <v>-0.81470137825421129</v>
      </c>
      <c r="Y46" s="65">
        <f t="shared" si="21"/>
        <v>4.669421487603306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6.9182389937106903E-2</v>
      </c>
      <c r="D47" s="65">
        <f t="shared" si="21"/>
        <v>-6.7647058823529393E-2</v>
      </c>
      <c r="E47" s="65">
        <f t="shared" si="21"/>
        <v>-7.8864353312302793E-2</v>
      </c>
      <c r="F47" s="65">
        <f t="shared" si="21"/>
        <v>0.13356164383561642</v>
      </c>
      <c r="G47" s="65">
        <f t="shared" si="21"/>
        <v>0</v>
      </c>
      <c r="H47" s="65">
        <f t="shared" si="21"/>
        <v>1.5105740181268867E-2</v>
      </c>
      <c r="I47" s="65">
        <f t="shared" si="21"/>
        <v>8.9285714285714191E-2</v>
      </c>
      <c r="J47" s="65">
        <f t="shared" si="21"/>
        <v>9.8360655737705027E-2</v>
      </c>
      <c r="K47" s="65">
        <f t="shared" si="21"/>
        <v>3.2338308457711351E-2</v>
      </c>
      <c r="L47" s="65">
        <f t="shared" si="21"/>
        <v>5.3012048192771166E-2</v>
      </c>
      <c r="M47" s="65">
        <f t="shared" si="21"/>
        <v>0.13958810068649896</v>
      </c>
      <c r="N47" s="65">
        <f t="shared" si="21"/>
        <v>4.4176706827309342E-2</v>
      </c>
      <c r="O47" s="65">
        <f t="shared" si="21"/>
        <v>1.3461538461538414E-2</v>
      </c>
      <c r="P47" s="65">
        <f t="shared" si="21"/>
        <v>-5.6925996204933993E-3</v>
      </c>
      <c r="Q47" s="65">
        <f t="shared" si="21"/>
        <v>3.6259541984732913E-2</v>
      </c>
      <c r="R47" s="65">
        <f t="shared" si="21"/>
        <v>0.13627992633517505</v>
      </c>
      <c r="S47" s="65">
        <f t="shared" si="21"/>
        <v>0.24311183144246362</v>
      </c>
      <c r="T47" s="65">
        <f t="shared" si="21"/>
        <v>0.16949152542372881</v>
      </c>
      <c r="U47" s="65">
        <f t="shared" si="21"/>
        <v>0.11482720178372352</v>
      </c>
      <c r="V47" s="65">
        <f t="shared" si="21"/>
        <v>0.12400000000000011</v>
      </c>
      <c r="W47" s="65">
        <f t="shared" si="21"/>
        <v>-0.68772241992882566</v>
      </c>
      <c r="X47" s="65">
        <f t="shared" si="21"/>
        <v>-0.77492877492877499</v>
      </c>
      <c r="Y47" s="65">
        <f t="shared" si="21"/>
        <v>3.1898734177215191</v>
      </c>
    </row>
    <row r="48" spans="1:25" x14ac:dyDescent="0.3">
      <c r="A48" s="74" t="s">
        <v>214</v>
      </c>
      <c r="B48" s="65" t="s">
        <v>3</v>
      </c>
      <c r="C48" s="65">
        <f>C37/B37-1</f>
        <v>4.4776119402984982E-2</v>
      </c>
      <c r="D48" s="65">
        <f>D37/C37-1</f>
        <v>-8.5714285714285743E-2</v>
      </c>
      <c r="E48" s="65">
        <f>E37/D37-1</f>
        <v>-9.375E-2</v>
      </c>
      <c r="F48" s="65">
        <f>F37/E37-1</f>
        <v>6.8965517241379226E-2</v>
      </c>
      <c r="G48" s="65">
        <f t="shared" si="21"/>
        <v>-4.8387096774193505E-2</v>
      </c>
      <c r="H48" s="65">
        <f t="shared" si="21"/>
        <v>-8.4745762711864403E-2</v>
      </c>
      <c r="I48" s="65">
        <f t="shared" si="21"/>
        <v>9.259259259259256E-2</v>
      </c>
      <c r="J48" s="65">
        <f t="shared" si="21"/>
        <v>3.3898305084745672E-2</v>
      </c>
      <c r="K48" s="65">
        <f t="shared" si="21"/>
        <v>-3.2786885245901676E-2</v>
      </c>
      <c r="L48" s="65">
        <f t="shared" si="21"/>
        <v>-1.6949152542372836E-2</v>
      </c>
      <c r="M48" s="65">
        <f t="shared" si="21"/>
        <v>8.6206896551724199E-2</v>
      </c>
      <c r="N48" s="65">
        <f t="shared" si="21"/>
        <v>0.12698412698412698</v>
      </c>
      <c r="O48" s="65">
        <f t="shared" si="21"/>
        <v>-1.4084507042253502E-2</v>
      </c>
      <c r="P48" s="65">
        <f t="shared" si="21"/>
        <v>-1.4285714285714235E-2</v>
      </c>
      <c r="Q48" s="65">
        <f t="shared" si="21"/>
        <v>-2.8985507246376829E-2</v>
      </c>
      <c r="R48" s="65">
        <f t="shared" si="21"/>
        <v>0.17910447761194037</v>
      </c>
      <c r="S48" s="65">
        <f t="shared" si="21"/>
        <v>0.139240506329114</v>
      </c>
      <c r="T48" s="65">
        <f t="shared" si="21"/>
        <v>-1.1111111111111072E-2</v>
      </c>
      <c r="U48" s="65">
        <f t="shared" si="21"/>
        <v>0</v>
      </c>
      <c r="V48" s="65">
        <f t="shared" si="21"/>
        <v>3.3707865168539408E-2</v>
      </c>
      <c r="W48" s="65">
        <f t="shared" si="21"/>
        <v>-0.64130434782608692</v>
      </c>
      <c r="X48" s="65">
        <f t="shared" si="21"/>
        <v>-0.66666666666666674</v>
      </c>
      <c r="Y48" s="65">
        <f t="shared" si="21"/>
        <v>1.8181818181818183</v>
      </c>
    </row>
    <row r="49" spans="1:25" x14ac:dyDescent="0.3">
      <c r="A49" s="74" t="s">
        <v>215</v>
      </c>
      <c r="B49" s="65" t="s">
        <v>3</v>
      </c>
      <c r="C49" s="65">
        <f>C40/B40-1</f>
        <v>7.5697211155378419E-2</v>
      </c>
      <c r="D49" s="65">
        <f>D40/C40-1</f>
        <v>-6.6666666666666652E-2</v>
      </c>
      <c r="E49" s="65">
        <f>E40/D40-1</f>
        <v>-7.1428571428571397E-2</v>
      </c>
      <c r="F49" s="65">
        <f>F40/E40-1</f>
        <v>0.14957264957264949</v>
      </c>
      <c r="G49" s="65">
        <f t="shared" ref="G49:Y49" si="22">G40/F40-1</f>
        <v>1.1152416356877248E-2</v>
      </c>
      <c r="H49" s="65">
        <f t="shared" si="22"/>
        <v>3.6764705882353033E-2</v>
      </c>
      <c r="I49" s="65">
        <f t="shared" si="22"/>
        <v>8.5106382978723305E-2</v>
      </c>
      <c r="J49" s="65">
        <f t="shared" si="22"/>
        <v>0.1143790849673203</v>
      </c>
      <c r="K49" s="65">
        <f t="shared" si="22"/>
        <v>4.3988269794721369E-2</v>
      </c>
      <c r="L49" s="65">
        <f t="shared" si="22"/>
        <v>6.460674157303381E-2</v>
      </c>
      <c r="M49" s="65">
        <f t="shared" si="22"/>
        <v>0.14775725593667555</v>
      </c>
      <c r="N49" s="65">
        <f t="shared" si="22"/>
        <v>3.2183908045976928E-2</v>
      </c>
      <c r="O49" s="65">
        <f t="shared" si="22"/>
        <v>1.7817371937639104E-2</v>
      </c>
      <c r="P49" s="65">
        <f t="shared" si="22"/>
        <v>-6.5645514223194867E-3</v>
      </c>
      <c r="Q49" s="65">
        <f t="shared" si="22"/>
        <v>4.8458149779735615E-2</v>
      </c>
      <c r="R49" s="65">
        <f t="shared" si="22"/>
        <v>0.13025210084033612</v>
      </c>
      <c r="S49" s="65">
        <f t="shared" si="22"/>
        <v>0.25650557620817849</v>
      </c>
      <c r="T49" s="65">
        <f t="shared" si="22"/>
        <v>0.19526627218934922</v>
      </c>
      <c r="U49" s="65">
        <f t="shared" si="22"/>
        <v>0.12747524752475248</v>
      </c>
      <c r="V49" s="65">
        <f t="shared" si="22"/>
        <v>0.13282107574094404</v>
      </c>
      <c r="W49" s="65">
        <f t="shared" si="22"/>
        <v>-0.69186046511627908</v>
      </c>
      <c r="X49" s="65">
        <f t="shared" si="22"/>
        <v>-0.78616352201257866</v>
      </c>
      <c r="Y49" s="65">
        <f t="shared" si="22"/>
        <v>3.3970588235294121</v>
      </c>
    </row>
    <row r="50" spans="1:25" x14ac:dyDescent="0.3">
      <c r="A50" s="73" t="s">
        <v>110</v>
      </c>
      <c r="B50" s="65" t="s">
        <v>3</v>
      </c>
      <c r="C50" s="88">
        <f>C44/B44-1</f>
        <v>9.7777777777777741E-2</v>
      </c>
      <c r="D50" s="88">
        <f>D44/C44-1</f>
        <v>4.0485829959514108E-2</v>
      </c>
      <c r="E50" s="88">
        <f>E44/D44-1</f>
        <v>0.1400778210116731</v>
      </c>
      <c r="F50" s="88">
        <f>F44/E44-1</f>
        <v>3.4129692832765013E-3</v>
      </c>
      <c r="G50" s="88">
        <f t="shared" ref="G50:Y50" si="23">G44/F44-1</f>
        <v>-7.8231292517006779E-2</v>
      </c>
      <c r="H50" s="88">
        <f t="shared" si="23"/>
        <v>7.3800738007379074E-3</v>
      </c>
      <c r="I50" s="88">
        <f t="shared" si="23"/>
        <v>9.1575091575091472E-2</v>
      </c>
      <c r="J50" s="88">
        <f t="shared" si="23"/>
        <v>6.7114093959732557E-3</v>
      </c>
      <c r="K50" s="88">
        <f t="shared" si="23"/>
        <v>0.1166666666666667</v>
      </c>
      <c r="L50" s="88">
        <f t="shared" si="23"/>
        <v>5.9701492537313383E-2</v>
      </c>
      <c r="M50" s="88">
        <f t="shared" si="23"/>
        <v>0.25352112676056349</v>
      </c>
      <c r="N50" s="88">
        <f t="shared" si="23"/>
        <v>0.11011235955056176</v>
      </c>
      <c r="O50" s="88">
        <f t="shared" si="23"/>
        <v>2.0242914979757165E-2</v>
      </c>
      <c r="P50" s="88">
        <f t="shared" si="23"/>
        <v>-8.9285714285714302E-2</v>
      </c>
      <c r="Q50" s="88">
        <f t="shared" si="23"/>
        <v>6.9716775599128589E-2</v>
      </c>
      <c r="R50" s="88">
        <f t="shared" si="23"/>
        <v>1.6293279022403295E-2</v>
      </c>
      <c r="S50" s="88">
        <f t="shared" si="23"/>
        <v>0.10821643286573157</v>
      </c>
      <c r="T50" s="88">
        <f t="shared" si="23"/>
        <v>0.12658227848101267</v>
      </c>
      <c r="U50" s="88">
        <f t="shared" si="23"/>
        <v>9.3097913322632397E-2</v>
      </c>
      <c r="V50" s="88">
        <f t="shared" si="23"/>
        <v>8.6637298091042592E-2</v>
      </c>
      <c r="W50" s="88">
        <f t="shared" si="23"/>
        <v>-0.59189189189189184</v>
      </c>
      <c r="X50" s="88">
        <f t="shared" si="23"/>
        <v>-0.86092715231788075</v>
      </c>
      <c r="Y50" s="88">
        <f t="shared" si="23"/>
        <v>7.4523809523809526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0.21780986762936222</v>
      </c>
      <c r="C52" s="65">
        <f t="shared" si="24"/>
        <v>0.20290356031800899</v>
      </c>
      <c r="D52" s="65">
        <f t="shared" si="24"/>
        <v>0.19274680993955676</v>
      </c>
      <c r="E52" s="65">
        <f t="shared" si="24"/>
        <v>0.18981181051265411</v>
      </c>
      <c r="F52" s="65">
        <f t="shared" si="24"/>
        <v>0.19434079601990051</v>
      </c>
      <c r="G52" s="65">
        <f t="shared" si="24"/>
        <v>0.1598937583001328</v>
      </c>
      <c r="H52" s="65">
        <f t="shared" si="24"/>
        <v>0.1527464258841234</v>
      </c>
      <c r="I52" s="65">
        <f t="shared" si="24"/>
        <v>0.16282491417361453</v>
      </c>
      <c r="J52" s="65">
        <f t="shared" si="24"/>
        <v>0.17193240264511389</v>
      </c>
      <c r="K52" s="65">
        <f t="shared" si="24"/>
        <v>0.17531556802244039</v>
      </c>
      <c r="L52" s="65">
        <f t="shared" si="24"/>
        <v>0.21445978878960195</v>
      </c>
      <c r="M52" s="65">
        <f t="shared" si="24"/>
        <v>0.22827402565964658</v>
      </c>
      <c r="N52" s="65">
        <f t="shared" si="24"/>
        <v>0.212222687316869</v>
      </c>
      <c r="O52" s="65">
        <f t="shared" si="24"/>
        <v>0.19930407887106127</v>
      </c>
      <c r="P52" s="65">
        <f t="shared" si="24"/>
        <v>0.19818548387096774</v>
      </c>
      <c r="Q52" s="65">
        <f t="shared" si="24"/>
        <v>0.19273066169617895</v>
      </c>
      <c r="R52" s="65">
        <f t="shared" si="24"/>
        <v>0.19251336898395721</v>
      </c>
      <c r="S52" s="65">
        <f t="shared" si="24"/>
        <v>0.22510231923601637</v>
      </c>
      <c r="T52" s="65">
        <f t="shared" si="24"/>
        <v>0.24269519399648731</v>
      </c>
      <c r="U52" s="65">
        <f t="shared" si="24"/>
        <v>0.25885432707114259</v>
      </c>
      <c r="V52" s="65">
        <f t="shared" si="24"/>
        <v>0.2770923145532927</v>
      </c>
      <c r="W52" s="65">
        <f t="shared" ref="W52:X52" si="25">W35/W32</f>
        <v>0.11664880314397999</v>
      </c>
      <c r="X52" s="65">
        <f t="shared" si="25"/>
        <v>2.1518762226569448E-2</v>
      </c>
      <c r="Y52" s="65">
        <f t="shared" ref="Y52" si="26">Y35/Y32</f>
        <v>0.10342228252676014</v>
      </c>
    </row>
    <row r="53" spans="1:25" x14ac:dyDescent="0.3">
      <c r="A53" s="75" t="s">
        <v>217</v>
      </c>
      <c r="B53" s="88">
        <f t="shared" ref="B53:V53" si="27">B35/B34</f>
        <v>0.77130681818181823</v>
      </c>
      <c r="C53" s="88">
        <f t="shared" si="27"/>
        <v>0.79647218453188606</v>
      </c>
      <c r="D53" s="88">
        <f t="shared" si="27"/>
        <v>0.80731364275668072</v>
      </c>
      <c r="E53" s="88">
        <f t="shared" si="27"/>
        <v>0.78418230563002678</v>
      </c>
      <c r="F53" s="88">
        <f t="shared" si="27"/>
        <v>0.78814627994955866</v>
      </c>
      <c r="G53" s="88">
        <f t="shared" si="27"/>
        <v>0.76299112801013946</v>
      </c>
      <c r="H53" s="88">
        <f t="shared" si="27"/>
        <v>0.74358974358974361</v>
      </c>
      <c r="I53" s="88">
        <f t="shared" si="27"/>
        <v>0.69456066945606698</v>
      </c>
      <c r="J53" s="88">
        <f t="shared" si="27"/>
        <v>0.73048907388137352</v>
      </c>
      <c r="K53" s="88">
        <f t="shared" si="27"/>
        <v>0.68807339449541283</v>
      </c>
      <c r="L53" s="88">
        <f t="shared" si="27"/>
        <v>0.70967741935483875</v>
      </c>
      <c r="M53" s="88">
        <f t="shared" si="27"/>
        <v>0.69440353460972015</v>
      </c>
      <c r="N53" s="88">
        <f t="shared" si="27"/>
        <v>0.63138231631382313</v>
      </c>
      <c r="O53" s="88">
        <f t="shared" si="27"/>
        <v>0.60081585081585076</v>
      </c>
      <c r="P53" s="88">
        <f t="shared" si="27"/>
        <v>0.65272244355909692</v>
      </c>
      <c r="Q53" s="88">
        <f t="shared" si="27"/>
        <v>0.7077344284736482</v>
      </c>
      <c r="R53" s="88">
        <f t="shared" si="27"/>
        <v>0.73760740251156642</v>
      </c>
      <c r="S53" s="88">
        <f t="shared" si="27"/>
        <v>0.71197411003236244</v>
      </c>
      <c r="T53" s="88">
        <f t="shared" si="27"/>
        <v>0.71698113207547165</v>
      </c>
      <c r="U53" s="88">
        <f t="shared" si="27"/>
        <v>0.70958210215280704</v>
      </c>
      <c r="V53" s="88">
        <f t="shared" si="27"/>
        <v>0.67658802177858435</v>
      </c>
      <c r="W53" s="88">
        <f t="shared" ref="W53:X53" si="28">W35/W34</f>
        <v>0.44695414099931552</v>
      </c>
      <c r="X53" s="88">
        <f t="shared" si="28"/>
        <v>0.14901477832512317</v>
      </c>
      <c r="Y53" s="88">
        <f t="shared" ref="Y53" si="29">Y35/Y34</f>
        <v>0.51930355791067373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2.3941068139963169E-2</v>
      </c>
      <c r="C55" s="88">
        <f t="shared" ref="C55:V55" si="30">C42/C35</f>
        <v>2.7257240204429302E-2</v>
      </c>
      <c r="D55" s="88">
        <f t="shared" si="30"/>
        <v>3.6585365853658534E-2</v>
      </c>
      <c r="E55" s="88">
        <f t="shared" si="30"/>
        <v>4.7863247863247867E-2</v>
      </c>
      <c r="F55" s="88">
        <f t="shared" si="30"/>
        <v>7.5200000000000003E-2</v>
      </c>
      <c r="G55" s="88">
        <f t="shared" si="30"/>
        <v>0.1079734219269103</v>
      </c>
      <c r="H55" s="88">
        <f t="shared" si="30"/>
        <v>0.11001642036124795</v>
      </c>
      <c r="I55" s="88">
        <f t="shared" si="30"/>
        <v>0.1144578313253012</v>
      </c>
      <c r="J55" s="88">
        <f t="shared" si="30"/>
        <v>0.13247863247863248</v>
      </c>
      <c r="K55" s="88">
        <f t="shared" si="30"/>
        <v>0.13466666666666666</v>
      </c>
      <c r="L55" s="88">
        <f t="shared" si="30"/>
        <v>0.14267676767676768</v>
      </c>
      <c r="M55" s="88">
        <f t="shared" si="30"/>
        <v>0.12725344644750794</v>
      </c>
      <c r="N55" s="88">
        <f t="shared" si="30"/>
        <v>0.12130177514792899</v>
      </c>
      <c r="O55" s="88">
        <f t="shared" si="30"/>
        <v>0.12221144519883609</v>
      </c>
      <c r="P55" s="88">
        <f t="shared" si="30"/>
        <v>0.1363173957273652</v>
      </c>
      <c r="Q55" s="88">
        <f t="shared" si="30"/>
        <v>0.14506769825918761</v>
      </c>
      <c r="R55" s="88">
        <f t="shared" si="30"/>
        <v>0.15053763440860216</v>
      </c>
      <c r="S55" s="88">
        <f t="shared" si="30"/>
        <v>0.13863636363636364</v>
      </c>
      <c r="T55" s="88">
        <f t="shared" si="30"/>
        <v>0.125</v>
      </c>
      <c r="U55" s="88">
        <f t="shared" si="30"/>
        <v>0.12135633551457466</v>
      </c>
      <c r="V55" s="88">
        <f t="shared" si="30"/>
        <v>0.11051502145922747</v>
      </c>
      <c r="W55" s="88">
        <f t="shared" ref="W55:X55" si="31">W42/W35</f>
        <v>0.10719754977029096</v>
      </c>
      <c r="X55" s="88">
        <f t="shared" si="31"/>
        <v>0.4462809917355372</v>
      </c>
      <c r="Y55" s="88">
        <f t="shared" ref="Y55" si="32">Y42/Y35</f>
        <v>0.10204081632653061</v>
      </c>
    </row>
    <row r="56" spans="1:25" x14ac:dyDescent="0.3">
      <c r="A56" s="75" t="s">
        <v>219</v>
      </c>
      <c r="B56" s="65">
        <f>B37/B35</f>
        <v>0.12338858195211787</v>
      </c>
      <c r="C56" s="65">
        <f t="shared" ref="C56:V56" si="33">C37/C35</f>
        <v>0.11925042589437819</v>
      </c>
      <c r="D56" s="65">
        <f t="shared" si="33"/>
        <v>0.11149825783972125</v>
      </c>
      <c r="E56" s="65">
        <f t="shared" si="33"/>
        <v>9.914529914529914E-2</v>
      </c>
      <c r="F56" s="65">
        <f t="shared" si="33"/>
        <v>9.9199999999999997E-2</v>
      </c>
      <c r="G56" s="65">
        <f t="shared" si="33"/>
        <v>9.8006644518272429E-2</v>
      </c>
      <c r="H56" s="65">
        <f t="shared" si="33"/>
        <v>8.8669950738916259E-2</v>
      </c>
      <c r="I56" s="65">
        <f t="shared" si="33"/>
        <v>8.8855421686746983E-2</v>
      </c>
      <c r="J56" s="65">
        <f t="shared" si="33"/>
        <v>8.68945868945869E-2</v>
      </c>
      <c r="K56" s="65">
        <f t="shared" si="33"/>
        <v>7.8666666666666663E-2</v>
      </c>
      <c r="L56" s="65">
        <f t="shared" si="33"/>
        <v>7.3232323232323232E-2</v>
      </c>
      <c r="M56" s="65">
        <f t="shared" si="33"/>
        <v>6.6808059384941679E-2</v>
      </c>
      <c r="N56" s="65">
        <f t="shared" si="33"/>
        <v>7.0019723865877709E-2</v>
      </c>
      <c r="O56" s="65">
        <f t="shared" si="33"/>
        <v>6.7895247332686717E-2</v>
      </c>
      <c r="P56" s="65">
        <f t="shared" si="33"/>
        <v>7.019328585961343E-2</v>
      </c>
      <c r="Q56" s="65">
        <f t="shared" si="33"/>
        <v>6.479690522243714E-2</v>
      </c>
      <c r="R56" s="65">
        <f t="shared" si="33"/>
        <v>7.0788530465949823E-2</v>
      </c>
      <c r="S56" s="65">
        <f t="shared" si="33"/>
        <v>6.8181818181818177E-2</v>
      </c>
      <c r="T56" s="65">
        <f t="shared" si="33"/>
        <v>5.855263157894737E-2</v>
      </c>
      <c r="U56" s="65">
        <f t="shared" si="33"/>
        <v>5.2944675788221297E-2</v>
      </c>
      <c r="V56" s="65">
        <f t="shared" si="33"/>
        <v>4.9356223175965663E-2</v>
      </c>
      <c r="W56" s="65">
        <f t="shared" ref="W56:X56" si="34">W37/W35</f>
        <v>5.0535987748851458E-2</v>
      </c>
      <c r="X56" s="65">
        <f t="shared" si="34"/>
        <v>9.0909090909090912E-2</v>
      </c>
      <c r="Y56" s="65">
        <f t="shared" ref="Y56" si="35">Y37/Y35</f>
        <v>4.5189504373177841E-2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221</v>
      </c>
      <c r="C59" s="42">
        <f t="shared" si="36"/>
        <v>193</v>
      </c>
      <c r="D59" s="42">
        <f t="shared" si="36"/>
        <v>99</v>
      </c>
      <c r="E59" s="42">
        <f t="shared" si="36"/>
        <v>-56</v>
      </c>
      <c r="F59" s="42">
        <f t="shared" si="36"/>
        <v>-123</v>
      </c>
      <c r="G59" s="42">
        <f t="shared" si="36"/>
        <v>7</v>
      </c>
      <c r="H59" s="42">
        <f t="shared" si="36"/>
        <v>12</v>
      </c>
      <c r="I59" s="42">
        <f t="shared" si="36"/>
        <v>-27</v>
      </c>
      <c r="J59" s="42">
        <f t="shared" si="36"/>
        <v>-2</v>
      </c>
      <c r="K59" s="42">
        <f t="shared" si="36"/>
        <v>13</v>
      </c>
      <c r="L59" s="42">
        <f t="shared" si="36"/>
        <v>-126</v>
      </c>
      <c r="M59" s="42">
        <f t="shared" si="36"/>
        <v>-142</v>
      </c>
      <c r="N59" s="42">
        <f t="shared" si="36"/>
        <v>-150</v>
      </c>
      <c r="O59" s="42">
        <f t="shared" si="36"/>
        <v>-151</v>
      </c>
      <c r="P59" s="42">
        <f t="shared" si="36"/>
        <v>161</v>
      </c>
      <c r="Q59" s="42">
        <f t="shared" si="36"/>
        <v>237</v>
      </c>
      <c r="R59" s="42">
        <f t="shared" si="36"/>
        <v>306</v>
      </c>
      <c r="S59" s="42">
        <f t="shared" si="36"/>
        <v>141</v>
      </c>
      <c r="T59" s="42">
        <f t="shared" si="36"/>
        <v>-1</v>
      </c>
      <c r="U59" s="42">
        <f t="shared" si="36"/>
        <v>-121</v>
      </c>
      <c r="V59" s="42">
        <f t="shared" si="36"/>
        <v>-382</v>
      </c>
      <c r="W59" s="42">
        <f t="shared" ref="W59:X59" si="37">W8-W35</f>
        <v>-321</v>
      </c>
      <c r="X59" s="42">
        <f t="shared" si="37"/>
        <v>12</v>
      </c>
      <c r="Y59" s="42">
        <f t="shared" ref="Y59" si="38">Y8-Y35</f>
        <v>94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-0.12669683257918551</v>
      </c>
      <c r="D61" s="87">
        <f t="shared" si="39"/>
        <v>-0.48704663212435234</v>
      </c>
      <c r="E61" s="87">
        <f t="shared" si="39"/>
        <v>-1.5656565656565657</v>
      </c>
      <c r="F61" s="87">
        <f t="shared" si="39"/>
        <v>-1.1964285714285714</v>
      </c>
      <c r="G61" s="87">
        <f t="shared" si="39"/>
        <v>1.056910569105691</v>
      </c>
      <c r="H61" s="87">
        <f t="shared" si="39"/>
        <v>0.7142857142857143</v>
      </c>
      <c r="I61" s="87">
        <f t="shared" si="39"/>
        <v>-3.25</v>
      </c>
      <c r="J61" s="87">
        <f t="shared" si="39"/>
        <v>0.92592592592592593</v>
      </c>
      <c r="K61" s="87">
        <f t="shared" si="39"/>
        <v>7.5</v>
      </c>
      <c r="L61" s="87">
        <f t="shared" si="39"/>
        <v>-10.692307692307692</v>
      </c>
      <c r="M61" s="87">
        <f t="shared" si="39"/>
        <v>-0.12698412698412698</v>
      </c>
      <c r="N61" s="87">
        <f t="shared" si="39"/>
        <v>-5.6338028169014086E-2</v>
      </c>
      <c r="O61" s="87">
        <f t="shared" si="39"/>
        <v>-6.6666666666666671E-3</v>
      </c>
      <c r="P61" s="87">
        <f t="shared" si="39"/>
        <v>2.0662251655629138</v>
      </c>
      <c r="Q61" s="87">
        <f t="shared" si="39"/>
        <v>0.47204968944099379</v>
      </c>
      <c r="R61" s="87">
        <f t="shared" si="39"/>
        <v>0.29113924050632911</v>
      </c>
      <c r="S61" s="87">
        <f t="shared" si="39"/>
        <v>-0.53921568627450978</v>
      </c>
      <c r="T61" s="87">
        <f t="shared" si="39"/>
        <v>-1.0070921985815602</v>
      </c>
      <c r="U61" s="87">
        <f t="shared" si="39"/>
        <v>-120</v>
      </c>
      <c r="V61" s="87">
        <f t="shared" si="39"/>
        <v>-2.1570247933884299</v>
      </c>
      <c r="W61" s="87">
        <f t="shared" si="39"/>
        <v>0.15968586387434555</v>
      </c>
      <c r="X61" s="87">
        <f t="shared" si="39"/>
        <v>1.0373831775700935</v>
      </c>
      <c r="Y61" s="87">
        <f t="shared" si="39"/>
        <v>6.833333333333333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263" priority="19" stopIfTrue="1" operator="lessThan">
      <formula>0</formula>
    </cfRule>
  </conditionalFormatting>
  <conditionalFormatting sqref="B50:B52 C52:Y52">
    <cfRule type="cellIs" dxfId="262" priority="18" stopIfTrue="1" operator="lessThan">
      <formula>0</formula>
    </cfRule>
  </conditionalFormatting>
  <conditionalFormatting sqref="B19:Y29 Z34:HI35 Z51:HI53">
    <cfRule type="cellIs" dxfId="261" priority="21" stopIfTrue="1" operator="lessThan">
      <formula>0</formula>
    </cfRule>
  </conditionalFormatting>
  <conditionalFormatting sqref="B48:Y56 A57:U57 B59:Y59">
    <cfRule type="cellIs" dxfId="260" priority="4" stopIfTrue="1" operator="lessThan">
      <formula>0</formula>
    </cfRule>
  </conditionalFormatting>
  <conditionalFormatting sqref="B61:Y61">
    <cfRule type="cellIs" dxfId="259" priority="3" stopIfTrue="1" operator="lessThan">
      <formula>0</formula>
    </cfRule>
  </conditionalFormatting>
  <conditionalFormatting sqref="C19:Y23">
    <cfRule type="cellIs" dxfId="258" priority="2" operator="lessThan">
      <formula>0</formula>
    </cfRule>
  </conditionalFormatting>
  <conditionalFormatting sqref="C46:Y50">
    <cfRule type="cellIs" dxfId="257" priority="1" operator="lessThan">
      <formula>0</formula>
    </cfRule>
  </conditionalFormatting>
  <conditionalFormatting sqref="M34:P34">
    <cfRule type="cellIs" dxfId="256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86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192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1033</v>
      </c>
      <c r="J5" s="42">
        <v>1196</v>
      </c>
      <c r="K5" s="42">
        <v>1420</v>
      </c>
      <c r="L5" s="42">
        <v>1052</v>
      </c>
      <c r="M5" s="42">
        <v>1326</v>
      </c>
      <c r="N5" s="42">
        <v>1434</v>
      </c>
      <c r="O5" s="42">
        <v>1539</v>
      </c>
      <c r="P5" s="42">
        <v>1449</v>
      </c>
      <c r="Q5" s="42">
        <v>1410</v>
      </c>
      <c r="R5" s="42">
        <v>1707</v>
      </c>
      <c r="S5" s="42">
        <v>1929</v>
      </c>
      <c r="T5" s="42">
        <v>2054</v>
      </c>
      <c r="U5" s="42">
        <v>2069</v>
      </c>
      <c r="V5" s="42">
        <v>2021</v>
      </c>
      <c r="W5" s="42">
        <v>1674</v>
      </c>
      <c r="X5" s="42">
        <v>2512</v>
      </c>
      <c r="Y5" s="42">
        <v>3103</v>
      </c>
    </row>
    <row r="6" spans="1:25" x14ac:dyDescent="0.3">
      <c r="A6" s="67" t="s">
        <v>113</v>
      </c>
      <c r="B6" s="42">
        <v>374</v>
      </c>
      <c r="C6" s="42">
        <v>380</v>
      </c>
      <c r="D6" s="42">
        <v>448</v>
      </c>
      <c r="E6" s="42">
        <v>438</v>
      </c>
      <c r="F6" s="68">
        <v>503</v>
      </c>
      <c r="G6" s="68">
        <v>595</v>
      </c>
      <c r="H6" s="68">
        <v>628</v>
      </c>
      <c r="I6" s="68">
        <v>755</v>
      </c>
      <c r="J6" s="68">
        <v>894</v>
      </c>
      <c r="K6" s="68">
        <v>1100</v>
      </c>
      <c r="L6" s="68">
        <v>717</v>
      </c>
      <c r="M6" s="68">
        <v>981</v>
      </c>
      <c r="N6" s="68">
        <v>1058</v>
      </c>
      <c r="O6" s="68">
        <v>1128</v>
      </c>
      <c r="P6" s="68">
        <v>1060</v>
      </c>
      <c r="Q6" s="68">
        <v>1009</v>
      </c>
      <c r="R6" s="42">
        <v>1268</v>
      </c>
      <c r="S6" s="42">
        <v>1480</v>
      </c>
      <c r="T6" s="42">
        <v>1586</v>
      </c>
      <c r="U6" s="42">
        <v>1630</v>
      </c>
      <c r="V6" s="42">
        <v>1618</v>
      </c>
      <c r="W6" s="42">
        <v>1425</v>
      </c>
      <c r="X6" s="42">
        <v>2158</v>
      </c>
      <c r="Y6" s="42">
        <v>2655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278</v>
      </c>
      <c r="J7" s="68">
        <v>301</v>
      </c>
      <c r="K7" s="68">
        <v>319</v>
      </c>
      <c r="L7" s="68">
        <v>334</v>
      </c>
      <c r="M7" s="68">
        <v>345</v>
      </c>
      <c r="N7" s="68">
        <v>375</v>
      </c>
      <c r="O7" s="68">
        <v>411</v>
      </c>
      <c r="P7" s="68">
        <v>389</v>
      </c>
      <c r="Q7" s="42">
        <v>401</v>
      </c>
      <c r="R7" s="42">
        <v>440</v>
      </c>
      <c r="S7" s="42">
        <v>449</v>
      </c>
      <c r="T7" s="42">
        <v>468</v>
      </c>
      <c r="U7" s="42">
        <v>438</v>
      </c>
      <c r="V7" s="42">
        <v>403</v>
      </c>
      <c r="W7" s="42">
        <v>249</v>
      </c>
      <c r="X7" s="42">
        <v>354</v>
      </c>
      <c r="Y7" s="42">
        <v>448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184</v>
      </c>
      <c r="J8" s="3">
        <f t="shared" si="0"/>
        <v>193</v>
      </c>
      <c r="K8" s="3">
        <f t="shared" si="0"/>
        <v>195</v>
      </c>
      <c r="L8" s="3">
        <f t="shared" si="0"/>
        <v>183</v>
      </c>
      <c r="M8" s="3">
        <f t="shared" si="0"/>
        <v>199</v>
      </c>
      <c r="N8" s="3">
        <f t="shared" si="0"/>
        <v>200</v>
      </c>
      <c r="O8" s="3">
        <f t="shared" si="0"/>
        <v>217</v>
      </c>
      <c r="P8" s="3">
        <f t="shared" si="0"/>
        <v>238</v>
      </c>
      <c r="Q8" s="3">
        <f t="shared" si="0"/>
        <v>253</v>
      </c>
      <c r="R8" s="3">
        <f t="shared" si="0"/>
        <v>285</v>
      </c>
      <c r="S8" s="3">
        <f t="shared" si="0"/>
        <v>283</v>
      </c>
      <c r="T8" s="3">
        <f t="shared" si="0"/>
        <v>280</v>
      </c>
      <c r="U8" s="3">
        <f t="shared" si="0"/>
        <v>267</v>
      </c>
      <c r="V8" s="3">
        <f t="shared" si="0"/>
        <v>259</v>
      </c>
      <c r="W8" s="3">
        <f t="shared" ref="W8:X8" si="1">W9+W17</f>
        <v>87</v>
      </c>
      <c r="X8" s="3">
        <f t="shared" si="1"/>
        <v>171</v>
      </c>
      <c r="Y8" s="3">
        <f t="shared" ref="Y8" si="2">Y9+Y17</f>
        <v>204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122</v>
      </c>
      <c r="J9" s="68">
        <v>134</v>
      </c>
      <c r="K9" s="68">
        <v>139</v>
      </c>
      <c r="L9" s="68">
        <v>130</v>
      </c>
      <c r="M9" s="68">
        <v>129</v>
      </c>
      <c r="N9" s="68">
        <v>126</v>
      </c>
      <c r="O9" s="68">
        <v>142</v>
      </c>
      <c r="P9" s="68">
        <v>152</v>
      </c>
      <c r="Q9" s="68">
        <v>161</v>
      </c>
      <c r="R9" s="42">
        <v>183</v>
      </c>
      <c r="S9" s="42">
        <v>189</v>
      </c>
      <c r="T9" s="42">
        <v>184</v>
      </c>
      <c r="U9" s="42">
        <v>195</v>
      </c>
      <c r="V9" s="42">
        <v>196</v>
      </c>
      <c r="W9" s="42">
        <v>68</v>
      </c>
      <c r="X9" s="42">
        <v>137</v>
      </c>
      <c r="Y9" s="42">
        <v>160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53</v>
      </c>
      <c r="J10" s="68">
        <v>55</v>
      </c>
      <c r="K10" s="68">
        <v>54</v>
      </c>
      <c r="L10" s="68">
        <v>46</v>
      </c>
      <c r="M10" s="68">
        <v>38</v>
      </c>
      <c r="N10" s="68">
        <v>33</v>
      </c>
      <c r="O10" s="68">
        <v>34</v>
      </c>
      <c r="P10" s="68">
        <v>32</v>
      </c>
      <c r="Q10" s="68">
        <v>31</v>
      </c>
      <c r="R10" s="42">
        <v>33</v>
      </c>
      <c r="S10" s="42">
        <v>32</v>
      </c>
      <c r="T10" s="42">
        <v>28</v>
      </c>
      <c r="U10" s="42">
        <v>29</v>
      </c>
      <c r="V10" s="42">
        <v>30</v>
      </c>
      <c r="W10" s="42">
        <v>16</v>
      </c>
      <c r="X10" s="42">
        <v>25</v>
      </c>
      <c r="Y10" s="42">
        <v>29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11</v>
      </c>
      <c r="J11" s="68">
        <v>10</v>
      </c>
      <c r="K11" s="68">
        <v>11</v>
      </c>
      <c r="L11" s="68">
        <v>8</v>
      </c>
      <c r="M11" s="68">
        <v>4</v>
      </c>
      <c r="N11" s="68">
        <v>4</v>
      </c>
      <c r="O11" s="68">
        <v>5</v>
      </c>
      <c r="P11" s="68">
        <v>5</v>
      </c>
      <c r="Q11" s="68">
        <v>6</v>
      </c>
      <c r="R11" s="42">
        <v>6</v>
      </c>
      <c r="S11" s="42">
        <v>7</v>
      </c>
      <c r="T11" s="42">
        <v>8</v>
      </c>
      <c r="U11" s="42">
        <v>8</v>
      </c>
      <c r="V11" s="42">
        <v>11</v>
      </c>
      <c r="W11" s="42">
        <v>12</v>
      </c>
      <c r="X11" s="42">
        <v>14</v>
      </c>
      <c r="Y11" s="42">
        <v>17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42</v>
      </c>
      <c r="J12" s="68">
        <v>45</v>
      </c>
      <c r="K12" s="68">
        <v>43</v>
      </c>
      <c r="L12" s="68">
        <v>38</v>
      </c>
      <c r="M12" s="68">
        <v>34</v>
      </c>
      <c r="N12" s="68">
        <v>29</v>
      </c>
      <c r="O12" s="68">
        <v>29</v>
      </c>
      <c r="P12" s="68">
        <v>27</v>
      </c>
      <c r="Q12" s="68">
        <v>25</v>
      </c>
      <c r="R12" s="42">
        <v>27</v>
      </c>
      <c r="S12" s="42">
        <v>25</v>
      </c>
      <c r="T12" s="42">
        <v>20</v>
      </c>
      <c r="U12" s="42">
        <v>21</v>
      </c>
      <c r="V12" s="42">
        <v>19</v>
      </c>
      <c r="W12" s="42">
        <v>4</v>
      </c>
      <c r="X12" s="42">
        <v>10</v>
      </c>
      <c r="Y12" s="42">
        <v>12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70</v>
      </c>
      <c r="J13" s="68">
        <v>79</v>
      </c>
      <c r="K13" s="68">
        <v>85</v>
      </c>
      <c r="L13" s="68">
        <v>84</v>
      </c>
      <c r="M13" s="68">
        <v>91</v>
      </c>
      <c r="N13" s="68">
        <v>93</v>
      </c>
      <c r="O13" s="68">
        <v>108</v>
      </c>
      <c r="P13" s="68">
        <v>120</v>
      </c>
      <c r="Q13" s="68">
        <v>130</v>
      </c>
      <c r="R13" s="42">
        <v>150</v>
      </c>
      <c r="S13" s="42">
        <v>157</v>
      </c>
      <c r="T13" s="42">
        <v>156</v>
      </c>
      <c r="U13" s="42">
        <v>166</v>
      </c>
      <c r="V13" s="42">
        <v>165</v>
      </c>
      <c r="W13" s="42">
        <v>52</v>
      </c>
      <c r="X13" s="42">
        <v>113</v>
      </c>
      <c r="Y13" s="42">
        <v>131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4</v>
      </c>
      <c r="J14" s="68">
        <v>4</v>
      </c>
      <c r="K14" s="68">
        <v>4</v>
      </c>
      <c r="L14" s="68">
        <v>4</v>
      </c>
      <c r="M14" s="68">
        <v>4</v>
      </c>
      <c r="N14" s="68">
        <v>3</v>
      </c>
      <c r="O14" s="68">
        <v>3</v>
      </c>
      <c r="P14" s="68">
        <v>3</v>
      </c>
      <c r="Q14" s="68">
        <v>3</v>
      </c>
      <c r="R14" s="42">
        <v>3</v>
      </c>
      <c r="S14" s="42">
        <v>3</v>
      </c>
      <c r="T14" s="42">
        <v>3</v>
      </c>
      <c r="U14" s="42">
        <v>3</v>
      </c>
      <c r="V14" s="42">
        <v>3</v>
      </c>
      <c r="W14" s="42">
        <v>1</v>
      </c>
      <c r="X14" s="42">
        <v>1</v>
      </c>
      <c r="Y14" s="42">
        <v>1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8</v>
      </c>
      <c r="J15" s="68">
        <v>9</v>
      </c>
      <c r="K15" s="68">
        <v>9</v>
      </c>
      <c r="L15" s="68">
        <v>9</v>
      </c>
      <c r="M15" s="68">
        <v>10</v>
      </c>
      <c r="N15" s="68">
        <v>10</v>
      </c>
      <c r="O15" s="68">
        <v>11</v>
      </c>
      <c r="P15" s="68">
        <v>12</v>
      </c>
      <c r="Q15" s="68">
        <v>12</v>
      </c>
      <c r="R15" s="42">
        <v>12</v>
      </c>
      <c r="S15" s="42">
        <v>13</v>
      </c>
      <c r="T15" s="42">
        <v>14</v>
      </c>
      <c r="U15" s="42">
        <v>16</v>
      </c>
      <c r="V15" s="42">
        <v>19</v>
      </c>
      <c r="W15" s="42">
        <v>17</v>
      </c>
      <c r="X15" s="42">
        <v>17</v>
      </c>
      <c r="Y15" s="42">
        <v>20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58</v>
      </c>
      <c r="J16" s="68">
        <v>66</v>
      </c>
      <c r="K16" s="68">
        <v>72</v>
      </c>
      <c r="L16" s="68">
        <v>71</v>
      </c>
      <c r="M16" s="68">
        <v>77</v>
      </c>
      <c r="N16" s="68">
        <v>79</v>
      </c>
      <c r="O16" s="68">
        <v>94</v>
      </c>
      <c r="P16" s="68">
        <v>105</v>
      </c>
      <c r="Q16" s="68">
        <v>116</v>
      </c>
      <c r="R16" s="42">
        <v>135</v>
      </c>
      <c r="S16" s="42">
        <v>140</v>
      </c>
      <c r="T16" s="42">
        <v>138</v>
      </c>
      <c r="U16" s="42">
        <v>147</v>
      </c>
      <c r="V16" s="42">
        <v>143</v>
      </c>
      <c r="W16" s="42">
        <v>34</v>
      </c>
      <c r="X16" s="42">
        <v>95</v>
      </c>
      <c r="Y16" s="42">
        <v>110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62</v>
      </c>
      <c r="J17" s="68">
        <v>59</v>
      </c>
      <c r="K17" s="68">
        <v>56</v>
      </c>
      <c r="L17" s="68">
        <v>53</v>
      </c>
      <c r="M17" s="68">
        <v>70</v>
      </c>
      <c r="N17" s="68">
        <v>74</v>
      </c>
      <c r="O17" s="68">
        <v>75</v>
      </c>
      <c r="P17" s="68">
        <v>86</v>
      </c>
      <c r="Q17" s="68">
        <v>92</v>
      </c>
      <c r="R17" s="42">
        <v>102</v>
      </c>
      <c r="S17" s="42">
        <v>94</v>
      </c>
      <c r="T17" s="42">
        <v>96</v>
      </c>
      <c r="U17" s="42">
        <v>72</v>
      </c>
      <c r="V17" s="42">
        <v>63</v>
      </c>
      <c r="W17" s="42">
        <v>19</v>
      </c>
      <c r="X17" s="42">
        <v>34</v>
      </c>
      <c r="Y17" s="42">
        <v>44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4.8913043478260976E-2</v>
      </c>
      <c r="K19" s="89">
        <f t="shared" si="3"/>
        <v>1.0362694300518172E-2</v>
      </c>
      <c r="L19" s="89">
        <f t="shared" si="3"/>
        <v>-6.1538461538461542E-2</v>
      </c>
      <c r="M19" s="89">
        <f t="shared" si="3"/>
        <v>8.7431693989071135E-2</v>
      </c>
      <c r="N19" s="89">
        <f t="shared" si="3"/>
        <v>5.0251256281406143E-3</v>
      </c>
      <c r="O19" s="89">
        <f t="shared" si="3"/>
        <v>8.4999999999999964E-2</v>
      </c>
      <c r="P19" s="89">
        <f t="shared" si="3"/>
        <v>9.6774193548387011E-2</v>
      </c>
      <c r="Q19" s="89">
        <f t="shared" si="3"/>
        <v>6.3025210084033612E-2</v>
      </c>
      <c r="R19" s="89">
        <f t="shared" si="3"/>
        <v>0.12648221343873511</v>
      </c>
      <c r="S19" s="89">
        <f t="shared" si="3"/>
        <v>-7.0175438596491446E-3</v>
      </c>
      <c r="T19" s="89">
        <f t="shared" si="3"/>
        <v>-1.0600706713780883E-2</v>
      </c>
      <c r="U19" s="89">
        <f t="shared" si="3"/>
        <v>-4.6428571428571375E-2</v>
      </c>
      <c r="V19" s="89">
        <f t="shared" si="3"/>
        <v>-2.9962546816479363E-2</v>
      </c>
      <c r="W19" s="89">
        <f t="shared" si="3"/>
        <v>-0.6640926640926641</v>
      </c>
      <c r="X19" s="89">
        <f t="shared" si="3"/>
        <v>0.96551724137931028</v>
      </c>
      <c r="Y19" s="89">
        <f t="shared" si="3"/>
        <v>0.19298245614035081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9.8360655737705027E-2</v>
      </c>
      <c r="K20" s="89">
        <f t="shared" si="3"/>
        <v>3.7313432835820892E-2</v>
      </c>
      <c r="L20" s="89">
        <f t="shared" si="3"/>
        <v>-6.4748201438848962E-2</v>
      </c>
      <c r="M20" s="89">
        <f t="shared" si="3"/>
        <v>-7.692307692307665E-3</v>
      </c>
      <c r="N20" s="89">
        <f t="shared" si="3"/>
        <v>-2.3255813953488413E-2</v>
      </c>
      <c r="O20" s="89">
        <f t="shared" si="3"/>
        <v>0.12698412698412698</v>
      </c>
      <c r="P20" s="89">
        <f t="shared" si="3"/>
        <v>7.0422535211267512E-2</v>
      </c>
      <c r="Q20" s="89">
        <f t="shared" si="3"/>
        <v>5.921052631578938E-2</v>
      </c>
      <c r="R20" s="89">
        <f t="shared" si="3"/>
        <v>0.13664596273291929</v>
      </c>
      <c r="S20" s="89">
        <f t="shared" si="3"/>
        <v>3.2786885245901676E-2</v>
      </c>
      <c r="T20" s="89">
        <f t="shared" si="3"/>
        <v>-2.6455026455026509E-2</v>
      </c>
      <c r="U20" s="89">
        <f t="shared" si="3"/>
        <v>5.9782608695652106E-2</v>
      </c>
      <c r="V20" s="89">
        <f t="shared" si="3"/>
        <v>5.12820512820511E-3</v>
      </c>
      <c r="W20" s="89">
        <f t="shared" si="3"/>
        <v>-0.65306122448979598</v>
      </c>
      <c r="X20" s="89">
        <f t="shared" si="3"/>
        <v>1.0147058823529411</v>
      </c>
      <c r="Y20" s="89">
        <f t="shared" si="3"/>
        <v>0.16788321167883202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3.7735849056603765E-2</v>
      </c>
      <c r="K21" s="89">
        <f t="shared" si="3"/>
        <v>-1.8181818181818188E-2</v>
      </c>
      <c r="L21" s="89">
        <f t="shared" si="3"/>
        <v>-0.14814814814814814</v>
      </c>
      <c r="M21" s="89">
        <f t="shared" si="3"/>
        <v>-0.17391304347826086</v>
      </c>
      <c r="N21" s="89">
        <f t="shared" si="3"/>
        <v>-0.13157894736842102</v>
      </c>
      <c r="O21" s="89">
        <f t="shared" si="3"/>
        <v>3.0303030303030276E-2</v>
      </c>
      <c r="P21" s="89">
        <f t="shared" si="3"/>
        <v>-5.8823529411764719E-2</v>
      </c>
      <c r="Q21" s="89">
        <f t="shared" si="3"/>
        <v>-3.125E-2</v>
      </c>
      <c r="R21" s="89">
        <f t="shared" si="3"/>
        <v>6.4516129032258007E-2</v>
      </c>
      <c r="S21" s="89">
        <f t="shared" si="3"/>
        <v>-3.0303030303030276E-2</v>
      </c>
      <c r="T21" s="89">
        <f t="shared" si="3"/>
        <v>-0.125</v>
      </c>
      <c r="U21" s="89">
        <f t="shared" si="3"/>
        <v>3.5714285714285809E-2</v>
      </c>
      <c r="V21" s="89">
        <f t="shared" si="3"/>
        <v>3.4482758620689724E-2</v>
      </c>
      <c r="W21" s="89">
        <f t="shared" si="3"/>
        <v>-0.46666666666666667</v>
      </c>
      <c r="X21" s="89">
        <f t="shared" si="3"/>
        <v>0.5625</v>
      </c>
      <c r="Y21" s="89">
        <f t="shared" si="3"/>
        <v>0.15999999999999992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0.12857142857142856</v>
      </c>
      <c r="K22" s="89">
        <f t="shared" si="4"/>
        <v>7.5949367088607556E-2</v>
      </c>
      <c r="L22" s="89">
        <f t="shared" si="4"/>
        <v>-1.1764705882352899E-2</v>
      </c>
      <c r="M22" s="89">
        <f t="shared" si="4"/>
        <v>8.3333333333333259E-2</v>
      </c>
      <c r="N22" s="89">
        <f t="shared" si="4"/>
        <v>2.19780219780219E-2</v>
      </c>
      <c r="O22" s="89">
        <f t="shared" si="4"/>
        <v>0.16129032258064524</v>
      </c>
      <c r="P22" s="89">
        <f t="shared" si="4"/>
        <v>0.11111111111111116</v>
      </c>
      <c r="Q22" s="89">
        <f t="shared" si="4"/>
        <v>8.3333333333333259E-2</v>
      </c>
      <c r="R22" s="89">
        <f t="shared" si="4"/>
        <v>0.15384615384615374</v>
      </c>
      <c r="S22" s="89">
        <f t="shared" si="4"/>
        <v>4.6666666666666634E-2</v>
      </c>
      <c r="T22" s="89">
        <f t="shared" si="4"/>
        <v>-6.3694267515923553E-3</v>
      </c>
      <c r="U22" s="89">
        <f t="shared" si="4"/>
        <v>6.4102564102564097E-2</v>
      </c>
      <c r="V22" s="89">
        <f t="shared" si="4"/>
        <v>-6.0240963855421326E-3</v>
      </c>
      <c r="W22" s="89">
        <f t="shared" si="4"/>
        <v>-0.68484848484848482</v>
      </c>
      <c r="X22" s="89">
        <f t="shared" si="4"/>
        <v>1.1730769230769229</v>
      </c>
      <c r="Y22" s="89">
        <f t="shared" si="4"/>
        <v>0.15929203539823011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-4.8387096774193505E-2</v>
      </c>
      <c r="K23" s="89">
        <f t="shared" si="5"/>
        <v>-5.084745762711862E-2</v>
      </c>
      <c r="L23" s="89">
        <f t="shared" si="5"/>
        <v>-5.3571428571428603E-2</v>
      </c>
      <c r="M23" s="89">
        <f t="shared" si="5"/>
        <v>0.320754716981132</v>
      </c>
      <c r="N23" s="89">
        <f t="shared" si="5"/>
        <v>5.7142857142857162E-2</v>
      </c>
      <c r="O23" s="89">
        <f t="shared" si="5"/>
        <v>1.3513513513513598E-2</v>
      </c>
      <c r="P23" s="89">
        <f t="shared" si="5"/>
        <v>0.14666666666666672</v>
      </c>
      <c r="Q23" s="89">
        <f t="shared" si="5"/>
        <v>6.9767441860465018E-2</v>
      </c>
      <c r="R23" s="89">
        <f t="shared" si="5"/>
        <v>0.10869565217391308</v>
      </c>
      <c r="S23" s="89">
        <f t="shared" si="5"/>
        <v>-7.8431372549019662E-2</v>
      </c>
      <c r="T23" s="89">
        <f t="shared" si="5"/>
        <v>2.1276595744680771E-2</v>
      </c>
      <c r="U23" s="89">
        <f t="shared" si="5"/>
        <v>-0.25</v>
      </c>
      <c r="V23" s="89">
        <f t="shared" si="5"/>
        <v>-0.125</v>
      </c>
      <c r="W23" s="89">
        <f t="shared" si="5"/>
        <v>-0.69841269841269837</v>
      </c>
      <c r="X23" s="89">
        <f t="shared" si="5"/>
        <v>0.78947368421052633</v>
      </c>
      <c r="Y23" s="89">
        <f t="shared" si="5"/>
        <v>0.29411764705882359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0.1781219748305905</v>
      </c>
      <c r="J25" s="89">
        <f t="shared" si="6"/>
        <v>0.16137123745819398</v>
      </c>
      <c r="K25" s="89">
        <f t="shared" si="6"/>
        <v>0.13732394366197184</v>
      </c>
      <c r="L25" s="89">
        <f t="shared" si="6"/>
        <v>0.17395437262357413</v>
      </c>
      <c r="M25" s="89">
        <f t="shared" si="6"/>
        <v>0.15007541478129713</v>
      </c>
      <c r="N25" s="89">
        <f t="shared" si="6"/>
        <v>0.1394700139470014</v>
      </c>
      <c r="O25" s="89">
        <f t="shared" si="6"/>
        <v>0.14100064977257959</v>
      </c>
      <c r="P25" s="89">
        <f t="shared" si="6"/>
        <v>0.16425120772946861</v>
      </c>
      <c r="Q25" s="89">
        <f t="shared" si="6"/>
        <v>0.17943262411347519</v>
      </c>
      <c r="R25" s="89">
        <f t="shared" si="6"/>
        <v>0.16695957820738136</v>
      </c>
      <c r="S25" s="89">
        <f t="shared" si="6"/>
        <v>0.14670813893208917</v>
      </c>
      <c r="T25" s="89">
        <f t="shared" si="6"/>
        <v>0.13631937682570594</v>
      </c>
      <c r="U25" s="89">
        <f t="shared" si="6"/>
        <v>0.1290478492025133</v>
      </c>
      <c r="V25" s="89">
        <f t="shared" si="6"/>
        <v>0.12815437902028698</v>
      </c>
      <c r="W25" s="89">
        <f t="shared" ref="W25:X25" si="7">W8/W5</f>
        <v>5.197132616487455E-2</v>
      </c>
      <c r="X25" s="89">
        <f t="shared" si="7"/>
        <v>6.8073248407643311E-2</v>
      </c>
      <c r="Y25" s="89">
        <f t="shared" ref="Y25" si="8">Y8/Y5</f>
        <v>6.5742829519819523E-2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0.66187050359712229</v>
      </c>
      <c r="J26" s="89">
        <f t="shared" si="9"/>
        <v>0.64119601328903653</v>
      </c>
      <c r="K26" s="89">
        <f t="shared" si="9"/>
        <v>0.61128526645768022</v>
      </c>
      <c r="L26" s="89">
        <f t="shared" si="9"/>
        <v>0.54790419161676651</v>
      </c>
      <c r="M26" s="89">
        <f t="shared" si="9"/>
        <v>0.57681159420289851</v>
      </c>
      <c r="N26" s="89">
        <f t="shared" si="9"/>
        <v>0.53333333333333333</v>
      </c>
      <c r="O26" s="89">
        <f t="shared" si="9"/>
        <v>0.52798053527980537</v>
      </c>
      <c r="P26" s="89">
        <f t="shared" si="9"/>
        <v>0.61182519280205661</v>
      </c>
      <c r="Q26" s="89">
        <f t="shared" si="9"/>
        <v>0.63092269326683292</v>
      </c>
      <c r="R26" s="89">
        <f t="shared" si="9"/>
        <v>0.64772727272727271</v>
      </c>
      <c r="S26" s="89">
        <f t="shared" si="9"/>
        <v>0.63028953229398665</v>
      </c>
      <c r="T26" s="89">
        <f t="shared" si="9"/>
        <v>0.59829059829059827</v>
      </c>
      <c r="U26" s="89">
        <f t="shared" si="9"/>
        <v>0.6095890410958904</v>
      </c>
      <c r="V26" s="89">
        <f t="shared" si="9"/>
        <v>0.64267990074441683</v>
      </c>
      <c r="W26" s="89">
        <f t="shared" ref="W26:X26" si="10">W8/W7</f>
        <v>0.3493975903614458</v>
      </c>
      <c r="X26" s="89">
        <f t="shared" si="10"/>
        <v>0.48305084745762711</v>
      </c>
      <c r="Y26" s="89">
        <f t="shared" ref="Y26" si="11">Y8/Y7</f>
        <v>0.45535714285714285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4.3478260869565216E-2</v>
      </c>
      <c r="J28" s="89">
        <f t="shared" si="12"/>
        <v>4.6632124352331605E-2</v>
      </c>
      <c r="K28" s="89">
        <f t="shared" si="12"/>
        <v>4.6153846153846156E-2</v>
      </c>
      <c r="L28" s="89">
        <f t="shared" si="12"/>
        <v>4.9180327868852458E-2</v>
      </c>
      <c r="M28" s="89">
        <f t="shared" si="12"/>
        <v>5.0251256281407038E-2</v>
      </c>
      <c r="N28" s="89">
        <f t="shared" si="12"/>
        <v>0.05</v>
      </c>
      <c r="O28" s="89">
        <f t="shared" si="12"/>
        <v>5.0691244239631339E-2</v>
      </c>
      <c r="P28" s="89">
        <f t="shared" si="12"/>
        <v>5.0420168067226892E-2</v>
      </c>
      <c r="Q28" s="89">
        <f t="shared" si="12"/>
        <v>4.7430830039525688E-2</v>
      </c>
      <c r="R28" s="89">
        <f t="shared" si="12"/>
        <v>4.2105263157894736E-2</v>
      </c>
      <c r="S28" s="89">
        <f t="shared" si="12"/>
        <v>4.5936395759717315E-2</v>
      </c>
      <c r="T28" s="89">
        <f t="shared" si="12"/>
        <v>0.05</v>
      </c>
      <c r="U28" s="89">
        <f t="shared" si="12"/>
        <v>5.9925093632958802E-2</v>
      </c>
      <c r="V28" s="89">
        <f t="shared" si="12"/>
        <v>7.3359073359073365E-2</v>
      </c>
      <c r="W28" s="89">
        <f t="shared" ref="W28:X28" si="13">W15/W8</f>
        <v>0.19540229885057472</v>
      </c>
      <c r="X28" s="89">
        <f t="shared" si="13"/>
        <v>9.9415204678362568E-2</v>
      </c>
      <c r="Y28" s="89">
        <f t="shared" ref="Y28" si="14">Y15/Y8</f>
        <v>9.8039215686274508E-2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0.28804347826086957</v>
      </c>
      <c r="J29" s="89">
        <f t="shared" si="15"/>
        <v>0.28497409326424872</v>
      </c>
      <c r="K29" s="89">
        <f t="shared" si="15"/>
        <v>0.27692307692307694</v>
      </c>
      <c r="L29" s="89">
        <f t="shared" si="15"/>
        <v>0.25136612021857924</v>
      </c>
      <c r="M29" s="89">
        <f t="shared" si="15"/>
        <v>0.19095477386934673</v>
      </c>
      <c r="N29" s="89">
        <f t="shared" si="15"/>
        <v>0.16500000000000001</v>
      </c>
      <c r="O29" s="89">
        <f t="shared" si="15"/>
        <v>0.15668202764976957</v>
      </c>
      <c r="P29" s="89">
        <f t="shared" si="15"/>
        <v>0.13445378151260504</v>
      </c>
      <c r="Q29" s="89">
        <f t="shared" si="15"/>
        <v>0.1225296442687747</v>
      </c>
      <c r="R29" s="89">
        <f t="shared" si="15"/>
        <v>0.11578947368421053</v>
      </c>
      <c r="S29" s="89">
        <f t="shared" si="15"/>
        <v>0.11307420494699646</v>
      </c>
      <c r="T29" s="89">
        <f t="shared" si="15"/>
        <v>0.1</v>
      </c>
      <c r="U29" s="89">
        <f t="shared" si="15"/>
        <v>0.10861423220973783</v>
      </c>
      <c r="V29" s="89">
        <f t="shared" si="15"/>
        <v>0.11583011583011583</v>
      </c>
      <c r="W29" s="89">
        <f t="shared" ref="W29:X29" si="16">W10/W8</f>
        <v>0.18390804597701149</v>
      </c>
      <c r="X29" s="89">
        <f t="shared" si="16"/>
        <v>0.14619883040935672</v>
      </c>
      <c r="Y29" s="89">
        <f t="shared" ref="Y29" si="17">Y10/Y8</f>
        <v>0.14215686274509803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1868</v>
      </c>
      <c r="J32" s="42">
        <v>1945</v>
      </c>
      <c r="K32" s="42">
        <v>2101</v>
      </c>
      <c r="L32" s="42">
        <v>2025</v>
      </c>
      <c r="M32" s="42">
        <v>2411</v>
      </c>
      <c r="N32" s="42">
        <v>3089</v>
      </c>
      <c r="O32" s="42">
        <v>3312</v>
      </c>
      <c r="P32" s="42">
        <v>3336</v>
      </c>
      <c r="Q32" s="42">
        <v>3664</v>
      </c>
      <c r="R32" s="42">
        <v>3781</v>
      </c>
      <c r="S32" s="42">
        <v>3948</v>
      </c>
      <c r="T32" s="42">
        <v>3886</v>
      </c>
      <c r="U32" s="42">
        <v>3922</v>
      </c>
      <c r="V32" s="42">
        <v>4283</v>
      </c>
      <c r="W32" s="42">
        <v>3803</v>
      </c>
      <c r="X32" s="42">
        <v>4969</v>
      </c>
      <c r="Y32" s="42">
        <v>6130</v>
      </c>
    </row>
    <row r="33" spans="1:25" x14ac:dyDescent="0.3">
      <c r="A33" s="16" t="s">
        <v>116</v>
      </c>
      <c r="B33" s="42">
        <v>498</v>
      </c>
      <c r="C33" s="42">
        <v>596</v>
      </c>
      <c r="D33" s="42">
        <v>609</v>
      </c>
      <c r="E33" s="42">
        <v>686</v>
      </c>
      <c r="F33" s="68">
        <v>779</v>
      </c>
      <c r="G33" s="68">
        <v>1001</v>
      </c>
      <c r="H33" s="68">
        <v>1195</v>
      </c>
      <c r="I33" s="68">
        <v>1542</v>
      </c>
      <c r="J33" s="68">
        <v>1618</v>
      </c>
      <c r="K33" s="68">
        <v>1724</v>
      </c>
      <c r="L33" s="68">
        <v>1625</v>
      </c>
      <c r="M33" s="68">
        <v>2027</v>
      </c>
      <c r="N33" s="68">
        <v>2627</v>
      </c>
      <c r="O33" s="68">
        <v>2770</v>
      </c>
      <c r="P33" s="68">
        <v>2829</v>
      </c>
      <c r="Q33" s="68">
        <v>3126</v>
      </c>
      <c r="R33" s="42">
        <v>3202</v>
      </c>
      <c r="S33" s="42">
        <v>3305</v>
      </c>
      <c r="T33" s="42">
        <v>3267</v>
      </c>
      <c r="U33" s="42">
        <v>3510</v>
      </c>
      <c r="V33" s="42">
        <v>3876</v>
      </c>
      <c r="W33" s="42">
        <v>3552</v>
      </c>
      <c r="X33" s="42">
        <v>4663</v>
      </c>
      <c r="Y33" s="42">
        <v>5754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327</v>
      </c>
      <c r="J34" s="68">
        <v>326</v>
      </c>
      <c r="K34" s="68">
        <v>377</v>
      </c>
      <c r="L34" s="68">
        <v>400</v>
      </c>
      <c r="M34" s="68">
        <v>384</v>
      </c>
      <c r="N34" s="68">
        <v>462</v>
      </c>
      <c r="O34" s="68">
        <v>542</v>
      </c>
      <c r="P34" s="68">
        <v>507</v>
      </c>
      <c r="Q34" s="42">
        <v>538</v>
      </c>
      <c r="R34" s="42">
        <v>579</v>
      </c>
      <c r="S34" s="42">
        <v>643</v>
      </c>
      <c r="T34" s="42">
        <v>619</v>
      </c>
      <c r="U34" s="42">
        <v>411</v>
      </c>
      <c r="V34" s="42">
        <v>406</v>
      </c>
      <c r="W34" s="42">
        <v>252</v>
      </c>
      <c r="X34" s="42">
        <v>306</v>
      </c>
      <c r="Y34" s="42">
        <v>377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246</v>
      </c>
      <c r="J35" s="3">
        <f t="shared" si="18"/>
        <v>245</v>
      </c>
      <c r="K35" s="3">
        <f t="shared" si="18"/>
        <v>272</v>
      </c>
      <c r="L35" s="3">
        <f t="shared" si="18"/>
        <v>298</v>
      </c>
      <c r="M35" s="3">
        <f t="shared" si="18"/>
        <v>293</v>
      </c>
      <c r="N35" s="3">
        <f t="shared" si="18"/>
        <v>321</v>
      </c>
      <c r="O35" s="3">
        <f t="shared" si="18"/>
        <v>370</v>
      </c>
      <c r="P35" s="3">
        <f t="shared" si="18"/>
        <v>365</v>
      </c>
      <c r="Q35" s="3">
        <f t="shared" si="18"/>
        <v>380</v>
      </c>
      <c r="R35" s="3">
        <f t="shared" si="18"/>
        <v>417</v>
      </c>
      <c r="S35" s="3">
        <f t="shared" si="18"/>
        <v>488</v>
      </c>
      <c r="T35" s="3">
        <f t="shared" si="18"/>
        <v>456</v>
      </c>
      <c r="U35" s="3">
        <f t="shared" si="18"/>
        <v>255</v>
      </c>
      <c r="V35" s="3">
        <f t="shared" si="18"/>
        <v>243</v>
      </c>
      <c r="W35" s="3">
        <f t="shared" ref="W35:X35" si="19">W36+W44</f>
        <v>79</v>
      </c>
      <c r="X35" s="3">
        <f t="shared" si="19"/>
        <v>123</v>
      </c>
      <c r="Y35" s="3">
        <f t="shared" ref="Y35" si="20">Y36+Y44</f>
        <v>201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246</v>
      </c>
      <c r="J36" s="68">
        <v>245</v>
      </c>
      <c r="K36" s="68">
        <v>272</v>
      </c>
      <c r="L36" s="68">
        <v>298</v>
      </c>
      <c r="M36" s="68">
        <v>293</v>
      </c>
      <c r="N36" s="68">
        <v>321</v>
      </c>
      <c r="O36" s="68">
        <v>370</v>
      </c>
      <c r="P36" s="68">
        <v>365</v>
      </c>
      <c r="Q36" s="68">
        <v>380</v>
      </c>
      <c r="R36" s="42">
        <v>417</v>
      </c>
      <c r="S36" s="42">
        <v>488</v>
      </c>
      <c r="T36" s="42">
        <v>456</v>
      </c>
      <c r="U36" s="42">
        <v>255</v>
      </c>
      <c r="V36" s="42">
        <v>243</v>
      </c>
      <c r="W36" s="42">
        <v>79</v>
      </c>
      <c r="X36" s="42">
        <v>123</v>
      </c>
      <c r="Y36" s="42">
        <v>201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74</v>
      </c>
      <c r="J37" s="68">
        <v>68</v>
      </c>
      <c r="K37" s="68">
        <v>67</v>
      </c>
      <c r="L37" s="68">
        <v>66</v>
      </c>
      <c r="M37" s="68">
        <v>62</v>
      </c>
      <c r="N37" s="68">
        <v>64</v>
      </c>
      <c r="O37" s="68">
        <v>70</v>
      </c>
      <c r="P37" s="68">
        <v>65</v>
      </c>
      <c r="Q37" s="68">
        <v>66</v>
      </c>
      <c r="R37" s="42">
        <v>64</v>
      </c>
      <c r="S37" s="42">
        <v>61</v>
      </c>
      <c r="T37" s="42">
        <v>54</v>
      </c>
      <c r="U37" s="42">
        <v>30</v>
      </c>
      <c r="V37" s="42">
        <v>25</v>
      </c>
      <c r="W37" s="42">
        <v>6</v>
      </c>
      <c r="X37" s="42">
        <v>7</v>
      </c>
      <c r="Y37" s="42">
        <v>10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74</v>
      </c>
      <c r="J39" s="68">
        <v>68</v>
      </c>
      <c r="K39" s="68">
        <v>67</v>
      </c>
      <c r="L39" s="68">
        <v>66</v>
      </c>
      <c r="M39" s="68">
        <v>62</v>
      </c>
      <c r="N39" s="68">
        <v>64</v>
      </c>
      <c r="O39" s="68">
        <v>70</v>
      </c>
      <c r="P39" s="68">
        <v>65</v>
      </c>
      <c r="Q39" s="68">
        <v>66</v>
      </c>
      <c r="R39" s="42">
        <v>64</v>
      </c>
      <c r="S39" s="42">
        <v>61</v>
      </c>
      <c r="T39" s="42">
        <v>54</v>
      </c>
      <c r="U39" s="42">
        <v>30</v>
      </c>
      <c r="V39" s="42">
        <v>25</v>
      </c>
      <c r="W39" s="42">
        <v>6</v>
      </c>
      <c r="X39" s="42">
        <v>7</v>
      </c>
      <c r="Y39" s="42">
        <v>10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173</v>
      </c>
      <c r="J40" s="68">
        <v>176</v>
      </c>
      <c r="K40" s="68">
        <v>204</v>
      </c>
      <c r="L40" s="68">
        <v>232</v>
      </c>
      <c r="M40" s="68">
        <v>232</v>
      </c>
      <c r="N40" s="68">
        <v>258</v>
      </c>
      <c r="O40" s="68">
        <v>300</v>
      </c>
      <c r="P40" s="68">
        <v>301</v>
      </c>
      <c r="Q40" s="68">
        <v>313</v>
      </c>
      <c r="R40" s="42">
        <v>353</v>
      </c>
      <c r="S40" s="42">
        <v>427</v>
      </c>
      <c r="T40" s="42">
        <v>402</v>
      </c>
      <c r="U40" s="42">
        <v>225</v>
      </c>
      <c r="V40" s="42">
        <v>218</v>
      </c>
      <c r="W40" s="42">
        <v>73</v>
      </c>
      <c r="X40" s="42">
        <v>116</v>
      </c>
      <c r="Y40" s="42">
        <v>191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2</v>
      </c>
      <c r="K41" s="68">
        <v>2</v>
      </c>
      <c r="L41" s="68">
        <v>2</v>
      </c>
      <c r="M41" s="68">
        <v>2</v>
      </c>
      <c r="N41" s="68">
        <v>2</v>
      </c>
      <c r="O41" s="68">
        <v>3</v>
      </c>
      <c r="P41" s="68">
        <v>3</v>
      </c>
      <c r="Q41" s="68">
        <v>3</v>
      </c>
      <c r="R41" s="42">
        <v>4</v>
      </c>
      <c r="S41" s="42">
        <v>4</v>
      </c>
      <c r="T41" s="42">
        <v>4</v>
      </c>
      <c r="U41" s="42">
        <v>4</v>
      </c>
      <c r="V41" s="42">
        <v>4</v>
      </c>
      <c r="W41" s="42">
        <v>1</v>
      </c>
      <c r="X41" s="42">
        <v>1</v>
      </c>
      <c r="Y41" s="42">
        <v>2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7</v>
      </c>
      <c r="J42" s="68">
        <v>7</v>
      </c>
      <c r="K42" s="68">
        <v>11</v>
      </c>
      <c r="L42" s="68">
        <v>16</v>
      </c>
      <c r="M42" s="68">
        <v>19</v>
      </c>
      <c r="N42" s="68">
        <v>24</v>
      </c>
      <c r="O42" s="68">
        <v>24</v>
      </c>
      <c r="P42" s="68">
        <v>28</v>
      </c>
      <c r="Q42" s="68">
        <v>35</v>
      </c>
      <c r="R42" s="42">
        <v>63</v>
      </c>
      <c r="S42" s="42">
        <v>114</v>
      </c>
      <c r="T42" s="42">
        <v>90</v>
      </c>
      <c r="U42" s="42">
        <v>25</v>
      </c>
      <c r="V42" s="42">
        <v>10</v>
      </c>
      <c r="W42" s="42">
        <v>17</v>
      </c>
      <c r="X42" s="42">
        <v>26</v>
      </c>
      <c r="Y42" s="42">
        <v>35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165</v>
      </c>
      <c r="J43" s="68">
        <v>167</v>
      </c>
      <c r="K43" s="68">
        <v>192</v>
      </c>
      <c r="L43" s="68">
        <v>214</v>
      </c>
      <c r="M43" s="68">
        <v>211</v>
      </c>
      <c r="N43" s="68">
        <v>232</v>
      </c>
      <c r="O43" s="68">
        <v>273</v>
      </c>
      <c r="P43" s="68">
        <v>269</v>
      </c>
      <c r="Q43" s="68">
        <v>275</v>
      </c>
      <c r="R43" s="42">
        <v>287</v>
      </c>
      <c r="S43" s="42">
        <v>309</v>
      </c>
      <c r="T43" s="42">
        <v>308</v>
      </c>
      <c r="U43" s="42">
        <v>196</v>
      </c>
      <c r="V43" s="42">
        <v>204</v>
      </c>
      <c r="W43" s="42">
        <v>55</v>
      </c>
      <c r="X43" s="42">
        <v>88</v>
      </c>
      <c r="Y43" s="42">
        <v>154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-4.0650406504064707E-3</v>
      </c>
      <c r="K46" s="65">
        <f t="shared" si="21"/>
        <v>0.11020408163265305</v>
      </c>
      <c r="L46" s="65">
        <f t="shared" si="21"/>
        <v>9.5588235294117752E-2</v>
      </c>
      <c r="M46" s="65">
        <f t="shared" si="21"/>
        <v>-1.6778523489932917E-2</v>
      </c>
      <c r="N46" s="65">
        <f t="shared" si="21"/>
        <v>9.5563139931740704E-2</v>
      </c>
      <c r="O46" s="65">
        <f t="shared" si="21"/>
        <v>0.15264797507788153</v>
      </c>
      <c r="P46" s="65">
        <f t="shared" si="21"/>
        <v>-1.3513513513513487E-2</v>
      </c>
      <c r="Q46" s="65">
        <f t="shared" si="21"/>
        <v>4.1095890410958846E-2</v>
      </c>
      <c r="R46" s="65">
        <f t="shared" si="21"/>
        <v>9.7368421052631549E-2</v>
      </c>
      <c r="S46" s="65">
        <f t="shared" si="21"/>
        <v>0.17026378896882499</v>
      </c>
      <c r="T46" s="65">
        <f t="shared" si="21"/>
        <v>-6.557377049180324E-2</v>
      </c>
      <c r="U46" s="65">
        <f t="shared" si="21"/>
        <v>-0.44078947368421051</v>
      </c>
      <c r="V46" s="65">
        <f t="shared" si="21"/>
        <v>-4.705882352941182E-2</v>
      </c>
      <c r="W46" s="65">
        <f t="shared" si="21"/>
        <v>-0.67489711934156382</v>
      </c>
      <c r="X46" s="65">
        <f t="shared" si="21"/>
        <v>0.55696202531645578</v>
      </c>
      <c r="Y46" s="65">
        <f t="shared" si="21"/>
        <v>0.63414634146341453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-4.0650406504064707E-3</v>
      </c>
      <c r="K47" s="65">
        <f t="shared" si="21"/>
        <v>0.11020408163265305</v>
      </c>
      <c r="L47" s="65">
        <f t="shared" si="21"/>
        <v>9.5588235294117752E-2</v>
      </c>
      <c r="M47" s="65">
        <f t="shared" si="21"/>
        <v>-1.6778523489932917E-2</v>
      </c>
      <c r="N47" s="65">
        <f t="shared" si="21"/>
        <v>9.5563139931740704E-2</v>
      </c>
      <c r="O47" s="65">
        <f t="shared" si="21"/>
        <v>0.15264797507788153</v>
      </c>
      <c r="P47" s="65">
        <f t="shared" si="21"/>
        <v>-1.3513513513513487E-2</v>
      </c>
      <c r="Q47" s="65">
        <f t="shared" si="21"/>
        <v>4.1095890410958846E-2</v>
      </c>
      <c r="R47" s="65">
        <f t="shared" si="21"/>
        <v>9.7368421052631549E-2</v>
      </c>
      <c r="S47" s="65">
        <f t="shared" si="21"/>
        <v>0.17026378896882499</v>
      </c>
      <c r="T47" s="65">
        <f t="shared" si="21"/>
        <v>-6.557377049180324E-2</v>
      </c>
      <c r="U47" s="65">
        <f t="shared" si="21"/>
        <v>-0.44078947368421051</v>
      </c>
      <c r="V47" s="65">
        <f t="shared" si="21"/>
        <v>-4.705882352941182E-2</v>
      </c>
      <c r="W47" s="65">
        <f t="shared" si="21"/>
        <v>-0.67489711934156382</v>
      </c>
      <c r="X47" s="65">
        <f t="shared" si="21"/>
        <v>0.55696202531645578</v>
      </c>
      <c r="Y47" s="65">
        <f t="shared" si="21"/>
        <v>0.63414634146341453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-8.108108108108103E-2</v>
      </c>
      <c r="K48" s="65">
        <f t="shared" si="21"/>
        <v>-1.4705882352941124E-2</v>
      </c>
      <c r="L48" s="65">
        <f t="shared" si="21"/>
        <v>-1.4925373134328401E-2</v>
      </c>
      <c r="M48" s="65">
        <f t="shared" si="21"/>
        <v>-6.0606060606060552E-2</v>
      </c>
      <c r="N48" s="65">
        <f t="shared" si="21"/>
        <v>3.2258064516129004E-2</v>
      </c>
      <c r="O48" s="65">
        <f t="shared" si="21"/>
        <v>9.375E-2</v>
      </c>
      <c r="P48" s="65">
        <f t="shared" si="21"/>
        <v>-7.1428571428571397E-2</v>
      </c>
      <c r="Q48" s="65">
        <f t="shared" si="21"/>
        <v>1.538461538461533E-2</v>
      </c>
      <c r="R48" s="65">
        <f t="shared" si="21"/>
        <v>-3.0303030303030276E-2</v>
      </c>
      <c r="S48" s="65">
        <f t="shared" si="21"/>
        <v>-4.6875E-2</v>
      </c>
      <c r="T48" s="65">
        <f t="shared" si="21"/>
        <v>-0.11475409836065575</v>
      </c>
      <c r="U48" s="65">
        <f t="shared" si="21"/>
        <v>-0.44444444444444442</v>
      </c>
      <c r="V48" s="65">
        <f t="shared" si="21"/>
        <v>-0.16666666666666663</v>
      </c>
      <c r="W48" s="65">
        <f t="shared" si="21"/>
        <v>-0.76</v>
      </c>
      <c r="X48" s="65">
        <f t="shared" si="21"/>
        <v>0.16666666666666674</v>
      </c>
      <c r="Y48" s="65">
        <f t="shared" si="21"/>
        <v>0.4285714285714286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1.7341040462427681E-2</v>
      </c>
      <c r="K49" s="65">
        <f t="shared" si="22"/>
        <v>0.15909090909090917</v>
      </c>
      <c r="L49" s="65">
        <f t="shared" si="22"/>
        <v>0.13725490196078427</v>
      </c>
      <c r="M49" s="65">
        <f t="shared" si="22"/>
        <v>0</v>
      </c>
      <c r="N49" s="65">
        <f t="shared" si="22"/>
        <v>0.11206896551724133</v>
      </c>
      <c r="O49" s="65">
        <f t="shared" si="22"/>
        <v>0.16279069767441867</v>
      </c>
      <c r="P49" s="65">
        <f t="shared" si="22"/>
        <v>3.3333333333334103E-3</v>
      </c>
      <c r="Q49" s="65">
        <f t="shared" si="22"/>
        <v>3.9867109634551534E-2</v>
      </c>
      <c r="R49" s="65">
        <f t="shared" si="22"/>
        <v>0.12779552715654963</v>
      </c>
      <c r="S49" s="65">
        <f t="shared" si="22"/>
        <v>0.2096317280453257</v>
      </c>
      <c r="T49" s="65">
        <f t="shared" si="22"/>
        <v>-5.8548009367681453E-2</v>
      </c>
      <c r="U49" s="65">
        <f t="shared" si="22"/>
        <v>-0.44029850746268662</v>
      </c>
      <c r="V49" s="65">
        <f t="shared" si="22"/>
        <v>-3.1111111111111089E-2</v>
      </c>
      <c r="W49" s="65">
        <f t="shared" si="22"/>
        <v>-0.66513761467889909</v>
      </c>
      <c r="X49" s="65">
        <f t="shared" si="22"/>
        <v>0.58904109589041087</v>
      </c>
      <c r="Y49" s="65">
        <f t="shared" si="22"/>
        <v>0.64655172413793105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65" t="s">
        <v>3</v>
      </c>
      <c r="K50" s="65" t="s">
        <v>3</v>
      </c>
      <c r="L50" s="65" t="s">
        <v>3</v>
      </c>
      <c r="M50" s="65" t="s">
        <v>3</v>
      </c>
      <c r="N50" s="65" t="s">
        <v>3</v>
      </c>
      <c r="O50" s="65" t="s">
        <v>3</v>
      </c>
      <c r="P50" s="65" t="s">
        <v>3</v>
      </c>
      <c r="Q50" s="65" t="s">
        <v>3</v>
      </c>
      <c r="R50" s="65" t="s">
        <v>3</v>
      </c>
      <c r="S50" s="65" t="s">
        <v>3</v>
      </c>
      <c r="T50" s="65" t="s">
        <v>3</v>
      </c>
      <c r="U50" s="65" t="s">
        <v>3</v>
      </c>
      <c r="V50" s="65" t="s">
        <v>3</v>
      </c>
      <c r="W50" s="65" t="s">
        <v>3</v>
      </c>
      <c r="X50" s="65" t="s">
        <v>3</v>
      </c>
      <c r="Y50" s="65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0.1316916488222698</v>
      </c>
      <c r="J52" s="65">
        <f t="shared" si="23"/>
        <v>0.12596401028277635</v>
      </c>
      <c r="K52" s="65">
        <f t="shared" si="23"/>
        <v>0.12946216087577345</v>
      </c>
      <c r="L52" s="65">
        <f t="shared" si="23"/>
        <v>0.14716049382716048</v>
      </c>
      <c r="M52" s="65">
        <f t="shared" si="23"/>
        <v>0.12152633761924513</v>
      </c>
      <c r="N52" s="65">
        <f t="shared" si="23"/>
        <v>0.10391712528326319</v>
      </c>
      <c r="O52" s="65">
        <f t="shared" si="23"/>
        <v>0.11171497584541062</v>
      </c>
      <c r="P52" s="65">
        <f t="shared" si="23"/>
        <v>0.10941247002398082</v>
      </c>
      <c r="Q52" s="65">
        <f t="shared" si="23"/>
        <v>0.10371179039301311</v>
      </c>
      <c r="R52" s="65">
        <f t="shared" si="23"/>
        <v>0.11028828352287755</v>
      </c>
      <c r="S52" s="65">
        <f t="shared" si="23"/>
        <v>0.12360688956433637</v>
      </c>
      <c r="T52" s="65">
        <f t="shared" si="23"/>
        <v>0.11734431291816778</v>
      </c>
      <c r="U52" s="65">
        <f t="shared" si="23"/>
        <v>6.5017848036715967E-2</v>
      </c>
      <c r="V52" s="65">
        <f t="shared" si="23"/>
        <v>5.6735932757413031E-2</v>
      </c>
      <c r="W52" s="65">
        <f t="shared" ref="W52:X52" si="24">W35/W32</f>
        <v>2.0773073889034974E-2</v>
      </c>
      <c r="X52" s="65">
        <f t="shared" si="24"/>
        <v>2.4753471523445363E-2</v>
      </c>
      <c r="Y52" s="65">
        <f t="shared" ref="Y52" si="25">Y35/Y32</f>
        <v>3.2789559543230019E-2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0.75229357798165142</v>
      </c>
      <c r="J53" s="88">
        <f t="shared" si="26"/>
        <v>0.75153374233128833</v>
      </c>
      <c r="K53" s="88">
        <f t="shared" si="26"/>
        <v>0.72148541114058351</v>
      </c>
      <c r="L53" s="88">
        <f t="shared" si="26"/>
        <v>0.745</v>
      </c>
      <c r="M53" s="88">
        <f t="shared" si="26"/>
        <v>0.76302083333333337</v>
      </c>
      <c r="N53" s="88">
        <f t="shared" si="26"/>
        <v>0.69480519480519476</v>
      </c>
      <c r="O53" s="88">
        <f t="shared" si="26"/>
        <v>0.68265682656826565</v>
      </c>
      <c r="P53" s="88">
        <f t="shared" si="26"/>
        <v>0.71992110453648916</v>
      </c>
      <c r="Q53" s="88">
        <f t="shared" si="26"/>
        <v>0.70631970260223054</v>
      </c>
      <c r="R53" s="88">
        <f t="shared" si="26"/>
        <v>0.72020725388601037</v>
      </c>
      <c r="S53" s="88">
        <f t="shared" si="26"/>
        <v>0.75894245723172626</v>
      </c>
      <c r="T53" s="88">
        <f t="shared" si="26"/>
        <v>0.73667205169628436</v>
      </c>
      <c r="U53" s="88">
        <f t="shared" si="26"/>
        <v>0.62043795620437958</v>
      </c>
      <c r="V53" s="88">
        <f t="shared" si="26"/>
        <v>0.59852216748768472</v>
      </c>
      <c r="W53" s="88">
        <f t="shared" ref="W53:X53" si="27">W35/W34</f>
        <v>0.31349206349206349</v>
      </c>
      <c r="X53" s="88">
        <f t="shared" si="27"/>
        <v>0.40196078431372551</v>
      </c>
      <c r="Y53" s="88">
        <f t="shared" ref="Y53" si="28">Y35/Y34</f>
        <v>0.53315649867374004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9">I42/I35</f>
        <v>2.8455284552845527E-2</v>
      </c>
      <c r="J55" s="88">
        <f t="shared" si="29"/>
        <v>2.8571428571428571E-2</v>
      </c>
      <c r="K55" s="88">
        <f t="shared" si="29"/>
        <v>4.0441176470588237E-2</v>
      </c>
      <c r="L55" s="88">
        <f t="shared" si="29"/>
        <v>5.3691275167785234E-2</v>
      </c>
      <c r="M55" s="88">
        <f t="shared" si="29"/>
        <v>6.4846416382252553E-2</v>
      </c>
      <c r="N55" s="88">
        <f t="shared" si="29"/>
        <v>7.476635514018691E-2</v>
      </c>
      <c r="O55" s="88">
        <f t="shared" si="29"/>
        <v>6.4864864864864868E-2</v>
      </c>
      <c r="P55" s="88">
        <f t="shared" si="29"/>
        <v>7.6712328767123292E-2</v>
      </c>
      <c r="Q55" s="88">
        <f t="shared" si="29"/>
        <v>9.2105263157894732E-2</v>
      </c>
      <c r="R55" s="88">
        <f t="shared" si="29"/>
        <v>0.15107913669064749</v>
      </c>
      <c r="S55" s="88">
        <f t="shared" si="29"/>
        <v>0.23360655737704919</v>
      </c>
      <c r="T55" s="88">
        <f t="shared" si="29"/>
        <v>0.19736842105263158</v>
      </c>
      <c r="U55" s="88">
        <f t="shared" si="29"/>
        <v>9.8039215686274508E-2</v>
      </c>
      <c r="V55" s="88">
        <f t="shared" si="29"/>
        <v>4.1152263374485597E-2</v>
      </c>
      <c r="W55" s="88">
        <f t="shared" ref="W55:X55" si="30">W42/W35</f>
        <v>0.21518987341772153</v>
      </c>
      <c r="X55" s="88">
        <f t="shared" si="30"/>
        <v>0.21138211382113822</v>
      </c>
      <c r="Y55" s="88">
        <f t="shared" ref="Y55" si="31">Y42/Y35</f>
        <v>0.17412935323383086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0.30081300813008133</v>
      </c>
      <c r="J56" s="65">
        <f t="shared" si="32"/>
        <v>0.27755102040816326</v>
      </c>
      <c r="K56" s="65">
        <f t="shared" si="32"/>
        <v>0.24632352941176472</v>
      </c>
      <c r="L56" s="65">
        <f t="shared" si="32"/>
        <v>0.22147651006711411</v>
      </c>
      <c r="M56" s="65">
        <f t="shared" si="32"/>
        <v>0.21160409556313994</v>
      </c>
      <c r="N56" s="65">
        <f t="shared" si="32"/>
        <v>0.19937694704049844</v>
      </c>
      <c r="O56" s="65">
        <f t="shared" si="32"/>
        <v>0.1891891891891892</v>
      </c>
      <c r="P56" s="65">
        <f t="shared" si="32"/>
        <v>0.17808219178082191</v>
      </c>
      <c r="Q56" s="65">
        <f t="shared" si="32"/>
        <v>0.1736842105263158</v>
      </c>
      <c r="R56" s="65">
        <f t="shared" si="32"/>
        <v>0.15347721822541965</v>
      </c>
      <c r="S56" s="65">
        <f t="shared" si="32"/>
        <v>0.125</v>
      </c>
      <c r="T56" s="65">
        <f t="shared" si="32"/>
        <v>0.11842105263157894</v>
      </c>
      <c r="U56" s="65">
        <f t="shared" si="32"/>
        <v>0.11764705882352941</v>
      </c>
      <c r="V56" s="65">
        <f t="shared" si="32"/>
        <v>0.102880658436214</v>
      </c>
      <c r="W56" s="65">
        <f t="shared" ref="W56:X56" si="33">W37/W35</f>
        <v>7.5949367088607597E-2</v>
      </c>
      <c r="X56" s="65">
        <f t="shared" si="33"/>
        <v>5.6910569105691054E-2</v>
      </c>
      <c r="Y56" s="65">
        <f t="shared" ref="Y56" si="34">Y37/Y35</f>
        <v>4.975124378109453E-2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-62</v>
      </c>
      <c r="J59" s="42">
        <f t="shared" si="35"/>
        <v>-52</v>
      </c>
      <c r="K59" s="42">
        <f t="shared" si="35"/>
        <v>-77</v>
      </c>
      <c r="L59" s="42">
        <f t="shared" si="35"/>
        <v>-115</v>
      </c>
      <c r="M59" s="42">
        <f t="shared" si="35"/>
        <v>-94</v>
      </c>
      <c r="N59" s="42">
        <f t="shared" si="35"/>
        <v>-121</v>
      </c>
      <c r="O59" s="42">
        <f t="shared" si="35"/>
        <v>-153</v>
      </c>
      <c r="P59" s="42">
        <f t="shared" si="35"/>
        <v>-127</v>
      </c>
      <c r="Q59" s="42">
        <f t="shared" si="35"/>
        <v>-127</v>
      </c>
      <c r="R59" s="42">
        <f t="shared" si="35"/>
        <v>-132</v>
      </c>
      <c r="S59" s="42">
        <f t="shared" si="35"/>
        <v>-205</v>
      </c>
      <c r="T59" s="42">
        <f t="shared" si="35"/>
        <v>-176</v>
      </c>
      <c r="U59" s="42">
        <f t="shared" si="35"/>
        <v>12</v>
      </c>
      <c r="V59" s="42">
        <f t="shared" si="35"/>
        <v>16</v>
      </c>
      <c r="W59" s="42">
        <f t="shared" ref="W59:X59" si="36">W8-W35</f>
        <v>8</v>
      </c>
      <c r="X59" s="42">
        <f t="shared" si="36"/>
        <v>48</v>
      </c>
      <c r="Y59" s="42">
        <f t="shared" ref="Y59" si="37">Y8-Y35</f>
        <v>3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8">(J59-I59)/ABS(I59)</f>
        <v>0.16129032258064516</v>
      </c>
      <c r="K61" s="87">
        <f t="shared" si="38"/>
        <v>-0.48076923076923078</v>
      </c>
      <c r="L61" s="87">
        <f t="shared" si="38"/>
        <v>-0.4935064935064935</v>
      </c>
      <c r="M61" s="87">
        <f t="shared" si="38"/>
        <v>0.18260869565217391</v>
      </c>
      <c r="N61" s="87">
        <f t="shared" si="38"/>
        <v>-0.28723404255319152</v>
      </c>
      <c r="O61" s="87">
        <f t="shared" si="38"/>
        <v>-0.26446280991735538</v>
      </c>
      <c r="P61" s="87">
        <f t="shared" si="38"/>
        <v>0.16993464052287582</v>
      </c>
      <c r="Q61" s="87">
        <f t="shared" si="38"/>
        <v>0</v>
      </c>
      <c r="R61" s="87">
        <f t="shared" si="38"/>
        <v>-3.937007874015748E-2</v>
      </c>
      <c r="S61" s="87">
        <f t="shared" si="38"/>
        <v>-0.55303030303030298</v>
      </c>
      <c r="T61" s="87">
        <f t="shared" si="38"/>
        <v>0.14146341463414633</v>
      </c>
      <c r="U61" s="87">
        <f t="shared" si="38"/>
        <v>1.0681818181818181</v>
      </c>
      <c r="V61" s="87">
        <f t="shared" si="38"/>
        <v>0.33333333333333331</v>
      </c>
      <c r="W61" s="87">
        <f t="shared" si="38"/>
        <v>-0.5</v>
      </c>
      <c r="X61" s="87">
        <f t="shared" si="38"/>
        <v>5</v>
      </c>
      <c r="Y61" s="87">
        <f t="shared" si="38"/>
        <v>-0.9375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255" priority="19" stopIfTrue="1" operator="lessThan">
      <formula>0</formula>
    </cfRule>
  </conditionalFormatting>
  <conditionalFormatting sqref="B19:V24 W19:Y29 I25:V26 B27:V27 I28:V29 Z34:HI35 Z51:HI53 I55:Y56">
    <cfRule type="cellIs" dxfId="254" priority="21" stopIfTrue="1" operator="lessThan">
      <formula>0</formula>
    </cfRule>
  </conditionalFormatting>
  <conditionalFormatting sqref="B48:Y51 B54:Y54 A57:U57 I59:Y59">
    <cfRule type="cellIs" dxfId="253" priority="4" stopIfTrue="1" operator="lessThan">
      <formula>0</formula>
    </cfRule>
  </conditionalFormatting>
  <conditionalFormatting sqref="C19:Y23">
    <cfRule type="cellIs" dxfId="252" priority="2" operator="lessThan">
      <formula>0</formula>
    </cfRule>
  </conditionalFormatting>
  <conditionalFormatting sqref="C50:Y50 B50:B51 I52:Y53">
    <cfRule type="cellIs" dxfId="251" priority="18" stopIfTrue="1" operator="lessThan">
      <formula>0</formula>
    </cfRule>
  </conditionalFormatting>
  <conditionalFormatting sqref="J46:Y50">
    <cfRule type="cellIs" dxfId="250" priority="1" operator="lessThan">
      <formula>0</formula>
    </cfRule>
  </conditionalFormatting>
  <conditionalFormatting sqref="J61:Y61">
    <cfRule type="cellIs" dxfId="249" priority="3" stopIfTrue="1" operator="lessThan">
      <formula>0</formula>
    </cfRule>
  </conditionalFormatting>
  <conditionalFormatting sqref="M34:P34">
    <cfRule type="cellIs" dxfId="248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4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159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3162</v>
      </c>
      <c r="J5" s="42">
        <v>3669</v>
      </c>
      <c r="K5" s="42">
        <v>5402</v>
      </c>
      <c r="L5" s="42">
        <v>4927</v>
      </c>
      <c r="M5" s="42">
        <v>5477</v>
      </c>
      <c r="N5" s="42">
        <v>6608</v>
      </c>
      <c r="O5" s="42">
        <v>6900</v>
      </c>
      <c r="P5" s="42">
        <v>8589</v>
      </c>
      <c r="Q5" s="42">
        <v>8380</v>
      </c>
      <c r="R5" s="42">
        <v>5969</v>
      </c>
      <c r="S5" s="42">
        <v>4186</v>
      </c>
      <c r="T5" s="42">
        <v>4446</v>
      </c>
      <c r="U5" s="42">
        <v>4970</v>
      </c>
      <c r="V5" s="42">
        <v>5339</v>
      </c>
      <c r="W5" s="42">
        <v>4131</v>
      </c>
      <c r="X5" s="42">
        <v>5475</v>
      </c>
      <c r="Y5" s="42">
        <v>5221</v>
      </c>
    </row>
    <row r="6" spans="1:25" x14ac:dyDescent="0.3">
      <c r="A6" s="67" t="s">
        <v>113</v>
      </c>
      <c r="B6" s="42">
        <v>631</v>
      </c>
      <c r="C6" s="42">
        <v>725</v>
      </c>
      <c r="D6" s="42">
        <v>959</v>
      </c>
      <c r="E6" s="42">
        <v>1061</v>
      </c>
      <c r="F6" s="68">
        <v>1027</v>
      </c>
      <c r="G6" s="68">
        <v>1567</v>
      </c>
      <c r="H6" s="68">
        <v>1628</v>
      </c>
      <c r="I6" s="68">
        <v>2237</v>
      </c>
      <c r="J6" s="68">
        <v>2820</v>
      </c>
      <c r="K6" s="68">
        <v>4114</v>
      </c>
      <c r="L6" s="68">
        <v>3700</v>
      </c>
      <c r="M6" s="68">
        <v>4071</v>
      </c>
      <c r="N6" s="68">
        <v>4917</v>
      </c>
      <c r="O6" s="68">
        <v>5036</v>
      </c>
      <c r="P6" s="68">
        <v>6388</v>
      </c>
      <c r="Q6" s="68">
        <v>5975</v>
      </c>
      <c r="R6" s="42">
        <v>3434</v>
      </c>
      <c r="S6" s="42">
        <v>1906</v>
      </c>
      <c r="T6" s="42">
        <v>2185</v>
      </c>
      <c r="U6" s="42">
        <v>2692</v>
      </c>
      <c r="V6" s="42">
        <v>3199</v>
      </c>
      <c r="W6" s="42">
        <v>2812</v>
      </c>
      <c r="X6" s="42">
        <v>3899</v>
      </c>
      <c r="Y6" s="42">
        <v>3367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925</v>
      </c>
      <c r="J7" s="68">
        <v>849</v>
      </c>
      <c r="K7" s="68">
        <v>1288</v>
      </c>
      <c r="L7" s="68">
        <v>1226</v>
      </c>
      <c r="M7" s="68">
        <v>1406</v>
      </c>
      <c r="N7" s="68">
        <v>1690</v>
      </c>
      <c r="O7" s="68">
        <v>1863</v>
      </c>
      <c r="P7" s="68">
        <v>2201</v>
      </c>
      <c r="Q7" s="42">
        <v>2404</v>
      </c>
      <c r="R7" s="42">
        <v>2534</v>
      </c>
      <c r="S7" s="42">
        <v>2280</v>
      </c>
      <c r="T7" s="42">
        <v>2261</v>
      </c>
      <c r="U7" s="42">
        <v>2277</v>
      </c>
      <c r="V7" s="42">
        <v>2141</v>
      </c>
      <c r="W7" s="42">
        <v>1319</v>
      </c>
      <c r="X7" s="42">
        <v>1577</v>
      </c>
      <c r="Y7" s="42">
        <v>1854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358</v>
      </c>
      <c r="J8" s="3">
        <f t="shared" si="0"/>
        <v>420</v>
      </c>
      <c r="K8" s="3">
        <f t="shared" si="0"/>
        <v>610</v>
      </c>
      <c r="L8" s="3">
        <f t="shared" si="0"/>
        <v>577</v>
      </c>
      <c r="M8" s="3">
        <f t="shared" si="0"/>
        <v>665</v>
      </c>
      <c r="N8" s="3">
        <f t="shared" si="0"/>
        <v>721</v>
      </c>
      <c r="O8" s="3">
        <f t="shared" si="0"/>
        <v>916</v>
      </c>
      <c r="P8" s="3">
        <f t="shared" si="0"/>
        <v>1199</v>
      </c>
      <c r="Q8" s="3">
        <f t="shared" si="0"/>
        <v>1376</v>
      </c>
      <c r="R8" s="3">
        <f t="shared" si="0"/>
        <v>1439</v>
      </c>
      <c r="S8" s="3">
        <f t="shared" si="0"/>
        <v>1406</v>
      </c>
      <c r="T8" s="3">
        <f t="shared" si="0"/>
        <v>1395</v>
      </c>
      <c r="U8" s="3">
        <f t="shared" si="0"/>
        <v>1405</v>
      </c>
      <c r="V8" s="3">
        <f t="shared" si="0"/>
        <v>1280</v>
      </c>
      <c r="W8" s="3">
        <f t="shared" ref="W8:X8" si="1">W9+W17</f>
        <v>594</v>
      </c>
      <c r="X8" s="3">
        <f t="shared" si="1"/>
        <v>698</v>
      </c>
      <c r="Y8" s="3">
        <f t="shared" ref="Y8" si="2">Y9+Y17</f>
        <v>969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315</v>
      </c>
      <c r="J9" s="68">
        <v>371</v>
      </c>
      <c r="K9" s="68">
        <v>480</v>
      </c>
      <c r="L9" s="68">
        <v>463</v>
      </c>
      <c r="M9" s="68">
        <v>527</v>
      </c>
      <c r="N9" s="68">
        <v>570</v>
      </c>
      <c r="O9" s="68">
        <v>670</v>
      </c>
      <c r="P9" s="68">
        <v>899</v>
      </c>
      <c r="Q9" s="68">
        <v>1054</v>
      </c>
      <c r="R9" s="42">
        <v>1174</v>
      </c>
      <c r="S9" s="42">
        <v>1205</v>
      </c>
      <c r="T9" s="42">
        <v>1246</v>
      </c>
      <c r="U9" s="42">
        <v>1239</v>
      </c>
      <c r="V9" s="42">
        <v>1103</v>
      </c>
      <c r="W9" s="42">
        <v>545</v>
      </c>
      <c r="X9" s="42">
        <v>586</v>
      </c>
      <c r="Y9" s="42">
        <v>798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115</v>
      </c>
      <c r="J10" s="68">
        <v>139</v>
      </c>
      <c r="K10" s="68">
        <v>178</v>
      </c>
      <c r="L10" s="68">
        <v>142</v>
      </c>
      <c r="M10" s="68">
        <v>159</v>
      </c>
      <c r="N10" s="68">
        <v>165</v>
      </c>
      <c r="O10" s="68">
        <v>198</v>
      </c>
      <c r="P10" s="68">
        <v>285</v>
      </c>
      <c r="Q10" s="68">
        <v>301</v>
      </c>
      <c r="R10" s="42">
        <v>303</v>
      </c>
      <c r="S10" s="42">
        <v>275</v>
      </c>
      <c r="T10" s="42">
        <v>250</v>
      </c>
      <c r="U10" s="42">
        <v>198</v>
      </c>
      <c r="V10" s="42">
        <v>144</v>
      </c>
      <c r="W10" s="42">
        <v>23</v>
      </c>
      <c r="X10" s="42">
        <v>35</v>
      </c>
      <c r="Y10" s="42">
        <v>69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22</v>
      </c>
      <c r="J11" s="68">
        <v>35</v>
      </c>
      <c r="K11" s="68">
        <v>31</v>
      </c>
      <c r="L11" s="68">
        <v>4</v>
      </c>
      <c r="M11" s="68">
        <v>3</v>
      </c>
      <c r="N11" s="68">
        <v>4</v>
      </c>
      <c r="O11" s="68">
        <v>4</v>
      </c>
      <c r="P11" s="68">
        <v>4</v>
      </c>
      <c r="Q11" s="68">
        <v>4</v>
      </c>
      <c r="R11" s="42">
        <v>4</v>
      </c>
      <c r="S11" s="42">
        <v>4</v>
      </c>
      <c r="T11" s="42">
        <v>4</v>
      </c>
      <c r="U11" s="42">
        <v>3</v>
      </c>
      <c r="V11" s="42">
        <v>5</v>
      </c>
      <c r="W11" s="42">
        <v>1</v>
      </c>
      <c r="X11" s="42">
        <v>3</v>
      </c>
      <c r="Y11" s="42">
        <v>7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93</v>
      </c>
      <c r="J12" s="68">
        <v>104</v>
      </c>
      <c r="K12" s="68">
        <v>147</v>
      </c>
      <c r="L12" s="68">
        <v>138</v>
      </c>
      <c r="M12" s="68">
        <v>156</v>
      </c>
      <c r="N12" s="68">
        <v>161</v>
      </c>
      <c r="O12" s="68">
        <v>194</v>
      </c>
      <c r="P12" s="68">
        <v>281</v>
      </c>
      <c r="Q12" s="68">
        <v>297</v>
      </c>
      <c r="R12" s="42">
        <v>298</v>
      </c>
      <c r="S12" s="42">
        <v>271</v>
      </c>
      <c r="T12" s="42">
        <v>246</v>
      </c>
      <c r="U12" s="42">
        <v>195</v>
      </c>
      <c r="V12" s="42">
        <v>139</v>
      </c>
      <c r="W12" s="42">
        <v>22</v>
      </c>
      <c r="X12" s="42">
        <v>32</v>
      </c>
      <c r="Y12" s="42">
        <v>61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200</v>
      </c>
      <c r="J13" s="68">
        <v>232</v>
      </c>
      <c r="K13" s="68">
        <v>302</v>
      </c>
      <c r="L13" s="68">
        <v>321</v>
      </c>
      <c r="M13" s="68">
        <v>367</v>
      </c>
      <c r="N13" s="68">
        <v>405</v>
      </c>
      <c r="O13" s="68">
        <v>471</v>
      </c>
      <c r="P13" s="68">
        <v>614</v>
      </c>
      <c r="Q13" s="68">
        <v>754</v>
      </c>
      <c r="R13" s="42">
        <v>871</v>
      </c>
      <c r="S13" s="42">
        <v>931</v>
      </c>
      <c r="T13" s="42">
        <v>996</v>
      </c>
      <c r="U13" s="42">
        <v>1041</v>
      </c>
      <c r="V13" s="42">
        <v>959</v>
      </c>
      <c r="W13" s="42">
        <v>522</v>
      </c>
      <c r="X13" s="42">
        <v>551</v>
      </c>
      <c r="Y13" s="42">
        <v>729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6</v>
      </c>
      <c r="J14" s="68">
        <v>6</v>
      </c>
      <c r="K14" s="68">
        <v>6</v>
      </c>
      <c r="L14" s="68">
        <v>6</v>
      </c>
      <c r="M14" s="68">
        <v>5</v>
      </c>
      <c r="N14" s="68">
        <v>4</v>
      </c>
      <c r="O14" s="68">
        <v>4</v>
      </c>
      <c r="P14" s="68">
        <v>5</v>
      </c>
      <c r="Q14" s="68">
        <v>7</v>
      </c>
      <c r="R14" s="42">
        <v>9</v>
      </c>
      <c r="S14" s="42">
        <v>13</v>
      </c>
      <c r="T14" s="42">
        <v>14</v>
      </c>
      <c r="U14" s="42">
        <v>16</v>
      </c>
      <c r="V14" s="42">
        <v>21</v>
      </c>
      <c r="W14" s="42">
        <v>6</v>
      </c>
      <c r="X14" s="42">
        <v>4</v>
      </c>
      <c r="Y14" s="42">
        <v>9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100</v>
      </c>
      <c r="J15" s="68">
        <v>105</v>
      </c>
      <c r="K15" s="68">
        <v>119</v>
      </c>
      <c r="L15" s="68">
        <v>145</v>
      </c>
      <c r="M15" s="68">
        <v>154</v>
      </c>
      <c r="N15" s="68">
        <v>173</v>
      </c>
      <c r="O15" s="68">
        <v>185</v>
      </c>
      <c r="P15" s="68">
        <v>212</v>
      </c>
      <c r="Q15" s="68">
        <v>260</v>
      </c>
      <c r="R15" s="42">
        <v>328</v>
      </c>
      <c r="S15" s="42">
        <v>398</v>
      </c>
      <c r="T15" s="42">
        <v>469</v>
      </c>
      <c r="U15" s="42">
        <v>518</v>
      </c>
      <c r="V15" s="42">
        <v>530</v>
      </c>
      <c r="W15" s="42">
        <v>459</v>
      </c>
      <c r="X15" s="42">
        <v>459</v>
      </c>
      <c r="Y15" s="42">
        <v>533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95</v>
      </c>
      <c r="J16" s="68">
        <v>120</v>
      </c>
      <c r="K16" s="68">
        <v>177</v>
      </c>
      <c r="L16" s="68">
        <v>170</v>
      </c>
      <c r="M16" s="68">
        <v>208</v>
      </c>
      <c r="N16" s="68">
        <v>228</v>
      </c>
      <c r="O16" s="68">
        <v>283</v>
      </c>
      <c r="P16" s="68">
        <v>397</v>
      </c>
      <c r="Q16" s="68">
        <v>487</v>
      </c>
      <c r="R16" s="42">
        <v>534</v>
      </c>
      <c r="S16" s="42">
        <v>520</v>
      </c>
      <c r="T16" s="42">
        <v>512</v>
      </c>
      <c r="U16" s="42">
        <v>508</v>
      </c>
      <c r="V16" s="42">
        <v>408</v>
      </c>
      <c r="W16" s="42">
        <v>57</v>
      </c>
      <c r="X16" s="42">
        <v>88</v>
      </c>
      <c r="Y16" s="42">
        <v>187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43</v>
      </c>
      <c r="J17" s="68">
        <v>49</v>
      </c>
      <c r="K17" s="68">
        <v>130</v>
      </c>
      <c r="L17" s="68">
        <v>114</v>
      </c>
      <c r="M17" s="68">
        <v>138</v>
      </c>
      <c r="N17" s="68">
        <v>151</v>
      </c>
      <c r="O17" s="68">
        <v>246</v>
      </c>
      <c r="P17" s="68">
        <v>300</v>
      </c>
      <c r="Q17" s="68">
        <v>322</v>
      </c>
      <c r="R17" s="42">
        <v>265</v>
      </c>
      <c r="S17" s="42">
        <v>201</v>
      </c>
      <c r="T17" s="42">
        <v>149</v>
      </c>
      <c r="U17" s="42">
        <v>166</v>
      </c>
      <c r="V17" s="42">
        <v>177</v>
      </c>
      <c r="W17" s="42">
        <v>49</v>
      </c>
      <c r="X17" s="42">
        <v>112</v>
      </c>
      <c r="Y17" s="42">
        <v>171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0.17318435754189943</v>
      </c>
      <c r="K19" s="89">
        <f t="shared" si="3"/>
        <v>0.45238095238095233</v>
      </c>
      <c r="L19" s="89">
        <f t="shared" si="3"/>
        <v>-5.4098360655737698E-2</v>
      </c>
      <c r="M19" s="89">
        <f t="shared" si="3"/>
        <v>0.15251299826689779</v>
      </c>
      <c r="N19" s="89">
        <f t="shared" si="3"/>
        <v>8.4210526315789513E-2</v>
      </c>
      <c r="O19" s="89">
        <f t="shared" si="3"/>
        <v>0.27045769764216376</v>
      </c>
      <c r="P19" s="89">
        <f t="shared" si="3"/>
        <v>0.30895196506550215</v>
      </c>
      <c r="Q19" s="89">
        <f t="shared" si="3"/>
        <v>0.14762301918265219</v>
      </c>
      <c r="R19" s="89">
        <f t="shared" si="3"/>
        <v>4.5784883720930258E-2</v>
      </c>
      <c r="S19" s="89">
        <f t="shared" si="3"/>
        <v>-2.2932592077831826E-2</v>
      </c>
      <c r="T19" s="89">
        <f t="shared" si="3"/>
        <v>-7.8236130867709308E-3</v>
      </c>
      <c r="U19" s="89">
        <f t="shared" si="3"/>
        <v>7.1684587813620748E-3</v>
      </c>
      <c r="V19" s="89">
        <f t="shared" si="3"/>
        <v>-8.8967971530249157E-2</v>
      </c>
      <c r="W19" s="89">
        <f t="shared" si="3"/>
        <v>-0.53593749999999996</v>
      </c>
      <c r="X19" s="89">
        <f t="shared" si="3"/>
        <v>0.17508417508417518</v>
      </c>
      <c r="Y19" s="89">
        <f t="shared" si="3"/>
        <v>0.38825214899713467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0.17777777777777781</v>
      </c>
      <c r="K20" s="89">
        <f t="shared" si="3"/>
        <v>0.29380053908355785</v>
      </c>
      <c r="L20" s="89">
        <f t="shared" si="3"/>
        <v>-3.5416666666666652E-2</v>
      </c>
      <c r="M20" s="89">
        <f t="shared" si="3"/>
        <v>0.13822894168466515</v>
      </c>
      <c r="N20" s="89">
        <f t="shared" si="3"/>
        <v>8.1593927893738094E-2</v>
      </c>
      <c r="O20" s="89">
        <f t="shared" si="3"/>
        <v>0.17543859649122817</v>
      </c>
      <c r="P20" s="89">
        <f t="shared" si="3"/>
        <v>0.34179104477611943</v>
      </c>
      <c r="Q20" s="89">
        <f t="shared" si="3"/>
        <v>0.17241379310344818</v>
      </c>
      <c r="R20" s="89">
        <f t="shared" si="3"/>
        <v>0.1138519924098671</v>
      </c>
      <c r="S20" s="89">
        <f t="shared" si="3"/>
        <v>2.6405451448040962E-2</v>
      </c>
      <c r="T20" s="89">
        <f t="shared" si="3"/>
        <v>3.4024896265560267E-2</v>
      </c>
      <c r="U20" s="89">
        <f t="shared" si="3"/>
        <v>-5.6179775280899014E-3</v>
      </c>
      <c r="V20" s="89">
        <f t="shared" si="3"/>
        <v>-0.10976594027441489</v>
      </c>
      <c r="W20" s="89">
        <f t="shared" si="3"/>
        <v>-0.50589301903898454</v>
      </c>
      <c r="X20" s="89">
        <f t="shared" si="3"/>
        <v>7.5229357798165086E-2</v>
      </c>
      <c r="Y20" s="89">
        <f t="shared" si="3"/>
        <v>0.36177474402730381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0.20869565217391295</v>
      </c>
      <c r="K21" s="89">
        <f t="shared" si="3"/>
        <v>0.28057553956834536</v>
      </c>
      <c r="L21" s="89">
        <f t="shared" si="3"/>
        <v>-0.202247191011236</v>
      </c>
      <c r="M21" s="89">
        <f t="shared" si="3"/>
        <v>0.11971830985915499</v>
      </c>
      <c r="N21" s="89">
        <f t="shared" si="3"/>
        <v>3.7735849056603765E-2</v>
      </c>
      <c r="O21" s="89">
        <f t="shared" si="3"/>
        <v>0.19999999999999996</v>
      </c>
      <c r="P21" s="89">
        <f t="shared" si="3"/>
        <v>0.43939393939393945</v>
      </c>
      <c r="Q21" s="89">
        <f t="shared" si="3"/>
        <v>5.6140350877192935E-2</v>
      </c>
      <c r="R21" s="89">
        <f t="shared" si="3"/>
        <v>6.6445182724252927E-3</v>
      </c>
      <c r="S21" s="89">
        <f t="shared" si="3"/>
        <v>-9.2409240924092417E-2</v>
      </c>
      <c r="T21" s="89">
        <f t="shared" si="3"/>
        <v>-9.0909090909090939E-2</v>
      </c>
      <c r="U21" s="89">
        <f t="shared" si="3"/>
        <v>-0.20799999999999996</v>
      </c>
      <c r="V21" s="89">
        <f t="shared" si="3"/>
        <v>-0.27272727272727271</v>
      </c>
      <c r="W21" s="89">
        <f t="shared" si="3"/>
        <v>-0.84027777777777779</v>
      </c>
      <c r="X21" s="89">
        <f t="shared" si="3"/>
        <v>0.52173913043478271</v>
      </c>
      <c r="Y21" s="89">
        <f t="shared" si="3"/>
        <v>0.97142857142857153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0.15999999999999992</v>
      </c>
      <c r="K22" s="89">
        <f t="shared" si="4"/>
        <v>0.30172413793103448</v>
      </c>
      <c r="L22" s="89">
        <f t="shared" si="4"/>
        <v>6.29139072847682E-2</v>
      </c>
      <c r="M22" s="89">
        <f t="shared" si="4"/>
        <v>0.14330218068535827</v>
      </c>
      <c r="N22" s="89">
        <f t="shared" si="4"/>
        <v>0.10354223433242504</v>
      </c>
      <c r="O22" s="89">
        <f t="shared" si="4"/>
        <v>0.16296296296296298</v>
      </c>
      <c r="P22" s="89">
        <f t="shared" si="4"/>
        <v>0.30360934182590227</v>
      </c>
      <c r="Q22" s="89">
        <f t="shared" si="4"/>
        <v>0.22801302931596101</v>
      </c>
      <c r="R22" s="89">
        <f t="shared" si="4"/>
        <v>0.15517241379310343</v>
      </c>
      <c r="S22" s="89">
        <f t="shared" si="4"/>
        <v>6.8886337543053955E-2</v>
      </c>
      <c r="T22" s="89">
        <f t="shared" si="4"/>
        <v>6.9817400644468286E-2</v>
      </c>
      <c r="U22" s="89">
        <f t="shared" si="4"/>
        <v>4.5180722891566161E-2</v>
      </c>
      <c r="V22" s="89">
        <f t="shared" si="4"/>
        <v>-7.8770413064361167E-2</v>
      </c>
      <c r="W22" s="89">
        <f t="shared" si="4"/>
        <v>-0.4556830031282586</v>
      </c>
      <c r="X22" s="89">
        <f t="shared" si="4"/>
        <v>5.555555555555558E-2</v>
      </c>
      <c r="Y22" s="89">
        <f t="shared" si="4"/>
        <v>0.32304900181488194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0.13953488372093026</v>
      </c>
      <c r="K23" s="89">
        <f t="shared" si="5"/>
        <v>1.6530612244897958</v>
      </c>
      <c r="L23" s="89">
        <f t="shared" si="5"/>
        <v>-0.12307692307692308</v>
      </c>
      <c r="M23" s="89">
        <f t="shared" si="5"/>
        <v>0.21052631578947367</v>
      </c>
      <c r="N23" s="89">
        <f t="shared" si="5"/>
        <v>9.4202898550724612E-2</v>
      </c>
      <c r="O23" s="89">
        <f t="shared" si="5"/>
        <v>0.62913907284768222</v>
      </c>
      <c r="P23" s="89">
        <f t="shared" si="5"/>
        <v>0.21951219512195119</v>
      </c>
      <c r="Q23" s="89">
        <f t="shared" si="5"/>
        <v>7.333333333333325E-2</v>
      </c>
      <c r="R23" s="89">
        <f t="shared" si="5"/>
        <v>-0.17701863354037262</v>
      </c>
      <c r="S23" s="89">
        <f t="shared" si="5"/>
        <v>-0.2415094339622641</v>
      </c>
      <c r="T23" s="89">
        <f t="shared" si="5"/>
        <v>-0.25870646766169159</v>
      </c>
      <c r="U23" s="89">
        <f t="shared" si="5"/>
        <v>0.11409395973154357</v>
      </c>
      <c r="V23" s="89">
        <f t="shared" si="5"/>
        <v>6.6265060240963791E-2</v>
      </c>
      <c r="W23" s="89">
        <f t="shared" si="5"/>
        <v>-0.7231638418079096</v>
      </c>
      <c r="X23" s="89">
        <f t="shared" si="5"/>
        <v>1.2857142857142856</v>
      </c>
      <c r="Y23" s="89">
        <f t="shared" si="5"/>
        <v>0.52678571428571419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0.11321948134092347</v>
      </c>
      <c r="J25" s="89">
        <f t="shared" si="6"/>
        <v>0.11447260834014718</v>
      </c>
      <c r="K25" s="89">
        <f t="shared" si="6"/>
        <v>0.11292114031840059</v>
      </c>
      <c r="L25" s="89">
        <f t="shared" si="6"/>
        <v>0.11710980312563427</v>
      </c>
      <c r="M25" s="89">
        <f t="shared" si="6"/>
        <v>0.12141683403322986</v>
      </c>
      <c r="N25" s="89">
        <f t="shared" si="6"/>
        <v>0.10911016949152542</v>
      </c>
      <c r="O25" s="89">
        <f t="shared" si="6"/>
        <v>0.13275362318840581</v>
      </c>
      <c r="P25" s="89">
        <f t="shared" si="6"/>
        <v>0.13959715915706136</v>
      </c>
      <c r="Q25" s="89">
        <f t="shared" si="6"/>
        <v>0.16420047732696896</v>
      </c>
      <c r="R25" s="89">
        <f t="shared" si="6"/>
        <v>0.24107890768973028</v>
      </c>
      <c r="S25" s="89">
        <f t="shared" si="6"/>
        <v>0.33588150979455328</v>
      </c>
      <c r="T25" s="89">
        <f t="shared" si="6"/>
        <v>0.31376518218623484</v>
      </c>
      <c r="U25" s="89">
        <f t="shared" si="6"/>
        <v>0.28269617706237427</v>
      </c>
      <c r="V25" s="89">
        <f t="shared" si="6"/>
        <v>0.23974527064993445</v>
      </c>
      <c r="W25" s="89">
        <f t="shared" ref="W25:X25" si="7">W8/W5</f>
        <v>0.1437908496732026</v>
      </c>
      <c r="X25" s="89">
        <f t="shared" si="7"/>
        <v>0.12748858447488584</v>
      </c>
      <c r="Y25" s="89">
        <f t="shared" ref="Y25" si="8">Y8/Y5</f>
        <v>0.1855966289982762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0.38702702702702702</v>
      </c>
      <c r="J26" s="89">
        <f t="shared" si="9"/>
        <v>0.49469964664310956</v>
      </c>
      <c r="K26" s="89">
        <f t="shared" si="9"/>
        <v>0.47360248447204967</v>
      </c>
      <c r="L26" s="89">
        <f t="shared" si="9"/>
        <v>0.4706362153344209</v>
      </c>
      <c r="M26" s="89">
        <f t="shared" si="9"/>
        <v>0.47297297297297297</v>
      </c>
      <c r="N26" s="89">
        <f t="shared" si="9"/>
        <v>0.42662721893491123</v>
      </c>
      <c r="O26" s="89">
        <f t="shared" si="9"/>
        <v>0.49168008588298445</v>
      </c>
      <c r="P26" s="89">
        <f t="shared" si="9"/>
        <v>0.54475238527941849</v>
      </c>
      <c r="Q26" s="89">
        <f t="shared" si="9"/>
        <v>0.57237936772046594</v>
      </c>
      <c r="R26" s="89">
        <f t="shared" si="9"/>
        <v>0.56787687450670876</v>
      </c>
      <c r="S26" s="89">
        <f t="shared" si="9"/>
        <v>0.6166666666666667</v>
      </c>
      <c r="T26" s="89">
        <f t="shared" si="9"/>
        <v>0.61698363555948699</v>
      </c>
      <c r="U26" s="89">
        <f t="shared" si="9"/>
        <v>0.61703996486605184</v>
      </c>
      <c r="V26" s="89">
        <f t="shared" si="9"/>
        <v>0.59785147127510507</v>
      </c>
      <c r="W26" s="89">
        <f t="shared" ref="W26:X26" si="10">W8/W7</f>
        <v>0.45034116755117515</v>
      </c>
      <c r="X26" s="89">
        <f t="shared" si="10"/>
        <v>0.44261255548509831</v>
      </c>
      <c r="Y26" s="89">
        <f t="shared" ref="Y26" si="11">Y8/Y7</f>
        <v>0.52265372168284785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0.27932960893854747</v>
      </c>
      <c r="J28" s="89">
        <f t="shared" si="12"/>
        <v>0.25</v>
      </c>
      <c r="K28" s="89">
        <f t="shared" si="12"/>
        <v>0.19508196721311474</v>
      </c>
      <c r="L28" s="89">
        <f t="shared" si="12"/>
        <v>0.25129982668977469</v>
      </c>
      <c r="M28" s="89">
        <f t="shared" si="12"/>
        <v>0.23157894736842105</v>
      </c>
      <c r="N28" s="89">
        <f t="shared" si="12"/>
        <v>0.23994452149791956</v>
      </c>
      <c r="O28" s="89">
        <f t="shared" si="12"/>
        <v>0.20196506550218341</v>
      </c>
      <c r="P28" s="89">
        <f t="shared" si="12"/>
        <v>0.17681401167639699</v>
      </c>
      <c r="Q28" s="89">
        <f t="shared" si="12"/>
        <v>0.18895348837209303</v>
      </c>
      <c r="R28" s="89">
        <f t="shared" si="12"/>
        <v>0.22793606671299513</v>
      </c>
      <c r="S28" s="89">
        <f t="shared" si="12"/>
        <v>0.28307254623044098</v>
      </c>
      <c r="T28" s="89">
        <f t="shared" si="12"/>
        <v>0.33620071684587816</v>
      </c>
      <c r="U28" s="89">
        <f t="shared" si="12"/>
        <v>0.36868327402135231</v>
      </c>
      <c r="V28" s="89">
        <f t="shared" si="12"/>
        <v>0.4140625</v>
      </c>
      <c r="W28" s="89">
        <f t="shared" ref="W28:X28" si="13">W15/W8</f>
        <v>0.77272727272727271</v>
      </c>
      <c r="X28" s="89">
        <f t="shared" si="13"/>
        <v>0.65759312320916907</v>
      </c>
      <c r="Y28" s="89">
        <f t="shared" ref="Y28" si="14">Y15/Y8</f>
        <v>0.55005159958720329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0.32122905027932963</v>
      </c>
      <c r="J29" s="89">
        <f t="shared" si="15"/>
        <v>0.33095238095238094</v>
      </c>
      <c r="K29" s="89">
        <f t="shared" si="15"/>
        <v>0.29180327868852457</v>
      </c>
      <c r="L29" s="89">
        <f t="shared" si="15"/>
        <v>0.24610051993067592</v>
      </c>
      <c r="M29" s="89">
        <f t="shared" si="15"/>
        <v>0.23909774436090225</v>
      </c>
      <c r="N29" s="89">
        <f t="shared" si="15"/>
        <v>0.2288488210818308</v>
      </c>
      <c r="O29" s="89">
        <f t="shared" si="15"/>
        <v>0.21615720524017468</v>
      </c>
      <c r="P29" s="89">
        <f t="shared" si="15"/>
        <v>0.23769808173477899</v>
      </c>
      <c r="Q29" s="89">
        <f t="shared" si="15"/>
        <v>0.21875</v>
      </c>
      <c r="R29" s="89">
        <f t="shared" si="15"/>
        <v>0.21056289089645588</v>
      </c>
      <c r="S29" s="89">
        <f t="shared" si="15"/>
        <v>0.19559032716927455</v>
      </c>
      <c r="T29" s="89">
        <f t="shared" si="15"/>
        <v>0.17921146953405018</v>
      </c>
      <c r="U29" s="89">
        <f t="shared" si="15"/>
        <v>0.1409252669039146</v>
      </c>
      <c r="V29" s="89">
        <f t="shared" si="15"/>
        <v>0.1125</v>
      </c>
      <c r="W29" s="89">
        <f t="shared" ref="W29:X29" si="16">W10/W8</f>
        <v>3.8720538720538718E-2</v>
      </c>
      <c r="X29" s="89">
        <f t="shared" si="16"/>
        <v>5.0143266475644696E-2</v>
      </c>
      <c r="Y29" s="89">
        <f t="shared" ref="Y29" si="17">Y10/Y8</f>
        <v>7.1207430340557279E-2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28197</v>
      </c>
      <c r="J32" s="42">
        <v>33154</v>
      </c>
      <c r="K32" s="42">
        <v>38553</v>
      </c>
      <c r="L32" s="42">
        <v>19579</v>
      </c>
      <c r="M32" s="42">
        <v>31085</v>
      </c>
      <c r="N32" s="42">
        <v>34442</v>
      </c>
      <c r="O32" s="42">
        <v>19570</v>
      </c>
      <c r="P32" s="42">
        <v>12230</v>
      </c>
      <c r="Q32" s="42">
        <v>4318</v>
      </c>
      <c r="R32" s="42">
        <v>2373</v>
      </c>
      <c r="S32" s="42">
        <v>4567</v>
      </c>
      <c r="T32" s="42">
        <v>7430</v>
      </c>
      <c r="U32" s="42">
        <v>6099</v>
      </c>
      <c r="V32" s="42">
        <v>5084</v>
      </c>
      <c r="W32" s="42">
        <v>1786</v>
      </c>
      <c r="X32" s="42">
        <v>3902</v>
      </c>
      <c r="Y32" s="42">
        <v>5427</v>
      </c>
    </row>
    <row r="33" spans="1:25" x14ac:dyDescent="0.3">
      <c r="A33" s="16" t="s">
        <v>116</v>
      </c>
      <c r="B33" s="42">
        <v>4388</v>
      </c>
      <c r="C33" s="42">
        <v>10541</v>
      </c>
      <c r="D33" s="42">
        <v>8776</v>
      </c>
      <c r="E33" s="42">
        <v>5947</v>
      </c>
      <c r="F33" s="68">
        <v>10395</v>
      </c>
      <c r="G33" s="68">
        <v>16249</v>
      </c>
      <c r="H33" s="68">
        <v>24244</v>
      </c>
      <c r="I33" s="68">
        <v>27890</v>
      </c>
      <c r="J33" s="68">
        <v>32799</v>
      </c>
      <c r="K33" s="68">
        <v>38111</v>
      </c>
      <c r="L33" s="68">
        <v>19152</v>
      </c>
      <c r="M33" s="68">
        <v>30553</v>
      </c>
      <c r="N33" s="68">
        <v>33909</v>
      </c>
      <c r="O33" s="68">
        <v>19068</v>
      </c>
      <c r="P33" s="68">
        <v>11778</v>
      </c>
      <c r="Q33" s="68">
        <v>3896</v>
      </c>
      <c r="R33" s="42">
        <v>1957</v>
      </c>
      <c r="S33" s="42">
        <v>4211</v>
      </c>
      <c r="T33" s="42">
        <v>7066</v>
      </c>
      <c r="U33" s="42">
        <v>5634</v>
      </c>
      <c r="V33" s="42">
        <v>4630</v>
      </c>
      <c r="W33" s="42">
        <v>1497</v>
      </c>
      <c r="X33" s="42">
        <v>3463</v>
      </c>
      <c r="Y33" s="42">
        <v>4820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307</v>
      </c>
      <c r="J34" s="68">
        <v>356</v>
      </c>
      <c r="K34" s="68">
        <v>441</v>
      </c>
      <c r="L34" s="68">
        <v>427</v>
      </c>
      <c r="M34" s="68">
        <v>531</v>
      </c>
      <c r="N34" s="68">
        <v>533</v>
      </c>
      <c r="O34" s="68">
        <v>502</v>
      </c>
      <c r="P34" s="68">
        <v>452</v>
      </c>
      <c r="Q34" s="42">
        <v>422</v>
      </c>
      <c r="R34" s="42">
        <v>415</v>
      </c>
      <c r="S34" s="42">
        <v>356</v>
      </c>
      <c r="T34" s="42">
        <v>364</v>
      </c>
      <c r="U34" s="42">
        <v>464</v>
      </c>
      <c r="V34" s="42">
        <v>454</v>
      </c>
      <c r="W34" s="42">
        <v>289</v>
      </c>
      <c r="X34" s="42">
        <v>440</v>
      </c>
      <c r="Y34" s="42">
        <v>607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>I36</f>
        <v>99</v>
      </c>
      <c r="J35" s="3">
        <f t="shared" ref="J35:N35" si="18">J36</f>
        <v>145</v>
      </c>
      <c r="K35" s="3">
        <f t="shared" si="18"/>
        <v>228</v>
      </c>
      <c r="L35" s="3">
        <f t="shared" si="18"/>
        <v>255</v>
      </c>
      <c r="M35" s="3">
        <f t="shared" si="18"/>
        <v>274</v>
      </c>
      <c r="N35" s="3">
        <f t="shared" si="18"/>
        <v>281</v>
      </c>
      <c r="O35" s="3">
        <f t="shared" ref="O35:S35" si="19">O36+O44</f>
        <v>287</v>
      </c>
      <c r="P35" s="3">
        <f t="shared" si="19"/>
        <v>250</v>
      </c>
      <c r="Q35" s="3">
        <f t="shared" si="19"/>
        <v>212</v>
      </c>
      <c r="R35" s="3">
        <f t="shared" si="19"/>
        <v>186</v>
      </c>
      <c r="S35" s="3">
        <f t="shared" si="19"/>
        <v>158</v>
      </c>
      <c r="T35" s="3">
        <f>T36</f>
        <v>130</v>
      </c>
      <c r="U35" s="3">
        <f>U36</f>
        <v>154</v>
      </c>
      <c r="V35" s="3">
        <f t="shared" ref="V35:Y35" si="20">V36</f>
        <v>174</v>
      </c>
      <c r="W35" s="3">
        <f t="shared" si="20"/>
        <v>45</v>
      </c>
      <c r="X35" s="3">
        <f t="shared" si="20"/>
        <v>140</v>
      </c>
      <c r="Y35" s="3">
        <f t="shared" si="20"/>
        <v>307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99</v>
      </c>
      <c r="J36" s="68">
        <v>145</v>
      </c>
      <c r="K36" s="68">
        <v>228</v>
      </c>
      <c r="L36" s="68">
        <v>255</v>
      </c>
      <c r="M36" s="68">
        <v>274</v>
      </c>
      <c r="N36" s="68">
        <v>281</v>
      </c>
      <c r="O36" s="68">
        <v>285</v>
      </c>
      <c r="P36" s="68">
        <v>245</v>
      </c>
      <c r="Q36" s="68">
        <v>207</v>
      </c>
      <c r="R36" s="42">
        <v>183</v>
      </c>
      <c r="S36" s="42">
        <v>155</v>
      </c>
      <c r="T36" s="42">
        <v>130</v>
      </c>
      <c r="U36" s="42">
        <v>154</v>
      </c>
      <c r="V36" s="42">
        <v>174</v>
      </c>
      <c r="W36" s="42">
        <v>45</v>
      </c>
      <c r="X36" s="42">
        <v>140</v>
      </c>
      <c r="Y36" s="42">
        <v>307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44</v>
      </c>
      <c r="J37" s="68">
        <v>58</v>
      </c>
      <c r="K37" s="68">
        <v>83</v>
      </c>
      <c r="L37" s="68">
        <v>89</v>
      </c>
      <c r="M37" s="68">
        <v>94</v>
      </c>
      <c r="N37" s="68">
        <v>87</v>
      </c>
      <c r="O37" s="68">
        <v>81</v>
      </c>
      <c r="P37" s="68">
        <v>70</v>
      </c>
      <c r="Q37" s="68">
        <v>61</v>
      </c>
      <c r="R37" s="42">
        <v>50</v>
      </c>
      <c r="S37" s="42">
        <v>42</v>
      </c>
      <c r="T37" s="42">
        <v>35</v>
      </c>
      <c r="U37" s="42">
        <v>36</v>
      </c>
      <c r="V37" s="42">
        <v>39</v>
      </c>
      <c r="W37" s="42">
        <v>17</v>
      </c>
      <c r="X37" s="42">
        <v>30</v>
      </c>
      <c r="Y37" s="42">
        <v>48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9</v>
      </c>
      <c r="J38" s="68">
        <v>9</v>
      </c>
      <c r="K38" s="68">
        <v>10</v>
      </c>
      <c r="L38" s="68">
        <v>9</v>
      </c>
      <c r="M38" s="68">
        <v>9</v>
      </c>
      <c r="N38" s="68">
        <v>10</v>
      </c>
      <c r="O38" s="68">
        <v>10</v>
      </c>
      <c r="P38" s="68">
        <v>10</v>
      </c>
      <c r="Q38" s="68">
        <v>11</v>
      </c>
      <c r="R38" s="42">
        <v>11</v>
      </c>
      <c r="S38" s="42">
        <v>12</v>
      </c>
      <c r="T38" s="42">
        <v>12</v>
      </c>
      <c r="U38" s="42">
        <v>13</v>
      </c>
      <c r="V38" s="42">
        <v>13</v>
      </c>
      <c r="W38" s="42">
        <v>12</v>
      </c>
      <c r="X38" s="42">
        <v>12</v>
      </c>
      <c r="Y38" s="42">
        <v>13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35</v>
      </c>
      <c r="J39" s="68">
        <v>49</v>
      </c>
      <c r="K39" s="68">
        <v>74</v>
      </c>
      <c r="L39" s="68">
        <v>79</v>
      </c>
      <c r="M39" s="68">
        <v>85</v>
      </c>
      <c r="N39" s="68">
        <v>77</v>
      </c>
      <c r="O39" s="68">
        <v>71</v>
      </c>
      <c r="P39" s="68">
        <v>60</v>
      </c>
      <c r="Q39" s="68">
        <v>50</v>
      </c>
      <c r="R39" s="42">
        <v>39</v>
      </c>
      <c r="S39" s="42">
        <v>30</v>
      </c>
      <c r="T39" s="42">
        <v>23</v>
      </c>
      <c r="U39" s="42">
        <v>24</v>
      </c>
      <c r="V39" s="42">
        <v>26</v>
      </c>
      <c r="W39" s="42">
        <v>5</v>
      </c>
      <c r="X39" s="42">
        <v>18</v>
      </c>
      <c r="Y39" s="42">
        <v>35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55</v>
      </c>
      <c r="J40" s="68">
        <v>88</v>
      </c>
      <c r="K40" s="68">
        <v>144</v>
      </c>
      <c r="L40" s="68">
        <v>166</v>
      </c>
      <c r="M40" s="68">
        <v>180</v>
      </c>
      <c r="N40" s="68">
        <v>194</v>
      </c>
      <c r="O40" s="68">
        <v>204</v>
      </c>
      <c r="P40" s="68">
        <v>175</v>
      </c>
      <c r="Q40" s="68">
        <v>146</v>
      </c>
      <c r="R40" s="42">
        <v>133</v>
      </c>
      <c r="S40" s="42">
        <v>114</v>
      </c>
      <c r="T40" s="42">
        <v>95</v>
      </c>
      <c r="U40" s="42">
        <v>118</v>
      </c>
      <c r="V40" s="42">
        <v>135</v>
      </c>
      <c r="W40" s="42">
        <v>28</v>
      </c>
      <c r="X40" s="42">
        <v>110</v>
      </c>
      <c r="Y40" s="42">
        <v>259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1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 t="s">
        <v>18</v>
      </c>
      <c r="J42" s="68" t="s">
        <v>18</v>
      </c>
      <c r="K42" s="68" t="s">
        <v>18</v>
      </c>
      <c r="L42" s="68" t="s">
        <v>18</v>
      </c>
      <c r="M42" s="68" t="s">
        <v>18</v>
      </c>
      <c r="N42" s="68" t="s">
        <v>18</v>
      </c>
      <c r="O42" s="68" t="s">
        <v>18</v>
      </c>
      <c r="P42" s="68" t="s">
        <v>18</v>
      </c>
      <c r="Q42" s="68" t="s">
        <v>18</v>
      </c>
      <c r="R42" s="42" t="s">
        <v>18</v>
      </c>
      <c r="S42" s="42">
        <v>1</v>
      </c>
      <c r="T42" s="42">
        <v>1</v>
      </c>
      <c r="U42" s="42">
        <v>1</v>
      </c>
      <c r="V42" s="42">
        <v>1</v>
      </c>
      <c r="W42" s="42" t="s">
        <v>18</v>
      </c>
      <c r="X42" s="42">
        <v>1</v>
      </c>
      <c r="Y42" s="42">
        <v>3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55</v>
      </c>
      <c r="J43" s="68">
        <v>87</v>
      </c>
      <c r="K43" s="68">
        <v>144</v>
      </c>
      <c r="L43" s="68">
        <v>165</v>
      </c>
      <c r="M43" s="68">
        <v>179</v>
      </c>
      <c r="N43" s="68">
        <v>193</v>
      </c>
      <c r="O43" s="68">
        <v>203</v>
      </c>
      <c r="P43" s="68">
        <v>174</v>
      </c>
      <c r="Q43" s="68">
        <v>145</v>
      </c>
      <c r="R43" s="42">
        <v>132</v>
      </c>
      <c r="S43" s="42">
        <v>112</v>
      </c>
      <c r="T43" s="42">
        <v>93</v>
      </c>
      <c r="U43" s="42">
        <v>116</v>
      </c>
      <c r="V43" s="42">
        <v>133</v>
      </c>
      <c r="W43" s="42">
        <v>28</v>
      </c>
      <c r="X43" s="42">
        <v>108</v>
      </c>
      <c r="Y43" s="42">
        <v>254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 t="s">
        <v>18</v>
      </c>
      <c r="J44" s="68" t="s">
        <v>18</v>
      </c>
      <c r="K44" s="68" t="s">
        <v>18</v>
      </c>
      <c r="L44" s="68" t="s">
        <v>18</v>
      </c>
      <c r="M44" s="68" t="s">
        <v>18</v>
      </c>
      <c r="N44" s="68" t="s">
        <v>18</v>
      </c>
      <c r="O44" s="68">
        <v>2</v>
      </c>
      <c r="P44" s="68">
        <v>5</v>
      </c>
      <c r="Q44" s="68">
        <v>5</v>
      </c>
      <c r="R44" s="42">
        <v>3</v>
      </c>
      <c r="S44" s="42">
        <v>3</v>
      </c>
      <c r="T44" s="42" t="s">
        <v>18</v>
      </c>
      <c r="U44" s="42" t="s">
        <v>18</v>
      </c>
      <c r="V44" s="42" t="s">
        <v>18</v>
      </c>
      <c r="W44" s="42" t="s">
        <v>18</v>
      </c>
      <c r="X44" s="42" t="s">
        <v>18</v>
      </c>
      <c r="Y44" s="42" t="s">
        <v>18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0.46464646464646475</v>
      </c>
      <c r="K46" s="65">
        <f t="shared" si="21"/>
        <v>0.57241379310344831</v>
      </c>
      <c r="L46" s="65">
        <f t="shared" si="21"/>
        <v>0.11842105263157898</v>
      </c>
      <c r="M46" s="65">
        <f t="shared" si="21"/>
        <v>7.4509803921568585E-2</v>
      </c>
      <c r="N46" s="65">
        <f t="shared" si="21"/>
        <v>2.5547445255474477E-2</v>
      </c>
      <c r="O46" s="65">
        <f t="shared" si="21"/>
        <v>2.1352313167259718E-2</v>
      </c>
      <c r="P46" s="65">
        <f t="shared" si="21"/>
        <v>-0.12891986062717775</v>
      </c>
      <c r="Q46" s="65">
        <f t="shared" si="21"/>
        <v>-0.15200000000000002</v>
      </c>
      <c r="R46" s="65">
        <f t="shared" si="21"/>
        <v>-0.12264150943396224</v>
      </c>
      <c r="S46" s="65">
        <f t="shared" si="21"/>
        <v>-0.15053763440860213</v>
      </c>
      <c r="T46" s="65">
        <f t="shared" si="21"/>
        <v>-0.17721518987341767</v>
      </c>
      <c r="U46" s="65">
        <f t="shared" si="21"/>
        <v>0.18461538461538463</v>
      </c>
      <c r="V46" s="65">
        <f t="shared" si="21"/>
        <v>0.12987012987012991</v>
      </c>
      <c r="W46" s="65">
        <f t="shared" si="21"/>
        <v>-0.74137931034482762</v>
      </c>
      <c r="X46" s="65">
        <f t="shared" si="21"/>
        <v>2.1111111111111112</v>
      </c>
      <c r="Y46" s="65">
        <f t="shared" si="21"/>
        <v>1.1928571428571431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0.46464646464646475</v>
      </c>
      <c r="K47" s="65">
        <f t="shared" si="21"/>
        <v>0.57241379310344831</v>
      </c>
      <c r="L47" s="65">
        <f t="shared" si="21"/>
        <v>0.11842105263157898</v>
      </c>
      <c r="M47" s="65">
        <f t="shared" si="21"/>
        <v>7.4509803921568585E-2</v>
      </c>
      <c r="N47" s="65">
        <f t="shared" si="21"/>
        <v>2.5547445255474477E-2</v>
      </c>
      <c r="O47" s="65">
        <f t="shared" si="21"/>
        <v>1.4234875444839812E-2</v>
      </c>
      <c r="P47" s="65">
        <f t="shared" si="21"/>
        <v>-0.14035087719298245</v>
      </c>
      <c r="Q47" s="65">
        <f t="shared" si="21"/>
        <v>-0.1551020408163265</v>
      </c>
      <c r="R47" s="65">
        <f t="shared" si="21"/>
        <v>-0.11594202898550721</v>
      </c>
      <c r="S47" s="65">
        <f t="shared" si="21"/>
        <v>-0.15300546448087426</v>
      </c>
      <c r="T47" s="65">
        <f t="shared" si="21"/>
        <v>-0.16129032258064513</v>
      </c>
      <c r="U47" s="65">
        <f t="shared" si="21"/>
        <v>0.18461538461538463</v>
      </c>
      <c r="V47" s="65">
        <f t="shared" si="21"/>
        <v>0.12987012987012991</v>
      </c>
      <c r="W47" s="65">
        <f t="shared" si="21"/>
        <v>-0.74137931034482762</v>
      </c>
      <c r="X47" s="65">
        <f t="shared" si="21"/>
        <v>2.1111111111111112</v>
      </c>
      <c r="Y47" s="65">
        <f t="shared" si="21"/>
        <v>1.1928571428571431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0.31818181818181812</v>
      </c>
      <c r="K48" s="65">
        <f t="shared" si="21"/>
        <v>0.43103448275862077</v>
      </c>
      <c r="L48" s="65">
        <f t="shared" si="21"/>
        <v>7.2289156626506035E-2</v>
      </c>
      <c r="M48" s="65">
        <f t="shared" si="21"/>
        <v>5.6179775280898792E-2</v>
      </c>
      <c r="N48" s="65">
        <f t="shared" si="21"/>
        <v>-7.4468085106383031E-2</v>
      </c>
      <c r="O48" s="65">
        <f t="shared" si="21"/>
        <v>-6.8965517241379337E-2</v>
      </c>
      <c r="P48" s="65">
        <f t="shared" si="21"/>
        <v>-0.13580246913580252</v>
      </c>
      <c r="Q48" s="65">
        <f t="shared" si="21"/>
        <v>-0.12857142857142856</v>
      </c>
      <c r="R48" s="65">
        <f t="shared" si="21"/>
        <v>-0.18032786885245899</v>
      </c>
      <c r="S48" s="65">
        <f t="shared" si="21"/>
        <v>-0.16000000000000003</v>
      </c>
      <c r="T48" s="65">
        <f t="shared" si="21"/>
        <v>-0.16666666666666663</v>
      </c>
      <c r="U48" s="65">
        <f t="shared" si="21"/>
        <v>2.857142857142847E-2</v>
      </c>
      <c r="V48" s="65">
        <f t="shared" si="21"/>
        <v>8.3333333333333259E-2</v>
      </c>
      <c r="W48" s="65">
        <f t="shared" si="21"/>
        <v>-0.5641025641025641</v>
      </c>
      <c r="X48" s="65">
        <f t="shared" si="21"/>
        <v>0.76470588235294112</v>
      </c>
      <c r="Y48" s="65">
        <f t="shared" si="21"/>
        <v>0.60000000000000009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0.60000000000000009</v>
      </c>
      <c r="K49" s="65">
        <f t="shared" si="22"/>
        <v>0.63636363636363646</v>
      </c>
      <c r="L49" s="65">
        <f t="shared" si="22"/>
        <v>0.15277777777777768</v>
      </c>
      <c r="M49" s="65">
        <f t="shared" si="22"/>
        <v>8.43373493975903E-2</v>
      </c>
      <c r="N49" s="65">
        <f t="shared" si="22"/>
        <v>7.7777777777777724E-2</v>
      </c>
      <c r="O49" s="65">
        <f t="shared" si="22"/>
        <v>5.1546391752577359E-2</v>
      </c>
      <c r="P49" s="65">
        <f t="shared" si="22"/>
        <v>-0.14215686274509809</v>
      </c>
      <c r="Q49" s="65">
        <f t="shared" si="22"/>
        <v>-0.1657142857142857</v>
      </c>
      <c r="R49" s="65">
        <f t="shared" si="22"/>
        <v>-8.9041095890410982E-2</v>
      </c>
      <c r="S49" s="65">
        <f t="shared" si="22"/>
        <v>-0.1428571428571429</v>
      </c>
      <c r="T49" s="65">
        <f t="shared" si="22"/>
        <v>-0.16666666666666663</v>
      </c>
      <c r="U49" s="65">
        <f t="shared" si="22"/>
        <v>0.24210526315789482</v>
      </c>
      <c r="V49" s="65">
        <f t="shared" si="22"/>
        <v>0.14406779661016955</v>
      </c>
      <c r="W49" s="65">
        <f t="shared" si="22"/>
        <v>-0.79259259259259263</v>
      </c>
      <c r="X49" s="65">
        <f t="shared" si="22"/>
        <v>2.9285714285714284</v>
      </c>
      <c r="Y49" s="65">
        <f t="shared" si="22"/>
        <v>1.3545454545454545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65" t="s">
        <v>3</v>
      </c>
      <c r="K50" s="65" t="s">
        <v>3</v>
      </c>
      <c r="L50" s="65" t="s">
        <v>3</v>
      </c>
      <c r="M50" s="65" t="s">
        <v>3</v>
      </c>
      <c r="N50" s="65" t="s">
        <v>3</v>
      </c>
      <c r="O50" s="65" t="s">
        <v>3</v>
      </c>
      <c r="P50" s="88">
        <f t="shared" ref="P50:S50" si="23">P44/O44-1</f>
        <v>1.5</v>
      </c>
      <c r="Q50" s="88">
        <f t="shared" si="23"/>
        <v>0</v>
      </c>
      <c r="R50" s="88">
        <f t="shared" si="23"/>
        <v>-0.4</v>
      </c>
      <c r="S50" s="88">
        <f t="shared" si="23"/>
        <v>0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3.5110118097669966E-3</v>
      </c>
      <c r="J52" s="65">
        <f t="shared" si="24"/>
        <v>4.3735295891898411E-3</v>
      </c>
      <c r="K52" s="65">
        <f t="shared" si="24"/>
        <v>5.9139366586257883E-3</v>
      </c>
      <c r="L52" s="65">
        <f t="shared" si="24"/>
        <v>1.3024158537208234E-2</v>
      </c>
      <c r="M52" s="65">
        <f t="shared" si="24"/>
        <v>8.8145407752935508E-3</v>
      </c>
      <c r="N52" s="65">
        <f t="shared" si="24"/>
        <v>8.1586435166366642E-3</v>
      </c>
      <c r="O52" s="65">
        <f t="shared" si="24"/>
        <v>1.4665304036791007E-2</v>
      </c>
      <c r="P52" s="65">
        <f t="shared" si="24"/>
        <v>2.0441537203597711E-2</v>
      </c>
      <c r="Q52" s="65">
        <f t="shared" si="24"/>
        <v>4.9096804075961092E-2</v>
      </c>
      <c r="R52" s="65">
        <f t="shared" si="24"/>
        <v>7.8381795195954493E-2</v>
      </c>
      <c r="S52" s="65">
        <f t="shared" si="24"/>
        <v>3.4596014889424133E-2</v>
      </c>
      <c r="T52" s="65">
        <f t="shared" si="24"/>
        <v>1.7496635262449527E-2</v>
      </c>
      <c r="U52" s="65">
        <f t="shared" si="24"/>
        <v>2.5250040990326284E-2</v>
      </c>
      <c r="V52" s="65">
        <f t="shared" si="24"/>
        <v>3.4225019669551535E-2</v>
      </c>
      <c r="W52" s="65">
        <f t="shared" ref="W52:X52" si="25">W35/W32</f>
        <v>2.5195968645016796E-2</v>
      </c>
      <c r="X52" s="65">
        <f t="shared" si="25"/>
        <v>3.5879036391594052E-2</v>
      </c>
      <c r="Y52" s="65">
        <f t="shared" ref="Y52" si="26">Y35/Y32</f>
        <v>5.6569006817763036E-2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0.32247557003257327</v>
      </c>
      <c r="J53" s="88">
        <f t="shared" si="27"/>
        <v>0.40730337078651685</v>
      </c>
      <c r="K53" s="88">
        <f t="shared" si="27"/>
        <v>0.51700680272108845</v>
      </c>
      <c r="L53" s="88">
        <f t="shared" si="27"/>
        <v>0.59718969555035128</v>
      </c>
      <c r="M53" s="88">
        <f t="shared" si="27"/>
        <v>0.51600753295668544</v>
      </c>
      <c r="N53" s="88">
        <f t="shared" si="27"/>
        <v>0.5272045028142589</v>
      </c>
      <c r="O53" s="88">
        <f t="shared" si="27"/>
        <v>0.57171314741035861</v>
      </c>
      <c r="P53" s="88">
        <f t="shared" si="27"/>
        <v>0.55309734513274333</v>
      </c>
      <c r="Q53" s="88">
        <f t="shared" si="27"/>
        <v>0.50236966824644547</v>
      </c>
      <c r="R53" s="88">
        <f t="shared" si="27"/>
        <v>0.44819277108433736</v>
      </c>
      <c r="S53" s="88">
        <f t="shared" si="27"/>
        <v>0.4438202247191011</v>
      </c>
      <c r="T53" s="88">
        <f t="shared" si="27"/>
        <v>0.35714285714285715</v>
      </c>
      <c r="U53" s="88">
        <f t="shared" si="27"/>
        <v>0.33189655172413796</v>
      </c>
      <c r="V53" s="88">
        <f t="shared" si="27"/>
        <v>0.38325991189427311</v>
      </c>
      <c r="W53" s="88">
        <f t="shared" ref="W53:X53" si="28">W35/W34</f>
        <v>0.15570934256055363</v>
      </c>
      <c r="X53" s="88">
        <f t="shared" si="28"/>
        <v>0.31818181818181818</v>
      </c>
      <c r="Y53" s="88">
        <f t="shared" ref="Y53" si="29">Y35/Y34</f>
        <v>0.50576606260296542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65" t="s">
        <v>3</v>
      </c>
      <c r="J55" s="65" t="s">
        <v>3</v>
      </c>
      <c r="K55" s="65" t="s">
        <v>3</v>
      </c>
      <c r="L55" s="65" t="s">
        <v>3</v>
      </c>
      <c r="M55" s="65" t="s">
        <v>3</v>
      </c>
      <c r="N55" s="65" t="s">
        <v>3</v>
      </c>
      <c r="O55" s="65" t="s">
        <v>3</v>
      </c>
      <c r="P55" s="65" t="s">
        <v>3</v>
      </c>
      <c r="Q55" s="65" t="s">
        <v>3</v>
      </c>
      <c r="R55" s="65" t="s">
        <v>3</v>
      </c>
      <c r="S55" s="88">
        <f t="shared" ref="S55:V55" si="30">S42/S35</f>
        <v>6.3291139240506328E-3</v>
      </c>
      <c r="T55" s="88">
        <f t="shared" si="30"/>
        <v>7.6923076923076927E-3</v>
      </c>
      <c r="U55" s="88">
        <f t="shared" si="30"/>
        <v>6.4935064935064939E-3</v>
      </c>
      <c r="V55" s="88">
        <f t="shared" si="30"/>
        <v>5.7471264367816091E-3</v>
      </c>
      <c r="W55" s="88" t="s">
        <v>3</v>
      </c>
      <c r="X55" s="88" t="s">
        <v>3</v>
      </c>
      <c r="Y55" s="88" t="s">
        <v>3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1">I37/I35</f>
        <v>0.44444444444444442</v>
      </c>
      <c r="J56" s="65">
        <f t="shared" si="31"/>
        <v>0.4</v>
      </c>
      <c r="K56" s="65">
        <f t="shared" si="31"/>
        <v>0.36403508771929827</v>
      </c>
      <c r="L56" s="65">
        <f t="shared" si="31"/>
        <v>0.34901960784313724</v>
      </c>
      <c r="M56" s="65">
        <f t="shared" si="31"/>
        <v>0.34306569343065696</v>
      </c>
      <c r="N56" s="65">
        <f t="shared" si="31"/>
        <v>0.30960854092526691</v>
      </c>
      <c r="O56" s="65">
        <f t="shared" si="31"/>
        <v>0.28222996515679444</v>
      </c>
      <c r="P56" s="65">
        <f t="shared" si="31"/>
        <v>0.28000000000000003</v>
      </c>
      <c r="Q56" s="65">
        <f t="shared" si="31"/>
        <v>0.28773584905660377</v>
      </c>
      <c r="R56" s="65">
        <f t="shared" si="31"/>
        <v>0.26881720430107525</v>
      </c>
      <c r="S56" s="65">
        <f t="shared" si="31"/>
        <v>0.26582278481012656</v>
      </c>
      <c r="T56" s="65">
        <f t="shared" si="31"/>
        <v>0.26923076923076922</v>
      </c>
      <c r="U56" s="65">
        <f t="shared" si="31"/>
        <v>0.23376623376623376</v>
      </c>
      <c r="V56" s="65">
        <f t="shared" si="31"/>
        <v>0.22413793103448276</v>
      </c>
      <c r="W56" s="65">
        <f t="shared" ref="W56:X56" si="32">W37/W35</f>
        <v>0.37777777777777777</v>
      </c>
      <c r="X56" s="65">
        <f t="shared" si="32"/>
        <v>0.21428571428571427</v>
      </c>
      <c r="Y56" s="65">
        <f t="shared" ref="Y56" si="33">Y37/Y35</f>
        <v>0.15635179153094461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4">I8-I35</f>
        <v>259</v>
      </c>
      <c r="J59" s="42">
        <f t="shared" si="34"/>
        <v>275</v>
      </c>
      <c r="K59" s="42">
        <f t="shared" si="34"/>
        <v>382</v>
      </c>
      <c r="L59" s="42">
        <f t="shared" si="34"/>
        <v>322</v>
      </c>
      <c r="M59" s="42">
        <f t="shared" si="34"/>
        <v>391</v>
      </c>
      <c r="N59" s="42">
        <f t="shared" si="34"/>
        <v>440</v>
      </c>
      <c r="O59" s="42">
        <f t="shared" si="34"/>
        <v>629</v>
      </c>
      <c r="P59" s="42">
        <f t="shared" si="34"/>
        <v>949</v>
      </c>
      <c r="Q59" s="42">
        <f t="shared" si="34"/>
        <v>1164</v>
      </c>
      <c r="R59" s="42">
        <f t="shared" si="34"/>
        <v>1253</v>
      </c>
      <c r="S59" s="42">
        <f t="shared" si="34"/>
        <v>1248</v>
      </c>
      <c r="T59" s="42">
        <f t="shared" si="34"/>
        <v>1265</v>
      </c>
      <c r="U59" s="42">
        <f t="shared" si="34"/>
        <v>1251</v>
      </c>
      <c r="V59" s="42">
        <f t="shared" si="34"/>
        <v>1106</v>
      </c>
      <c r="W59" s="42">
        <f t="shared" ref="W59:X59" si="35">W8-W35</f>
        <v>549</v>
      </c>
      <c r="X59" s="42">
        <f t="shared" si="35"/>
        <v>558</v>
      </c>
      <c r="Y59" s="42">
        <f t="shared" ref="Y59" si="36">Y8-Y35</f>
        <v>662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7">(J59-I59)/ABS(I59)</f>
        <v>6.1776061776061778E-2</v>
      </c>
      <c r="K61" s="87">
        <f t="shared" si="37"/>
        <v>0.3890909090909091</v>
      </c>
      <c r="L61" s="87">
        <f t="shared" si="37"/>
        <v>-0.15706806282722513</v>
      </c>
      <c r="M61" s="87">
        <f t="shared" si="37"/>
        <v>0.21428571428571427</v>
      </c>
      <c r="N61" s="87">
        <f t="shared" si="37"/>
        <v>0.12531969309462915</v>
      </c>
      <c r="O61" s="87">
        <f t="shared" si="37"/>
        <v>0.42954545454545456</v>
      </c>
      <c r="P61" s="87">
        <f t="shared" si="37"/>
        <v>0.50874403815580282</v>
      </c>
      <c r="Q61" s="87">
        <f t="shared" si="37"/>
        <v>0.22655426765015807</v>
      </c>
      <c r="R61" s="87">
        <f t="shared" si="37"/>
        <v>7.6460481099656363E-2</v>
      </c>
      <c r="S61" s="87">
        <f t="shared" si="37"/>
        <v>-3.9904229848363925E-3</v>
      </c>
      <c r="T61" s="87">
        <f t="shared" si="37"/>
        <v>1.3621794871794872E-2</v>
      </c>
      <c r="U61" s="87">
        <f t="shared" si="37"/>
        <v>-1.1067193675889328E-2</v>
      </c>
      <c r="V61" s="87">
        <f t="shared" si="37"/>
        <v>-0.11590727418065548</v>
      </c>
      <c r="W61" s="87">
        <f t="shared" si="37"/>
        <v>-0.5036166365280289</v>
      </c>
      <c r="X61" s="87">
        <f t="shared" si="37"/>
        <v>1.6393442622950821E-2</v>
      </c>
      <c r="Y61" s="87">
        <f t="shared" si="37"/>
        <v>0.1863799283154122</v>
      </c>
    </row>
    <row r="62" spans="1:25" x14ac:dyDescent="0.3">
      <c r="A62" s="35"/>
    </row>
    <row r="63" spans="1:25" x14ac:dyDescent="0.3">
      <c r="A63" s="36"/>
    </row>
  </sheetData>
  <conditionalFormatting sqref="B53:H53">
    <cfRule type="cellIs" dxfId="247" priority="9" stopIfTrue="1" operator="lessThan">
      <formula>0</formula>
    </cfRule>
  </conditionalFormatting>
  <conditionalFormatting sqref="B56:H56">
    <cfRule type="cellIs" dxfId="246" priority="5" stopIfTrue="1" operator="lessThan">
      <formula>0</formula>
    </cfRule>
  </conditionalFormatting>
  <conditionalFormatting sqref="B19:I23">
    <cfRule type="cellIs" dxfId="245" priority="29" stopIfTrue="1" operator="lessThan">
      <formula>0</formula>
    </cfRule>
  </conditionalFormatting>
  <conditionalFormatting sqref="B55:R55">
    <cfRule type="cellIs" dxfId="244" priority="7" stopIfTrue="1" operator="lessThan">
      <formula>0</formula>
    </cfRule>
  </conditionalFormatting>
  <conditionalFormatting sqref="B19:V24 W19:Y29 I25:V26 B27:V27 I28:V29 Z34:HI35 Z51:HI53">
    <cfRule type="cellIs" dxfId="243" priority="31" stopIfTrue="1" operator="lessThan">
      <formula>0</formula>
    </cfRule>
  </conditionalFormatting>
  <conditionalFormatting sqref="B48:Y56 A57:U57">
    <cfRule type="cellIs" dxfId="242" priority="14" stopIfTrue="1" operator="lessThan">
      <formula>0</formula>
    </cfRule>
  </conditionalFormatting>
  <conditionalFormatting sqref="B59:Y59">
    <cfRule type="cellIs" dxfId="241" priority="3" stopIfTrue="1" operator="lessThan">
      <formula>0</formula>
    </cfRule>
  </conditionalFormatting>
  <conditionalFormatting sqref="B61:Y61">
    <cfRule type="cellIs" dxfId="240" priority="1" stopIfTrue="1" operator="lessThan">
      <formula>0</formula>
    </cfRule>
  </conditionalFormatting>
  <conditionalFormatting sqref="C50:O50 B50:B52">
    <cfRule type="cellIs" dxfId="239" priority="28" stopIfTrue="1" operator="lessThan">
      <formula>0</formula>
    </cfRule>
  </conditionalFormatting>
  <conditionalFormatting sqref="C19:Y23">
    <cfRule type="cellIs" dxfId="238" priority="12" operator="lessThan">
      <formula>0</formula>
    </cfRule>
  </conditionalFormatting>
  <conditionalFormatting sqref="J46:Y50">
    <cfRule type="cellIs" dxfId="237" priority="11" operator="lessThan">
      <formula>0</formula>
    </cfRule>
  </conditionalFormatting>
  <conditionalFormatting sqref="M34:P34">
    <cfRule type="cellIs" dxfId="236" priority="1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91BE6-0260-429C-94BC-AB2154865A8F}">
  <sheetPr codeName="Sheet49"/>
  <dimension ref="A1:DJ63"/>
  <sheetViews>
    <sheetView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4.4" x14ac:dyDescent="0.3"/>
  <cols>
    <col min="1" max="1" width="45.6640625" style="50" customWidth="1"/>
    <col min="2" max="11" width="9.109375" style="49"/>
    <col min="12" max="13" width="9.5546875" style="49" bestFit="1" customWidth="1"/>
    <col min="14" max="18" width="9.109375" style="49"/>
    <col min="19" max="21" width="9.109375" style="50"/>
    <col min="22" max="22" width="9.109375" style="49"/>
    <col min="23" max="206" width="9.109375" style="50"/>
    <col min="207" max="207" width="45.6640625" style="50" customWidth="1"/>
    <col min="208" max="216" width="13.6640625" style="50" customWidth="1"/>
    <col min="217" max="217" width="9.109375" style="50"/>
    <col min="218" max="218" width="9.5546875" style="50" bestFit="1" customWidth="1"/>
    <col min="219" max="462" width="9.109375" style="50"/>
    <col min="463" max="463" width="45.6640625" style="50" customWidth="1"/>
    <col min="464" max="472" width="13.6640625" style="50" customWidth="1"/>
    <col min="473" max="473" width="9.109375" style="50"/>
    <col min="474" max="474" width="9.5546875" style="50" bestFit="1" customWidth="1"/>
    <col min="475" max="718" width="9.109375" style="50"/>
    <col min="719" max="719" width="45.6640625" style="50" customWidth="1"/>
    <col min="720" max="728" width="13.6640625" style="50" customWidth="1"/>
    <col min="729" max="729" width="9.109375" style="50"/>
    <col min="730" max="730" width="9.5546875" style="50" bestFit="1" customWidth="1"/>
    <col min="731" max="974" width="9.109375" style="50"/>
    <col min="975" max="975" width="45.6640625" style="50" customWidth="1"/>
    <col min="976" max="984" width="13.6640625" style="50" customWidth="1"/>
    <col min="985" max="985" width="9.109375" style="50"/>
    <col min="986" max="986" width="9.5546875" style="50" bestFit="1" customWidth="1"/>
    <col min="987" max="1230" width="9.109375" style="50"/>
    <col min="1231" max="1231" width="45.6640625" style="50" customWidth="1"/>
    <col min="1232" max="1240" width="13.6640625" style="50" customWidth="1"/>
    <col min="1241" max="1241" width="9.109375" style="50"/>
    <col min="1242" max="1242" width="9.5546875" style="50" bestFit="1" customWidth="1"/>
    <col min="1243" max="1486" width="9.109375" style="50"/>
    <col min="1487" max="1487" width="45.6640625" style="50" customWidth="1"/>
    <col min="1488" max="1496" width="13.6640625" style="50" customWidth="1"/>
    <col min="1497" max="1497" width="9.109375" style="50"/>
    <col min="1498" max="1498" width="9.5546875" style="50" bestFit="1" customWidth="1"/>
    <col min="1499" max="1742" width="9.109375" style="50"/>
    <col min="1743" max="1743" width="45.6640625" style="50" customWidth="1"/>
    <col min="1744" max="1752" width="13.6640625" style="50" customWidth="1"/>
    <col min="1753" max="1753" width="9.109375" style="50"/>
    <col min="1754" max="1754" width="9.5546875" style="50" bestFit="1" customWidth="1"/>
    <col min="1755" max="1998" width="9.109375" style="50"/>
    <col min="1999" max="1999" width="45.6640625" style="50" customWidth="1"/>
    <col min="2000" max="2008" width="13.6640625" style="50" customWidth="1"/>
    <col min="2009" max="2009" width="9.109375" style="50"/>
    <col min="2010" max="2010" width="9.5546875" style="50" bestFit="1" customWidth="1"/>
    <col min="2011" max="2254" width="9.109375" style="50"/>
    <col min="2255" max="2255" width="45.6640625" style="50" customWidth="1"/>
    <col min="2256" max="2264" width="13.6640625" style="50" customWidth="1"/>
    <col min="2265" max="2265" width="9.109375" style="50"/>
    <col min="2266" max="2266" width="9.5546875" style="50" bestFit="1" customWidth="1"/>
    <col min="2267" max="2510" width="9.109375" style="50"/>
    <col min="2511" max="2511" width="45.6640625" style="50" customWidth="1"/>
    <col min="2512" max="2520" width="13.6640625" style="50" customWidth="1"/>
    <col min="2521" max="2521" width="9.109375" style="50"/>
    <col min="2522" max="2522" width="9.5546875" style="50" bestFit="1" customWidth="1"/>
    <col min="2523" max="2766" width="9.109375" style="50"/>
    <col min="2767" max="2767" width="45.6640625" style="50" customWidth="1"/>
    <col min="2768" max="2776" width="13.6640625" style="50" customWidth="1"/>
    <col min="2777" max="2777" width="9.109375" style="50"/>
    <col min="2778" max="2778" width="9.5546875" style="50" bestFit="1" customWidth="1"/>
    <col min="2779" max="3022" width="9.109375" style="50"/>
    <col min="3023" max="3023" width="45.6640625" style="50" customWidth="1"/>
    <col min="3024" max="3032" width="13.6640625" style="50" customWidth="1"/>
    <col min="3033" max="3033" width="9.109375" style="50"/>
    <col min="3034" max="3034" width="9.5546875" style="50" bestFit="1" customWidth="1"/>
    <col min="3035" max="3278" width="9.109375" style="50"/>
    <col min="3279" max="3279" width="45.6640625" style="50" customWidth="1"/>
    <col min="3280" max="3288" width="13.6640625" style="50" customWidth="1"/>
    <col min="3289" max="3289" width="9.109375" style="50"/>
    <col min="3290" max="3290" width="9.5546875" style="50" bestFit="1" customWidth="1"/>
    <col min="3291" max="3534" width="9.109375" style="50"/>
    <col min="3535" max="3535" width="45.6640625" style="50" customWidth="1"/>
    <col min="3536" max="3544" width="13.6640625" style="50" customWidth="1"/>
    <col min="3545" max="3545" width="9.109375" style="50"/>
    <col min="3546" max="3546" width="9.5546875" style="50" bestFit="1" customWidth="1"/>
    <col min="3547" max="3790" width="9.109375" style="50"/>
    <col min="3791" max="3791" width="45.6640625" style="50" customWidth="1"/>
    <col min="3792" max="3800" width="13.6640625" style="50" customWidth="1"/>
    <col min="3801" max="3801" width="9.109375" style="50"/>
    <col min="3802" max="3802" width="9.5546875" style="50" bestFit="1" customWidth="1"/>
    <col min="3803" max="4046" width="9.109375" style="50"/>
    <col min="4047" max="4047" width="45.6640625" style="50" customWidth="1"/>
    <col min="4048" max="4056" width="13.6640625" style="50" customWidth="1"/>
    <col min="4057" max="4057" width="9.109375" style="50"/>
    <col min="4058" max="4058" width="9.5546875" style="50" bestFit="1" customWidth="1"/>
    <col min="4059" max="4302" width="9.109375" style="50"/>
    <col min="4303" max="4303" width="45.6640625" style="50" customWidth="1"/>
    <col min="4304" max="4312" width="13.6640625" style="50" customWidth="1"/>
    <col min="4313" max="4313" width="9.109375" style="50"/>
    <col min="4314" max="4314" width="9.5546875" style="50" bestFit="1" customWidth="1"/>
    <col min="4315" max="4558" width="9.109375" style="50"/>
    <col min="4559" max="4559" width="45.6640625" style="50" customWidth="1"/>
    <col min="4560" max="4568" width="13.6640625" style="50" customWidth="1"/>
    <col min="4569" max="4569" width="9.109375" style="50"/>
    <col min="4570" max="4570" width="9.5546875" style="50" bestFit="1" customWidth="1"/>
    <col min="4571" max="4814" width="9.109375" style="50"/>
    <col min="4815" max="4815" width="45.6640625" style="50" customWidth="1"/>
    <col min="4816" max="4824" width="13.6640625" style="50" customWidth="1"/>
    <col min="4825" max="4825" width="9.109375" style="50"/>
    <col min="4826" max="4826" width="9.5546875" style="50" bestFit="1" customWidth="1"/>
    <col min="4827" max="5070" width="9.109375" style="50"/>
    <col min="5071" max="5071" width="45.6640625" style="50" customWidth="1"/>
    <col min="5072" max="5080" width="13.6640625" style="50" customWidth="1"/>
    <col min="5081" max="5081" width="9.109375" style="50"/>
    <col min="5082" max="5082" width="9.5546875" style="50" bestFit="1" customWidth="1"/>
    <col min="5083" max="5326" width="9.109375" style="50"/>
    <col min="5327" max="5327" width="45.6640625" style="50" customWidth="1"/>
    <col min="5328" max="5336" width="13.6640625" style="50" customWidth="1"/>
    <col min="5337" max="5337" width="9.109375" style="50"/>
    <col min="5338" max="5338" width="9.5546875" style="50" bestFit="1" customWidth="1"/>
    <col min="5339" max="5582" width="9.109375" style="50"/>
    <col min="5583" max="5583" width="45.6640625" style="50" customWidth="1"/>
    <col min="5584" max="5592" width="13.6640625" style="50" customWidth="1"/>
    <col min="5593" max="5593" width="9.109375" style="50"/>
    <col min="5594" max="5594" width="9.5546875" style="50" bestFit="1" customWidth="1"/>
    <col min="5595" max="5838" width="9.109375" style="50"/>
    <col min="5839" max="5839" width="45.6640625" style="50" customWidth="1"/>
    <col min="5840" max="5848" width="13.6640625" style="50" customWidth="1"/>
    <col min="5849" max="5849" width="9.109375" style="50"/>
    <col min="5850" max="5850" width="9.5546875" style="50" bestFit="1" customWidth="1"/>
    <col min="5851" max="6094" width="9.109375" style="50"/>
    <col min="6095" max="6095" width="45.6640625" style="50" customWidth="1"/>
    <col min="6096" max="6104" width="13.6640625" style="50" customWidth="1"/>
    <col min="6105" max="6105" width="9.109375" style="50"/>
    <col min="6106" max="6106" width="9.5546875" style="50" bestFit="1" customWidth="1"/>
    <col min="6107" max="6350" width="9.109375" style="50"/>
    <col min="6351" max="6351" width="45.6640625" style="50" customWidth="1"/>
    <col min="6352" max="6360" width="13.6640625" style="50" customWidth="1"/>
    <col min="6361" max="6361" width="9.109375" style="50"/>
    <col min="6362" max="6362" width="9.5546875" style="50" bestFit="1" customWidth="1"/>
    <col min="6363" max="6606" width="9.109375" style="50"/>
    <col min="6607" max="6607" width="45.6640625" style="50" customWidth="1"/>
    <col min="6608" max="6616" width="13.6640625" style="50" customWidth="1"/>
    <col min="6617" max="6617" width="9.109375" style="50"/>
    <col min="6618" max="6618" width="9.5546875" style="50" bestFit="1" customWidth="1"/>
    <col min="6619" max="6862" width="9.109375" style="50"/>
    <col min="6863" max="6863" width="45.6640625" style="50" customWidth="1"/>
    <col min="6864" max="6872" width="13.6640625" style="50" customWidth="1"/>
    <col min="6873" max="6873" width="9.109375" style="50"/>
    <col min="6874" max="6874" width="9.5546875" style="50" bestFit="1" customWidth="1"/>
    <col min="6875" max="7118" width="9.109375" style="50"/>
    <col min="7119" max="7119" width="45.6640625" style="50" customWidth="1"/>
    <col min="7120" max="7128" width="13.6640625" style="50" customWidth="1"/>
    <col min="7129" max="7129" width="9.109375" style="50"/>
    <col min="7130" max="7130" width="9.5546875" style="50" bestFit="1" customWidth="1"/>
    <col min="7131" max="7374" width="9.109375" style="50"/>
    <col min="7375" max="7375" width="45.6640625" style="50" customWidth="1"/>
    <col min="7376" max="7384" width="13.6640625" style="50" customWidth="1"/>
    <col min="7385" max="7385" width="9.109375" style="50"/>
    <col min="7386" max="7386" width="9.5546875" style="50" bestFit="1" customWidth="1"/>
    <col min="7387" max="7630" width="9.109375" style="50"/>
    <col min="7631" max="7631" width="45.6640625" style="50" customWidth="1"/>
    <col min="7632" max="7640" width="13.6640625" style="50" customWidth="1"/>
    <col min="7641" max="7641" width="9.109375" style="50"/>
    <col min="7642" max="7642" width="9.5546875" style="50" bestFit="1" customWidth="1"/>
    <col min="7643" max="7886" width="9.109375" style="50"/>
    <col min="7887" max="7887" width="45.6640625" style="50" customWidth="1"/>
    <col min="7888" max="7896" width="13.6640625" style="50" customWidth="1"/>
    <col min="7897" max="7897" width="9.109375" style="50"/>
    <col min="7898" max="7898" width="9.5546875" style="50" bestFit="1" customWidth="1"/>
    <col min="7899" max="8142" width="9.109375" style="50"/>
    <col min="8143" max="8143" width="45.6640625" style="50" customWidth="1"/>
    <col min="8144" max="8152" width="13.6640625" style="50" customWidth="1"/>
    <col min="8153" max="8153" width="9.109375" style="50"/>
    <col min="8154" max="8154" width="9.5546875" style="50" bestFit="1" customWidth="1"/>
    <col min="8155" max="8398" width="9.109375" style="50"/>
    <col min="8399" max="8399" width="45.6640625" style="50" customWidth="1"/>
    <col min="8400" max="8408" width="13.6640625" style="50" customWidth="1"/>
    <col min="8409" max="8409" width="9.109375" style="50"/>
    <col min="8410" max="8410" width="9.5546875" style="50" bestFit="1" customWidth="1"/>
    <col min="8411" max="8654" width="9.109375" style="50"/>
    <col min="8655" max="8655" width="45.6640625" style="50" customWidth="1"/>
    <col min="8656" max="8664" width="13.6640625" style="50" customWidth="1"/>
    <col min="8665" max="8665" width="9.109375" style="50"/>
    <col min="8666" max="8666" width="9.5546875" style="50" bestFit="1" customWidth="1"/>
    <col min="8667" max="8910" width="9.109375" style="50"/>
    <col min="8911" max="8911" width="45.6640625" style="50" customWidth="1"/>
    <col min="8912" max="8920" width="13.6640625" style="50" customWidth="1"/>
    <col min="8921" max="8921" width="9.109375" style="50"/>
    <col min="8922" max="8922" width="9.5546875" style="50" bestFit="1" customWidth="1"/>
    <col min="8923" max="9166" width="9.109375" style="50"/>
    <col min="9167" max="9167" width="45.6640625" style="50" customWidth="1"/>
    <col min="9168" max="9176" width="13.6640625" style="50" customWidth="1"/>
    <col min="9177" max="9177" width="9.109375" style="50"/>
    <col min="9178" max="9178" width="9.5546875" style="50" bestFit="1" customWidth="1"/>
    <col min="9179" max="9422" width="9.109375" style="50"/>
    <col min="9423" max="9423" width="45.6640625" style="50" customWidth="1"/>
    <col min="9424" max="9432" width="13.6640625" style="50" customWidth="1"/>
    <col min="9433" max="9433" width="9.109375" style="50"/>
    <col min="9434" max="9434" width="9.5546875" style="50" bestFit="1" customWidth="1"/>
    <col min="9435" max="9678" width="9.109375" style="50"/>
    <col min="9679" max="9679" width="45.6640625" style="50" customWidth="1"/>
    <col min="9680" max="9688" width="13.6640625" style="50" customWidth="1"/>
    <col min="9689" max="9689" width="9.109375" style="50"/>
    <col min="9690" max="9690" width="9.5546875" style="50" bestFit="1" customWidth="1"/>
    <col min="9691" max="9934" width="9.109375" style="50"/>
    <col min="9935" max="9935" width="45.6640625" style="50" customWidth="1"/>
    <col min="9936" max="9944" width="13.6640625" style="50" customWidth="1"/>
    <col min="9945" max="9945" width="9.109375" style="50"/>
    <col min="9946" max="9946" width="9.5546875" style="50" bestFit="1" customWidth="1"/>
    <col min="9947" max="10190" width="9.109375" style="50"/>
    <col min="10191" max="10191" width="45.6640625" style="50" customWidth="1"/>
    <col min="10192" max="10200" width="13.6640625" style="50" customWidth="1"/>
    <col min="10201" max="10201" width="9.109375" style="50"/>
    <col min="10202" max="10202" width="9.5546875" style="50" bestFit="1" customWidth="1"/>
    <col min="10203" max="10446" width="9.109375" style="50"/>
    <col min="10447" max="10447" width="45.6640625" style="50" customWidth="1"/>
    <col min="10448" max="10456" width="13.6640625" style="50" customWidth="1"/>
    <col min="10457" max="10457" width="9.109375" style="50"/>
    <col min="10458" max="10458" width="9.5546875" style="50" bestFit="1" customWidth="1"/>
    <col min="10459" max="10702" width="9.109375" style="50"/>
    <col min="10703" max="10703" width="45.6640625" style="50" customWidth="1"/>
    <col min="10704" max="10712" width="13.6640625" style="50" customWidth="1"/>
    <col min="10713" max="10713" width="9.109375" style="50"/>
    <col min="10714" max="10714" width="9.5546875" style="50" bestFit="1" customWidth="1"/>
    <col min="10715" max="10958" width="9.109375" style="50"/>
    <col min="10959" max="10959" width="45.6640625" style="50" customWidth="1"/>
    <col min="10960" max="10968" width="13.6640625" style="50" customWidth="1"/>
    <col min="10969" max="10969" width="9.109375" style="50"/>
    <col min="10970" max="10970" width="9.5546875" style="50" bestFit="1" customWidth="1"/>
    <col min="10971" max="11214" width="9.109375" style="50"/>
    <col min="11215" max="11215" width="45.6640625" style="50" customWidth="1"/>
    <col min="11216" max="11224" width="13.6640625" style="50" customWidth="1"/>
    <col min="11225" max="11225" width="9.109375" style="50"/>
    <col min="11226" max="11226" width="9.5546875" style="50" bestFit="1" customWidth="1"/>
    <col min="11227" max="11470" width="9.109375" style="50"/>
    <col min="11471" max="11471" width="45.6640625" style="50" customWidth="1"/>
    <col min="11472" max="11480" width="13.6640625" style="50" customWidth="1"/>
    <col min="11481" max="11481" width="9.109375" style="50"/>
    <col min="11482" max="11482" width="9.5546875" style="50" bestFit="1" customWidth="1"/>
    <col min="11483" max="11726" width="9.109375" style="50"/>
    <col min="11727" max="11727" width="45.6640625" style="50" customWidth="1"/>
    <col min="11728" max="11736" width="13.6640625" style="50" customWidth="1"/>
    <col min="11737" max="11737" width="9.109375" style="50"/>
    <col min="11738" max="11738" width="9.5546875" style="50" bestFit="1" customWidth="1"/>
    <col min="11739" max="11982" width="9.109375" style="50"/>
    <col min="11983" max="11983" width="45.6640625" style="50" customWidth="1"/>
    <col min="11984" max="11992" width="13.6640625" style="50" customWidth="1"/>
    <col min="11993" max="11993" width="9.109375" style="50"/>
    <col min="11994" max="11994" width="9.5546875" style="50" bestFit="1" customWidth="1"/>
    <col min="11995" max="12238" width="9.109375" style="50"/>
    <col min="12239" max="12239" width="45.6640625" style="50" customWidth="1"/>
    <col min="12240" max="12248" width="13.6640625" style="50" customWidth="1"/>
    <col min="12249" max="12249" width="9.109375" style="50"/>
    <col min="12250" max="12250" width="9.5546875" style="50" bestFit="1" customWidth="1"/>
    <col min="12251" max="12494" width="9.109375" style="50"/>
    <col min="12495" max="12495" width="45.6640625" style="50" customWidth="1"/>
    <col min="12496" max="12504" width="13.6640625" style="50" customWidth="1"/>
    <col min="12505" max="12505" width="9.109375" style="50"/>
    <col min="12506" max="12506" width="9.5546875" style="50" bestFit="1" customWidth="1"/>
    <col min="12507" max="12750" width="9.109375" style="50"/>
    <col min="12751" max="12751" width="45.6640625" style="50" customWidth="1"/>
    <col min="12752" max="12760" width="13.6640625" style="50" customWidth="1"/>
    <col min="12761" max="12761" width="9.109375" style="50"/>
    <col min="12762" max="12762" width="9.5546875" style="50" bestFit="1" customWidth="1"/>
    <col min="12763" max="13006" width="9.109375" style="50"/>
    <col min="13007" max="13007" width="45.6640625" style="50" customWidth="1"/>
    <col min="13008" max="13016" width="13.6640625" style="50" customWidth="1"/>
    <col min="13017" max="13017" width="9.109375" style="50"/>
    <col min="13018" max="13018" width="9.5546875" style="50" bestFit="1" customWidth="1"/>
    <col min="13019" max="13262" width="9.109375" style="50"/>
    <col min="13263" max="13263" width="45.6640625" style="50" customWidth="1"/>
    <col min="13264" max="13272" width="13.6640625" style="50" customWidth="1"/>
    <col min="13273" max="13273" width="9.109375" style="50"/>
    <col min="13274" max="13274" width="9.5546875" style="50" bestFit="1" customWidth="1"/>
    <col min="13275" max="13518" width="9.109375" style="50"/>
    <col min="13519" max="13519" width="45.6640625" style="50" customWidth="1"/>
    <col min="13520" max="13528" width="13.6640625" style="50" customWidth="1"/>
    <col min="13529" max="13529" width="9.109375" style="50"/>
    <col min="13530" max="13530" width="9.5546875" style="50" bestFit="1" customWidth="1"/>
    <col min="13531" max="13774" width="9.109375" style="50"/>
    <col min="13775" max="13775" width="45.6640625" style="50" customWidth="1"/>
    <col min="13776" max="13784" width="13.6640625" style="50" customWidth="1"/>
    <col min="13785" max="13785" width="9.109375" style="50"/>
    <col min="13786" max="13786" width="9.5546875" style="50" bestFit="1" customWidth="1"/>
    <col min="13787" max="14030" width="9.109375" style="50"/>
    <col min="14031" max="14031" width="45.6640625" style="50" customWidth="1"/>
    <col min="14032" max="14040" width="13.6640625" style="50" customWidth="1"/>
    <col min="14041" max="14041" width="9.109375" style="50"/>
    <col min="14042" max="14042" width="9.5546875" style="50" bestFit="1" customWidth="1"/>
    <col min="14043" max="14286" width="9.109375" style="50"/>
    <col min="14287" max="14287" width="45.6640625" style="50" customWidth="1"/>
    <col min="14288" max="14296" width="13.6640625" style="50" customWidth="1"/>
    <col min="14297" max="14297" width="9.109375" style="50"/>
    <col min="14298" max="14298" width="9.5546875" style="50" bestFit="1" customWidth="1"/>
    <col min="14299" max="14542" width="9.109375" style="50"/>
    <col min="14543" max="14543" width="45.6640625" style="50" customWidth="1"/>
    <col min="14544" max="14552" width="13.6640625" style="50" customWidth="1"/>
    <col min="14553" max="14553" width="9.109375" style="50"/>
    <col min="14554" max="14554" width="9.5546875" style="50" bestFit="1" customWidth="1"/>
    <col min="14555" max="14798" width="9.109375" style="50"/>
    <col min="14799" max="14799" width="45.6640625" style="50" customWidth="1"/>
    <col min="14800" max="14808" width="13.6640625" style="50" customWidth="1"/>
    <col min="14809" max="14809" width="9.109375" style="50"/>
    <col min="14810" max="14810" width="9.5546875" style="50" bestFit="1" customWidth="1"/>
    <col min="14811" max="15054" width="9.109375" style="50"/>
    <col min="15055" max="15055" width="45.6640625" style="50" customWidth="1"/>
    <col min="15056" max="15064" width="13.6640625" style="50" customWidth="1"/>
    <col min="15065" max="15065" width="9.109375" style="50"/>
    <col min="15066" max="15066" width="9.5546875" style="50" bestFit="1" customWidth="1"/>
    <col min="15067" max="15310" width="9.109375" style="50"/>
    <col min="15311" max="15311" width="45.6640625" style="50" customWidth="1"/>
    <col min="15312" max="15320" width="13.6640625" style="50" customWidth="1"/>
    <col min="15321" max="15321" width="9.109375" style="50"/>
    <col min="15322" max="15322" width="9.5546875" style="50" bestFit="1" customWidth="1"/>
    <col min="15323" max="15566" width="9.109375" style="50"/>
    <col min="15567" max="15567" width="45.6640625" style="50" customWidth="1"/>
    <col min="15568" max="15576" width="13.6640625" style="50" customWidth="1"/>
    <col min="15577" max="15577" width="9.109375" style="50"/>
    <col min="15578" max="15578" width="9.5546875" style="50" bestFit="1" customWidth="1"/>
    <col min="15579" max="15822" width="9.109375" style="50"/>
    <col min="15823" max="15823" width="45.6640625" style="50" customWidth="1"/>
    <col min="15824" max="15832" width="13.6640625" style="50" customWidth="1"/>
    <col min="15833" max="15833" width="9.109375" style="50"/>
    <col min="15834" max="15834" width="9.5546875" style="50" bestFit="1" customWidth="1"/>
    <col min="15835" max="16078" width="9.109375" style="50"/>
    <col min="16079" max="16079" width="45.6640625" style="50" customWidth="1"/>
    <col min="16080" max="16088" width="13.6640625" style="50" customWidth="1"/>
    <col min="16089" max="16089" width="9.109375" style="50"/>
    <col min="16090" max="16090" width="9.5546875" style="50" bestFit="1" customWidth="1"/>
    <col min="16091" max="16384" width="9.109375" style="50"/>
  </cols>
  <sheetData>
    <row r="1" spans="1:114" x14ac:dyDescent="0.3">
      <c r="A1" s="50" t="s">
        <v>228</v>
      </c>
    </row>
    <row r="2" spans="1:114" ht="12.75" customHeight="1" x14ac:dyDescent="0.3">
      <c r="A2" s="48"/>
    </row>
    <row r="3" spans="1:114" s="51" customFormat="1" ht="15" thickBot="1" x14ac:dyDescent="0.35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</row>
    <row r="4" spans="1:114" ht="15" thickTop="1" x14ac:dyDescent="0.3">
      <c r="A4" s="52" t="s">
        <v>229</v>
      </c>
      <c r="B4" s="53">
        <f>'All Countries (Aggregate)'!B17</f>
        <v>20043</v>
      </c>
      <c r="C4" s="53">
        <f>'All Countries (Aggregate)'!C17</f>
        <v>21445</v>
      </c>
      <c r="D4" s="53">
        <f>'All Countries (Aggregate)'!D17</f>
        <v>19045</v>
      </c>
      <c r="E4" s="53">
        <f>'All Countries (Aggregate)'!E17</f>
        <v>17791</v>
      </c>
      <c r="F4" s="53">
        <f>'All Countries (Aggregate)'!F17</f>
        <v>17834</v>
      </c>
      <c r="G4" s="53">
        <f>'All Countries (Aggregate)'!G17</f>
        <v>21562</v>
      </c>
      <c r="H4" s="53">
        <f>'All Countries (Aggregate)'!H17</f>
        <v>23259</v>
      </c>
      <c r="I4" s="53">
        <f>'All Countries (Aggregate)'!I17</f>
        <v>24881</v>
      </c>
      <c r="J4" s="53">
        <f>'All Countries (Aggregate)'!J17</f>
        <v>27882</v>
      </c>
      <c r="K4" s="53">
        <f>'All Countries (Aggregate)'!K17</f>
        <v>32065</v>
      </c>
      <c r="L4" s="53">
        <f>'All Countries (Aggregate)'!L17</f>
        <v>26357</v>
      </c>
      <c r="M4" s="53">
        <f>'All Countries (Aggregate)'!M17</f>
        <v>31506</v>
      </c>
      <c r="N4" s="53">
        <f>'All Countries (Aggregate)'!N17</f>
        <v>36738</v>
      </c>
      <c r="O4" s="53">
        <f>'All Countries (Aggregate)'!O17</f>
        <v>41193</v>
      </c>
      <c r="P4" s="53">
        <f>'All Countries (Aggregate)'!P17</f>
        <v>42124</v>
      </c>
      <c r="Q4" s="53">
        <f>'All Countries (Aggregate)'!Q17</f>
        <v>42482</v>
      </c>
      <c r="R4" s="53">
        <f>'All Countries (Aggregate)'!R17</f>
        <v>37972</v>
      </c>
      <c r="S4" s="53">
        <f>'All Countries (Aggregate)'!S17</f>
        <v>35683</v>
      </c>
      <c r="T4" s="53">
        <f>'All Countries (Aggregate)'!T17</f>
        <v>37290</v>
      </c>
      <c r="U4" s="53">
        <f>'All Countries (Aggregate)'!U17</f>
        <v>41261</v>
      </c>
      <c r="V4" s="53">
        <f>'All Countries (Aggregate)'!V17</f>
        <v>40082</v>
      </c>
      <c r="W4" s="53">
        <f>'All Countries (Aggregate)'!W17</f>
        <v>11817</v>
      </c>
      <c r="X4" s="53">
        <f>'All Countries (Aggregate)'!X17</f>
        <v>12758</v>
      </c>
      <c r="Y4" s="53">
        <f>'All Countries (Aggregate)'!Y17</f>
        <v>28591</v>
      </c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3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3">
      <c r="A6" s="46" t="s">
        <v>26</v>
      </c>
      <c r="B6" s="56">
        <f>UK!B17</f>
        <v>2402</v>
      </c>
      <c r="C6" s="56">
        <f>UK!C17</f>
        <v>2585</v>
      </c>
      <c r="D6" s="56">
        <f>UK!D17</f>
        <v>2350</v>
      </c>
      <c r="E6" s="56">
        <f>UK!E17</f>
        <v>2300</v>
      </c>
      <c r="F6" s="56">
        <f>UK!F17</f>
        <v>2268</v>
      </c>
      <c r="G6" s="56">
        <f>UK!G17</f>
        <v>2669</v>
      </c>
      <c r="H6" s="56">
        <f>UK!H17</f>
        <v>2565</v>
      </c>
      <c r="I6" s="56">
        <f>UK!I17</f>
        <v>2526</v>
      </c>
      <c r="J6" s="56">
        <f>UK!J17</f>
        <v>2695</v>
      </c>
      <c r="K6" s="56">
        <f>UK!K17</f>
        <v>2885</v>
      </c>
      <c r="L6" s="56">
        <f>UK!L17</f>
        <v>2099</v>
      </c>
      <c r="M6" s="56">
        <f>UK!M17</f>
        <v>2273</v>
      </c>
      <c r="N6" s="56">
        <f>UK!N17</f>
        <v>2521</v>
      </c>
      <c r="O6" s="56">
        <f>UK!O17</f>
        <v>2618</v>
      </c>
      <c r="P6" s="56">
        <f>UK!P17</f>
        <v>2886</v>
      </c>
      <c r="Q6" s="56">
        <f>UK!Q17</f>
        <v>3400</v>
      </c>
      <c r="R6" s="56">
        <f>UK!R17</f>
        <v>3408</v>
      </c>
      <c r="S6" s="56">
        <f>UK!S17</f>
        <v>2955</v>
      </c>
      <c r="T6" s="56">
        <f>UK!T17</f>
        <v>2994</v>
      </c>
      <c r="U6" s="56">
        <f>UK!U17</f>
        <v>3363</v>
      </c>
      <c r="V6" s="56">
        <f>UK!V17</f>
        <v>3331</v>
      </c>
      <c r="W6" s="56">
        <f>UK!W17</f>
        <v>748</v>
      </c>
      <c r="X6" s="56">
        <f>UK!X17</f>
        <v>460</v>
      </c>
      <c r="Y6" s="56">
        <f>UK!Y17</f>
        <v>2769</v>
      </c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3">
      <c r="A7" s="46" t="s">
        <v>54</v>
      </c>
      <c r="B7" s="56">
        <f>Mexico!B17</f>
        <v>675</v>
      </c>
      <c r="C7" s="56">
        <f>Mexico!C17</f>
        <v>745</v>
      </c>
      <c r="D7" s="56">
        <f>Mexico!D17</f>
        <v>695</v>
      </c>
      <c r="E7" s="56">
        <f>Mexico!E17</f>
        <v>849</v>
      </c>
      <c r="F7" s="56">
        <f>Mexico!F17</f>
        <v>779</v>
      </c>
      <c r="G7" s="56">
        <f>Mexico!G17</f>
        <v>874</v>
      </c>
      <c r="H7" s="56">
        <f>Mexico!H17</f>
        <v>949</v>
      </c>
      <c r="I7" s="56">
        <f>Mexico!I17</f>
        <v>1172</v>
      </c>
      <c r="J7" s="56">
        <f>Mexico!J17</f>
        <v>1274</v>
      </c>
      <c r="K7" s="56">
        <f>Mexico!K17</f>
        <v>1514</v>
      </c>
      <c r="L7" s="56">
        <f>Mexico!L17</f>
        <v>1259</v>
      </c>
      <c r="M7" s="56">
        <f>Mexico!M17</f>
        <v>1854</v>
      </c>
      <c r="N7" s="56">
        <f>Mexico!N17</f>
        <v>2164</v>
      </c>
      <c r="O7" s="56">
        <f>Mexico!O17</f>
        <v>2379</v>
      </c>
      <c r="P7" s="56">
        <f>Mexico!P17</f>
        <v>2436</v>
      </c>
      <c r="Q7" s="56">
        <f>Mexico!Q17</f>
        <v>2522</v>
      </c>
      <c r="R7" s="56">
        <f>Mexico!R17</f>
        <v>2444</v>
      </c>
      <c r="S7" s="56">
        <f>Mexico!S17</f>
        <v>2272</v>
      </c>
      <c r="T7" s="56">
        <f>Mexico!T17</f>
        <v>1916</v>
      </c>
      <c r="U7" s="56">
        <f>Mexico!U17</f>
        <v>2178</v>
      </c>
      <c r="V7" s="56">
        <f>Mexico!V17</f>
        <v>2318</v>
      </c>
      <c r="W7" s="56">
        <f>Mexico!W17</f>
        <v>1015</v>
      </c>
      <c r="X7" s="56">
        <f>Mexico!X17</f>
        <v>1984</v>
      </c>
      <c r="Y7" s="56">
        <f>Mexico!Y17</f>
        <v>2466</v>
      </c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3">
      <c r="A8" s="46" t="s">
        <v>28</v>
      </c>
      <c r="B8" s="56">
        <f>Germany!B17</f>
        <v>697</v>
      </c>
      <c r="C8" s="56">
        <f>Germany!C17</f>
        <v>710</v>
      </c>
      <c r="D8" s="56">
        <f>Germany!D17</f>
        <v>621</v>
      </c>
      <c r="E8" s="56">
        <f>Germany!E17</f>
        <v>629</v>
      </c>
      <c r="F8" s="56">
        <f>Germany!F17</f>
        <v>713</v>
      </c>
      <c r="G8" s="56">
        <f>Germany!G17</f>
        <v>889</v>
      </c>
      <c r="H8" s="56">
        <f>Germany!H17</f>
        <v>951</v>
      </c>
      <c r="I8" s="56">
        <f>Germany!I17</f>
        <v>924</v>
      </c>
      <c r="J8" s="56">
        <f>Germany!J17</f>
        <v>1056</v>
      </c>
      <c r="K8" s="56">
        <f>Germany!K17</f>
        <v>1417</v>
      </c>
      <c r="L8" s="56">
        <f>Germany!L17</f>
        <v>1153</v>
      </c>
      <c r="M8" s="56">
        <f>Germany!M17</f>
        <v>1309</v>
      </c>
      <c r="N8" s="56">
        <f>Germany!N17</f>
        <v>1527</v>
      </c>
      <c r="O8" s="56">
        <f>Germany!O17</f>
        <v>1810</v>
      </c>
      <c r="P8" s="56">
        <f>Germany!P17</f>
        <v>1876</v>
      </c>
      <c r="Q8" s="56">
        <f>Germany!Q17</f>
        <v>1948</v>
      </c>
      <c r="R8" s="56">
        <f>Germany!R17</f>
        <v>1721</v>
      </c>
      <c r="S8" s="56">
        <f>Germany!S17</f>
        <v>1613</v>
      </c>
      <c r="T8" s="56">
        <f>Germany!T17</f>
        <v>1665</v>
      </c>
      <c r="U8" s="56">
        <f>Germany!U17</f>
        <v>1857</v>
      </c>
      <c r="V8" s="56">
        <f>Germany!V17</f>
        <v>1758</v>
      </c>
      <c r="W8" s="56">
        <f>Germany!W17</f>
        <v>415</v>
      </c>
      <c r="X8" s="56">
        <f>Germany!X17</f>
        <v>366</v>
      </c>
      <c r="Y8" s="56">
        <f>Germany!Y17</f>
        <v>1475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3">
      <c r="A9" s="46" t="s">
        <v>45</v>
      </c>
      <c r="B9" s="56">
        <f>Canada!B17</f>
        <v>1323</v>
      </c>
      <c r="C9" s="56">
        <f>Canada!C17</f>
        <v>1350</v>
      </c>
      <c r="D9" s="56">
        <f>Canada!D17</f>
        <v>1349</v>
      </c>
      <c r="E9" s="56">
        <f>Canada!E17</f>
        <v>1279</v>
      </c>
      <c r="F9" s="56">
        <f>Canada!F17</f>
        <v>1531</v>
      </c>
      <c r="G9" s="56">
        <f>Canada!G17</f>
        <v>1829</v>
      </c>
      <c r="H9" s="56">
        <f>Canada!H17</f>
        <v>2483</v>
      </c>
      <c r="I9" s="56">
        <f>Canada!I17</f>
        <v>2823</v>
      </c>
      <c r="J9" s="56">
        <f>Canada!J17</f>
        <v>3192</v>
      </c>
      <c r="K9" s="56">
        <f>Canada!K17</f>
        <v>3484</v>
      </c>
      <c r="L9" s="56">
        <f>Canada!L17</f>
        <v>3221</v>
      </c>
      <c r="M9" s="56">
        <f>Canada!M17</f>
        <v>4289</v>
      </c>
      <c r="N9" s="56">
        <f>Canada!N17</f>
        <v>4748</v>
      </c>
      <c r="O9" s="56">
        <f>Canada!O17</f>
        <v>4852</v>
      </c>
      <c r="P9" s="56">
        <f>Canada!P17</f>
        <v>4830</v>
      </c>
      <c r="Q9" s="56">
        <f>Canada!Q17</f>
        <v>4076</v>
      </c>
      <c r="R9" s="56">
        <f>Canada!R17</f>
        <v>3255</v>
      </c>
      <c r="S9" s="56">
        <f>Canada!S17</f>
        <v>3137</v>
      </c>
      <c r="T9" s="56">
        <f>Canada!T17</f>
        <v>3423</v>
      </c>
      <c r="U9" s="56">
        <f>Canada!U17</f>
        <v>3713</v>
      </c>
      <c r="V9" s="56">
        <f>Canada!V17</f>
        <v>3614</v>
      </c>
      <c r="W9" s="56">
        <f>Canada!W17</f>
        <v>821</v>
      </c>
      <c r="X9" s="56">
        <f>Canada!X17</f>
        <v>309</v>
      </c>
      <c r="Y9" s="56">
        <f>Canada!Y17</f>
        <v>1431</v>
      </c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3">
      <c r="A10" s="46" t="s">
        <v>60</v>
      </c>
      <c r="B10" s="56">
        <f>'South Korea'!B17</f>
        <v>434</v>
      </c>
      <c r="C10" s="56">
        <f>'South Korea'!C17</f>
        <v>525</v>
      </c>
      <c r="D10" s="56">
        <f>'South Korea'!D17</f>
        <v>440</v>
      </c>
      <c r="E10" s="56">
        <f>'South Korea'!E17</f>
        <v>384</v>
      </c>
      <c r="F10" s="56">
        <f>'South Korea'!F17</f>
        <v>412</v>
      </c>
      <c r="G10" s="56">
        <f>'South Korea'!G17</f>
        <v>412</v>
      </c>
      <c r="H10" s="56">
        <f>'South Korea'!H17</f>
        <v>482</v>
      </c>
      <c r="I10" s="56">
        <f>'South Korea'!I17</f>
        <v>531</v>
      </c>
      <c r="J10" s="56">
        <f>'South Korea'!J17</f>
        <v>595</v>
      </c>
      <c r="K10" s="56">
        <f>'South Korea'!K17</f>
        <v>579</v>
      </c>
      <c r="L10" s="56">
        <f>'South Korea'!L17</f>
        <v>491</v>
      </c>
      <c r="M10" s="56">
        <f>'South Korea'!M17</f>
        <v>696</v>
      </c>
      <c r="N10" s="56">
        <f>'South Korea'!N17</f>
        <v>910</v>
      </c>
      <c r="O10" s="56">
        <f>'South Korea'!O17</f>
        <v>1045</v>
      </c>
      <c r="P10" s="56">
        <f>'South Korea'!P17</f>
        <v>1111</v>
      </c>
      <c r="Q10" s="56">
        <f>'South Korea'!Q17</f>
        <v>1200</v>
      </c>
      <c r="R10" s="56">
        <f>'South Korea'!R17</f>
        <v>1253</v>
      </c>
      <c r="S10" s="56">
        <f>'South Korea'!S17</f>
        <v>1292</v>
      </c>
      <c r="T10" s="56">
        <f>'South Korea'!T17</f>
        <v>1584</v>
      </c>
      <c r="U10" s="56">
        <f>'South Korea'!U17</f>
        <v>1666</v>
      </c>
      <c r="V10" s="56">
        <f>'South Korea'!V17</f>
        <v>1592</v>
      </c>
      <c r="W10" s="56">
        <f>'South Korea'!W17</f>
        <v>695</v>
      </c>
      <c r="X10" s="56">
        <f>'South Korea'!X17</f>
        <v>756</v>
      </c>
      <c r="Y10" s="56">
        <f>'South Korea'!Y17</f>
        <v>1264</v>
      </c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3">
      <c r="A11" s="46" t="s">
        <v>44</v>
      </c>
      <c r="B11" s="56">
        <f>Brazil!B17</f>
        <v>920</v>
      </c>
      <c r="C11" s="56">
        <f>Brazil!C17</f>
        <v>1024</v>
      </c>
      <c r="D11" s="56">
        <f>Brazil!D17</f>
        <v>872</v>
      </c>
      <c r="E11" s="56">
        <f>Brazil!E17</f>
        <v>784</v>
      </c>
      <c r="F11" s="56">
        <f>Brazil!F17</f>
        <v>757</v>
      </c>
      <c r="G11" s="56">
        <f>Brazil!G17</f>
        <v>886</v>
      </c>
      <c r="H11" s="56">
        <f>Brazil!H17</f>
        <v>903</v>
      </c>
      <c r="I11" s="56">
        <f>Brazil!I17</f>
        <v>1116</v>
      </c>
      <c r="J11" s="56">
        <f>Brazil!J17</f>
        <v>1276</v>
      </c>
      <c r="K11" s="56">
        <f>Brazil!K17</f>
        <v>1473</v>
      </c>
      <c r="L11" s="56">
        <f>Brazil!L17</f>
        <v>1057</v>
      </c>
      <c r="M11" s="56">
        <f>Brazil!M17</f>
        <v>1480</v>
      </c>
      <c r="N11" s="56">
        <f>Brazil!N17</f>
        <v>1888</v>
      </c>
      <c r="O11" s="56">
        <f>Brazil!O17</f>
        <v>2270</v>
      </c>
      <c r="P11" s="56">
        <f>Brazil!P17</f>
        <v>2351</v>
      </c>
      <c r="Q11" s="56">
        <f>Brazil!Q17</f>
        <v>2483</v>
      </c>
      <c r="R11" s="56">
        <f>Brazil!R17</f>
        <v>1766</v>
      </c>
      <c r="S11" s="56">
        <f>Brazil!S17</f>
        <v>1399</v>
      </c>
      <c r="T11" s="56">
        <f>Brazil!T17</f>
        <v>1843</v>
      </c>
      <c r="U11" s="56">
        <f>Brazil!U17</f>
        <v>1783</v>
      </c>
      <c r="V11" s="56">
        <f>Brazil!V17</f>
        <v>1750</v>
      </c>
      <c r="W11" s="56">
        <f>Brazil!W17</f>
        <v>456</v>
      </c>
      <c r="X11" s="56">
        <f>Brazil!X17</f>
        <v>266</v>
      </c>
      <c r="Y11" s="56">
        <f>Brazil!Y17</f>
        <v>1226</v>
      </c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3">
      <c r="A12" s="46" t="s">
        <v>43</v>
      </c>
      <c r="B12" s="56">
        <f>Australia!B17</f>
        <v>901</v>
      </c>
      <c r="C12" s="56">
        <f>Australia!C17</f>
        <v>1099</v>
      </c>
      <c r="D12" s="56">
        <f>Australia!D17</f>
        <v>888</v>
      </c>
      <c r="E12" s="56">
        <f>Australia!E17</f>
        <v>708</v>
      </c>
      <c r="F12" s="56">
        <f>Australia!F17</f>
        <v>757</v>
      </c>
      <c r="G12" s="56">
        <f>Australia!G17</f>
        <v>1051</v>
      </c>
      <c r="H12" s="56">
        <f>Australia!H17</f>
        <v>1116</v>
      </c>
      <c r="I12" s="56">
        <f>Australia!I17</f>
        <v>1101</v>
      </c>
      <c r="J12" s="56">
        <f>Australia!J17</f>
        <v>1156</v>
      </c>
      <c r="K12" s="56">
        <f>Australia!K17</f>
        <v>998</v>
      </c>
      <c r="L12" s="56">
        <f>Australia!L17</f>
        <v>774</v>
      </c>
      <c r="M12" s="56">
        <f>Australia!M17</f>
        <v>859</v>
      </c>
      <c r="N12" s="56">
        <f>Australia!N17</f>
        <v>951</v>
      </c>
      <c r="O12" s="56">
        <f>Australia!O17</f>
        <v>1067</v>
      </c>
      <c r="P12" s="56">
        <f>Australia!P17</f>
        <v>1156</v>
      </c>
      <c r="Q12" s="56">
        <f>Australia!Q17</f>
        <v>1070</v>
      </c>
      <c r="R12" s="56">
        <f>Australia!R17</f>
        <v>987</v>
      </c>
      <c r="S12" s="56">
        <f>Australia!S17</f>
        <v>990</v>
      </c>
      <c r="T12" s="56">
        <f>Australia!T17</f>
        <v>1030</v>
      </c>
      <c r="U12" s="56">
        <f>Australia!U17</f>
        <v>1112</v>
      </c>
      <c r="V12" s="56">
        <f>Australia!V17</f>
        <v>983</v>
      </c>
      <c r="W12" s="56">
        <f>Australia!W17</f>
        <v>291</v>
      </c>
      <c r="X12" s="56">
        <f>Australia!X17</f>
        <v>171</v>
      </c>
      <c r="Y12" s="56">
        <f>Australia!Y17</f>
        <v>1027</v>
      </c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3">
      <c r="A13" s="46" t="s">
        <v>27</v>
      </c>
      <c r="B13" s="56">
        <f>France!B17</f>
        <v>480</v>
      </c>
      <c r="C13" s="56">
        <f>France!C17</f>
        <v>558</v>
      </c>
      <c r="D13" s="56">
        <f>France!D17</f>
        <v>525</v>
      </c>
      <c r="E13" s="56">
        <f>France!E17</f>
        <v>529</v>
      </c>
      <c r="F13" s="56">
        <f>France!F17</f>
        <v>568</v>
      </c>
      <c r="G13" s="56">
        <f>France!G17</f>
        <v>694</v>
      </c>
      <c r="H13" s="56">
        <f>France!H17</f>
        <v>694</v>
      </c>
      <c r="I13" s="56">
        <f>France!I17</f>
        <v>650</v>
      </c>
      <c r="J13" s="56">
        <f>France!J17</f>
        <v>805</v>
      </c>
      <c r="K13" s="56">
        <f>France!K17</f>
        <v>1012</v>
      </c>
      <c r="L13" s="56">
        <f>France!L17</f>
        <v>761</v>
      </c>
      <c r="M13" s="56">
        <f>France!M17</f>
        <v>807</v>
      </c>
      <c r="N13" s="56">
        <f>France!N17</f>
        <v>992</v>
      </c>
      <c r="O13" s="56">
        <f>France!O17</f>
        <v>1106</v>
      </c>
      <c r="P13" s="56">
        <f>France!P17</f>
        <v>1211</v>
      </c>
      <c r="Q13" s="56">
        <f>France!Q17</f>
        <v>1263</v>
      </c>
      <c r="R13" s="56">
        <f>France!R17</f>
        <v>1087</v>
      </c>
      <c r="S13" s="56">
        <f>France!S17</f>
        <v>1055</v>
      </c>
      <c r="T13" s="56">
        <f>France!T17</f>
        <v>1072</v>
      </c>
      <c r="U13" s="56">
        <f>France!U17</f>
        <v>1242</v>
      </c>
      <c r="V13" s="56">
        <f>France!V17</f>
        <v>1226</v>
      </c>
      <c r="W13" s="56">
        <f>France!W17</f>
        <v>275</v>
      </c>
      <c r="X13" s="56">
        <f>France!X17</f>
        <v>190</v>
      </c>
      <c r="Y13" s="56">
        <f>France!Y17</f>
        <v>958</v>
      </c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3">
      <c r="A14" s="46" t="s">
        <v>52</v>
      </c>
      <c r="B14" s="56">
        <f>Japan!B17</f>
        <v>4527</v>
      </c>
      <c r="C14" s="56">
        <f>Japan!C17</f>
        <v>4683</v>
      </c>
      <c r="D14" s="56">
        <f>Japan!D17</f>
        <v>3880</v>
      </c>
      <c r="E14" s="56">
        <f>Japan!E17</f>
        <v>3523</v>
      </c>
      <c r="F14" s="56">
        <f>Japan!F17</f>
        <v>3182</v>
      </c>
      <c r="G14" s="56">
        <f>Japan!G17</f>
        <v>4303</v>
      </c>
      <c r="H14" s="56">
        <f>Japan!H17</f>
        <v>4541</v>
      </c>
      <c r="I14" s="56">
        <f>Japan!I17</f>
        <v>4049</v>
      </c>
      <c r="J14" s="56">
        <f>Japan!J17</f>
        <v>4413</v>
      </c>
      <c r="K14" s="56">
        <f>Japan!K17</f>
        <v>4541</v>
      </c>
      <c r="L14" s="56">
        <f>Japan!L17</f>
        <v>3396</v>
      </c>
      <c r="M14" s="56">
        <f>Japan!M17</f>
        <v>4056</v>
      </c>
      <c r="N14" s="56">
        <f>Japan!N17</f>
        <v>5513</v>
      </c>
      <c r="O14" s="56">
        <f>Japan!O17</f>
        <v>6547</v>
      </c>
      <c r="P14" s="56">
        <f>Japan!P17</f>
        <v>5395</v>
      </c>
      <c r="Q14" s="56">
        <f>Japan!Q17</f>
        <v>4849</v>
      </c>
      <c r="R14" s="56">
        <f>Japan!R17</f>
        <v>3672</v>
      </c>
      <c r="S14" s="56">
        <f>Japan!S17</f>
        <v>3611</v>
      </c>
      <c r="T14" s="56">
        <f>Japan!T17</f>
        <v>3667</v>
      </c>
      <c r="U14" s="56">
        <f>Japan!U17</f>
        <v>4026</v>
      </c>
      <c r="V14" s="56">
        <f>Japan!V17</f>
        <v>4092</v>
      </c>
      <c r="W14" s="56">
        <f>Japan!W17</f>
        <v>970</v>
      </c>
      <c r="X14" s="56">
        <f>Japan!X17</f>
        <v>409</v>
      </c>
      <c r="Y14" s="56">
        <f>Japan!Y17</f>
        <v>911</v>
      </c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3">
      <c r="A15" s="46" t="s">
        <v>50</v>
      </c>
      <c r="B15" s="56">
        <f>India!B17</f>
        <v>129</v>
      </c>
      <c r="C15" s="56">
        <f>India!C17</f>
        <v>138</v>
      </c>
      <c r="D15" s="56">
        <f>India!D17</f>
        <v>124</v>
      </c>
      <c r="E15" s="56">
        <f>India!E17</f>
        <v>121</v>
      </c>
      <c r="F15" s="56">
        <f>India!F17</f>
        <v>177</v>
      </c>
      <c r="G15" s="56">
        <f>India!G17</f>
        <v>200</v>
      </c>
      <c r="H15" s="56">
        <f>India!H17</f>
        <v>251</v>
      </c>
      <c r="I15" s="56">
        <f>India!I17</f>
        <v>445</v>
      </c>
      <c r="J15" s="56">
        <f>India!J17</f>
        <v>512</v>
      </c>
      <c r="K15" s="56">
        <f>India!K17</f>
        <v>586</v>
      </c>
      <c r="L15" s="56">
        <f>India!L17</f>
        <v>441</v>
      </c>
      <c r="M15" s="56">
        <f>India!M17</f>
        <v>528</v>
      </c>
      <c r="N15" s="56">
        <f>India!N17</f>
        <v>545</v>
      </c>
      <c r="O15" s="56">
        <f>India!O17</f>
        <v>566</v>
      </c>
      <c r="P15" s="56">
        <f>India!P17</f>
        <v>570</v>
      </c>
      <c r="Q15" s="56">
        <f>India!Q17</f>
        <v>639</v>
      </c>
      <c r="R15" s="56">
        <f>India!R17</f>
        <v>626</v>
      </c>
      <c r="S15" s="56">
        <f>India!S17</f>
        <v>587</v>
      </c>
      <c r="T15" s="56">
        <f>India!T17</f>
        <v>657</v>
      </c>
      <c r="U15" s="56">
        <f>India!U17</f>
        <v>782</v>
      </c>
      <c r="V15" s="56">
        <f>India!V17</f>
        <v>749</v>
      </c>
      <c r="W15" s="56">
        <f>India!W17</f>
        <v>384</v>
      </c>
      <c r="X15" s="56">
        <f>India!X17</f>
        <v>573</v>
      </c>
      <c r="Y15" s="56">
        <f>India!Y17</f>
        <v>860</v>
      </c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3">
      <c r="A16" s="46" t="s">
        <v>73</v>
      </c>
      <c r="B16" s="56">
        <f>Spain!B17</f>
        <v>182</v>
      </c>
      <c r="C16" s="56">
        <f>Spain!C17</f>
        <v>183</v>
      </c>
      <c r="D16" s="56">
        <f>Spain!D17</f>
        <v>174</v>
      </c>
      <c r="E16" s="56">
        <f>Spain!E17</f>
        <v>207</v>
      </c>
      <c r="F16" s="56">
        <f>Spain!F17</f>
        <v>246</v>
      </c>
      <c r="G16" s="56">
        <f>Spain!G17</f>
        <v>300</v>
      </c>
      <c r="H16" s="56">
        <f>Spain!H17</f>
        <v>298</v>
      </c>
      <c r="I16" s="56">
        <f>Spain!I17</f>
        <v>345</v>
      </c>
      <c r="J16" s="56">
        <f>Spain!J17</f>
        <v>443</v>
      </c>
      <c r="K16" s="56">
        <f>Spain!K17</f>
        <v>630</v>
      </c>
      <c r="L16" s="56">
        <f>Spain!L17</f>
        <v>486</v>
      </c>
      <c r="M16" s="56">
        <f>Spain!M17</f>
        <v>589</v>
      </c>
      <c r="N16" s="56">
        <f>Spain!N17</f>
        <v>669</v>
      </c>
      <c r="O16" s="56">
        <f>Spain!O17</f>
        <v>610</v>
      </c>
      <c r="P16" s="56">
        <f>Spain!P17</f>
        <v>638</v>
      </c>
      <c r="Q16" s="56">
        <f>Spain!Q17</f>
        <v>722</v>
      </c>
      <c r="R16" s="56">
        <f>Spain!R17</f>
        <v>672</v>
      </c>
      <c r="S16" s="56">
        <f>Spain!S17</f>
        <v>657</v>
      </c>
      <c r="T16" s="56">
        <f>Spain!T17</f>
        <v>683</v>
      </c>
      <c r="U16" s="56">
        <f>Spain!U17</f>
        <v>842</v>
      </c>
      <c r="V16" s="56">
        <f>Spain!V17</f>
        <v>860</v>
      </c>
      <c r="W16" s="56">
        <f>Spain!W17</f>
        <v>200</v>
      </c>
      <c r="X16" s="56">
        <f>Spain!X17</f>
        <v>196</v>
      </c>
      <c r="Y16" s="56">
        <f>Spain!Y17</f>
        <v>850</v>
      </c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3">
      <c r="A17" s="46" t="s">
        <v>51</v>
      </c>
      <c r="B17" s="56">
        <f>Italy!B17</f>
        <v>245</v>
      </c>
      <c r="C17" s="56">
        <f>Italy!C17</f>
        <v>269</v>
      </c>
      <c r="D17" s="56">
        <f>Italy!D17</f>
        <v>215</v>
      </c>
      <c r="E17" s="56">
        <f>Italy!E17</f>
        <v>247</v>
      </c>
      <c r="F17" s="56">
        <f>Italy!F17</f>
        <v>300</v>
      </c>
      <c r="G17" s="56">
        <f>Italy!G17</f>
        <v>357</v>
      </c>
      <c r="H17" s="56">
        <f>Italy!H17</f>
        <v>375</v>
      </c>
      <c r="I17" s="56">
        <f>Italy!I17</f>
        <v>428</v>
      </c>
      <c r="J17" s="56">
        <f>Italy!J17</f>
        <v>482</v>
      </c>
      <c r="K17" s="56">
        <f>Italy!K17</f>
        <v>734</v>
      </c>
      <c r="L17" s="56">
        <f>Italy!L17</f>
        <v>569</v>
      </c>
      <c r="M17" s="56">
        <f>Italy!M17</f>
        <v>652</v>
      </c>
      <c r="N17" s="56">
        <f>Italy!N17</f>
        <v>745</v>
      </c>
      <c r="O17" s="56">
        <f>Italy!O17</f>
        <v>754</v>
      </c>
      <c r="P17" s="56">
        <f>Italy!P17</f>
        <v>784</v>
      </c>
      <c r="Q17" s="56">
        <f>Italy!Q17</f>
        <v>886</v>
      </c>
      <c r="R17" s="56">
        <f>Italy!R17</f>
        <v>761</v>
      </c>
      <c r="S17" s="56">
        <f>Italy!S17</f>
        <v>733</v>
      </c>
      <c r="T17" s="56">
        <f>Italy!T17</f>
        <v>783</v>
      </c>
      <c r="U17" s="56">
        <f>Italy!U17</f>
        <v>950</v>
      </c>
      <c r="V17" s="56">
        <f>Italy!V17</f>
        <v>922</v>
      </c>
      <c r="W17" s="56">
        <f>Italy!W17</f>
        <v>161</v>
      </c>
      <c r="X17" s="56">
        <f>Italy!X17</f>
        <v>172</v>
      </c>
      <c r="Y17" s="56">
        <f>Italy!Y17</f>
        <v>732</v>
      </c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3">
      <c r="A18" s="46" t="s">
        <v>41</v>
      </c>
      <c r="B18" s="56">
        <f>Argentina!B17</f>
        <v>501</v>
      </c>
      <c r="C18" s="56">
        <f>Argentina!C17</f>
        <v>554</v>
      </c>
      <c r="D18" s="56">
        <f>Argentina!D17</f>
        <v>412</v>
      </c>
      <c r="E18" s="56">
        <f>Argentina!E17</f>
        <v>286</v>
      </c>
      <c r="F18" s="56">
        <f>Argentina!F17</f>
        <v>291</v>
      </c>
      <c r="G18" s="56">
        <f>Argentina!G17</f>
        <v>349</v>
      </c>
      <c r="H18" s="56">
        <f>Argentina!H17</f>
        <v>374</v>
      </c>
      <c r="I18" s="56">
        <f>Argentina!I17</f>
        <v>442</v>
      </c>
      <c r="J18" s="56">
        <f>Argentina!J17</f>
        <v>454</v>
      </c>
      <c r="K18" s="56">
        <f>Argentina!K17</f>
        <v>525</v>
      </c>
      <c r="L18" s="56">
        <f>Argentina!L17</f>
        <v>390</v>
      </c>
      <c r="M18" s="56">
        <f>Argentina!M17</f>
        <v>531</v>
      </c>
      <c r="N18" s="56">
        <f>Argentina!N17</f>
        <v>600</v>
      </c>
      <c r="O18" s="56">
        <f>Argentina!O17</f>
        <v>707</v>
      </c>
      <c r="P18" s="56">
        <f>Argentina!P17</f>
        <v>807</v>
      </c>
      <c r="Q18" s="56">
        <f>Argentina!Q17</f>
        <v>738</v>
      </c>
      <c r="R18" s="56">
        <f>Argentina!R17</f>
        <v>708</v>
      </c>
      <c r="S18" s="56">
        <f>Argentina!S17</f>
        <v>724</v>
      </c>
      <c r="T18" s="56">
        <f>Argentina!T17</f>
        <v>819</v>
      </c>
      <c r="U18" s="56">
        <f>Argentina!U17</f>
        <v>839</v>
      </c>
      <c r="V18" s="56">
        <f>Argentina!V17</f>
        <v>730</v>
      </c>
      <c r="W18" s="56">
        <f>Argentina!W17</f>
        <v>187</v>
      </c>
      <c r="X18" s="56">
        <f>Argentina!X17</f>
        <v>369</v>
      </c>
      <c r="Y18" s="56">
        <f>Argentina!Y17</f>
        <v>665</v>
      </c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3">
      <c r="A19" s="46" t="s">
        <v>77</v>
      </c>
      <c r="B19" s="56">
        <f>Israel!B17</f>
        <v>157</v>
      </c>
      <c r="C19" s="56">
        <f>Israel!C17</f>
        <v>138</v>
      </c>
      <c r="D19" s="56">
        <f>Israel!D17</f>
        <v>110</v>
      </c>
      <c r="E19" s="56">
        <f>Israel!E17</f>
        <v>125</v>
      </c>
      <c r="F19" s="56">
        <f>Israel!F17</f>
        <v>134</v>
      </c>
      <c r="G19" s="56">
        <f>Israel!G17</f>
        <v>185</v>
      </c>
      <c r="H19" s="56">
        <f>Israel!H17</f>
        <v>191</v>
      </c>
      <c r="I19" s="56">
        <f>Israel!I17</f>
        <v>223</v>
      </c>
      <c r="J19" s="56">
        <f>Israel!J17</f>
        <v>232</v>
      </c>
      <c r="K19" s="56">
        <f>Israel!K17</f>
        <v>329</v>
      </c>
      <c r="L19" s="56">
        <f>Israel!L17</f>
        <v>280</v>
      </c>
      <c r="M19" s="56">
        <f>Israel!M17</f>
        <v>353</v>
      </c>
      <c r="N19" s="56">
        <f>Israel!N17</f>
        <v>384</v>
      </c>
      <c r="O19" s="56">
        <f>Israel!O17</f>
        <v>456</v>
      </c>
      <c r="P19" s="56">
        <f>Israel!P17</f>
        <v>453</v>
      </c>
      <c r="Q19" s="56">
        <f>Israel!Q17</f>
        <v>467</v>
      </c>
      <c r="R19" s="56">
        <f>Israel!R17</f>
        <v>419</v>
      </c>
      <c r="S19" s="56">
        <f>Israel!S17</f>
        <v>442</v>
      </c>
      <c r="T19" s="56">
        <f>Israel!T17</f>
        <v>463</v>
      </c>
      <c r="U19" s="56">
        <f>Israel!U17</f>
        <v>523</v>
      </c>
      <c r="V19" s="56">
        <f>Israel!V17</f>
        <v>555</v>
      </c>
      <c r="W19" s="56">
        <f>Israel!W17</f>
        <v>181</v>
      </c>
      <c r="X19" s="56">
        <f>Israel!X17</f>
        <v>295</v>
      </c>
      <c r="Y19" s="56">
        <f>Israel!Y17</f>
        <v>507</v>
      </c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3">
      <c r="A20" s="46" t="s">
        <v>56</v>
      </c>
      <c r="B20" s="56">
        <f>Netherlands!B17</f>
        <v>242</v>
      </c>
      <c r="C20" s="56">
        <f>Netherlands!C17</f>
        <v>260</v>
      </c>
      <c r="D20" s="56">
        <f>Netherlands!D17</f>
        <v>234</v>
      </c>
      <c r="E20" s="56">
        <f>Netherlands!E17</f>
        <v>262</v>
      </c>
      <c r="F20" s="56">
        <f>Netherlands!F17</f>
        <v>294</v>
      </c>
      <c r="G20" s="56">
        <f>Netherlands!G17</f>
        <v>375</v>
      </c>
      <c r="H20" s="56">
        <f>Netherlands!H17</f>
        <v>406</v>
      </c>
      <c r="I20" s="56">
        <f>Netherlands!I17</f>
        <v>368</v>
      </c>
      <c r="J20" s="56">
        <f>Netherlands!J17</f>
        <v>467</v>
      </c>
      <c r="K20" s="56">
        <f>Netherlands!K17</f>
        <v>584</v>
      </c>
      <c r="L20" s="56">
        <f>Netherlands!L17</f>
        <v>414</v>
      </c>
      <c r="M20" s="56">
        <f>Netherlands!M17</f>
        <v>487</v>
      </c>
      <c r="N20" s="56">
        <f>Netherlands!N17</f>
        <v>472</v>
      </c>
      <c r="O20" s="56">
        <f>Netherlands!O17</f>
        <v>524</v>
      </c>
      <c r="P20" s="56">
        <f>Netherlands!P17</f>
        <v>580</v>
      </c>
      <c r="Q20" s="56">
        <f>Netherlands!Q17</f>
        <v>610</v>
      </c>
      <c r="R20" s="56">
        <f>Netherlands!R17</f>
        <v>549</v>
      </c>
      <c r="S20" s="56">
        <f>Netherlands!S17</f>
        <v>547</v>
      </c>
      <c r="T20" s="56">
        <f>Netherlands!T17</f>
        <v>574</v>
      </c>
      <c r="U20" s="56">
        <f>Netherlands!U17</f>
        <v>699</v>
      </c>
      <c r="V20" s="56">
        <f>Netherlands!V17</f>
        <v>696</v>
      </c>
      <c r="W20" s="56">
        <f>Netherlands!W17</f>
        <v>144</v>
      </c>
      <c r="X20" s="56">
        <f>Netherlands!X17</f>
        <v>98</v>
      </c>
      <c r="Y20" s="56">
        <f>Netherlands!Y17</f>
        <v>495</v>
      </c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3">
      <c r="A21" s="46" t="s">
        <v>74</v>
      </c>
      <c r="B21" s="56">
        <f>Switzerland!B17</f>
        <v>226</v>
      </c>
      <c r="C21" s="56">
        <f>Switzerland!C17</f>
        <v>225</v>
      </c>
      <c r="D21" s="56">
        <f>Switzerland!D17</f>
        <v>200</v>
      </c>
      <c r="E21" s="56">
        <f>Switzerland!E17</f>
        <v>183</v>
      </c>
      <c r="F21" s="56">
        <f>Switzerland!F17</f>
        <v>170</v>
      </c>
      <c r="G21" s="56">
        <f>Switzerland!G17</f>
        <v>205</v>
      </c>
      <c r="H21" s="56">
        <f>Switzerland!H17</f>
        <v>245</v>
      </c>
      <c r="I21" s="56">
        <f>Switzerland!I17</f>
        <v>248</v>
      </c>
      <c r="J21" s="56">
        <f>Switzerland!J17</f>
        <v>268</v>
      </c>
      <c r="K21" s="56">
        <f>Switzerland!K17</f>
        <v>388</v>
      </c>
      <c r="L21" s="56">
        <f>Switzerland!L17</f>
        <v>330</v>
      </c>
      <c r="M21" s="56">
        <f>Switzerland!M17</f>
        <v>428</v>
      </c>
      <c r="N21" s="56">
        <f>Switzerland!N17</f>
        <v>520</v>
      </c>
      <c r="O21" s="56">
        <f>Switzerland!O17</f>
        <v>535</v>
      </c>
      <c r="P21" s="56">
        <f>Switzerland!P17</f>
        <v>543</v>
      </c>
      <c r="Q21" s="56">
        <f>Switzerland!Q17</f>
        <v>558</v>
      </c>
      <c r="R21" s="56">
        <f>Switzerland!R17</f>
        <v>467</v>
      </c>
      <c r="S21" s="56">
        <f>Switzerland!S17</f>
        <v>461</v>
      </c>
      <c r="T21" s="56">
        <f>Switzerland!T17</f>
        <v>450</v>
      </c>
      <c r="U21" s="56">
        <f>Switzerland!U17</f>
        <v>510</v>
      </c>
      <c r="V21" s="56">
        <f>Switzerland!V17</f>
        <v>473</v>
      </c>
      <c r="W21" s="56">
        <f>Switzerland!W17</f>
        <v>106</v>
      </c>
      <c r="X21" s="56">
        <f>Switzerland!X17</f>
        <v>87</v>
      </c>
      <c r="Y21" s="56">
        <f>Switzerland!Y17</f>
        <v>400</v>
      </c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3">
      <c r="A22" s="46" t="s">
        <v>86</v>
      </c>
      <c r="B22" s="56">
        <f>Philippines!B17</f>
        <v>194</v>
      </c>
      <c r="C22" s="56">
        <f>Philippines!C17</f>
        <v>208</v>
      </c>
      <c r="D22" s="56">
        <f>Philippines!D17</f>
        <v>191</v>
      </c>
      <c r="E22" s="56">
        <f>Philippines!E17</f>
        <v>153</v>
      </c>
      <c r="F22" s="56">
        <f>Philippines!F17</f>
        <v>136</v>
      </c>
      <c r="G22" s="56">
        <f>Philippines!G17</f>
        <v>154</v>
      </c>
      <c r="H22" s="56">
        <f>Philippines!H17</f>
        <v>159</v>
      </c>
      <c r="I22" s="56">
        <f>Philippines!I17</f>
        <v>161</v>
      </c>
      <c r="J22" s="56">
        <f>Philippines!J17</f>
        <v>188</v>
      </c>
      <c r="K22" s="56">
        <f>Philippines!K17</f>
        <v>224</v>
      </c>
      <c r="L22" s="56">
        <f>Philippines!L17</f>
        <v>240</v>
      </c>
      <c r="M22" s="56">
        <f>Philippines!M17</f>
        <v>260</v>
      </c>
      <c r="N22" s="56">
        <f>Philippines!N17</f>
        <v>264</v>
      </c>
      <c r="O22" s="56">
        <f>Philippines!O17</f>
        <v>301</v>
      </c>
      <c r="P22" s="56">
        <f>Philippines!P17</f>
        <v>310</v>
      </c>
      <c r="Q22" s="56">
        <f>Philippines!Q17</f>
        <v>336</v>
      </c>
      <c r="R22" s="56">
        <f>Philippines!R17</f>
        <v>325</v>
      </c>
      <c r="S22" s="56">
        <f>Philippines!S17</f>
        <v>311</v>
      </c>
      <c r="T22" s="56">
        <f>Philippines!T17</f>
        <v>325</v>
      </c>
      <c r="U22" s="56">
        <f>Philippines!U17</f>
        <v>380</v>
      </c>
      <c r="V22" s="56">
        <f>Philippines!V17</f>
        <v>370</v>
      </c>
      <c r="W22" s="56">
        <f>Philippines!W17</f>
        <v>312</v>
      </c>
      <c r="X22" s="56">
        <f>Philippines!X17</f>
        <v>304</v>
      </c>
      <c r="Y22" s="56">
        <f>Philippines!Y17</f>
        <v>396</v>
      </c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3">
      <c r="A23" s="46" t="s">
        <v>121</v>
      </c>
      <c r="B23" s="56">
        <f>Belgium!B17</f>
        <v>318</v>
      </c>
      <c r="C23" s="56">
        <f>Belgium!C17</f>
        <v>339</v>
      </c>
      <c r="D23" s="56">
        <f>Belgium!D17</f>
        <v>254</v>
      </c>
      <c r="E23" s="56">
        <f>Belgium!E17</f>
        <v>148</v>
      </c>
      <c r="F23" s="56">
        <f>Belgium!F17</f>
        <v>152</v>
      </c>
      <c r="G23" s="56">
        <f>Belgium!G17</f>
        <v>200</v>
      </c>
      <c r="H23" s="56">
        <f>Belgium!H17</f>
        <v>215</v>
      </c>
      <c r="I23" s="56">
        <f>Belgium!I17</f>
        <v>217</v>
      </c>
      <c r="J23" s="56">
        <f>Belgium!J17</f>
        <v>253</v>
      </c>
      <c r="K23" s="56">
        <f>Belgium!K17</f>
        <v>360</v>
      </c>
      <c r="L23" s="56">
        <f>Belgium!L17</f>
        <v>273</v>
      </c>
      <c r="M23" s="56">
        <f>Belgium!M17</f>
        <v>287</v>
      </c>
      <c r="N23" s="56">
        <f>Belgium!N17</f>
        <v>352</v>
      </c>
      <c r="O23" s="56">
        <f>Belgium!O17</f>
        <v>368</v>
      </c>
      <c r="P23" s="56">
        <f>Belgium!P17</f>
        <v>352</v>
      </c>
      <c r="Q23" s="56">
        <f>Belgium!Q17</f>
        <v>368</v>
      </c>
      <c r="R23" s="56">
        <f>Belgium!R17</f>
        <v>343</v>
      </c>
      <c r="S23" s="56">
        <f>Belgium!S17</f>
        <v>261</v>
      </c>
      <c r="T23" s="56">
        <f>Belgium!T17</f>
        <v>289</v>
      </c>
      <c r="U23" s="56">
        <f>Belgium!U17</f>
        <v>330</v>
      </c>
      <c r="V23" s="56">
        <f>Belgium!V17</f>
        <v>293</v>
      </c>
      <c r="W23" s="56">
        <f>Belgium!W17</f>
        <v>68</v>
      </c>
      <c r="X23" s="56">
        <f>Belgium!X17</f>
        <v>56</v>
      </c>
      <c r="Y23" s="56">
        <f>Belgium!Y17</f>
        <v>249</v>
      </c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3">
      <c r="A24" s="46" t="s">
        <v>57</v>
      </c>
      <c r="B24" s="56">
        <f>Singapore!B17</f>
        <v>161</v>
      </c>
      <c r="C24" s="56">
        <f>Singapore!C17</f>
        <v>171</v>
      </c>
      <c r="D24" s="56">
        <f>Singapore!D17</f>
        <v>145</v>
      </c>
      <c r="E24" s="56">
        <f>Singapore!E17</f>
        <v>123</v>
      </c>
      <c r="F24" s="56">
        <f>Singapore!F17</f>
        <v>108</v>
      </c>
      <c r="G24" s="56">
        <f>Singapore!G17</f>
        <v>110</v>
      </c>
      <c r="H24" s="56">
        <f>Singapore!H17</f>
        <v>124</v>
      </c>
      <c r="I24" s="56">
        <f>Singapore!I17</f>
        <v>118</v>
      </c>
      <c r="J24" s="56">
        <f>Singapore!J17</f>
        <v>131</v>
      </c>
      <c r="K24" s="56">
        <f>Singapore!K17</f>
        <v>145</v>
      </c>
      <c r="L24" s="56">
        <f>Singapore!L17</f>
        <v>106</v>
      </c>
      <c r="M24" s="56">
        <f>Singapore!M17</f>
        <v>157</v>
      </c>
      <c r="N24" s="56">
        <f>Singapore!N17</f>
        <v>172</v>
      </c>
      <c r="O24" s="56">
        <f>Singapore!O17</f>
        <v>177</v>
      </c>
      <c r="P24" s="56">
        <f>Singapore!P17</f>
        <v>186</v>
      </c>
      <c r="Q24" s="56">
        <f>Singapore!Q17</f>
        <v>200</v>
      </c>
      <c r="R24" s="56">
        <f>Singapore!R17</f>
        <v>186</v>
      </c>
      <c r="S24" s="56">
        <f>Singapore!S17</f>
        <v>176</v>
      </c>
      <c r="T24" s="56">
        <f>Singapore!T17</f>
        <v>201</v>
      </c>
      <c r="U24" s="56">
        <f>Singapore!U17</f>
        <v>259</v>
      </c>
      <c r="V24" s="56">
        <f>Singapore!V17</f>
        <v>276</v>
      </c>
      <c r="W24" s="56">
        <f>Singapore!W17</f>
        <v>71</v>
      </c>
      <c r="X24" s="56">
        <f>Singapore!X17</f>
        <v>79</v>
      </c>
      <c r="Y24" s="56">
        <f>Singapore!Y17</f>
        <v>214</v>
      </c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3">
      <c r="A25" s="46" t="s">
        <v>61</v>
      </c>
      <c r="B25" s="56">
        <f>Taiwan!B17</f>
        <v>314</v>
      </c>
      <c r="C25" s="56">
        <f>Taiwan!C17</f>
        <v>337</v>
      </c>
      <c r="D25" s="56">
        <f>Taiwan!D17</f>
        <v>299</v>
      </c>
      <c r="E25" s="56">
        <f>Taiwan!E17</f>
        <v>219</v>
      </c>
      <c r="F25" s="56">
        <f>Taiwan!F17</f>
        <v>171</v>
      </c>
      <c r="G25" s="56">
        <f>Taiwan!G17</f>
        <v>194</v>
      </c>
      <c r="H25" s="56">
        <f>Taiwan!H17</f>
        <v>180</v>
      </c>
      <c r="I25" s="56">
        <f>Taiwan!I17</f>
        <v>170</v>
      </c>
      <c r="J25" s="56">
        <f>Taiwan!J17</f>
        <v>213</v>
      </c>
      <c r="K25" s="56">
        <f>Taiwan!K17</f>
        <v>251</v>
      </c>
      <c r="L25" s="56">
        <f>Taiwan!L17</f>
        <v>234</v>
      </c>
      <c r="M25" s="56">
        <f>Taiwan!M17</f>
        <v>278</v>
      </c>
      <c r="N25" s="56">
        <f>Taiwan!N17</f>
        <v>303</v>
      </c>
      <c r="O25" s="56">
        <f>Taiwan!O17</f>
        <v>290</v>
      </c>
      <c r="P25" s="56">
        <f>Taiwan!P17</f>
        <v>334</v>
      </c>
      <c r="Q25" s="56">
        <f>Taiwan!Q17</f>
        <v>345</v>
      </c>
      <c r="R25" s="56">
        <f>Taiwan!R17</f>
        <v>316</v>
      </c>
      <c r="S25" s="56">
        <f>Taiwan!S17</f>
        <v>320</v>
      </c>
      <c r="T25" s="56">
        <f>Taiwan!T17</f>
        <v>321</v>
      </c>
      <c r="U25" s="56">
        <f>Taiwan!U17</f>
        <v>358</v>
      </c>
      <c r="V25" s="56">
        <f>Taiwan!V17</f>
        <v>350</v>
      </c>
      <c r="W25" s="56">
        <f>Taiwan!W17</f>
        <v>167</v>
      </c>
      <c r="X25" s="56">
        <f>Taiwan!X17</f>
        <v>176</v>
      </c>
      <c r="Y25" s="56">
        <f>Taiwan!Y17</f>
        <v>196</v>
      </c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3">
      <c r="A26" s="46" t="s">
        <v>85</v>
      </c>
      <c r="B26" s="56">
        <f>'New Zealand'!B17</f>
        <v>284</v>
      </c>
      <c r="C26" s="56">
        <f>'New Zealand'!C17</f>
        <v>283</v>
      </c>
      <c r="D26" s="56">
        <f>'New Zealand'!D17</f>
        <v>261</v>
      </c>
      <c r="E26" s="56">
        <f>'New Zealand'!E17</f>
        <v>212</v>
      </c>
      <c r="F26" s="56">
        <f>'New Zealand'!F17</f>
        <v>197</v>
      </c>
      <c r="G26" s="56">
        <f>'New Zealand'!G17</f>
        <v>241</v>
      </c>
      <c r="H26" s="56">
        <f>'New Zealand'!H17</f>
        <v>201</v>
      </c>
      <c r="I26" s="56">
        <f>'New Zealand'!I17</f>
        <v>199</v>
      </c>
      <c r="J26" s="56">
        <f>'New Zealand'!J17</f>
        <v>208</v>
      </c>
      <c r="K26" s="56">
        <f>'New Zealand'!K17</f>
        <v>230</v>
      </c>
      <c r="L26" s="56">
        <f>'New Zealand'!L17</f>
        <v>168</v>
      </c>
      <c r="M26" s="56">
        <f>'New Zealand'!M17</f>
        <v>122</v>
      </c>
      <c r="N26" s="56">
        <f>'New Zealand'!N17</f>
        <v>138</v>
      </c>
      <c r="O26" s="56">
        <f>'New Zealand'!O17</f>
        <v>158</v>
      </c>
      <c r="P26" s="56">
        <f>'New Zealand'!P17</f>
        <v>197</v>
      </c>
      <c r="Q26" s="56">
        <f>'New Zealand'!Q17</f>
        <v>226</v>
      </c>
      <c r="R26" s="56">
        <f>'New Zealand'!R17</f>
        <v>225</v>
      </c>
      <c r="S26" s="56">
        <f>'New Zealand'!S17</f>
        <v>226</v>
      </c>
      <c r="T26" s="56">
        <f>'New Zealand'!T17</f>
        <v>256</v>
      </c>
      <c r="U26" s="56">
        <f>'New Zealand'!U17</f>
        <v>272</v>
      </c>
      <c r="V26" s="56">
        <f>'New Zealand'!V17</f>
        <v>252</v>
      </c>
      <c r="W26" s="56">
        <f>'New Zealand'!W17</f>
        <v>104</v>
      </c>
      <c r="X26" s="56">
        <f>'New Zealand'!X17</f>
        <v>29</v>
      </c>
      <c r="Y26" s="56">
        <f>'New Zealand'!Y17</f>
        <v>176</v>
      </c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3">
      <c r="A27" s="46" t="s">
        <v>62</v>
      </c>
      <c r="B27" s="56">
        <f>Venezuela!B17</f>
        <v>558</v>
      </c>
      <c r="C27" s="56">
        <f>Venezuela!C17</f>
        <v>542</v>
      </c>
      <c r="D27" s="56">
        <f>Venezuela!D17</f>
        <v>552</v>
      </c>
      <c r="E27" s="56">
        <f>Venezuela!E17</f>
        <v>445</v>
      </c>
      <c r="F27" s="56">
        <f>Venezuela!F17</f>
        <v>346</v>
      </c>
      <c r="G27" s="56">
        <f>Venezuela!G17</f>
        <v>356</v>
      </c>
      <c r="H27" s="56">
        <f>Venezuela!H17</f>
        <v>408</v>
      </c>
      <c r="I27" s="56">
        <f>Venezuela!I17</f>
        <v>536</v>
      </c>
      <c r="J27" s="56">
        <f>Venezuela!J17</f>
        <v>649</v>
      </c>
      <c r="K27" s="56">
        <f>Venezuela!K17</f>
        <v>779</v>
      </c>
      <c r="L27" s="56">
        <f>Venezuela!L17</f>
        <v>733</v>
      </c>
      <c r="M27" s="56">
        <f>Venezuela!M17</f>
        <v>657</v>
      </c>
      <c r="N27" s="56">
        <f>Venezuela!N17</f>
        <v>818</v>
      </c>
      <c r="O27" s="56">
        <f>Venezuela!O17</f>
        <v>989</v>
      </c>
      <c r="P27" s="56">
        <f>Venezuela!P17</f>
        <v>1345</v>
      </c>
      <c r="Q27" s="56">
        <f>Venezuela!Q17</f>
        <v>928</v>
      </c>
      <c r="R27" s="56">
        <f>Venezuela!R17</f>
        <v>384</v>
      </c>
      <c r="S27" s="56">
        <f>Venezuela!S17</f>
        <v>346</v>
      </c>
      <c r="T27" s="56">
        <f>Venezuela!T17</f>
        <v>263</v>
      </c>
      <c r="U27" s="56">
        <f>Venezuela!U17</f>
        <v>227</v>
      </c>
      <c r="V27" s="56">
        <f>Venezuela!V17</f>
        <v>44</v>
      </c>
      <c r="W27" s="56">
        <f>Venezuela!W17</f>
        <v>24</v>
      </c>
      <c r="X27" s="56">
        <f>Venezuela!X17</f>
        <v>91</v>
      </c>
      <c r="Y27" s="56">
        <f>Venezuela!Y17</f>
        <v>173</v>
      </c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3">
      <c r="A28" s="46" t="s">
        <v>59</v>
      </c>
      <c r="B28" s="56">
        <f>'South Africa'!B17</f>
        <v>29</v>
      </c>
      <c r="C28" s="56">
        <f>'South Africa'!C17</f>
        <v>31</v>
      </c>
      <c r="D28" s="56">
        <f>'South Africa'!D17</f>
        <v>28</v>
      </c>
      <c r="E28" s="56">
        <f>'South Africa'!E17</f>
        <v>27</v>
      </c>
      <c r="F28" s="56">
        <f>'South Africa'!F17</f>
        <v>33</v>
      </c>
      <c r="G28" s="56">
        <f>'South Africa'!G17</f>
        <v>40</v>
      </c>
      <c r="H28" s="56">
        <f>'South Africa'!H17</f>
        <v>33</v>
      </c>
      <c r="I28" s="56">
        <f>'South Africa'!I17</f>
        <v>31</v>
      </c>
      <c r="J28" s="56">
        <f>'South Africa'!J17</f>
        <v>30</v>
      </c>
      <c r="K28" s="56">
        <f>'South Africa'!K17</f>
        <v>44</v>
      </c>
      <c r="L28" s="56">
        <f>'South Africa'!L17</f>
        <v>62</v>
      </c>
      <c r="M28" s="56">
        <f>'South Africa'!M17</f>
        <v>104</v>
      </c>
      <c r="N28" s="56">
        <f>'South Africa'!N17</f>
        <v>106</v>
      </c>
      <c r="O28" s="56">
        <f>'South Africa'!O17</f>
        <v>119</v>
      </c>
      <c r="P28" s="56">
        <f>'South Africa'!P17</f>
        <v>108</v>
      </c>
      <c r="Q28" s="56">
        <f>'South Africa'!Q17</f>
        <v>113</v>
      </c>
      <c r="R28" s="56">
        <f>'South Africa'!R17</f>
        <v>98</v>
      </c>
      <c r="S28" s="56">
        <f>'South Africa'!S17</f>
        <v>84</v>
      </c>
      <c r="T28" s="56">
        <f>'South Africa'!T17</f>
        <v>93</v>
      </c>
      <c r="U28" s="56">
        <f>'South Africa'!U17</f>
        <v>111</v>
      </c>
      <c r="V28" s="56">
        <f>'South Africa'!V17</f>
        <v>106</v>
      </c>
      <c r="W28" s="56">
        <f>'South Africa'!W17</f>
        <v>34</v>
      </c>
      <c r="X28" s="56">
        <f>'South Africa'!X17</f>
        <v>35</v>
      </c>
      <c r="Y28" s="56">
        <f>'South Africa'!Y17</f>
        <v>159</v>
      </c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3">
      <c r="A29" s="46" t="s">
        <v>92</v>
      </c>
      <c r="B29" s="56">
        <f>Sweden!B17</f>
        <v>76</v>
      </c>
      <c r="C29" s="56">
        <f>Sweden!C17</f>
        <v>76</v>
      </c>
      <c r="D29" s="56">
        <f>Sweden!D17</f>
        <v>62</v>
      </c>
      <c r="E29" s="56">
        <f>Sweden!E17</f>
        <v>61</v>
      </c>
      <c r="F29" s="56">
        <f>Sweden!F17</f>
        <v>63</v>
      </c>
      <c r="G29" s="56">
        <f>Sweden!G17</f>
        <v>74</v>
      </c>
      <c r="H29" s="56">
        <f>Sweden!H17</f>
        <v>110</v>
      </c>
      <c r="I29" s="56">
        <f>Sweden!I17</f>
        <v>140</v>
      </c>
      <c r="J29" s="56">
        <f>Sweden!J17</f>
        <v>164</v>
      </c>
      <c r="K29" s="56">
        <f>Sweden!K17</f>
        <v>268</v>
      </c>
      <c r="L29" s="56">
        <f>Sweden!L17</f>
        <v>207</v>
      </c>
      <c r="M29" s="56">
        <f>Sweden!M17</f>
        <v>224</v>
      </c>
      <c r="N29" s="56">
        <f>Sweden!N17</f>
        <v>265</v>
      </c>
      <c r="O29" s="56">
        <f>Sweden!O17</f>
        <v>300</v>
      </c>
      <c r="P29" s="56">
        <f>Sweden!P17</f>
        <v>308</v>
      </c>
      <c r="Q29" s="56">
        <f>Sweden!Q17</f>
        <v>339</v>
      </c>
      <c r="R29" s="56">
        <f>Sweden!R17</f>
        <v>263</v>
      </c>
      <c r="S29" s="56">
        <f>Sweden!S17</f>
        <v>214</v>
      </c>
      <c r="T29" s="56">
        <f>Sweden!T17</f>
        <v>231</v>
      </c>
      <c r="U29" s="56">
        <f>Sweden!U17</f>
        <v>243</v>
      </c>
      <c r="V29" s="56">
        <f>Sweden!V17</f>
        <v>200</v>
      </c>
      <c r="W29" s="56">
        <f>Sweden!W17</f>
        <v>43</v>
      </c>
      <c r="X29" s="56">
        <f>Sweden!X17</f>
        <v>33</v>
      </c>
      <c r="Y29" s="56">
        <f>Sweden!Y17</f>
        <v>140</v>
      </c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3">
      <c r="A30" s="46" t="s">
        <v>87</v>
      </c>
      <c r="B30" s="56">
        <f>Thailand!B17</f>
        <v>135</v>
      </c>
      <c r="C30" s="56">
        <f>Thailand!C17</f>
        <v>136</v>
      </c>
      <c r="D30" s="56">
        <f>Thailand!D17</f>
        <v>112</v>
      </c>
      <c r="E30" s="56">
        <f>Thailand!E17</f>
        <v>95</v>
      </c>
      <c r="F30" s="56">
        <f>Thailand!F17</f>
        <v>90</v>
      </c>
      <c r="G30" s="56">
        <f>Thailand!G17</f>
        <v>110</v>
      </c>
      <c r="H30" s="56">
        <f>Thailand!H17</f>
        <v>104</v>
      </c>
      <c r="I30" s="56">
        <f>Thailand!I17</f>
        <v>100</v>
      </c>
      <c r="J30" s="56">
        <f>Thailand!J17</f>
        <v>129</v>
      </c>
      <c r="K30" s="56">
        <f>Thailand!K17</f>
        <v>141</v>
      </c>
      <c r="L30" s="56">
        <f>Thailand!L17</f>
        <v>115</v>
      </c>
      <c r="M30" s="56">
        <f>Thailand!M17</f>
        <v>130</v>
      </c>
      <c r="N30" s="56">
        <f>Thailand!N17</f>
        <v>153</v>
      </c>
      <c r="O30" s="56">
        <f>Thailand!O17</f>
        <v>169</v>
      </c>
      <c r="P30" s="56">
        <f>Thailand!P17</f>
        <v>173</v>
      </c>
      <c r="Q30" s="56">
        <f>Thailand!Q17</f>
        <v>147</v>
      </c>
      <c r="R30" s="56">
        <f>Thailand!R17</f>
        <v>127</v>
      </c>
      <c r="S30" s="56">
        <f>Thailand!S17</f>
        <v>125</v>
      </c>
      <c r="T30" s="56">
        <f>Thailand!T17</f>
        <v>148</v>
      </c>
      <c r="U30" s="56">
        <f>Thailand!U17</f>
        <v>167</v>
      </c>
      <c r="V30" s="56">
        <f>Thailand!V17</f>
        <v>156</v>
      </c>
      <c r="W30" s="56">
        <f>Thailand!W17</f>
        <v>86</v>
      </c>
      <c r="X30" s="56">
        <f>Thailand!X17</f>
        <v>70</v>
      </c>
      <c r="Y30" s="56">
        <f>Thailand!Y17</f>
        <v>133</v>
      </c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3">
      <c r="A31" s="46" t="s">
        <v>46</v>
      </c>
      <c r="B31" s="56">
        <f>China!B17</f>
        <v>302</v>
      </c>
      <c r="C31" s="56">
        <f>China!C17</f>
        <v>414</v>
      </c>
      <c r="D31" s="56">
        <f>China!D17</f>
        <v>402</v>
      </c>
      <c r="E31" s="56">
        <f>China!E17</f>
        <v>335</v>
      </c>
      <c r="F31" s="56">
        <f>China!F17</f>
        <v>264</v>
      </c>
      <c r="G31" s="56">
        <f>China!G17</f>
        <v>392</v>
      </c>
      <c r="H31" s="56">
        <f>China!H17</f>
        <v>596</v>
      </c>
      <c r="I31" s="56">
        <f>China!I17</f>
        <v>784</v>
      </c>
      <c r="J31" s="56">
        <f>China!J17</f>
        <v>951</v>
      </c>
      <c r="K31" s="56">
        <f>China!K17</f>
        <v>1217</v>
      </c>
      <c r="L31" s="56">
        <f>China!L17</f>
        <v>1075</v>
      </c>
      <c r="M31" s="56">
        <f>China!M17</f>
        <v>1291</v>
      </c>
      <c r="N31" s="56">
        <f>China!N17</f>
        <v>1464</v>
      </c>
      <c r="O31" s="56">
        <f>China!O17</f>
        <v>1996</v>
      </c>
      <c r="P31" s="56">
        <f>China!P17</f>
        <v>2268</v>
      </c>
      <c r="Q31" s="56">
        <f>China!Q17</f>
        <v>2466</v>
      </c>
      <c r="R31" s="56">
        <f>China!R17</f>
        <v>2532</v>
      </c>
      <c r="S31" s="56">
        <f>China!S17</f>
        <v>2434</v>
      </c>
      <c r="T31" s="56">
        <f>China!T17</f>
        <v>2285</v>
      </c>
      <c r="U31" s="56">
        <f>China!U17</f>
        <v>2532</v>
      </c>
      <c r="V31" s="56">
        <f>China!V17</f>
        <v>2290</v>
      </c>
      <c r="W31" s="56">
        <f>China!W17</f>
        <v>520</v>
      </c>
      <c r="X31" s="56">
        <f>China!X17</f>
        <v>243</v>
      </c>
      <c r="Y31" s="56">
        <f>China!Y17</f>
        <v>109</v>
      </c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3">
      <c r="A32" s="46" t="s">
        <v>72</v>
      </c>
      <c r="B32" s="56">
        <f>Norway!B17</f>
        <v>49</v>
      </c>
      <c r="C32" s="56">
        <f>Norway!C17</f>
        <v>50</v>
      </c>
      <c r="D32" s="56">
        <f>Norway!D17</f>
        <v>44</v>
      </c>
      <c r="E32" s="56">
        <f>Norway!E17</f>
        <v>45</v>
      </c>
      <c r="F32" s="56">
        <f>Norway!F17</f>
        <v>41</v>
      </c>
      <c r="G32" s="56">
        <f>Norway!G17</f>
        <v>58</v>
      </c>
      <c r="H32" s="56">
        <f>Norway!H17</f>
        <v>70</v>
      </c>
      <c r="I32" s="56">
        <f>Norway!I17</f>
        <v>73</v>
      </c>
      <c r="J32" s="56">
        <f>Norway!J17</f>
        <v>93</v>
      </c>
      <c r="K32" s="56">
        <f>Norway!K17</f>
        <v>130</v>
      </c>
      <c r="L32" s="56">
        <f>Norway!L17</f>
        <v>100</v>
      </c>
      <c r="M32" s="56">
        <f>Norway!M17</f>
        <v>150</v>
      </c>
      <c r="N32" s="56">
        <f>Norway!N17</f>
        <v>208</v>
      </c>
      <c r="O32" s="56">
        <f>Norway!O17</f>
        <v>235</v>
      </c>
      <c r="P32" s="56">
        <f>Norway!P17</f>
        <v>242</v>
      </c>
      <c r="Q32" s="56">
        <f>Norway!Q17</f>
        <v>291</v>
      </c>
      <c r="R32" s="56">
        <f>Norway!R17</f>
        <v>218</v>
      </c>
      <c r="S32" s="56">
        <f>Norway!S17</f>
        <v>158</v>
      </c>
      <c r="T32" s="56">
        <f>Norway!T17</f>
        <v>165</v>
      </c>
      <c r="U32" s="56">
        <f>Norway!U17</f>
        <v>180</v>
      </c>
      <c r="V32" s="56">
        <f>Norway!V17</f>
        <v>161</v>
      </c>
      <c r="W32" s="56">
        <f>Norway!W17</f>
        <v>33</v>
      </c>
      <c r="X32" s="56">
        <f>Norway!X17</f>
        <v>20</v>
      </c>
      <c r="Y32" s="56">
        <f>Norway!Y17</f>
        <v>98</v>
      </c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3">
      <c r="A33" s="46" t="s">
        <v>78</v>
      </c>
      <c r="B33" s="56">
        <f>'Saudi Arabia'!B17</f>
        <v>60</v>
      </c>
      <c r="C33" s="56">
        <f>'Saudi Arabia'!C17</f>
        <v>63</v>
      </c>
      <c r="D33" s="56">
        <f>'Saudi Arabia'!D17</f>
        <v>54</v>
      </c>
      <c r="E33" s="56">
        <f>'Saudi Arabia'!E17</f>
        <v>29</v>
      </c>
      <c r="F33" s="56">
        <f>'Saudi Arabia'!F17</f>
        <v>25</v>
      </c>
      <c r="G33" s="56">
        <f>'Saudi Arabia'!G17</f>
        <v>23</v>
      </c>
      <c r="H33" s="56">
        <f>'Saudi Arabia'!H17</f>
        <v>20</v>
      </c>
      <c r="I33" s="56">
        <f>'Saudi Arabia'!I17</f>
        <v>27</v>
      </c>
      <c r="J33" s="56">
        <f>'Saudi Arabia'!J17</f>
        <v>32</v>
      </c>
      <c r="K33" s="56">
        <f>'Saudi Arabia'!K17</f>
        <v>53</v>
      </c>
      <c r="L33" s="56">
        <f>'Saudi Arabia'!L17</f>
        <v>64</v>
      </c>
      <c r="M33" s="56">
        <f>'Saudi Arabia'!M17</f>
        <v>67</v>
      </c>
      <c r="N33" s="56">
        <f>'Saudi Arabia'!N17</f>
        <v>107</v>
      </c>
      <c r="O33" s="56">
        <f>'Saudi Arabia'!O17</f>
        <v>152</v>
      </c>
      <c r="P33" s="56">
        <f>'Saudi Arabia'!P17</f>
        <v>166</v>
      </c>
      <c r="Q33" s="56">
        <f>'Saudi Arabia'!Q17</f>
        <v>140</v>
      </c>
      <c r="R33" s="56">
        <f>'Saudi Arabia'!R17</f>
        <v>126</v>
      </c>
      <c r="S33" s="56">
        <f>'Saudi Arabia'!S17</f>
        <v>110</v>
      </c>
      <c r="T33" s="56">
        <f>'Saudi Arabia'!T17</f>
        <v>99</v>
      </c>
      <c r="U33" s="56">
        <f>'Saudi Arabia'!U17</f>
        <v>110</v>
      </c>
      <c r="V33" s="56">
        <f>'Saudi Arabia'!V17</f>
        <v>106</v>
      </c>
      <c r="W33" s="56">
        <f>'Saudi Arabia'!W17</f>
        <v>29</v>
      </c>
      <c r="X33" s="56">
        <f>'Saudi Arabia'!X17</f>
        <v>41</v>
      </c>
      <c r="Y33" s="56">
        <f>'Saudi Arabia'!Y17</f>
        <v>79</v>
      </c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3">
      <c r="A34" s="46" t="s">
        <v>49</v>
      </c>
      <c r="B34" s="56">
        <f>'Hong Kong'!B17</f>
        <v>349</v>
      </c>
      <c r="C34" s="56">
        <f>'Hong Kong'!C17</f>
        <v>380</v>
      </c>
      <c r="D34" s="56">
        <f>'Hong Kong'!D17</f>
        <v>360</v>
      </c>
      <c r="E34" s="56">
        <f>'Hong Kong'!E17</f>
        <v>330</v>
      </c>
      <c r="F34" s="56">
        <f>'Hong Kong'!F17</f>
        <v>274</v>
      </c>
      <c r="G34" s="56">
        <f>'Hong Kong'!G17</f>
        <v>325</v>
      </c>
      <c r="H34" s="56">
        <f>'Hong Kong'!H17</f>
        <v>324</v>
      </c>
      <c r="I34" s="56">
        <f>'Hong Kong'!I17</f>
        <v>311</v>
      </c>
      <c r="J34" s="56">
        <f>'Hong Kong'!J17</f>
        <v>322</v>
      </c>
      <c r="K34" s="56">
        <f>'Hong Kong'!K17</f>
        <v>343</v>
      </c>
      <c r="L34" s="56">
        <f>'Hong Kong'!L17</f>
        <v>321</v>
      </c>
      <c r="M34" s="56">
        <f>'Hong Kong'!M17</f>
        <v>424</v>
      </c>
      <c r="N34" s="56">
        <f>'Hong Kong'!N17</f>
        <v>446</v>
      </c>
      <c r="O34" s="56">
        <f>'Hong Kong'!O17</f>
        <v>564</v>
      </c>
      <c r="P34" s="56">
        <f>'Hong Kong'!P17</f>
        <v>556</v>
      </c>
      <c r="Q34" s="56">
        <f>'Hong Kong'!Q17</f>
        <v>588</v>
      </c>
      <c r="R34" s="56">
        <f>'Hong Kong'!R17</f>
        <v>634</v>
      </c>
      <c r="S34" s="56">
        <f>'Hong Kong'!S17</f>
        <v>605</v>
      </c>
      <c r="T34" s="56">
        <f>'Hong Kong'!T17</f>
        <v>665</v>
      </c>
      <c r="U34" s="56">
        <f>'Hong Kong'!U17</f>
        <v>793</v>
      </c>
      <c r="V34" s="56">
        <f>'Hong Kong'!V17</f>
        <v>719</v>
      </c>
      <c r="W34" s="56">
        <f>'Hong Kong'!W17</f>
        <v>117</v>
      </c>
      <c r="X34" s="56">
        <f>'Hong Kong'!X17</f>
        <v>84</v>
      </c>
      <c r="Y34" s="56">
        <f>'Hong Kong'!Y17</f>
        <v>73</v>
      </c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3">
      <c r="A35" s="46" t="s">
        <v>83</v>
      </c>
      <c r="B35" s="56">
        <f>Indonesia!B17</f>
        <v>38</v>
      </c>
      <c r="C35" s="56">
        <f>Indonesia!C17</f>
        <v>40</v>
      </c>
      <c r="D35" s="56">
        <f>Indonesia!D17</f>
        <v>34</v>
      </c>
      <c r="E35" s="56">
        <f>Indonesia!E17</f>
        <v>29</v>
      </c>
      <c r="F35" s="56">
        <f>Indonesia!F17</f>
        <v>30</v>
      </c>
      <c r="G35" s="56">
        <f>Indonesia!G17</f>
        <v>27</v>
      </c>
      <c r="H35" s="56">
        <f>Indonesia!H17</f>
        <v>29</v>
      </c>
      <c r="I35" s="56">
        <f>Indonesia!I17</f>
        <v>25</v>
      </c>
      <c r="J35" s="56">
        <f>Indonesia!J17</f>
        <v>32</v>
      </c>
      <c r="K35" s="56">
        <f>Indonesia!K17</f>
        <v>39</v>
      </c>
      <c r="L35" s="56">
        <f>Indonesia!L17</f>
        <v>37</v>
      </c>
      <c r="M35" s="56">
        <f>Indonesia!M17</f>
        <v>43</v>
      </c>
      <c r="N35" s="56">
        <f>Indonesia!N17</f>
        <v>51</v>
      </c>
      <c r="O35" s="56">
        <f>Indonesia!O17</f>
        <v>58</v>
      </c>
      <c r="P35" s="56">
        <f>Indonesia!P17</f>
        <v>69</v>
      </c>
      <c r="Q35" s="56">
        <f>Indonesia!Q17</f>
        <v>78</v>
      </c>
      <c r="R35" s="56">
        <f>Indonesia!R17</f>
        <v>52</v>
      </c>
      <c r="S35" s="56">
        <f>Indonesia!S17</f>
        <v>50</v>
      </c>
      <c r="T35" s="56">
        <f>Indonesia!T17</f>
        <v>56</v>
      </c>
      <c r="U35" s="56">
        <f>Indonesia!U17</f>
        <v>62</v>
      </c>
      <c r="V35" s="56">
        <f>Indonesia!V17</f>
        <v>59</v>
      </c>
      <c r="W35" s="56">
        <f>Indonesia!W17</f>
        <v>34</v>
      </c>
      <c r="X35" s="56">
        <f>Indonesia!X17</f>
        <v>36</v>
      </c>
      <c r="Y35" s="56">
        <f>Indonesia!Y17</f>
        <v>64</v>
      </c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3">
      <c r="A36" s="46" t="s">
        <v>76</v>
      </c>
      <c r="B36" s="56">
        <f>Bermuda!B17</f>
        <v>22</v>
      </c>
      <c r="C36" s="56">
        <f>Bermuda!C17</f>
        <v>24</v>
      </c>
      <c r="D36" s="56">
        <f>Bermuda!D17</f>
        <v>22</v>
      </c>
      <c r="E36" s="56">
        <f>Bermuda!E17</f>
        <v>29</v>
      </c>
      <c r="F36" s="56">
        <f>Bermuda!F17</f>
        <v>40</v>
      </c>
      <c r="G36" s="56">
        <f>Bermuda!G17</f>
        <v>46</v>
      </c>
      <c r="H36" s="56">
        <f>Bermuda!H17</f>
        <v>53</v>
      </c>
      <c r="I36" s="56">
        <f>Bermuda!I17</f>
        <v>54</v>
      </c>
      <c r="J36" s="56">
        <f>Bermuda!J17</f>
        <v>65</v>
      </c>
      <c r="K36" s="56">
        <f>Bermuda!K17</f>
        <v>76</v>
      </c>
      <c r="L36" s="56">
        <f>Bermuda!L17</f>
        <v>68</v>
      </c>
      <c r="M36" s="56">
        <f>Bermuda!M17</f>
        <v>77</v>
      </c>
      <c r="N36" s="56">
        <f>Bermuda!N17</f>
        <v>83</v>
      </c>
      <c r="O36" s="56">
        <f>Bermuda!O17</f>
        <v>80</v>
      </c>
      <c r="P36" s="56">
        <f>Bermuda!P17</f>
        <v>86</v>
      </c>
      <c r="Q36" s="56">
        <f>Bermuda!Q17</f>
        <v>86</v>
      </c>
      <c r="R36" s="56">
        <f>Bermuda!R17</f>
        <v>89</v>
      </c>
      <c r="S36" s="56">
        <f>Bermuda!S17</f>
        <v>89</v>
      </c>
      <c r="T36" s="56">
        <f>Bermuda!T17</f>
        <v>89</v>
      </c>
      <c r="U36" s="56">
        <f>Bermuda!U17</f>
        <v>93</v>
      </c>
      <c r="V36" s="56">
        <f>Bermuda!V17</f>
        <v>90</v>
      </c>
      <c r="W36" s="56">
        <f>Bermuda!W17</f>
        <v>22</v>
      </c>
      <c r="X36" s="56">
        <f>Bermuda!X17</f>
        <v>29</v>
      </c>
      <c r="Y36" s="56">
        <f>Bermuda!Y17</f>
        <v>64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3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3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3">
      <c r="A39" s="47" t="s">
        <v>48</v>
      </c>
      <c r="B39" s="42">
        <f>Europe!B17</f>
        <v>5600</v>
      </c>
      <c r="C39" s="42">
        <f>Europe!C17</f>
        <v>5961</v>
      </c>
      <c r="D39" s="42">
        <f>Europe!D17</f>
        <v>5309</v>
      </c>
      <c r="E39" s="42">
        <f>Europe!E17</f>
        <v>5207</v>
      </c>
      <c r="F39" s="42">
        <f>Europe!F17</f>
        <v>5480</v>
      </c>
      <c r="G39" s="42">
        <f>Europe!G17</f>
        <v>6581</v>
      </c>
      <c r="H39" s="42">
        <f>Europe!H17</f>
        <v>6824</v>
      </c>
      <c r="I39" s="42">
        <f>Europe!I17</f>
        <v>7001</v>
      </c>
      <c r="J39" s="42">
        <f>Europe!J17</f>
        <v>8083</v>
      </c>
      <c r="K39" s="42">
        <f>Europe!K17</f>
        <v>10229</v>
      </c>
      <c r="L39" s="42">
        <f>Europe!L17</f>
        <v>7868</v>
      </c>
      <c r="M39" s="42">
        <f>Europe!M17</f>
        <v>8694</v>
      </c>
      <c r="N39" s="42">
        <f>Europe!N17</f>
        <v>9952</v>
      </c>
      <c r="O39" s="42">
        <f>Europe!O17</f>
        <v>10697</v>
      </c>
      <c r="P39" s="42">
        <f>Europe!P17</f>
        <v>11270</v>
      </c>
      <c r="Q39" s="42">
        <f>Europe!Q17</f>
        <v>12308</v>
      </c>
      <c r="R39" s="42">
        <f>Europe!R17</f>
        <v>11243</v>
      </c>
      <c r="S39" s="42">
        <f>Europe!S17</f>
        <v>10351</v>
      </c>
      <c r="T39" s="42">
        <f>Europe!T17</f>
        <v>10718</v>
      </c>
      <c r="U39" s="42">
        <f>Europe!U17</f>
        <v>12361</v>
      </c>
      <c r="V39" s="42">
        <f>Europe!V17</f>
        <v>11962</v>
      </c>
      <c r="W39" s="42">
        <f>Europe!W17</f>
        <v>2741</v>
      </c>
      <c r="X39" s="42">
        <f>Europe!X17</f>
        <v>2259</v>
      </c>
      <c r="Y39" s="42">
        <f>Europe!Y17</f>
        <v>9903</v>
      </c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3">
      <c r="A40" s="47" t="s">
        <v>53</v>
      </c>
      <c r="B40" s="42">
        <f>'Latin America'!B17</f>
        <v>4739</v>
      </c>
      <c r="C40" s="42">
        <f>'Latin America'!C17</f>
        <v>5083</v>
      </c>
      <c r="D40" s="42">
        <f>'Latin America'!D17</f>
        <v>4680</v>
      </c>
      <c r="E40" s="42">
        <f>'Latin America'!E17</f>
        <v>4529</v>
      </c>
      <c r="F40" s="42">
        <f>'Latin America'!F17</f>
        <v>4397</v>
      </c>
      <c r="G40" s="42">
        <f>'Latin America'!G17</f>
        <v>4836</v>
      </c>
      <c r="H40" s="42">
        <f>'Latin America'!H17</f>
        <v>4941</v>
      </c>
      <c r="I40" s="42">
        <f>'Latin America'!I17</f>
        <v>6077</v>
      </c>
      <c r="J40" s="42">
        <f>'Latin America'!J17</f>
        <v>6600</v>
      </c>
      <c r="K40" s="42">
        <f>'Latin America'!K17</f>
        <v>7515</v>
      </c>
      <c r="L40" s="42">
        <f>'Latin America'!L17</f>
        <v>6457</v>
      </c>
      <c r="M40" s="42">
        <f>'Latin America'!M17</f>
        <v>8067</v>
      </c>
      <c r="N40" s="42">
        <f>'Latin America'!N17</f>
        <v>9367</v>
      </c>
      <c r="O40" s="42">
        <f>'Latin America'!O17</f>
        <v>10542</v>
      </c>
      <c r="P40" s="42">
        <f>'Latin America'!P17</f>
        <v>11429</v>
      </c>
      <c r="Q40" s="42">
        <f>'Latin America'!Q17</f>
        <v>11584</v>
      </c>
      <c r="R40" s="42">
        <f>'Latin America'!R17</f>
        <v>10378</v>
      </c>
      <c r="S40" s="42">
        <f>'Latin America'!S17</f>
        <v>9488</v>
      </c>
      <c r="T40" s="42">
        <f>'Latin America'!T17</f>
        <v>9941</v>
      </c>
      <c r="U40" s="42">
        <f>'Latin America'!U17</f>
        <v>10473</v>
      </c>
      <c r="V40" s="42">
        <f>'Latin America'!V17</f>
        <v>10203</v>
      </c>
      <c r="W40" s="42">
        <f>'Latin America'!W17</f>
        <v>3523</v>
      </c>
      <c r="X40" s="42">
        <f>'Latin America'!X17</f>
        <v>6068</v>
      </c>
      <c r="Y40" s="42">
        <f>'Latin America'!Y17</f>
        <v>9602</v>
      </c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3">
      <c r="A41" s="47" t="s">
        <v>58</v>
      </c>
      <c r="B41" s="42">
        <f>'SC America'!B17</f>
        <v>4088</v>
      </c>
      <c r="C41" s="42">
        <f>'SC America'!C17</f>
        <v>4384</v>
      </c>
      <c r="D41" s="42">
        <f>'SC America'!D17</f>
        <v>4010</v>
      </c>
      <c r="E41" s="42">
        <f>'SC America'!E17</f>
        <v>3822</v>
      </c>
      <c r="F41" s="42">
        <f>'SC America'!F17</f>
        <v>3639</v>
      </c>
      <c r="G41" s="42">
        <f>'SC America'!G17</f>
        <v>4013</v>
      </c>
      <c r="H41" s="42">
        <f>'SC America'!H17</f>
        <v>4107</v>
      </c>
      <c r="I41" s="42">
        <f>'SC America'!I17</f>
        <v>5101</v>
      </c>
      <c r="J41" s="42">
        <f>'SC America'!J17</f>
        <v>5557</v>
      </c>
      <c r="K41" s="42">
        <f>'SC America'!K17</f>
        <v>6304</v>
      </c>
      <c r="L41" s="42">
        <f>'SC America'!L17</f>
        <v>5154</v>
      </c>
      <c r="M41" s="42">
        <f>'SC America'!M17</f>
        <v>6585</v>
      </c>
      <c r="N41" s="42">
        <f>'SC America'!N17</f>
        <v>7780</v>
      </c>
      <c r="O41" s="42">
        <f>'SC America'!O17</f>
        <v>8911</v>
      </c>
      <c r="P41" s="42">
        <f>'SC America'!P17</f>
        <v>9666</v>
      </c>
      <c r="Q41" s="42">
        <f>'SC America'!Q17</f>
        <v>9722</v>
      </c>
      <c r="R41" s="42">
        <f>'SC America'!R17</f>
        <v>8393</v>
      </c>
      <c r="S41" s="42">
        <f>'SC America'!S17</f>
        <v>7530</v>
      </c>
      <c r="T41" s="42">
        <f>'SC America'!T17</f>
        <v>7687</v>
      </c>
      <c r="U41" s="42">
        <f>'SC America'!U17</f>
        <v>8034</v>
      </c>
      <c r="V41" s="42">
        <f>'SC America'!V17</f>
        <v>7775</v>
      </c>
      <c r="W41" s="42">
        <f>'SC America'!W17</f>
        <v>2677</v>
      </c>
      <c r="X41" s="42">
        <f>'SC America'!X17</f>
        <v>4823</v>
      </c>
      <c r="Y41" s="42">
        <f>'SC America'!Y17</f>
        <v>7508</v>
      </c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3">
      <c r="A42" s="47" t="s">
        <v>42</v>
      </c>
      <c r="B42" s="42">
        <f>'Asia-Pacific'!B17</f>
        <v>7947</v>
      </c>
      <c r="C42" s="42">
        <f>'Asia-Pacific'!C17</f>
        <v>8618</v>
      </c>
      <c r="D42" s="42">
        <f>'Asia-Pacific'!D17</f>
        <v>7332</v>
      </c>
      <c r="E42" s="42">
        <f>'Asia-Pacific'!E17</f>
        <v>6414</v>
      </c>
      <c r="F42" s="42">
        <f>'Asia-Pacific'!F17</f>
        <v>6014</v>
      </c>
      <c r="G42" s="42">
        <f>'Asia-Pacific'!G17</f>
        <v>7773</v>
      </c>
      <c r="H42" s="42">
        <f>'Asia-Pacific'!H17</f>
        <v>8408</v>
      </c>
      <c r="I42" s="42">
        <f>'Asia-Pacific'!I17</f>
        <v>8311</v>
      </c>
      <c r="J42" s="42">
        <f>'Asia-Pacific'!J17</f>
        <v>9237</v>
      </c>
      <c r="K42" s="42">
        <f>'Asia-Pacific'!K17</f>
        <v>9746</v>
      </c>
      <c r="L42" s="42">
        <f>'Asia-Pacific'!L17</f>
        <v>7800</v>
      </c>
      <c r="M42" s="42">
        <f>'Asia-Pacific'!M17</f>
        <v>9197</v>
      </c>
      <c r="N42" s="42">
        <f>'Asia-Pacific'!N17</f>
        <v>11274</v>
      </c>
      <c r="O42" s="42">
        <f>'Asia-Pacific'!O17</f>
        <v>13337</v>
      </c>
      <c r="P42" s="42">
        <f>'Asia-Pacific'!P17</f>
        <v>12778</v>
      </c>
      <c r="Q42" s="42">
        <f>'Asia-Pacific'!Q17</f>
        <v>12678</v>
      </c>
      <c r="R42" s="42">
        <f>'Asia-Pacific'!R17</f>
        <v>11441</v>
      </c>
      <c r="S42" s="42">
        <f>'Asia-Pacific'!S17</f>
        <v>11208</v>
      </c>
      <c r="T42" s="42">
        <f>'Asia-Pacific'!T17</f>
        <v>11722</v>
      </c>
      <c r="U42" s="42">
        <f>'Asia-Pacific'!U17</f>
        <v>13048</v>
      </c>
      <c r="V42" s="42">
        <f>'Asia-Pacific'!V17</f>
        <v>12575</v>
      </c>
      <c r="W42" s="42">
        <f>'Asia-Pacific'!W17</f>
        <v>4109</v>
      </c>
      <c r="X42" s="42">
        <f>'Asia-Pacific'!X17</f>
        <v>3188</v>
      </c>
      <c r="Y42" s="42">
        <f>'Asia-Pacific'!Y17</f>
        <v>6052</v>
      </c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3">
      <c r="A43" s="47" t="s">
        <v>95</v>
      </c>
      <c r="B43" s="42">
        <f>'Other-Western'!B17</f>
        <v>650</v>
      </c>
      <c r="C43" s="42">
        <f>'Other-Western'!C17</f>
        <v>699</v>
      </c>
      <c r="D43" s="42">
        <f>'Other-Western'!D17</f>
        <v>670</v>
      </c>
      <c r="E43" s="42">
        <f>'Other-Western'!E17</f>
        <v>706</v>
      </c>
      <c r="F43" s="42">
        <f>'Other-Western'!F17</f>
        <v>758</v>
      </c>
      <c r="G43" s="42">
        <f>'Other-Western'!G17</f>
        <v>823</v>
      </c>
      <c r="H43" s="42">
        <f>'Other-Western'!H17</f>
        <v>834</v>
      </c>
      <c r="I43" s="42">
        <f>'Other-Western'!I17</f>
        <v>976</v>
      </c>
      <c r="J43" s="42">
        <f>'Other-Western'!J17</f>
        <v>1043</v>
      </c>
      <c r="K43" s="42">
        <f>'Other-Western'!K17</f>
        <v>1211</v>
      </c>
      <c r="L43" s="42">
        <f>'Other-Western'!L17</f>
        <v>1304</v>
      </c>
      <c r="M43" s="42">
        <f>'Other-Western'!M17</f>
        <v>1483</v>
      </c>
      <c r="N43" s="42">
        <f>'Other-Western'!N17</f>
        <v>1587</v>
      </c>
      <c r="O43" s="42">
        <f>'Other-Western'!O17</f>
        <v>1631</v>
      </c>
      <c r="P43" s="42">
        <f>'Other-Western'!P17</f>
        <v>1763</v>
      </c>
      <c r="Q43" s="42">
        <f>'Other-Western'!Q17</f>
        <v>1863</v>
      </c>
      <c r="R43" s="42">
        <f>'Other-Western'!R17</f>
        <v>1985</v>
      </c>
      <c r="S43" s="42">
        <f>'Other-Western'!S17</f>
        <v>1958</v>
      </c>
      <c r="T43" s="42">
        <f>'Other-Western'!T17</f>
        <v>2255</v>
      </c>
      <c r="U43" s="42">
        <f>'Other-Western'!U17</f>
        <v>2439</v>
      </c>
      <c r="V43" s="42">
        <f>'Other-Western'!V17</f>
        <v>2428</v>
      </c>
      <c r="W43" s="42">
        <f>'Other-Western'!W17</f>
        <v>847</v>
      </c>
      <c r="X43" s="42">
        <f>'Other-Western'!X17</f>
        <v>1245</v>
      </c>
      <c r="Y43" s="42">
        <f>'Other-Western'!Y17</f>
        <v>2093</v>
      </c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3">
      <c r="A44" s="47" t="s">
        <v>55</v>
      </c>
      <c r="B44" s="42">
        <f>'Middle East'!B17</f>
        <v>296</v>
      </c>
      <c r="C44" s="42">
        <f>'Middle East'!C17</f>
        <v>285</v>
      </c>
      <c r="D44" s="42">
        <f>'Middle East'!D17</f>
        <v>240</v>
      </c>
      <c r="E44" s="42">
        <f>'Middle East'!E17</f>
        <v>230</v>
      </c>
      <c r="F44" s="42">
        <f>'Middle East'!F17</f>
        <v>274</v>
      </c>
      <c r="G44" s="42">
        <f>'Middle East'!G17</f>
        <v>364</v>
      </c>
      <c r="H44" s="42">
        <f>'Middle East'!H17</f>
        <v>396</v>
      </c>
      <c r="I44" s="42">
        <f>'Middle East'!I17</f>
        <v>448</v>
      </c>
      <c r="J44" s="42">
        <f>'Middle East'!J17</f>
        <v>498</v>
      </c>
      <c r="K44" s="42">
        <f>'Middle East'!K17</f>
        <v>668</v>
      </c>
      <c r="L44" s="42">
        <f>'Middle East'!L17</f>
        <v>614</v>
      </c>
      <c r="M44" s="42">
        <f>'Middle East'!M17</f>
        <v>767</v>
      </c>
      <c r="N44" s="42">
        <f>'Middle East'!N17</f>
        <v>874</v>
      </c>
      <c r="O44" s="42">
        <f>'Middle East'!O17</f>
        <v>1077</v>
      </c>
      <c r="P44" s="42">
        <f>'Middle East'!P17</f>
        <v>1114</v>
      </c>
      <c r="Q44" s="42">
        <f>'Middle East'!Q17</f>
        <v>1084</v>
      </c>
      <c r="R44" s="42">
        <f>'Middle East'!R17</f>
        <v>992</v>
      </c>
      <c r="S44" s="42">
        <f>'Middle East'!S17</f>
        <v>914</v>
      </c>
      <c r="T44" s="42">
        <f>'Middle East'!T17</f>
        <v>930</v>
      </c>
      <c r="U44" s="42">
        <f>'Middle East'!U17</f>
        <v>1033</v>
      </c>
      <c r="V44" s="42">
        <f>'Middle East'!V17</f>
        <v>1064</v>
      </c>
      <c r="W44" s="42">
        <f>'Middle East'!W17</f>
        <v>369</v>
      </c>
      <c r="X44" s="42">
        <f>'Middle East'!X17</f>
        <v>544</v>
      </c>
      <c r="Y44" s="42">
        <f>'Middle East'!Y17</f>
        <v>893</v>
      </c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3">
      <c r="A45" s="47" t="s">
        <v>40</v>
      </c>
      <c r="B45" s="42">
        <f>Africa!B17</f>
        <v>140</v>
      </c>
      <c r="C45" s="42">
        <f>Africa!C17</f>
        <v>149</v>
      </c>
      <c r="D45" s="42">
        <f>Africa!D17</f>
        <v>137</v>
      </c>
      <c r="E45" s="42">
        <f>Africa!E17</f>
        <v>133</v>
      </c>
      <c r="F45" s="42">
        <f>Africa!F17</f>
        <v>138</v>
      </c>
      <c r="G45" s="42">
        <f>Africa!G17</f>
        <v>178</v>
      </c>
      <c r="H45" s="42">
        <f>Africa!H17</f>
        <v>208</v>
      </c>
      <c r="I45" s="42">
        <f>Africa!I17</f>
        <v>220</v>
      </c>
      <c r="J45" s="42">
        <f>Africa!J17</f>
        <v>272</v>
      </c>
      <c r="K45" s="42">
        <f>Africa!K17</f>
        <v>423</v>
      </c>
      <c r="L45" s="42">
        <f>Africa!L17</f>
        <v>398</v>
      </c>
      <c r="M45" s="42">
        <f>Africa!M17</f>
        <v>490</v>
      </c>
      <c r="N45" s="42">
        <f>Africa!N17</f>
        <v>522</v>
      </c>
      <c r="O45" s="42">
        <f>Africa!O17</f>
        <v>687</v>
      </c>
      <c r="P45" s="42">
        <f>Africa!P17</f>
        <v>704</v>
      </c>
      <c r="Q45" s="42">
        <f>Africa!Q17</f>
        <v>750</v>
      </c>
      <c r="R45" s="42">
        <f>Africa!R17</f>
        <v>662</v>
      </c>
      <c r="S45" s="42">
        <f>Africa!S17</f>
        <v>585</v>
      </c>
      <c r="T45" s="42">
        <f>Africa!T17</f>
        <v>554</v>
      </c>
      <c r="U45" s="42">
        <f>Africa!U17</f>
        <v>634</v>
      </c>
      <c r="V45" s="42">
        <f>Africa!V17</f>
        <v>664</v>
      </c>
      <c r="W45" s="42">
        <f>Africa!W17</f>
        <v>253</v>
      </c>
      <c r="X45" s="42">
        <f>Africa!X17</f>
        <v>391</v>
      </c>
      <c r="Y45" s="42">
        <f>Africa!Y17</f>
        <v>710</v>
      </c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3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3">
      <c r="A47" s="47" t="s">
        <v>118</v>
      </c>
      <c r="B47" s="42">
        <f>Overseas!B17</f>
        <v>18045</v>
      </c>
      <c r="C47" s="42">
        <f>Overseas!C17</f>
        <v>19350</v>
      </c>
      <c r="D47" s="42">
        <f>Overseas!D17</f>
        <v>17001</v>
      </c>
      <c r="E47" s="42">
        <f>Overseas!E17</f>
        <v>15663</v>
      </c>
      <c r="F47" s="42">
        <f>Overseas!F17</f>
        <v>15524</v>
      </c>
      <c r="G47" s="42">
        <f>Overseas!G17</f>
        <v>18859</v>
      </c>
      <c r="H47" s="42">
        <f>Overseas!H17</f>
        <v>19827</v>
      </c>
      <c r="I47" s="42">
        <f>Overseas!I17</f>
        <v>20886</v>
      </c>
      <c r="J47" s="42">
        <f>Overseas!J17</f>
        <v>23416</v>
      </c>
      <c r="K47" s="42">
        <f>Overseas!K17</f>
        <v>27067</v>
      </c>
      <c r="L47" s="42">
        <f>Overseas!L17</f>
        <v>21877</v>
      </c>
      <c r="M47" s="42">
        <f>Overseas!M17</f>
        <v>25363</v>
      </c>
      <c r="N47" s="42">
        <f>Overseas!N17</f>
        <v>29826</v>
      </c>
      <c r="O47" s="42">
        <f>Overseas!O17</f>
        <v>33962</v>
      </c>
      <c r="P47" s="42">
        <f>Overseas!P17</f>
        <v>34858</v>
      </c>
      <c r="Q47" s="42">
        <f>Overseas!Q17</f>
        <v>35884</v>
      </c>
      <c r="R47" s="42">
        <f>Overseas!R17</f>
        <v>32273</v>
      </c>
      <c r="S47" s="42">
        <f>Overseas!S17</f>
        <v>30274</v>
      </c>
      <c r="T47" s="42">
        <f>Overseas!T17</f>
        <v>31951</v>
      </c>
      <c r="U47" s="42">
        <f>Overseas!U17</f>
        <v>35370</v>
      </c>
      <c r="V47" s="42">
        <f>Overseas!V17</f>
        <v>34150</v>
      </c>
      <c r="W47" s="42">
        <f>Overseas!W17</f>
        <v>9981</v>
      </c>
      <c r="X47" s="42">
        <f>Overseas!X17</f>
        <v>10465</v>
      </c>
      <c r="Y47" s="42">
        <f>Overseas!Y17</f>
        <v>24694</v>
      </c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3">
      <c r="A48" s="85" t="s">
        <v>47</v>
      </c>
      <c r="B48" s="42">
        <f>EU!B17</f>
        <v>4985</v>
      </c>
      <c r="C48" s="42">
        <f>EU!C17</f>
        <v>5339</v>
      </c>
      <c r="D48" s="42">
        <f>EU!D17</f>
        <v>4756</v>
      </c>
      <c r="E48" s="42">
        <f>EU!E17</f>
        <v>4694</v>
      </c>
      <c r="F48" s="42">
        <f>EU!F17</f>
        <v>4991</v>
      </c>
      <c r="G48" s="42">
        <f>EU!G17</f>
        <v>6084</v>
      </c>
      <c r="H48" s="42">
        <f>EU!H17</f>
        <v>6236</v>
      </c>
      <c r="I48" s="42">
        <f>EU!I17</f>
        <v>6346</v>
      </c>
      <c r="J48" s="42">
        <f>EU!J17</f>
        <v>7346</v>
      </c>
      <c r="K48" s="42">
        <f>EU!K17</f>
        <v>9166</v>
      </c>
      <c r="L48" s="42">
        <f>EU!L17</f>
        <v>6996</v>
      </c>
      <c r="M48" s="42">
        <f>EU!M17</f>
        <v>7697</v>
      </c>
      <c r="N48" s="42">
        <f>EU!N17</f>
        <v>8732</v>
      </c>
      <c r="O48" s="42">
        <f>EU!O17</f>
        <v>9378</v>
      </c>
      <c r="P48" s="42">
        <f>EU!P17</f>
        <v>9990</v>
      </c>
      <c r="Q48" s="42">
        <f>EU!Q17</f>
        <v>10935</v>
      </c>
      <c r="R48" s="42">
        <f>EU!R17</f>
        <v>10087</v>
      </c>
      <c r="S48" s="42">
        <f>EU!S17</f>
        <v>9294</v>
      </c>
      <c r="T48" s="42">
        <f>EU!T17</f>
        <v>9675</v>
      </c>
      <c r="U48" s="42">
        <f>EU!U17</f>
        <v>11157</v>
      </c>
      <c r="V48" s="42">
        <f>EU!V17</f>
        <v>10858</v>
      </c>
      <c r="W48" s="42">
        <f>EU!W17</f>
        <v>1678</v>
      </c>
      <c r="X48" s="42">
        <f>EU!X17</f>
        <v>1477</v>
      </c>
      <c r="Y48" s="42">
        <f>EU!Y17</f>
        <v>6368</v>
      </c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3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3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3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6.2" x14ac:dyDescent="0.3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6.2" x14ac:dyDescent="0.3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3"/>
    <row r="55" spans="1:114" s="16" customFormat="1" x14ac:dyDescent="0.3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3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3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3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3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3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3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3">
      <c r="N62" s="50"/>
      <c r="O62" s="50"/>
      <c r="P62" s="50"/>
      <c r="Q62" s="50"/>
      <c r="R62" s="50"/>
    </row>
    <row r="63" spans="1:114" x14ac:dyDescent="0.3">
      <c r="N63" s="50"/>
      <c r="O63" s="50"/>
      <c r="P63" s="50"/>
      <c r="Q63" s="50"/>
      <c r="R63" s="50"/>
    </row>
  </sheetData>
  <sortState xmlns:xlrd2="http://schemas.microsoft.com/office/spreadsheetml/2017/richdata2" ref="A39:Y45">
    <sortCondition descending="1" ref="Y39:Y45"/>
  </sortState>
  <conditionalFormatting sqref="B39:Y45 B47:Y48">
    <cfRule type="cellIs" dxfId="725" priority="1" operator="lessThan">
      <formula>0</formula>
    </cfRule>
  </conditionalFormatting>
  <hyperlinks>
    <hyperlink ref="A18" location="Argentina!A1" display="Argentina" xr:uid="{2FDD3C56-C758-41CD-8F9F-0F59AC0C7882}"/>
    <hyperlink ref="A12" location="Australia!A1" display="Australia" xr:uid="{B11BDBEC-4AED-412D-84AC-75865AB19130}"/>
    <hyperlink ref="A11" location="Brazil!A1" display="Brazil" xr:uid="{64611D33-D4F4-463B-86CC-1B083BDEA529}"/>
    <hyperlink ref="A9" location="Canada!A1" display="Canada" xr:uid="{086C31AE-DE36-4ECF-B35A-D2F8E8980B07}"/>
    <hyperlink ref="A31" location="China!A1" display="China" xr:uid="{934F947A-6EC2-4EF6-ACB5-3A2D499B690D}"/>
    <hyperlink ref="A13" location="France!A1" display="France" xr:uid="{80540D1E-351A-4D7D-A580-53C3DF7F5001}"/>
    <hyperlink ref="A8" location="Germany!A1" display="Germany" xr:uid="{D3F5E372-2601-48FA-ABF6-570CD5F5A78E}"/>
    <hyperlink ref="A34" location="'Hong Kong'!A1" display="Hong Kong" xr:uid="{50DA8E1D-4390-4C54-BE9C-1A87795707BE}"/>
    <hyperlink ref="A15" location="India!A1" display="India" xr:uid="{5ECD8E46-779E-42BB-852F-44B40D4E2B7B}"/>
    <hyperlink ref="A17" location="Italy!A1" display="Italy" xr:uid="{3081A82C-9BE6-4611-AA64-D5C291C868BF}"/>
    <hyperlink ref="A14" location="Japan!A1" display="Japan" xr:uid="{1041F03A-DDB3-431F-B746-D20E6F6E68DE}"/>
    <hyperlink ref="A7" location="Mexico!A1" display="Mexico" xr:uid="{BF1933E2-0861-42E9-8360-B09C8C3170CD}"/>
    <hyperlink ref="A20" location="Netherlands!A1" display="Netherlands" xr:uid="{3763E579-24A5-4AE4-99AE-B50E8A08CB76}"/>
    <hyperlink ref="A24" location="Singapore!A1" display="Singapore" xr:uid="{8A60EF08-C044-406E-9160-0B5BB08BEA43}"/>
    <hyperlink ref="A28" location="'South Africa'!A1" display="South Africa" xr:uid="{76F99229-BB32-4BD0-9F9B-DD1F83E5FD20}"/>
    <hyperlink ref="A10" location="'South Korea'!A1" display="South Korea" xr:uid="{FD67EB14-DBEE-4996-8D0E-E1FD13DE6229}"/>
    <hyperlink ref="A25" location="Taiwan!A1" display="Taiwan" xr:uid="{9127FD1B-3C55-4912-A31D-FC42A84C857A}"/>
    <hyperlink ref="A6" location="UK!A1" display="United Kingdom" xr:uid="{D1EDBF14-E3AC-4E37-9844-911C118940E1}"/>
    <hyperlink ref="A27" location="Venezuela!A1" display="Venezuela" xr:uid="{AE640ACE-4F91-4CB6-ABB8-4F9AAE45DC31}"/>
    <hyperlink ref="A45" location="Africa!A1" display="Africa" xr:uid="{2B117204-7CC9-4DB6-B60F-C304F4A57A9B}"/>
    <hyperlink ref="A42" location="'Asia-Pacific'!A1" display="Asia and Pacific" xr:uid="{D2FFAC63-662F-4B66-ADE8-555667B6761E}"/>
    <hyperlink ref="A39" location="Europe!A1" display="Europe" xr:uid="{D9644FF7-E568-4986-B4A1-BA0CE17C889E}"/>
    <hyperlink ref="A40" location="'Latin America'!A1" display="Latin America" xr:uid="{E65A4438-D582-4F09-BE3A-2CB2D4D85B95}"/>
    <hyperlink ref="A44" location="'Middle East'!A1" display="Middle East" xr:uid="{F5AF2823-D6AB-4E47-9D3D-21C124D349A4}"/>
    <hyperlink ref="A41" location="'SC America'!A1" display="South and Central America" xr:uid="{CF9EF04B-62F5-4617-A287-CD5B5BB30ED7}"/>
    <hyperlink ref="A43" location="'Other-Western'!A1" display="Other Western Hemisphere" xr:uid="{880171FF-326E-44ED-9582-BF1425A0C06C}"/>
    <hyperlink ref="A47" location="Overseas!A1" display="Overseas" xr:uid="{CC14BCEF-4208-4181-BA43-6FAB0FCB2629}"/>
    <hyperlink ref="A48" location="EU!A1" display="European Union" xr:uid="{EB9B97EA-893D-415A-BACD-709D159DEACF}"/>
    <hyperlink ref="A23" location="Belgium!A1" display="Belgium" xr:uid="{D5092BA9-A99A-4138-80C1-B51D5634B7D1}"/>
    <hyperlink ref="A36" location="Bermuda!A1" display="Bermuda" xr:uid="{8F5E2603-AC46-452B-8B21-23AEBA2A1FF4}"/>
    <hyperlink ref="A35" location="Indonesia!A1" display="Indonesia" xr:uid="{1364E886-B553-428B-9F9E-C3297CB37A8B}"/>
    <hyperlink ref="A19" location="Israel!A1" display="Israel" xr:uid="{B0A614B1-F0BB-44AE-BB84-7B0B1B58EB55}"/>
    <hyperlink ref="A26" location="'New Zealand'!A1" display="New Zealand" xr:uid="{1386E9E4-F99E-47AA-B5AD-8F66948DD1D2}"/>
    <hyperlink ref="A32" location="Norway!A1" display="Norway" xr:uid="{C1D9F9A7-9502-4B9C-96D4-E3F63FE435EF}"/>
    <hyperlink ref="A22" location="Philippines!A1" display="Philippines" xr:uid="{D133763A-6D83-47EE-ACD5-46A5723FD9BE}"/>
    <hyperlink ref="A33" location="'Saudi Arabia'!A1" display="Saudi Arabia" xr:uid="{1CDE5241-A335-4723-A3AE-CFDDC7894557}"/>
    <hyperlink ref="A21" location="Switzerland!A1" display="Switzerland" xr:uid="{6F1826C9-1621-4437-8558-ED971ADD6204}"/>
    <hyperlink ref="A29" location="Sweden!A1" display="Sweden" xr:uid="{C46937AA-5A01-4750-BEE0-949738762559}"/>
    <hyperlink ref="A16" location="Spain!A1" display="Spain" xr:uid="{4805A89D-A62D-4BFA-8588-384CBE7DA866}"/>
    <hyperlink ref="A30" location="Thailand!A1" display="Thailand" xr:uid="{B5400A47-F886-4DD6-A024-6C4A4AC01636}"/>
  </hyperlinks>
  <pageMargins left="0.7" right="0.7" top="0.75" bottom="0.75" header="0.3" footer="0.3"/>
  <pageSetup orientation="portrait" horizontalDpi="4294967293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2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64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2833</v>
      </c>
      <c r="C5" s="42">
        <v>3091</v>
      </c>
      <c r="D5" s="42">
        <v>3394</v>
      </c>
      <c r="E5" s="42">
        <v>2785</v>
      </c>
      <c r="F5" s="42">
        <v>2959</v>
      </c>
      <c r="G5" s="42">
        <v>3163</v>
      </c>
      <c r="H5" s="42">
        <v>3831</v>
      </c>
      <c r="I5" s="42">
        <v>4483</v>
      </c>
      <c r="J5" s="42">
        <v>5880</v>
      </c>
      <c r="K5" s="42">
        <v>6497</v>
      </c>
      <c r="L5" s="42">
        <v>5573</v>
      </c>
      <c r="M5" s="42">
        <v>6356</v>
      </c>
      <c r="N5" s="42">
        <v>7001</v>
      </c>
      <c r="O5" s="42">
        <v>6982</v>
      </c>
      <c r="P5" s="42">
        <v>8435</v>
      </c>
      <c r="Q5" s="42">
        <v>8363</v>
      </c>
      <c r="R5" s="42">
        <v>7185</v>
      </c>
      <c r="S5" s="42">
        <v>7005</v>
      </c>
      <c r="T5" s="42">
        <v>8617</v>
      </c>
      <c r="U5" s="42">
        <v>8683</v>
      </c>
      <c r="V5" s="42">
        <v>7010</v>
      </c>
      <c r="W5" s="42">
        <v>4745</v>
      </c>
      <c r="X5" s="42">
        <v>5834</v>
      </c>
      <c r="Y5" s="42">
        <v>7362</v>
      </c>
    </row>
    <row r="6" spans="1:25" x14ac:dyDescent="0.3">
      <c r="A6" s="67" t="s">
        <v>113</v>
      </c>
      <c r="B6" s="42">
        <v>1486</v>
      </c>
      <c r="C6" s="42">
        <v>1670</v>
      </c>
      <c r="D6" s="42">
        <v>2047</v>
      </c>
      <c r="E6" s="42">
        <v>1492</v>
      </c>
      <c r="F6" s="68">
        <v>1632</v>
      </c>
      <c r="G6" s="68">
        <v>1666</v>
      </c>
      <c r="H6" s="68">
        <v>2090</v>
      </c>
      <c r="I6" s="68">
        <v>2589</v>
      </c>
      <c r="J6" s="68">
        <v>3373</v>
      </c>
      <c r="K6" s="68">
        <v>3700</v>
      </c>
      <c r="L6" s="68">
        <v>3076</v>
      </c>
      <c r="M6" s="68">
        <v>3308</v>
      </c>
      <c r="N6" s="68">
        <v>3866</v>
      </c>
      <c r="O6" s="68">
        <v>3742</v>
      </c>
      <c r="P6" s="68">
        <v>4799</v>
      </c>
      <c r="Q6" s="68">
        <v>4586</v>
      </c>
      <c r="R6" s="42">
        <v>3696</v>
      </c>
      <c r="S6" s="42">
        <v>4046</v>
      </c>
      <c r="T6" s="42">
        <v>5588</v>
      </c>
      <c r="U6" s="42">
        <v>5602</v>
      </c>
      <c r="V6" s="42">
        <v>4040</v>
      </c>
      <c r="W6" s="42">
        <v>2879</v>
      </c>
      <c r="X6" s="42">
        <v>4108</v>
      </c>
      <c r="Y6" s="42">
        <v>4879</v>
      </c>
    </row>
    <row r="7" spans="1:25" x14ac:dyDescent="0.3">
      <c r="A7" s="67" t="s">
        <v>114</v>
      </c>
      <c r="B7" s="42">
        <v>1347</v>
      </c>
      <c r="C7" s="42">
        <v>1421</v>
      </c>
      <c r="D7" s="42">
        <v>1347</v>
      </c>
      <c r="E7" s="42">
        <v>1293</v>
      </c>
      <c r="F7" s="68">
        <v>1328</v>
      </c>
      <c r="G7" s="68">
        <v>1497</v>
      </c>
      <c r="H7" s="68">
        <v>1740</v>
      </c>
      <c r="I7" s="68">
        <v>1894</v>
      </c>
      <c r="J7" s="68">
        <v>2507</v>
      </c>
      <c r="K7" s="68">
        <v>2796</v>
      </c>
      <c r="L7" s="68">
        <v>2497</v>
      </c>
      <c r="M7" s="68">
        <v>3048</v>
      </c>
      <c r="N7" s="68">
        <v>3135</v>
      </c>
      <c r="O7" s="68">
        <v>3240</v>
      </c>
      <c r="P7" s="68">
        <v>3636</v>
      </c>
      <c r="Q7" s="42">
        <v>3777</v>
      </c>
      <c r="R7" s="42">
        <v>3490</v>
      </c>
      <c r="S7" s="42">
        <v>2959</v>
      </c>
      <c r="T7" s="42">
        <v>3029</v>
      </c>
      <c r="U7" s="42">
        <v>3081</v>
      </c>
      <c r="V7" s="42">
        <v>2970</v>
      </c>
      <c r="W7" s="42">
        <v>1866</v>
      </c>
      <c r="X7" s="42">
        <v>1726</v>
      </c>
      <c r="Y7" s="42">
        <v>2483</v>
      </c>
    </row>
    <row r="8" spans="1:25" x14ac:dyDescent="0.3">
      <c r="A8" s="69" t="s">
        <v>1</v>
      </c>
      <c r="B8" s="3">
        <f>B9+B17</f>
        <v>510</v>
      </c>
      <c r="C8" s="3">
        <f t="shared" ref="C8:V8" si="0">C9+C17</f>
        <v>486</v>
      </c>
      <c r="D8" s="3">
        <f t="shared" si="0"/>
        <v>394</v>
      </c>
      <c r="E8" s="3">
        <f t="shared" si="0"/>
        <v>366</v>
      </c>
      <c r="F8" s="3">
        <f t="shared" si="0"/>
        <v>355</v>
      </c>
      <c r="G8" s="3">
        <f t="shared" si="0"/>
        <v>420</v>
      </c>
      <c r="H8" s="3">
        <f t="shared" si="0"/>
        <v>457</v>
      </c>
      <c r="I8" s="3">
        <f t="shared" si="0"/>
        <v>498</v>
      </c>
      <c r="J8" s="3">
        <f t="shared" si="0"/>
        <v>621</v>
      </c>
      <c r="K8" s="3">
        <f t="shared" si="0"/>
        <v>820</v>
      </c>
      <c r="L8" s="3">
        <f t="shared" si="0"/>
        <v>762</v>
      </c>
      <c r="M8" s="3">
        <f t="shared" si="0"/>
        <v>941</v>
      </c>
      <c r="N8" s="3">
        <f t="shared" si="0"/>
        <v>1168</v>
      </c>
      <c r="O8" s="3">
        <f t="shared" si="0"/>
        <v>1276</v>
      </c>
      <c r="P8" s="3">
        <f t="shared" si="0"/>
        <v>1433</v>
      </c>
      <c r="Q8" s="3">
        <f t="shared" si="0"/>
        <v>1574</v>
      </c>
      <c r="R8" s="3">
        <f t="shared" si="0"/>
        <v>1524</v>
      </c>
      <c r="S8" s="3">
        <f t="shared" si="0"/>
        <v>1260</v>
      </c>
      <c r="T8" s="3">
        <f t="shared" si="0"/>
        <v>1269</v>
      </c>
      <c r="U8" s="3">
        <f t="shared" si="0"/>
        <v>1240</v>
      </c>
      <c r="V8" s="3">
        <f t="shared" si="0"/>
        <v>1161</v>
      </c>
      <c r="W8" s="3">
        <f t="shared" ref="W8:X8" si="1">W9+W17</f>
        <v>235</v>
      </c>
      <c r="X8" s="3">
        <f t="shared" si="1"/>
        <v>147</v>
      </c>
      <c r="Y8" s="3">
        <f t="shared" ref="Y8" si="2">Y9+Y17</f>
        <v>650</v>
      </c>
    </row>
    <row r="9" spans="1:25" x14ac:dyDescent="0.3">
      <c r="A9" s="70" t="s">
        <v>107</v>
      </c>
      <c r="B9" s="42">
        <v>461</v>
      </c>
      <c r="C9" s="42">
        <v>436</v>
      </c>
      <c r="D9" s="42">
        <v>350</v>
      </c>
      <c r="E9" s="42">
        <v>321</v>
      </c>
      <c r="F9" s="68">
        <v>314</v>
      </c>
      <c r="G9" s="68">
        <v>362</v>
      </c>
      <c r="H9" s="68">
        <v>387</v>
      </c>
      <c r="I9" s="68">
        <v>425</v>
      </c>
      <c r="J9" s="68">
        <v>528</v>
      </c>
      <c r="K9" s="68">
        <v>690</v>
      </c>
      <c r="L9" s="68">
        <v>662</v>
      </c>
      <c r="M9" s="68">
        <v>791</v>
      </c>
      <c r="N9" s="68">
        <v>960</v>
      </c>
      <c r="O9" s="68">
        <v>1041</v>
      </c>
      <c r="P9" s="68">
        <v>1191</v>
      </c>
      <c r="Q9" s="68">
        <v>1283</v>
      </c>
      <c r="R9" s="42">
        <v>1306</v>
      </c>
      <c r="S9" s="42">
        <v>1102</v>
      </c>
      <c r="T9" s="42">
        <v>1104</v>
      </c>
      <c r="U9" s="42">
        <v>1060</v>
      </c>
      <c r="V9" s="42">
        <v>1000</v>
      </c>
      <c r="W9" s="42">
        <v>202</v>
      </c>
      <c r="X9" s="42">
        <v>127</v>
      </c>
      <c r="Y9" s="42">
        <v>552</v>
      </c>
    </row>
    <row r="10" spans="1:25" x14ac:dyDescent="0.3">
      <c r="A10" s="71" t="s">
        <v>201</v>
      </c>
      <c r="B10" s="42">
        <v>160</v>
      </c>
      <c r="C10" s="42">
        <v>150</v>
      </c>
      <c r="D10" s="42">
        <v>117</v>
      </c>
      <c r="E10" s="42">
        <v>108</v>
      </c>
      <c r="F10" s="68">
        <v>108</v>
      </c>
      <c r="G10" s="68">
        <v>123</v>
      </c>
      <c r="H10" s="68">
        <v>130</v>
      </c>
      <c r="I10" s="68">
        <v>138</v>
      </c>
      <c r="J10" s="68">
        <v>164</v>
      </c>
      <c r="K10" s="68">
        <v>203</v>
      </c>
      <c r="L10" s="68">
        <v>171</v>
      </c>
      <c r="M10" s="68">
        <v>183</v>
      </c>
      <c r="N10" s="68">
        <v>209</v>
      </c>
      <c r="O10" s="68">
        <v>212</v>
      </c>
      <c r="P10" s="68">
        <v>238</v>
      </c>
      <c r="Q10" s="68">
        <v>229</v>
      </c>
      <c r="R10" s="42">
        <v>231</v>
      </c>
      <c r="S10" s="42">
        <v>183</v>
      </c>
      <c r="T10" s="42">
        <v>179</v>
      </c>
      <c r="U10" s="42">
        <v>177</v>
      </c>
      <c r="V10" s="42">
        <v>163</v>
      </c>
      <c r="W10" s="42">
        <v>26</v>
      </c>
      <c r="X10" s="42">
        <v>16</v>
      </c>
      <c r="Y10" s="42">
        <v>90</v>
      </c>
    </row>
    <row r="11" spans="1:25" x14ac:dyDescent="0.3">
      <c r="A11" s="72" t="s">
        <v>202</v>
      </c>
      <c r="B11" s="42">
        <v>3</v>
      </c>
      <c r="C11" s="42">
        <v>3</v>
      </c>
      <c r="D11" s="42">
        <v>4</v>
      </c>
      <c r="E11" s="42">
        <v>3</v>
      </c>
      <c r="F11" s="68">
        <v>3</v>
      </c>
      <c r="G11" s="68">
        <v>3</v>
      </c>
      <c r="H11" s="68">
        <v>4</v>
      </c>
      <c r="I11" s="68">
        <v>3</v>
      </c>
      <c r="J11" s="68">
        <v>3</v>
      </c>
      <c r="K11" s="68">
        <v>3</v>
      </c>
      <c r="L11" s="68">
        <v>2</v>
      </c>
      <c r="M11" s="68">
        <v>3</v>
      </c>
      <c r="N11" s="68">
        <v>3</v>
      </c>
      <c r="O11" s="68">
        <v>4</v>
      </c>
      <c r="P11" s="68">
        <v>16</v>
      </c>
      <c r="Q11" s="68">
        <v>8</v>
      </c>
      <c r="R11" s="42">
        <v>9</v>
      </c>
      <c r="S11" s="42">
        <v>9</v>
      </c>
      <c r="T11" s="42">
        <v>8</v>
      </c>
      <c r="U11" s="42">
        <v>8</v>
      </c>
      <c r="V11" s="42">
        <v>9</v>
      </c>
      <c r="W11" s="42">
        <v>3</v>
      </c>
      <c r="X11" s="42">
        <v>4</v>
      </c>
      <c r="Y11" s="42">
        <v>7</v>
      </c>
    </row>
    <row r="12" spans="1:25" x14ac:dyDescent="0.3">
      <c r="A12" s="72" t="s">
        <v>203</v>
      </c>
      <c r="B12" s="42">
        <v>157</v>
      </c>
      <c r="C12" s="42">
        <v>147</v>
      </c>
      <c r="D12" s="42">
        <v>113</v>
      </c>
      <c r="E12" s="42">
        <v>105</v>
      </c>
      <c r="F12" s="68">
        <v>105</v>
      </c>
      <c r="G12" s="68">
        <v>120</v>
      </c>
      <c r="H12" s="68">
        <v>126</v>
      </c>
      <c r="I12" s="68">
        <v>135</v>
      </c>
      <c r="J12" s="68">
        <v>161</v>
      </c>
      <c r="K12" s="68">
        <v>201</v>
      </c>
      <c r="L12" s="68">
        <v>169</v>
      </c>
      <c r="M12" s="68">
        <v>180</v>
      </c>
      <c r="N12" s="68">
        <v>206</v>
      </c>
      <c r="O12" s="68">
        <v>208</v>
      </c>
      <c r="P12" s="68">
        <v>222</v>
      </c>
      <c r="Q12" s="68">
        <v>221</v>
      </c>
      <c r="R12" s="42">
        <v>222</v>
      </c>
      <c r="S12" s="42">
        <v>174</v>
      </c>
      <c r="T12" s="42">
        <v>170</v>
      </c>
      <c r="U12" s="42">
        <v>169</v>
      </c>
      <c r="V12" s="42">
        <v>154</v>
      </c>
      <c r="W12" s="42">
        <v>23</v>
      </c>
      <c r="X12" s="42">
        <v>12</v>
      </c>
      <c r="Y12" s="42">
        <v>83</v>
      </c>
    </row>
    <row r="13" spans="1:25" x14ac:dyDescent="0.3">
      <c r="A13" s="71" t="s">
        <v>204</v>
      </c>
      <c r="B13" s="42">
        <v>301</v>
      </c>
      <c r="C13" s="42">
        <v>286</v>
      </c>
      <c r="D13" s="42">
        <v>232</v>
      </c>
      <c r="E13" s="42">
        <v>213</v>
      </c>
      <c r="F13" s="68">
        <v>206</v>
      </c>
      <c r="G13" s="68">
        <v>239</v>
      </c>
      <c r="H13" s="68">
        <v>257</v>
      </c>
      <c r="I13" s="68">
        <v>286</v>
      </c>
      <c r="J13" s="68">
        <v>364</v>
      </c>
      <c r="K13" s="68">
        <v>487</v>
      </c>
      <c r="L13" s="68">
        <v>491</v>
      </c>
      <c r="M13" s="68">
        <v>608</v>
      </c>
      <c r="N13" s="68">
        <v>751</v>
      </c>
      <c r="O13" s="68">
        <v>829</v>
      </c>
      <c r="P13" s="68">
        <v>953</v>
      </c>
      <c r="Q13" s="68">
        <v>1054</v>
      </c>
      <c r="R13" s="42">
        <v>1075</v>
      </c>
      <c r="S13" s="42">
        <v>920</v>
      </c>
      <c r="T13" s="42">
        <v>926</v>
      </c>
      <c r="U13" s="42">
        <v>883</v>
      </c>
      <c r="V13" s="42">
        <v>837</v>
      </c>
      <c r="W13" s="42">
        <v>176</v>
      </c>
      <c r="X13" s="42">
        <v>111</v>
      </c>
      <c r="Y13" s="42">
        <v>462</v>
      </c>
    </row>
    <row r="14" spans="1:25" x14ac:dyDescent="0.3">
      <c r="A14" s="72" t="s">
        <v>205</v>
      </c>
      <c r="B14" s="42">
        <v>3</v>
      </c>
      <c r="C14" s="42">
        <v>3</v>
      </c>
      <c r="D14" s="42">
        <v>3</v>
      </c>
      <c r="E14" s="42">
        <v>3</v>
      </c>
      <c r="F14" s="68">
        <v>3</v>
      </c>
      <c r="G14" s="68">
        <v>3</v>
      </c>
      <c r="H14" s="68">
        <v>3</v>
      </c>
      <c r="I14" s="68">
        <v>3</v>
      </c>
      <c r="J14" s="68">
        <v>4</v>
      </c>
      <c r="K14" s="68">
        <v>4</v>
      </c>
      <c r="L14" s="68">
        <v>4</v>
      </c>
      <c r="M14" s="68">
        <v>4</v>
      </c>
      <c r="N14" s="68">
        <v>3</v>
      </c>
      <c r="O14" s="68">
        <v>4</v>
      </c>
      <c r="P14" s="68">
        <v>4</v>
      </c>
      <c r="Q14" s="68">
        <v>5</v>
      </c>
      <c r="R14" s="42">
        <v>6</v>
      </c>
      <c r="S14" s="42">
        <v>7</v>
      </c>
      <c r="T14" s="42">
        <v>7</v>
      </c>
      <c r="U14" s="42">
        <v>6</v>
      </c>
      <c r="V14" s="42">
        <v>6</v>
      </c>
      <c r="W14" s="42">
        <v>1</v>
      </c>
      <c r="X14" s="42">
        <v>1</v>
      </c>
      <c r="Y14" s="42">
        <v>1</v>
      </c>
    </row>
    <row r="15" spans="1:25" x14ac:dyDescent="0.3">
      <c r="A15" s="72" t="s">
        <v>206</v>
      </c>
      <c r="B15" s="42">
        <v>42</v>
      </c>
      <c r="C15" s="42">
        <v>42</v>
      </c>
      <c r="D15" s="42">
        <v>44</v>
      </c>
      <c r="E15" s="42">
        <v>39</v>
      </c>
      <c r="F15" s="68">
        <v>33</v>
      </c>
      <c r="G15" s="68">
        <v>33</v>
      </c>
      <c r="H15" s="68">
        <v>32</v>
      </c>
      <c r="I15" s="68">
        <v>32</v>
      </c>
      <c r="J15" s="68">
        <v>34</v>
      </c>
      <c r="K15" s="68">
        <v>41</v>
      </c>
      <c r="L15" s="68">
        <v>48</v>
      </c>
      <c r="M15" s="68">
        <v>60</v>
      </c>
      <c r="N15" s="68">
        <v>78</v>
      </c>
      <c r="O15" s="68">
        <v>96</v>
      </c>
      <c r="P15" s="68">
        <v>107</v>
      </c>
      <c r="Q15" s="68">
        <v>116</v>
      </c>
      <c r="R15" s="42">
        <v>122</v>
      </c>
      <c r="S15" s="42">
        <v>111</v>
      </c>
      <c r="T15" s="42">
        <v>101</v>
      </c>
      <c r="U15" s="42">
        <v>97</v>
      </c>
      <c r="V15" s="42">
        <v>94</v>
      </c>
      <c r="W15" s="42">
        <v>71</v>
      </c>
      <c r="X15" s="42">
        <v>60</v>
      </c>
      <c r="Y15" s="42">
        <v>72</v>
      </c>
    </row>
    <row r="16" spans="1:25" x14ac:dyDescent="0.3">
      <c r="A16" s="72" t="s">
        <v>207</v>
      </c>
      <c r="B16" s="42">
        <v>255</v>
      </c>
      <c r="C16" s="42">
        <v>241</v>
      </c>
      <c r="D16" s="42">
        <v>185</v>
      </c>
      <c r="E16" s="42">
        <v>171</v>
      </c>
      <c r="F16" s="68">
        <v>170</v>
      </c>
      <c r="G16" s="68">
        <v>203</v>
      </c>
      <c r="H16" s="68">
        <v>223</v>
      </c>
      <c r="I16" s="68">
        <v>251</v>
      </c>
      <c r="J16" s="68">
        <v>327</v>
      </c>
      <c r="K16" s="68">
        <v>442</v>
      </c>
      <c r="L16" s="68">
        <v>439</v>
      </c>
      <c r="M16" s="68">
        <v>545</v>
      </c>
      <c r="N16" s="68">
        <v>670</v>
      </c>
      <c r="O16" s="68">
        <v>730</v>
      </c>
      <c r="P16" s="68">
        <v>842</v>
      </c>
      <c r="Q16" s="68">
        <v>933</v>
      </c>
      <c r="R16" s="42">
        <v>948</v>
      </c>
      <c r="S16" s="42">
        <v>802</v>
      </c>
      <c r="T16" s="42">
        <v>818</v>
      </c>
      <c r="U16" s="42">
        <v>781</v>
      </c>
      <c r="V16" s="42">
        <v>737</v>
      </c>
      <c r="W16" s="42">
        <v>104</v>
      </c>
      <c r="X16" s="42">
        <v>50</v>
      </c>
      <c r="Y16" s="42">
        <v>389</v>
      </c>
    </row>
    <row r="17" spans="1:25" x14ac:dyDescent="0.3">
      <c r="A17" s="70" t="s">
        <v>108</v>
      </c>
      <c r="B17" s="42">
        <v>49</v>
      </c>
      <c r="C17" s="42">
        <v>50</v>
      </c>
      <c r="D17" s="42">
        <v>44</v>
      </c>
      <c r="E17" s="42">
        <v>45</v>
      </c>
      <c r="F17" s="68">
        <v>41</v>
      </c>
      <c r="G17" s="68">
        <v>58</v>
      </c>
      <c r="H17" s="68">
        <v>70</v>
      </c>
      <c r="I17" s="68">
        <v>73</v>
      </c>
      <c r="J17" s="68">
        <v>93</v>
      </c>
      <c r="K17" s="68">
        <v>130</v>
      </c>
      <c r="L17" s="68">
        <v>100</v>
      </c>
      <c r="M17" s="68">
        <v>150</v>
      </c>
      <c r="N17" s="68">
        <v>208</v>
      </c>
      <c r="O17" s="68">
        <v>235</v>
      </c>
      <c r="P17" s="68">
        <v>242</v>
      </c>
      <c r="Q17" s="68">
        <v>291</v>
      </c>
      <c r="R17" s="42">
        <v>218</v>
      </c>
      <c r="S17" s="42">
        <v>158</v>
      </c>
      <c r="T17" s="42">
        <v>165</v>
      </c>
      <c r="U17" s="42">
        <v>180</v>
      </c>
      <c r="V17" s="42">
        <v>161</v>
      </c>
      <c r="W17" s="42">
        <v>33</v>
      </c>
      <c r="X17" s="42">
        <v>20</v>
      </c>
      <c r="Y17" s="42">
        <v>98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-4.705882352941182E-2</v>
      </c>
      <c r="D19" s="89">
        <f t="shared" si="3"/>
        <v>-0.18930041152263377</v>
      </c>
      <c r="E19" s="89">
        <f t="shared" si="3"/>
        <v>-7.1065989847715727E-2</v>
      </c>
      <c r="F19" s="89">
        <f t="shared" si="3"/>
        <v>-3.0054644808743203E-2</v>
      </c>
      <c r="G19" s="89">
        <f t="shared" si="3"/>
        <v>0.18309859154929575</v>
      </c>
      <c r="H19" s="89">
        <f t="shared" si="3"/>
        <v>8.8095238095238004E-2</v>
      </c>
      <c r="I19" s="89">
        <f t="shared" si="3"/>
        <v>8.97155361050328E-2</v>
      </c>
      <c r="J19" s="89">
        <f t="shared" si="3"/>
        <v>0.24698795180722888</v>
      </c>
      <c r="K19" s="89">
        <f t="shared" si="3"/>
        <v>0.32045088566827706</v>
      </c>
      <c r="L19" s="89">
        <f t="shared" si="3"/>
        <v>-7.0731707317073123E-2</v>
      </c>
      <c r="M19" s="89">
        <f t="shared" si="3"/>
        <v>0.23490813648293973</v>
      </c>
      <c r="N19" s="89">
        <f t="shared" si="3"/>
        <v>0.2412327311370881</v>
      </c>
      <c r="O19" s="89">
        <f t="shared" si="3"/>
        <v>9.2465753424657571E-2</v>
      </c>
      <c r="P19" s="89">
        <f t="shared" si="3"/>
        <v>0.12304075235109724</v>
      </c>
      <c r="Q19" s="89">
        <f t="shared" si="3"/>
        <v>9.8394975575715193E-2</v>
      </c>
      <c r="R19" s="89">
        <f t="shared" si="3"/>
        <v>-3.1766200762388785E-2</v>
      </c>
      <c r="S19" s="89">
        <f t="shared" si="3"/>
        <v>-0.17322834645669294</v>
      </c>
      <c r="T19" s="89">
        <f t="shared" si="3"/>
        <v>7.1428571428571175E-3</v>
      </c>
      <c r="U19" s="89">
        <f t="shared" si="3"/>
        <v>-2.2852639873916503E-2</v>
      </c>
      <c r="V19" s="89">
        <f t="shared" si="3"/>
        <v>-6.3709677419354849E-2</v>
      </c>
      <c r="W19" s="89">
        <f t="shared" si="3"/>
        <v>-0.79758828596037901</v>
      </c>
      <c r="X19" s="89">
        <f t="shared" si="3"/>
        <v>-0.37446808510638296</v>
      </c>
      <c r="Y19" s="89">
        <f t="shared" si="3"/>
        <v>3.4217687074829932</v>
      </c>
    </row>
    <row r="20" spans="1:25" x14ac:dyDescent="0.3">
      <c r="A20" s="73" t="s">
        <v>4</v>
      </c>
      <c r="B20" s="65" t="s">
        <v>3</v>
      </c>
      <c r="C20" s="89">
        <f t="shared" si="3"/>
        <v>-5.4229934924078127E-2</v>
      </c>
      <c r="D20" s="89">
        <f t="shared" si="3"/>
        <v>-0.19724770642201839</v>
      </c>
      <c r="E20" s="89">
        <f t="shared" si="3"/>
        <v>-8.2857142857142851E-2</v>
      </c>
      <c r="F20" s="89">
        <f t="shared" si="3"/>
        <v>-2.180685358255452E-2</v>
      </c>
      <c r="G20" s="89">
        <f t="shared" si="3"/>
        <v>0.15286624203821653</v>
      </c>
      <c r="H20" s="89">
        <f t="shared" si="3"/>
        <v>6.9060773480662974E-2</v>
      </c>
      <c r="I20" s="89">
        <f t="shared" si="3"/>
        <v>9.8191214470284338E-2</v>
      </c>
      <c r="J20" s="89">
        <f t="shared" si="3"/>
        <v>0.24235294117647066</v>
      </c>
      <c r="K20" s="89">
        <f t="shared" si="3"/>
        <v>0.30681818181818188</v>
      </c>
      <c r="L20" s="89">
        <f t="shared" si="3"/>
        <v>-4.0579710144927561E-2</v>
      </c>
      <c r="M20" s="89">
        <f t="shared" si="3"/>
        <v>0.19486404833836857</v>
      </c>
      <c r="N20" s="89">
        <f t="shared" si="3"/>
        <v>0.21365360303413405</v>
      </c>
      <c r="O20" s="89">
        <f t="shared" si="3"/>
        <v>8.4375000000000089E-2</v>
      </c>
      <c r="P20" s="89">
        <f t="shared" si="3"/>
        <v>0.144092219020173</v>
      </c>
      <c r="Q20" s="89">
        <f t="shared" si="3"/>
        <v>7.7246011754827926E-2</v>
      </c>
      <c r="R20" s="89">
        <f t="shared" si="3"/>
        <v>1.7926734216679563E-2</v>
      </c>
      <c r="S20" s="89">
        <f t="shared" si="3"/>
        <v>-0.15620214395099541</v>
      </c>
      <c r="T20" s="89">
        <f t="shared" si="3"/>
        <v>1.814882032667775E-3</v>
      </c>
      <c r="U20" s="89">
        <f t="shared" si="3"/>
        <v>-3.9855072463768071E-2</v>
      </c>
      <c r="V20" s="89">
        <f t="shared" si="3"/>
        <v>-5.6603773584905648E-2</v>
      </c>
      <c r="W20" s="89">
        <f t="shared" si="3"/>
        <v>-0.79800000000000004</v>
      </c>
      <c r="X20" s="89">
        <f t="shared" si="3"/>
        <v>-0.37128712871287128</v>
      </c>
      <c r="Y20" s="89">
        <f t="shared" si="3"/>
        <v>3.3464566929133861</v>
      </c>
    </row>
    <row r="21" spans="1:25" x14ac:dyDescent="0.3">
      <c r="A21" s="74" t="s">
        <v>208</v>
      </c>
      <c r="B21" s="65" t="s">
        <v>3</v>
      </c>
      <c r="C21" s="89">
        <f>C10/B10-1</f>
        <v>-6.25E-2</v>
      </c>
      <c r="D21" s="89">
        <f t="shared" si="3"/>
        <v>-0.21999999999999997</v>
      </c>
      <c r="E21" s="89">
        <f t="shared" si="3"/>
        <v>-7.6923076923076872E-2</v>
      </c>
      <c r="F21" s="89">
        <f t="shared" si="3"/>
        <v>0</v>
      </c>
      <c r="G21" s="89">
        <f t="shared" si="3"/>
        <v>0.13888888888888884</v>
      </c>
      <c r="H21" s="89">
        <f t="shared" si="3"/>
        <v>5.6910569105691033E-2</v>
      </c>
      <c r="I21" s="89">
        <f t="shared" si="3"/>
        <v>6.1538461538461542E-2</v>
      </c>
      <c r="J21" s="89">
        <f t="shared" si="3"/>
        <v>0.18840579710144922</v>
      </c>
      <c r="K21" s="89">
        <f t="shared" si="3"/>
        <v>0.23780487804878048</v>
      </c>
      <c r="L21" s="89">
        <f t="shared" si="3"/>
        <v>-0.1576354679802956</v>
      </c>
      <c r="M21" s="89">
        <f t="shared" si="3"/>
        <v>7.0175438596491224E-2</v>
      </c>
      <c r="N21" s="89">
        <f t="shared" si="3"/>
        <v>0.14207650273224037</v>
      </c>
      <c r="O21" s="89">
        <f t="shared" si="3"/>
        <v>1.4354066985645897E-2</v>
      </c>
      <c r="P21" s="89">
        <f t="shared" si="3"/>
        <v>0.12264150943396235</v>
      </c>
      <c r="Q21" s="89">
        <f t="shared" si="3"/>
        <v>-3.7815126050420145E-2</v>
      </c>
      <c r="R21" s="89">
        <f t="shared" si="3"/>
        <v>8.733624454148492E-3</v>
      </c>
      <c r="S21" s="89">
        <f t="shared" si="3"/>
        <v>-0.20779220779220775</v>
      </c>
      <c r="T21" s="89">
        <f t="shared" si="3"/>
        <v>-2.1857923497267784E-2</v>
      </c>
      <c r="U21" s="89">
        <f t="shared" si="3"/>
        <v>-1.1173184357541888E-2</v>
      </c>
      <c r="V21" s="89">
        <f t="shared" si="3"/>
        <v>-7.9096045197740161E-2</v>
      </c>
      <c r="W21" s="89">
        <f t="shared" si="3"/>
        <v>-0.8404907975460123</v>
      </c>
      <c r="X21" s="89">
        <f t="shared" si="3"/>
        <v>-0.38461538461538458</v>
      </c>
      <c r="Y21" s="89">
        <f t="shared" si="3"/>
        <v>4.625</v>
      </c>
    </row>
    <row r="22" spans="1:25" x14ac:dyDescent="0.3">
      <c r="A22" s="74" t="s">
        <v>209</v>
      </c>
      <c r="B22" s="65" t="s">
        <v>3</v>
      </c>
      <c r="C22" s="89">
        <f>C13/B13-1</f>
        <v>-4.9833887043189362E-2</v>
      </c>
      <c r="D22" s="89">
        <f t="shared" ref="D22:Y22" si="4">D13/C13-1</f>
        <v>-0.18881118881118886</v>
      </c>
      <c r="E22" s="89">
        <f t="shared" si="4"/>
        <v>-8.18965517241379E-2</v>
      </c>
      <c r="F22" s="89">
        <f t="shared" si="4"/>
        <v>-3.2863849765258246E-2</v>
      </c>
      <c r="G22" s="89">
        <f t="shared" si="4"/>
        <v>0.16019417475728148</v>
      </c>
      <c r="H22" s="89">
        <f t="shared" si="4"/>
        <v>7.5313807531380839E-2</v>
      </c>
      <c r="I22" s="89">
        <f t="shared" si="4"/>
        <v>0.11284046692607008</v>
      </c>
      <c r="J22" s="89">
        <f t="shared" si="4"/>
        <v>0.27272727272727271</v>
      </c>
      <c r="K22" s="89">
        <f t="shared" si="4"/>
        <v>0.33791208791208782</v>
      </c>
      <c r="L22" s="89">
        <f t="shared" si="4"/>
        <v>8.2135523613962036E-3</v>
      </c>
      <c r="M22" s="89">
        <f t="shared" si="4"/>
        <v>0.23828920570264756</v>
      </c>
      <c r="N22" s="89">
        <f t="shared" si="4"/>
        <v>0.23519736842105265</v>
      </c>
      <c r="O22" s="89">
        <f t="shared" si="4"/>
        <v>0.10386151797603205</v>
      </c>
      <c r="P22" s="89">
        <f t="shared" si="4"/>
        <v>0.14957780458383585</v>
      </c>
      <c r="Q22" s="89">
        <f t="shared" si="4"/>
        <v>0.10598111227702001</v>
      </c>
      <c r="R22" s="89">
        <f t="shared" si="4"/>
        <v>1.9924098671726842E-2</v>
      </c>
      <c r="S22" s="89">
        <f t="shared" si="4"/>
        <v>-0.14418604651162792</v>
      </c>
      <c r="T22" s="89">
        <f t="shared" si="4"/>
        <v>6.521739130434856E-3</v>
      </c>
      <c r="U22" s="89">
        <f t="shared" si="4"/>
        <v>-4.643628509719222E-2</v>
      </c>
      <c r="V22" s="89">
        <f t="shared" si="4"/>
        <v>-5.2095130237825638E-2</v>
      </c>
      <c r="W22" s="89">
        <f t="shared" si="4"/>
        <v>-0.78972520908004773</v>
      </c>
      <c r="X22" s="89">
        <f t="shared" si="4"/>
        <v>-0.36931818181818177</v>
      </c>
      <c r="Y22" s="89">
        <f t="shared" si="4"/>
        <v>3.1621621621621623</v>
      </c>
    </row>
    <row r="23" spans="1:25" x14ac:dyDescent="0.3">
      <c r="A23" s="73" t="s">
        <v>109</v>
      </c>
      <c r="B23" s="65" t="s">
        <v>3</v>
      </c>
      <c r="C23" s="89">
        <f>C17/B17-1</f>
        <v>2.0408163265306145E-2</v>
      </c>
      <c r="D23" s="89">
        <f t="shared" ref="D23:Y23" si="5">D17/C17-1</f>
        <v>-0.12</v>
      </c>
      <c r="E23" s="89">
        <f t="shared" si="5"/>
        <v>2.2727272727272707E-2</v>
      </c>
      <c r="F23" s="89">
        <f t="shared" si="5"/>
        <v>-8.8888888888888906E-2</v>
      </c>
      <c r="G23" s="89">
        <f t="shared" si="5"/>
        <v>0.41463414634146334</v>
      </c>
      <c r="H23" s="89">
        <f t="shared" si="5"/>
        <v>0.2068965517241379</v>
      </c>
      <c r="I23" s="89">
        <f t="shared" si="5"/>
        <v>4.2857142857142927E-2</v>
      </c>
      <c r="J23" s="89">
        <f t="shared" si="5"/>
        <v>0.27397260273972601</v>
      </c>
      <c r="K23" s="89">
        <f t="shared" si="5"/>
        <v>0.39784946236559149</v>
      </c>
      <c r="L23" s="89">
        <f t="shared" si="5"/>
        <v>-0.23076923076923073</v>
      </c>
      <c r="M23" s="89">
        <f t="shared" si="5"/>
        <v>0.5</v>
      </c>
      <c r="N23" s="89">
        <f t="shared" si="5"/>
        <v>0.38666666666666671</v>
      </c>
      <c r="O23" s="89">
        <f t="shared" si="5"/>
        <v>0.12980769230769229</v>
      </c>
      <c r="P23" s="89">
        <f t="shared" si="5"/>
        <v>2.9787234042553123E-2</v>
      </c>
      <c r="Q23" s="89">
        <f t="shared" si="5"/>
        <v>0.20247933884297531</v>
      </c>
      <c r="R23" s="89">
        <f t="shared" si="5"/>
        <v>-0.25085910652920962</v>
      </c>
      <c r="S23" s="89">
        <f t="shared" si="5"/>
        <v>-0.27522935779816515</v>
      </c>
      <c r="T23" s="89">
        <f t="shared" si="5"/>
        <v>4.4303797468354444E-2</v>
      </c>
      <c r="U23" s="89">
        <f t="shared" si="5"/>
        <v>9.0909090909090828E-2</v>
      </c>
      <c r="V23" s="89">
        <f t="shared" si="5"/>
        <v>-0.10555555555555551</v>
      </c>
      <c r="W23" s="89">
        <f t="shared" si="5"/>
        <v>-0.79503105590062106</v>
      </c>
      <c r="X23" s="89">
        <f t="shared" si="5"/>
        <v>-0.39393939393939392</v>
      </c>
      <c r="Y23" s="89">
        <f t="shared" si="5"/>
        <v>3.9000000000000004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0.18002117896223085</v>
      </c>
      <c r="C25" s="89">
        <f t="shared" si="6"/>
        <v>0.15723066968618571</v>
      </c>
      <c r="D25" s="89">
        <f t="shared" si="6"/>
        <v>0.11608721272834413</v>
      </c>
      <c r="E25" s="89">
        <f t="shared" si="6"/>
        <v>0.13141831238779175</v>
      </c>
      <c r="F25" s="89">
        <f t="shared" si="6"/>
        <v>0.11997296383913485</v>
      </c>
      <c r="G25" s="89">
        <f t="shared" si="6"/>
        <v>0.13278533038254822</v>
      </c>
      <c r="H25" s="89">
        <f t="shared" si="6"/>
        <v>0.11929000261028452</v>
      </c>
      <c r="I25" s="89">
        <f t="shared" si="6"/>
        <v>0.11108632612090118</v>
      </c>
      <c r="J25" s="89">
        <f t="shared" si="6"/>
        <v>0.10561224489795919</v>
      </c>
      <c r="K25" s="89">
        <f t="shared" si="6"/>
        <v>0.12621209789133447</v>
      </c>
      <c r="L25" s="89">
        <f t="shared" si="6"/>
        <v>0.13673066570967163</v>
      </c>
      <c r="M25" s="89">
        <f t="shared" si="6"/>
        <v>0.14804908747640025</v>
      </c>
      <c r="N25" s="89">
        <f t="shared" si="6"/>
        <v>0.1668333095272104</v>
      </c>
      <c r="O25" s="89">
        <f t="shared" si="6"/>
        <v>0.18275565740475508</v>
      </c>
      <c r="P25" s="89">
        <f t="shared" si="6"/>
        <v>0.16988737403675164</v>
      </c>
      <c r="Q25" s="89">
        <f t="shared" si="6"/>
        <v>0.18820997249790744</v>
      </c>
      <c r="R25" s="89">
        <f t="shared" si="6"/>
        <v>0.21210855949895616</v>
      </c>
      <c r="S25" s="89">
        <f t="shared" si="6"/>
        <v>0.17987152034261242</v>
      </c>
      <c r="T25" s="89">
        <f t="shared" si="6"/>
        <v>0.14726703028896368</v>
      </c>
      <c r="U25" s="89">
        <f t="shared" si="6"/>
        <v>0.14280778532765173</v>
      </c>
      <c r="V25" s="89">
        <f t="shared" si="6"/>
        <v>0.16562054208273894</v>
      </c>
      <c r="W25" s="89">
        <f t="shared" ref="W25:X25" si="7">W8/W5</f>
        <v>4.9525816649104319E-2</v>
      </c>
      <c r="X25" s="89">
        <f t="shared" si="7"/>
        <v>2.5197120329105246E-2</v>
      </c>
      <c r="Y25" s="89">
        <f t="shared" ref="Y25" si="8">Y8/Y5</f>
        <v>8.8291225210540614E-2</v>
      </c>
    </row>
    <row r="26" spans="1:25" x14ac:dyDescent="0.3">
      <c r="A26" s="75" t="s">
        <v>211</v>
      </c>
      <c r="B26" s="89">
        <f t="shared" ref="B26:V26" si="9">B8/B7</f>
        <v>0.37861915367483295</v>
      </c>
      <c r="C26" s="89">
        <f t="shared" si="9"/>
        <v>0.34201266713581985</v>
      </c>
      <c r="D26" s="89">
        <f t="shared" si="9"/>
        <v>0.29250185597624351</v>
      </c>
      <c r="E26" s="89">
        <f t="shared" si="9"/>
        <v>0.28306264501160094</v>
      </c>
      <c r="F26" s="89">
        <f t="shared" si="9"/>
        <v>0.26731927710843373</v>
      </c>
      <c r="G26" s="89">
        <f t="shared" si="9"/>
        <v>0.28056112224448898</v>
      </c>
      <c r="H26" s="89">
        <f t="shared" si="9"/>
        <v>0.26264367816091955</v>
      </c>
      <c r="I26" s="89">
        <f t="shared" si="9"/>
        <v>0.26293558606124606</v>
      </c>
      <c r="J26" s="89">
        <f t="shared" si="9"/>
        <v>0.24770642201834864</v>
      </c>
      <c r="K26" s="89">
        <f t="shared" si="9"/>
        <v>0.29327610872675253</v>
      </c>
      <c r="L26" s="89">
        <f t="shared" si="9"/>
        <v>0.30516619943932721</v>
      </c>
      <c r="M26" s="89">
        <f t="shared" si="9"/>
        <v>0.30872703412073493</v>
      </c>
      <c r="N26" s="89">
        <f t="shared" si="9"/>
        <v>0.37256778309409888</v>
      </c>
      <c r="O26" s="89">
        <f t="shared" si="9"/>
        <v>0.39382716049382716</v>
      </c>
      <c r="P26" s="89">
        <f t="shared" si="9"/>
        <v>0.39411441144114412</v>
      </c>
      <c r="Q26" s="89">
        <f t="shared" si="9"/>
        <v>0.41673285676462801</v>
      </c>
      <c r="R26" s="89">
        <f t="shared" si="9"/>
        <v>0.43667621776504301</v>
      </c>
      <c r="S26" s="89">
        <f t="shared" si="9"/>
        <v>0.4258195336262251</v>
      </c>
      <c r="T26" s="89">
        <f t="shared" si="9"/>
        <v>0.41895014856388246</v>
      </c>
      <c r="U26" s="89">
        <f t="shared" si="9"/>
        <v>0.40246673158065566</v>
      </c>
      <c r="V26" s="89">
        <f t="shared" si="9"/>
        <v>0.39090909090909093</v>
      </c>
      <c r="W26" s="89">
        <f t="shared" ref="W26:X26" si="10">W8/W7</f>
        <v>0.12593783494105038</v>
      </c>
      <c r="X26" s="89">
        <f t="shared" si="10"/>
        <v>8.5168018539976825E-2</v>
      </c>
      <c r="Y26" s="89">
        <f t="shared" ref="Y26" si="11">Y8/Y7</f>
        <v>0.26178010471204188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8.2352941176470587E-2</v>
      </c>
      <c r="C28" s="89">
        <f t="shared" ref="C28:V28" si="12">C15/C8</f>
        <v>8.6419753086419748E-2</v>
      </c>
      <c r="D28" s="89">
        <f t="shared" si="12"/>
        <v>0.1116751269035533</v>
      </c>
      <c r="E28" s="89">
        <f t="shared" si="12"/>
        <v>0.10655737704918032</v>
      </c>
      <c r="F28" s="89">
        <f t="shared" si="12"/>
        <v>9.295774647887324E-2</v>
      </c>
      <c r="G28" s="89">
        <f t="shared" si="12"/>
        <v>7.857142857142857E-2</v>
      </c>
      <c r="H28" s="89">
        <f t="shared" si="12"/>
        <v>7.0021881838074396E-2</v>
      </c>
      <c r="I28" s="89">
        <f t="shared" si="12"/>
        <v>6.4257028112449793E-2</v>
      </c>
      <c r="J28" s="89">
        <f t="shared" si="12"/>
        <v>5.4750402576489533E-2</v>
      </c>
      <c r="K28" s="89">
        <f t="shared" si="12"/>
        <v>0.05</v>
      </c>
      <c r="L28" s="89">
        <f t="shared" si="12"/>
        <v>6.2992125984251968E-2</v>
      </c>
      <c r="M28" s="89">
        <f t="shared" si="12"/>
        <v>6.3761955366631248E-2</v>
      </c>
      <c r="N28" s="89">
        <f t="shared" si="12"/>
        <v>6.6780821917808222E-2</v>
      </c>
      <c r="O28" s="89">
        <f t="shared" si="12"/>
        <v>7.5235109717868343E-2</v>
      </c>
      <c r="P28" s="89">
        <f t="shared" si="12"/>
        <v>7.4668527564549891E-2</v>
      </c>
      <c r="Q28" s="89">
        <f t="shared" si="12"/>
        <v>7.3697585768742052E-2</v>
      </c>
      <c r="R28" s="89">
        <f t="shared" si="12"/>
        <v>8.0052493438320216E-2</v>
      </c>
      <c r="S28" s="89">
        <f t="shared" si="12"/>
        <v>8.8095238095238101E-2</v>
      </c>
      <c r="T28" s="89">
        <f t="shared" si="12"/>
        <v>7.9590228526398743E-2</v>
      </c>
      <c r="U28" s="89">
        <f t="shared" si="12"/>
        <v>7.8225806451612909E-2</v>
      </c>
      <c r="V28" s="89">
        <f t="shared" si="12"/>
        <v>8.0964685615848409E-2</v>
      </c>
      <c r="W28" s="89">
        <f t="shared" ref="W28:X28" si="13">W15/W8</f>
        <v>0.30212765957446808</v>
      </c>
      <c r="X28" s="89">
        <f t="shared" si="13"/>
        <v>0.40816326530612246</v>
      </c>
      <c r="Y28" s="89">
        <f t="shared" ref="Y28" si="14">Y15/Y8</f>
        <v>0.11076923076923077</v>
      </c>
    </row>
    <row r="29" spans="1:25" x14ac:dyDescent="0.3">
      <c r="A29" s="75" t="s">
        <v>213</v>
      </c>
      <c r="B29" s="89">
        <f>B10/B8</f>
        <v>0.31372549019607843</v>
      </c>
      <c r="C29" s="89">
        <f t="shared" ref="C29:V29" si="15">C10/C8</f>
        <v>0.30864197530864196</v>
      </c>
      <c r="D29" s="89">
        <f t="shared" si="15"/>
        <v>0.29695431472081218</v>
      </c>
      <c r="E29" s="89">
        <f t="shared" si="15"/>
        <v>0.29508196721311475</v>
      </c>
      <c r="F29" s="89">
        <f t="shared" si="15"/>
        <v>0.30422535211267604</v>
      </c>
      <c r="G29" s="89">
        <f t="shared" si="15"/>
        <v>0.29285714285714287</v>
      </c>
      <c r="H29" s="89">
        <f t="shared" si="15"/>
        <v>0.28446389496717722</v>
      </c>
      <c r="I29" s="89">
        <f t="shared" si="15"/>
        <v>0.27710843373493976</v>
      </c>
      <c r="J29" s="89">
        <f t="shared" si="15"/>
        <v>0.2640901771336554</v>
      </c>
      <c r="K29" s="89">
        <f t="shared" si="15"/>
        <v>0.2475609756097561</v>
      </c>
      <c r="L29" s="89">
        <f t="shared" si="15"/>
        <v>0.22440944881889763</v>
      </c>
      <c r="M29" s="89">
        <f t="shared" si="15"/>
        <v>0.1944739638682253</v>
      </c>
      <c r="N29" s="89">
        <f t="shared" si="15"/>
        <v>0.17893835616438356</v>
      </c>
      <c r="O29" s="89">
        <f t="shared" si="15"/>
        <v>0.16614420062695925</v>
      </c>
      <c r="P29" s="89">
        <f t="shared" si="15"/>
        <v>0.16608513607815772</v>
      </c>
      <c r="Q29" s="89">
        <f t="shared" si="15"/>
        <v>0.1454891994917408</v>
      </c>
      <c r="R29" s="89">
        <f t="shared" si="15"/>
        <v>0.15157480314960631</v>
      </c>
      <c r="S29" s="89">
        <f t="shared" si="15"/>
        <v>0.14523809523809525</v>
      </c>
      <c r="T29" s="89">
        <f t="shared" si="15"/>
        <v>0.14105594956658787</v>
      </c>
      <c r="U29" s="89">
        <f t="shared" si="15"/>
        <v>0.14274193548387096</v>
      </c>
      <c r="V29" s="89">
        <f t="shared" si="15"/>
        <v>0.14039621016365203</v>
      </c>
      <c r="W29" s="89">
        <f t="shared" ref="W29:X29" si="16">W10/W8</f>
        <v>0.11063829787234042</v>
      </c>
      <c r="X29" s="89">
        <f t="shared" si="16"/>
        <v>0.10884353741496598</v>
      </c>
      <c r="Y29" s="89">
        <f t="shared" ref="Y29" si="17">Y10/Y8</f>
        <v>0.13846153846153847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4889</v>
      </c>
      <c r="C32" s="42">
        <v>6632</v>
      </c>
      <c r="D32" s="42">
        <v>6220</v>
      </c>
      <c r="E32" s="42">
        <v>6846</v>
      </c>
      <c r="F32" s="42">
        <v>6565</v>
      </c>
      <c r="G32" s="42">
        <v>8281</v>
      </c>
      <c r="H32" s="42">
        <v>8874</v>
      </c>
      <c r="I32" s="42">
        <v>9349</v>
      </c>
      <c r="J32" s="42">
        <v>9559</v>
      </c>
      <c r="K32" s="42">
        <v>9609</v>
      </c>
      <c r="L32" s="42">
        <v>7401</v>
      </c>
      <c r="M32" s="42">
        <v>8560</v>
      </c>
      <c r="N32" s="42">
        <v>10076</v>
      </c>
      <c r="O32" s="42">
        <v>8531</v>
      </c>
      <c r="P32" s="42">
        <v>7504</v>
      </c>
      <c r="Q32" s="42">
        <v>7582</v>
      </c>
      <c r="R32" s="42">
        <v>6789</v>
      </c>
      <c r="S32" s="42">
        <v>6490</v>
      </c>
      <c r="T32" s="42">
        <v>7454</v>
      </c>
      <c r="U32" s="42">
        <v>9989</v>
      </c>
      <c r="V32" s="42">
        <v>9483</v>
      </c>
      <c r="W32" s="42">
        <v>5536</v>
      </c>
      <c r="X32" s="42">
        <v>9264</v>
      </c>
      <c r="Y32" s="42">
        <v>10781</v>
      </c>
    </row>
    <row r="33" spans="1:25" x14ac:dyDescent="0.3">
      <c r="A33" s="16" t="s">
        <v>116</v>
      </c>
      <c r="B33" s="42">
        <v>4051</v>
      </c>
      <c r="C33" s="42">
        <v>5713</v>
      </c>
      <c r="D33" s="42">
        <v>5207</v>
      </c>
      <c r="E33" s="42">
        <v>5845</v>
      </c>
      <c r="F33" s="68">
        <v>5238</v>
      </c>
      <c r="G33" s="68">
        <v>6523</v>
      </c>
      <c r="H33" s="68">
        <v>6796</v>
      </c>
      <c r="I33" s="68">
        <v>7106</v>
      </c>
      <c r="J33" s="68">
        <v>7343</v>
      </c>
      <c r="K33" s="68">
        <v>7345</v>
      </c>
      <c r="L33" s="68">
        <v>5700</v>
      </c>
      <c r="M33" s="68">
        <v>6969</v>
      </c>
      <c r="N33" s="68">
        <v>8336</v>
      </c>
      <c r="O33" s="68">
        <v>6598</v>
      </c>
      <c r="P33" s="68">
        <v>5544</v>
      </c>
      <c r="Q33" s="68">
        <v>5406</v>
      </c>
      <c r="R33" s="42">
        <v>4792</v>
      </c>
      <c r="S33" s="42">
        <v>4440</v>
      </c>
      <c r="T33" s="42">
        <v>5070</v>
      </c>
      <c r="U33" s="42">
        <v>6807</v>
      </c>
      <c r="V33" s="42">
        <v>6542</v>
      </c>
      <c r="W33" s="42">
        <v>3957</v>
      </c>
      <c r="X33" s="42">
        <v>6743</v>
      </c>
      <c r="Y33" s="42">
        <v>6684</v>
      </c>
    </row>
    <row r="34" spans="1:25" x14ac:dyDescent="0.3">
      <c r="A34" s="16" t="s">
        <v>117</v>
      </c>
      <c r="B34" s="42">
        <v>837</v>
      </c>
      <c r="C34" s="42">
        <v>919</v>
      </c>
      <c r="D34" s="42">
        <v>1013</v>
      </c>
      <c r="E34" s="42">
        <v>1001</v>
      </c>
      <c r="F34" s="68">
        <v>1327</v>
      </c>
      <c r="G34" s="68">
        <v>1758</v>
      </c>
      <c r="H34" s="68">
        <v>2078</v>
      </c>
      <c r="I34" s="68">
        <v>2243</v>
      </c>
      <c r="J34" s="68">
        <v>2216</v>
      </c>
      <c r="K34" s="68">
        <v>2264</v>
      </c>
      <c r="L34" s="68">
        <v>1700</v>
      </c>
      <c r="M34" s="68">
        <v>1590</v>
      </c>
      <c r="N34" s="68">
        <v>1740</v>
      </c>
      <c r="O34" s="68">
        <v>1933</v>
      </c>
      <c r="P34" s="68">
        <v>1960</v>
      </c>
      <c r="Q34" s="42">
        <v>2176</v>
      </c>
      <c r="R34" s="42">
        <v>1997</v>
      </c>
      <c r="S34" s="42">
        <v>2051</v>
      </c>
      <c r="T34" s="42">
        <v>2383</v>
      </c>
      <c r="U34" s="42">
        <v>3182</v>
      </c>
      <c r="V34" s="42">
        <v>2940</v>
      </c>
      <c r="W34" s="42">
        <v>1579</v>
      </c>
      <c r="X34" s="42">
        <v>2521</v>
      </c>
      <c r="Y34" s="42">
        <v>4097</v>
      </c>
    </row>
    <row r="35" spans="1:25" x14ac:dyDescent="0.3">
      <c r="A35" s="76" t="s">
        <v>2</v>
      </c>
      <c r="B35" s="3">
        <f>B36+B44</f>
        <v>176</v>
      </c>
      <c r="C35" s="3">
        <f t="shared" ref="C35:V35" si="18">C36+C44</f>
        <v>161</v>
      </c>
      <c r="D35" s="3">
        <f t="shared" si="18"/>
        <v>149</v>
      </c>
      <c r="E35" s="3">
        <f t="shared" si="18"/>
        <v>109</v>
      </c>
      <c r="F35" s="3">
        <f t="shared" si="18"/>
        <v>135</v>
      </c>
      <c r="G35" s="3">
        <f t="shared" si="18"/>
        <v>178</v>
      </c>
      <c r="H35" s="3">
        <f t="shared" si="18"/>
        <v>187</v>
      </c>
      <c r="I35" s="3">
        <f t="shared" si="18"/>
        <v>219</v>
      </c>
      <c r="J35" s="3">
        <f t="shared" si="18"/>
        <v>240</v>
      </c>
      <c r="K35" s="3">
        <f t="shared" si="18"/>
        <v>220</v>
      </c>
      <c r="L35" s="3">
        <f t="shared" si="18"/>
        <v>224</v>
      </c>
      <c r="M35" s="3">
        <f t="shared" si="18"/>
        <v>231</v>
      </c>
      <c r="N35" s="3">
        <f t="shared" si="18"/>
        <v>235</v>
      </c>
      <c r="O35" s="3">
        <f t="shared" si="18"/>
        <v>253</v>
      </c>
      <c r="P35" s="3">
        <f t="shared" si="18"/>
        <v>256</v>
      </c>
      <c r="Q35" s="3">
        <f t="shared" si="18"/>
        <v>393</v>
      </c>
      <c r="R35" s="3">
        <f t="shared" si="18"/>
        <v>522</v>
      </c>
      <c r="S35" s="3">
        <f t="shared" si="18"/>
        <v>618</v>
      </c>
      <c r="T35" s="3">
        <f t="shared" si="18"/>
        <v>903</v>
      </c>
      <c r="U35" s="3">
        <f t="shared" si="18"/>
        <v>1159</v>
      </c>
      <c r="V35" s="3">
        <f t="shared" si="18"/>
        <v>1291</v>
      </c>
      <c r="W35" s="3">
        <f t="shared" ref="W35" si="19">W36+W44</f>
        <v>128</v>
      </c>
      <c r="X35" s="3">
        <f>X36</f>
        <v>94</v>
      </c>
      <c r="Y35" s="3">
        <f>Y36</f>
        <v>294</v>
      </c>
    </row>
    <row r="36" spans="1:25" x14ac:dyDescent="0.3">
      <c r="A36" s="77" t="s">
        <v>107</v>
      </c>
      <c r="B36" s="42">
        <v>172</v>
      </c>
      <c r="C36" s="42">
        <v>157</v>
      </c>
      <c r="D36" s="42">
        <v>144</v>
      </c>
      <c r="E36" s="42">
        <v>104</v>
      </c>
      <c r="F36" s="68">
        <v>130</v>
      </c>
      <c r="G36" s="68">
        <v>173</v>
      </c>
      <c r="H36" s="68">
        <v>182</v>
      </c>
      <c r="I36" s="68">
        <v>214</v>
      </c>
      <c r="J36" s="68">
        <v>234</v>
      </c>
      <c r="K36" s="68">
        <v>213</v>
      </c>
      <c r="L36" s="68">
        <v>218</v>
      </c>
      <c r="M36" s="68">
        <v>224</v>
      </c>
      <c r="N36" s="68">
        <v>226</v>
      </c>
      <c r="O36" s="68">
        <v>245</v>
      </c>
      <c r="P36" s="68">
        <v>249</v>
      </c>
      <c r="Q36" s="68">
        <v>297</v>
      </c>
      <c r="R36" s="42">
        <v>331</v>
      </c>
      <c r="S36" s="42">
        <v>346</v>
      </c>
      <c r="T36" s="42">
        <v>415</v>
      </c>
      <c r="U36" s="42">
        <v>471</v>
      </c>
      <c r="V36" s="42">
        <v>490</v>
      </c>
      <c r="W36" s="42">
        <v>77</v>
      </c>
      <c r="X36" s="42">
        <v>94</v>
      </c>
      <c r="Y36" s="42">
        <v>294</v>
      </c>
    </row>
    <row r="37" spans="1:25" x14ac:dyDescent="0.3">
      <c r="A37" s="78" t="s">
        <v>201</v>
      </c>
      <c r="B37" s="42">
        <v>58</v>
      </c>
      <c r="C37" s="42">
        <v>52</v>
      </c>
      <c r="D37" s="42">
        <v>48</v>
      </c>
      <c r="E37" s="42">
        <v>34</v>
      </c>
      <c r="F37" s="68">
        <v>43</v>
      </c>
      <c r="G37" s="68">
        <v>55</v>
      </c>
      <c r="H37" s="68">
        <v>56</v>
      </c>
      <c r="I37" s="68">
        <v>68</v>
      </c>
      <c r="J37" s="68">
        <v>73</v>
      </c>
      <c r="K37" s="68">
        <v>62</v>
      </c>
      <c r="L37" s="68">
        <v>59</v>
      </c>
      <c r="M37" s="68">
        <v>59</v>
      </c>
      <c r="N37" s="68">
        <v>59</v>
      </c>
      <c r="O37" s="68">
        <v>63</v>
      </c>
      <c r="P37" s="68">
        <v>65</v>
      </c>
      <c r="Q37" s="68">
        <v>79</v>
      </c>
      <c r="R37" s="42">
        <v>91</v>
      </c>
      <c r="S37" s="42">
        <v>87</v>
      </c>
      <c r="T37" s="42">
        <v>99</v>
      </c>
      <c r="U37" s="42">
        <v>109</v>
      </c>
      <c r="V37" s="42">
        <v>103</v>
      </c>
      <c r="W37" s="42">
        <v>16</v>
      </c>
      <c r="X37" s="42">
        <v>17</v>
      </c>
      <c r="Y37" s="42">
        <v>50</v>
      </c>
    </row>
    <row r="38" spans="1:25" x14ac:dyDescent="0.3">
      <c r="A38" s="79" t="s">
        <v>202</v>
      </c>
      <c r="B38" s="42">
        <v>1</v>
      </c>
      <c r="C38" s="42">
        <v>1</v>
      </c>
      <c r="D38" s="42">
        <v>1</v>
      </c>
      <c r="E38" s="42">
        <v>1</v>
      </c>
      <c r="F38" s="68">
        <v>2</v>
      </c>
      <c r="G38" s="68">
        <v>2</v>
      </c>
      <c r="H38" s="68">
        <v>2</v>
      </c>
      <c r="I38" s="68">
        <v>2</v>
      </c>
      <c r="J38" s="68">
        <v>3</v>
      </c>
      <c r="K38" s="68">
        <v>3</v>
      </c>
      <c r="L38" s="68">
        <v>3</v>
      </c>
      <c r="M38" s="68">
        <v>3</v>
      </c>
      <c r="N38" s="68">
        <v>3</v>
      </c>
      <c r="O38" s="68">
        <v>3</v>
      </c>
      <c r="P38" s="68">
        <v>3</v>
      </c>
      <c r="Q38" s="68">
        <v>3</v>
      </c>
      <c r="R38" s="42">
        <v>3</v>
      </c>
      <c r="S38" s="42">
        <v>3</v>
      </c>
      <c r="T38" s="42">
        <v>3</v>
      </c>
      <c r="U38" s="42">
        <v>3</v>
      </c>
      <c r="V38" s="42">
        <v>4</v>
      </c>
      <c r="W38" s="42">
        <v>3</v>
      </c>
      <c r="X38" s="42">
        <v>3</v>
      </c>
      <c r="Y38" s="42">
        <v>4</v>
      </c>
    </row>
    <row r="39" spans="1:25" x14ac:dyDescent="0.3">
      <c r="A39" s="79" t="s">
        <v>203</v>
      </c>
      <c r="B39" s="42">
        <v>57</v>
      </c>
      <c r="C39" s="42">
        <v>51</v>
      </c>
      <c r="D39" s="42">
        <v>46</v>
      </c>
      <c r="E39" s="42">
        <v>33</v>
      </c>
      <c r="F39" s="68">
        <v>41</v>
      </c>
      <c r="G39" s="68">
        <v>53</v>
      </c>
      <c r="H39" s="68">
        <v>54</v>
      </c>
      <c r="I39" s="68">
        <v>65</v>
      </c>
      <c r="J39" s="68">
        <v>70</v>
      </c>
      <c r="K39" s="68">
        <v>59</v>
      </c>
      <c r="L39" s="68">
        <v>57</v>
      </c>
      <c r="M39" s="68">
        <v>56</v>
      </c>
      <c r="N39" s="68">
        <v>56</v>
      </c>
      <c r="O39" s="68">
        <v>60</v>
      </c>
      <c r="P39" s="68">
        <v>62</v>
      </c>
      <c r="Q39" s="68">
        <v>76</v>
      </c>
      <c r="R39" s="42">
        <v>88</v>
      </c>
      <c r="S39" s="42">
        <v>84</v>
      </c>
      <c r="T39" s="42">
        <v>96</v>
      </c>
      <c r="U39" s="42">
        <v>106</v>
      </c>
      <c r="V39" s="42">
        <v>100</v>
      </c>
      <c r="W39" s="42">
        <v>13</v>
      </c>
      <c r="X39" s="42">
        <v>14</v>
      </c>
      <c r="Y39" s="42">
        <v>46</v>
      </c>
    </row>
    <row r="40" spans="1:25" x14ac:dyDescent="0.3">
      <c r="A40" s="78" t="s">
        <v>204</v>
      </c>
      <c r="B40" s="42">
        <v>115</v>
      </c>
      <c r="C40" s="42">
        <v>105</v>
      </c>
      <c r="D40" s="42">
        <v>96</v>
      </c>
      <c r="E40" s="42">
        <v>70</v>
      </c>
      <c r="F40" s="68">
        <v>87</v>
      </c>
      <c r="G40" s="68">
        <v>117</v>
      </c>
      <c r="H40" s="68">
        <v>126</v>
      </c>
      <c r="I40" s="68">
        <v>146</v>
      </c>
      <c r="J40" s="68">
        <v>161</v>
      </c>
      <c r="K40" s="68">
        <v>151</v>
      </c>
      <c r="L40" s="68">
        <v>159</v>
      </c>
      <c r="M40" s="68">
        <v>165</v>
      </c>
      <c r="N40" s="68">
        <v>167</v>
      </c>
      <c r="O40" s="68">
        <v>182</v>
      </c>
      <c r="P40" s="68">
        <v>184</v>
      </c>
      <c r="Q40" s="68">
        <v>218</v>
      </c>
      <c r="R40" s="42">
        <v>240</v>
      </c>
      <c r="S40" s="42">
        <v>258</v>
      </c>
      <c r="T40" s="42">
        <v>316</v>
      </c>
      <c r="U40" s="42">
        <v>362</v>
      </c>
      <c r="V40" s="42">
        <v>387</v>
      </c>
      <c r="W40" s="42">
        <v>62</v>
      </c>
      <c r="X40" s="42">
        <v>77</v>
      </c>
      <c r="Y40" s="42">
        <v>244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>
        <v>1</v>
      </c>
      <c r="W41" s="42" t="s">
        <v>18</v>
      </c>
      <c r="X41" s="42">
        <v>1</v>
      </c>
      <c r="Y41" s="42">
        <v>1</v>
      </c>
    </row>
    <row r="42" spans="1:25" x14ac:dyDescent="0.3">
      <c r="A42" s="79" t="s">
        <v>206</v>
      </c>
      <c r="B42" s="42">
        <v>9</v>
      </c>
      <c r="C42" s="42">
        <v>9</v>
      </c>
      <c r="D42" s="42">
        <v>9</v>
      </c>
      <c r="E42" s="42">
        <v>10</v>
      </c>
      <c r="F42" s="68">
        <v>10</v>
      </c>
      <c r="G42" s="68">
        <v>11</v>
      </c>
      <c r="H42" s="68">
        <v>13</v>
      </c>
      <c r="I42" s="68">
        <v>14</v>
      </c>
      <c r="J42" s="68">
        <v>16</v>
      </c>
      <c r="K42" s="68">
        <v>19</v>
      </c>
      <c r="L42" s="68">
        <v>21</v>
      </c>
      <c r="M42" s="68">
        <v>22</v>
      </c>
      <c r="N42" s="68">
        <v>24</v>
      </c>
      <c r="O42" s="68">
        <v>22</v>
      </c>
      <c r="P42" s="68">
        <v>21</v>
      </c>
      <c r="Q42" s="68">
        <v>23</v>
      </c>
      <c r="R42" s="42">
        <v>24</v>
      </c>
      <c r="S42" s="42">
        <v>26</v>
      </c>
      <c r="T42" s="42">
        <v>31</v>
      </c>
      <c r="U42" s="42">
        <v>36</v>
      </c>
      <c r="V42" s="42">
        <v>37</v>
      </c>
      <c r="W42" s="42">
        <v>19</v>
      </c>
      <c r="X42" s="42">
        <v>15</v>
      </c>
      <c r="Y42" s="42">
        <v>18</v>
      </c>
    </row>
    <row r="43" spans="1:25" x14ac:dyDescent="0.3">
      <c r="A43" s="79" t="s">
        <v>207</v>
      </c>
      <c r="B43" s="42">
        <v>106</v>
      </c>
      <c r="C43" s="42">
        <v>95</v>
      </c>
      <c r="D43" s="42">
        <v>87</v>
      </c>
      <c r="E43" s="42">
        <v>60</v>
      </c>
      <c r="F43" s="68">
        <v>76</v>
      </c>
      <c r="G43" s="68">
        <v>106</v>
      </c>
      <c r="H43" s="68">
        <v>112</v>
      </c>
      <c r="I43" s="68">
        <v>132</v>
      </c>
      <c r="J43" s="68">
        <v>145</v>
      </c>
      <c r="K43" s="68">
        <v>132</v>
      </c>
      <c r="L43" s="68">
        <v>138</v>
      </c>
      <c r="M43" s="68">
        <v>143</v>
      </c>
      <c r="N43" s="68">
        <v>143</v>
      </c>
      <c r="O43" s="68">
        <v>160</v>
      </c>
      <c r="P43" s="68">
        <v>163</v>
      </c>
      <c r="Q43" s="68">
        <v>195</v>
      </c>
      <c r="R43" s="42">
        <v>216</v>
      </c>
      <c r="S43" s="42">
        <v>232</v>
      </c>
      <c r="T43" s="42">
        <v>284</v>
      </c>
      <c r="U43" s="42">
        <v>326</v>
      </c>
      <c r="V43" s="42">
        <v>348</v>
      </c>
      <c r="W43" s="42">
        <v>42</v>
      </c>
      <c r="X43" s="42">
        <v>62</v>
      </c>
      <c r="Y43" s="42">
        <v>225</v>
      </c>
    </row>
    <row r="44" spans="1:25" x14ac:dyDescent="0.3">
      <c r="A44" s="77" t="s">
        <v>108</v>
      </c>
      <c r="B44" s="42">
        <v>4</v>
      </c>
      <c r="C44" s="42">
        <v>4</v>
      </c>
      <c r="D44" s="42">
        <v>5</v>
      </c>
      <c r="E44" s="42">
        <v>5</v>
      </c>
      <c r="F44" s="68">
        <v>5</v>
      </c>
      <c r="G44" s="68">
        <v>5</v>
      </c>
      <c r="H44" s="68">
        <v>5</v>
      </c>
      <c r="I44" s="68">
        <v>5</v>
      </c>
      <c r="J44" s="68">
        <v>6</v>
      </c>
      <c r="K44" s="68">
        <v>7</v>
      </c>
      <c r="L44" s="68">
        <v>6</v>
      </c>
      <c r="M44" s="68">
        <v>7</v>
      </c>
      <c r="N44" s="68">
        <v>9</v>
      </c>
      <c r="O44" s="68">
        <v>8</v>
      </c>
      <c r="P44" s="68">
        <v>7</v>
      </c>
      <c r="Q44" s="68">
        <v>96</v>
      </c>
      <c r="R44" s="42">
        <v>191</v>
      </c>
      <c r="S44" s="42">
        <v>272</v>
      </c>
      <c r="T44" s="42">
        <v>488</v>
      </c>
      <c r="U44" s="42">
        <v>688</v>
      </c>
      <c r="V44" s="42">
        <v>801</v>
      </c>
      <c r="W44" s="42">
        <v>51</v>
      </c>
      <c r="X44" s="42" t="s">
        <v>18</v>
      </c>
      <c r="Y44" s="42">
        <v>1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0">C35/B35-1</f>
        <v>-8.5227272727272707E-2</v>
      </c>
      <c r="D46" s="65">
        <f t="shared" si="20"/>
        <v>-7.4534161490683259E-2</v>
      </c>
      <c r="E46" s="65">
        <f t="shared" si="20"/>
        <v>-0.26845637583892612</v>
      </c>
      <c r="F46" s="65">
        <f t="shared" si="20"/>
        <v>0.23853211009174302</v>
      </c>
      <c r="G46" s="65">
        <f t="shared" si="20"/>
        <v>0.31851851851851842</v>
      </c>
      <c r="H46" s="65">
        <f t="shared" si="20"/>
        <v>5.0561797752809001E-2</v>
      </c>
      <c r="I46" s="65">
        <f t="shared" si="20"/>
        <v>0.17112299465240643</v>
      </c>
      <c r="J46" s="65">
        <f t="shared" si="20"/>
        <v>9.5890410958904049E-2</v>
      </c>
      <c r="K46" s="65">
        <f t="shared" si="20"/>
        <v>-8.333333333333337E-2</v>
      </c>
      <c r="L46" s="65">
        <f t="shared" si="20"/>
        <v>1.8181818181818077E-2</v>
      </c>
      <c r="M46" s="65">
        <f t="shared" si="20"/>
        <v>3.125E-2</v>
      </c>
      <c r="N46" s="65">
        <f t="shared" si="20"/>
        <v>1.7316017316017396E-2</v>
      </c>
      <c r="O46" s="65">
        <f t="shared" si="20"/>
        <v>7.6595744680851174E-2</v>
      </c>
      <c r="P46" s="65">
        <f t="shared" si="20"/>
        <v>1.1857707509881354E-2</v>
      </c>
      <c r="Q46" s="65">
        <f t="shared" si="20"/>
        <v>0.53515625</v>
      </c>
      <c r="R46" s="65">
        <f t="shared" si="20"/>
        <v>0.3282442748091603</v>
      </c>
      <c r="S46" s="65">
        <f t="shared" si="20"/>
        <v>0.18390804597701149</v>
      </c>
      <c r="T46" s="65">
        <f t="shared" si="20"/>
        <v>0.46116504854368934</v>
      </c>
      <c r="U46" s="65">
        <f t="shared" si="20"/>
        <v>0.2834994462901439</v>
      </c>
      <c r="V46" s="65">
        <f t="shared" si="20"/>
        <v>0.11389128559102679</v>
      </c>
      <c r="W46" s="65">
        <f t="shared" si="20"/>
        <v>-0.90085205267234703</v>
      </c>
      <c r="X46" s="65">
        <f t="shared" si="20"/>
        <v>-0.265625</v>
      </c>
      <c r="Y46" s="65">
        <f t="shared" si="20"/>
        <v>2.1276595744680851</v>
      </c>
    </row>
    <row r="47" spans="1:25" s="80" customFormat="1" x14ac:dyDescent="0.3">
      <c r="A47" s="73" t="s">
        <v>5</v>
      </c>
      <c r="B47" s="65" t="s">
        <v>3</v>
      </c>
      <c r="C47" s="65">
        <f t="shared" si="20"/>
        <v>-8.7209302325581439E-2</v>
      </c>
      <c r="D47" s="65">
        <f t="shared" si="20"/>
        <v>-8.2802547770700619E-2</v>
      </c>
      <c r="E47" s="65">
        <f t="shared" si="20"/>
        <v>-0.27777777777777779</v>
      </c>
      <c r="F47" s="65">
        <f t="shared" si="20"/>
        <v>0.25</v>
      </c>
      <c r="G47" s="65">
        <f t="shared" si="20"/>
        <v>0.3307692307692307</v>
      </c>
      <c r="H47" s="65">
        <f t="shared" si="20"/>
        <v>5.2023121387283267E-2</v>
      </c>
      <c r="I47" s="65">
        <f t="shared" si="20"/>
        <v>0.17582417582417587</v>
      </c>
      <c r="J47" s="65">
        <f t="shared" si="20"/>
        <v>9.3457943925233655E-2</v>
      </c>
      <c r="K47" s="65">
        <f t="shared" si="20"/>
        <v>-8.9743589743589758E-2</v>
      </c>
      <c r="L47" s="65">
        <f t="shared" si="20"/>
        <v>2.3474178403755763E-2</v>
      </c>
      <c r="M47" s="65">
        <f t="shared" si="20"/>
        <v>2.7522935779816571E-2</v>
      </c>
      <c r="N47" s="65">
        <f t="shared" si="20"/>
        <v>8.9285714285713969E-3</v>
      </c>
      <c r="O47" s="65">
        <f t="shared" si="20"/>
        <v>8.4070796460177011E-2</v>
      </c>
      <c r="P47" s="65">
        <f t="shared" si="20"/>
        <v>1.6326530612244872E-2</v>
      </c>
      <c r="Q47" s="65">
        <f t="shared" si="20"/>
        <v>0.19277108433734935</v>
      </c>
      <c r="R47" s="65">
        <f t="shared" si="20"/>
        <v>0.1144781144781144</v>
      </c>
      <c r="S47" s="65">
        <f t="shared" si="20"/>
        <v>4.5317220543806602E-2</v>
      </c>
      <c r="T47" s="65">
        <f t="shared" si="20"/>
        <v>0.199421965317919</v>
      </c>
      <c r="U47" s="65">
        <f t="shared" si="20"/>
        <v>0.13493975903614452</v>
      </c>
      <c r="V47" s="65">
        <f t="shared" si="20"/>
        <v>4.0339702760084917E-2</v>
      </c>
      <c r="W47" s="65">
        <f t="shared" si="20"/>
        <v>-0.84285714285714286</v>
      </c>
      <c r="X47" s="65">
        <f t="shared" si="20"/>
        <v>0.22077922077922074</v>
      </c>
      <c r="Y47" s="65">
        <f t="shared" si="20"/>
        <v>2.1276595744680851</v>
      </c>
    </row>
    <row r="48" spans="1:25" x14ac:dyDescent="0.3">
      <c r="A48" s="74" t="s">
        <v>214</v>
      </c>
      <c r="B48" s="65" t="s">
        <v>3</v>
      </c>
      <c r="C48" s="65">
        <f>C37/B37-1</f>
        <v>-0.10344827586206895</v>
      </c>
      <c r="D48" s="65">
        <f>D37/C37-1</f>
        <v>-7.6923076923076872E-2</v>
      </c>
      <c r="E48" s="65">
        <f>E37/D37-1</f>
        <v>-0.29166666666666663</v>
      </c>
      <c r="F48" s="65">
        <f>F37/E37-1</f>
        <v>0.26470588235294112</v>
      </c>
      <c r="G48" s="65">
        <f t="shared" si="20"/>
        <v>0.27906976744186052</v>
      </c>
      <c r="H48" s="65">
        <f t="shared" si="20"/>
        <v>1.8181818181818077E-2</v>
      </c>
      <c r="I48" s="65">
        <f t="shared" si="20"/>
        <v>0.21428571428571419</v>
      </c>
      <c r="J48" s="65">
        <f t="shared" si="20"/>
        <v>7.3529411764705843E-2</v>
      </c>
      <c r="K48" s="65">
        <f t="shared" si="20"/>
        <v>-0.15068493150684936</v>
      </c>
      <c r="L48" s="65">
        <f t="shared" si="20"/>
        <v>-4.8387096774193505E-2</v>
      </c>
      <c r="M48" s="65">
        <f t="shared" si="20"/>
        <v>0</v>
      </c>
      <c r="N48" s="65">
        <f t="shared" si="20"/>
        <v>0</v>
      </c>
      <c r="O48" s="65">
        <f t="shared" si="20"/>
        <v>6.7796610169491567E-2</v>
      </c>
      <c r="P48" s="65">
        <f t="shared" si="20"/>
        <v>3.1746031746031855E-2</v>
      </c>
      <c r="Q48" s="65">
        <f t="shared" si="20"/>
        <v>0.21538461538461529</v>
      </c>
      <c r="R48" s="65">
        <f t="shared" si="20"/>
        <v>0.15189873417721511</v>
      </c>
      <c r="S48" s="65">
        <f t="shared" si="20"/>
        <v>-4.3956043956043911E-2</v>
      </c>
      <c r="T48" s="65">
        <f t="shared" si="20"/>
        <v>0.13793103448275867</v>
      </c>
      <c r="U48" s="65">
        <f t="shared" si="20"/>
        <v>0.10101010101010099</v>
      </c>
      <c r="V48" s="65">
        <f t="shared" si="20"/>
        <v>-5.5045871559633031E-2</v>
      </c>
      <c r="W48" s="65">
        <f t="shared" si="20"/>
        <v>-0.84466019417475735</v>
      </c>
      <c r="X48" s="65">
        <f t="shared" si="20"/>
        <v>6.25E-2</v>
      </c>
      <c r="Y48" s="65">
        <f t="shared" si="20"/>
        <v>1.9411764705882355</v>
      </c>
    </row>
    <row r="49" spans="1:25" x14ac:dyDescent="0.3">
      <c r="A49" s="74" t="s">
        <v>215</v>
      </c>
      <c r="B49" s="65" t="s">
        <v>3</v>
      </c>
      <c r="C49" s="65">
        <f>C40/B40-1</f>
        <v>-8.6956521739130488E-2</v>
      </c>
      <c r="D49" s="65">
        <f>D40/C40-1</f>
        <v>-8.5714285714285743E-2</v>
      </c>
      <c r="E49" s="65">
        <f>E40/D40-1</f>
        <v>-0.27083333333333337</v>
      </c>
      <c r="F49" s="65">
        <f>F40/E40-1</f>
        <v>0.24285714285714288</v>
      </c>
      <c r="G49" s="65">
        <f t="shared" ref="G49:Y49" si="21">G40/F40-1</f>
        <v>0.34482758620689657</v>
      </c>
      <c r="H49" s="65">
        <f t="shared" si="21"/>
        <v>7.6923076923076872E-2</v>
      </c>
      <c r="I49" s="65">
        <f t="shared" si="21"/>
        <v>0.15873015873015883</v>
      </c>
      <c r="J49" s="65">
        <f t="shared" si="21"/>
        <v>0.10273972602739723</v>
      </c>
      <c r="K49" s="65">
        <f t="shared" si="21"/>
        <v>-6.2111801242236031E-2</v>
      </c>
      <c r="L49" s="65">
        <f t="shared" si="21"/>
        <v>5.2980132450331174E-2</v>
      </c>
      <c r="M49" s="65">
        <f t="shared" si="21"/>
        <v>3.7735849056603765E-2</v>
      </c>
      <c r="N49" s="65">
        <f t="shared" si="21"/>
        <v>1.2121212121212199E-2</v>
      </c>
      <c r="O49" s="65">
        <f t="shared" si="21"/>
        <v>8.9820359281437057E-2</v>
      </c>
      <c r="P49" s="65">
        <f t="shared" si="21"/>
        <v>1.098901098901095E-2</v>
      </c>
      <c r="Q49" s="65">
        <f t="shared" si="21"/>
        <v>0.18478260869565211</v>
      </c>
      <c r="R49" s="65">
        <f t="shared" si="21"/>
        <v>0.10091743119266061</v>
      </c>
      <c r="S49" s="65">
        <f t="shared" si="21"/>
        <v>7.4999999999999956E-2</v>
      </c>
      <c r="T49" s="65">
        <f t="shared" si="21"/>
        <v>0.22480620155038755</v>
      </c>
      <c r="U49" s="65">
        <f t="shared" si="21"/>
        <v>0.14556962025316467</v>
      </c>
      <c r="V49" s="65">
        <f t="shared" si="21"/>
        <v>6.9060773480662974E-2</v>
      </c>
      <c r="W49" s="65">
        <f t="shared" si="21"/>
        <v>-0.83979328165374678</v>
      </c>
      <c r="X49" s="65">
        <f t="shared" si="21"/>
        <v>0.24193548387096775</v>
      </c>
      <c r="Y49" s="65">
        <f t="shared" si="21"/>
        <v>2.168831168831169</v>
      </c>
    </row>
    <row r="50" spans="1:25" x14ac:dyDescent="0.3">
      <c r="A50" s="73" t="s">
        <v>110</v>
      </c>
      <c r="B50" s="65" t="s">
        <v>3</v>
      </c>
      <c r="C50" s="88">
        <f>C44/B44-1</f>
        <v>0</v>
      </c>
      <c r="D50" s="88">
        <f>D44/C44-1</f>
        <v>0.25</v>
      </c>
      <c r="E50" s="88">
        <f>E44/D44-1</f>
        <v>0</v>
      </c>
      <c r="F50" s="88">
        <f>F44/E44-1</f>
        <v>0</v>
      </c>
      <c r="G50" s="88">
        <f t="shared" ref="G50:W50" si="22">G44/F44-1</f>
        <v>0</v>
      </c>
      <c r="H50" s="88">
        <f t="shared" si="22"/>
        <v>0</v>
      </c>
      <c r="I50" s="88">
        <f t="shared" si="22"/>
        <v>0</v>
      </c>
      <c r="J50" s="88">
        <f t="shared" si="22"/>
        <v>0.19999999999999996</v>
      </c>
      <c r="K50" s="88">
        <f t="shared" si="22"/>
        <v>0.16666666666666674</v>
      </c>
      <c r="L50" s="88">
        <f t="shared" si="22"/>
        <v>-0.1428571428571429</v>
      </c>
      <c r="M50" s="88">
        <f t="shared" si="22"/>
        <v>0.16666666666666674</v>
      </c>
      <c r="N50" s="88">
        <f t="shared" si="22"/>
        <v>0.28571428571428581</v>
      </c>
      <c r="O50" s="88">
        <f t="shared" si="22"/>
        <v>-0.11111111111111116</v>
      </c>
      <c r="P50" s="88">
        <f t="shared" si="22"/>
        <v>-0.125</v>
      </c>
      <c r="Q50" s="88">
        <f t="shared" si="22"/>
        <v>12.714285714285714</v>
      </c>
      <c r="R50" s="88">
        <f t="shared" si="22"/>
        <v>0.98958333333333326</v>
      </c>
      <c r="S50" s="88">
        <f t="shared" si="22"/>
        <v>0.4240837696335078</v>
      </c>
      <c r="T50" s="88">
        <f t="shared" si="22"/>
        <v>0.79411764705882359</v>
      </c>
      <c r="U50" s="88">
        <f t="shared" si="22"/>
        <v>0.4098360655737705</v>
      </c>
      <c r="V50" s="88">
        <f t="shared" si="22"/>
        <v>0.16424418604651159</v>
      </c>
      <c r="W50" s="88">
        <f t="shared" si="22"/>
        <v>-0.93632958801498123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3">B35/B32</f>
        <v>3.5999181836776438E-2</v>
      </c>
      <c r="C52" s="65">
        <f t="shared" si="23"/>
        <v>2.4276236429433051E-2</v>
      </c>
      <c r="D52" s="65">
        <f t="shared" si="23"/>
        <v>2.3954983922829583E-2</v>
      </c>
      <c r="E52" s="65">
        <f t="shared" si="23"/>
        <v>1.5921706105755187E-2</v>
      </c>
      <c r="F52" s="65">
        <f t="shared" si="23"/>
        <v>2.0563594821020565E-2</v>
      </c>
      <c r="G52" s="65">
        <f t="shared" si="23"/>
        <v>2.1494988527955561E-2</v>
      </c>
      <c r="H52" s="65">
        <f t="shared" si="23"/>
        <v>2.1072796934865901E-2</v>
      </c>
      <c r="I52" s="65">
        <f t="shared" si="23"/>
        <v>2.3424965236923737E-2</v>
      </c>
      <c r="J52" s="65">
        <f t="shared" si="23"/>
        <v>2.5107228789622345E-2</v>
      </c>
      <c r="K52" s="65">
        <f t="shared" si="23"/>
        <v>2.2895202414403164E-2</v>
      </c>
      <c r="L52" s="65">
        <f t="shared" si="23"/>
        <v>3.0266180245912714E-2</v>
      </c>
      <c r="M52" s="65">
        <f t="shared" si="23"/>
        <v>2.6985981308411216E-2</v>
      </c>
      <c r="N52" s="65">
        <f t="shared" si="23"/>
        <v>2.3322747121873759E-2</v>
      </c>
      <c r="O52" s="65">
        <f t="shared" si="23"/>
        <v>2.9656546711991562E-2</v>
      </c>
      <c r="P52" s="65">
        <f t="shared" si="23"/>
        <v>3.4115138592750532E-2</v>
      </c>
      <c r="Q52" s="65">
        <f t="shared" si="23"/>
        <v>5.1833289369559485E-2</v>
      </c>
      <c r="R52" s="65">
        <f t="shared" si="23"/>
        <v>7.6889085285019879E-2</v>
      </c>
      <c r="S52" s="65">
        <f t="shared" si="23"/>
        <v>9.5223420647149462E-2</v>
      </c>
      <c r="T52" s="65">
        <f t="shared" si="23"/>
        <v>0.1211430104641803</v>
      </c>
      <c r="U52" s="65">
        <f t="shared" si="23"/>
        <v>0.11602763039343278</v>
      </c>
      <c r="V52" s="65">
        <f t="shared" si="23"/>
        <v>0.13613835284192766</v>
      </c>
      <c r="W52" s="65">
        <f t="shared" ref="W52:X52" si="24">W35/W32</f>
        <v>2.3121387283236993E-2</v>
      </c>
      <c r="X52" s="65">
        <f t="shared" si="24"/>
        <v>1.0146804835924008E-2</v>
      </c>
      <c r="Y52" s="65">
        <f t="shared" ref="Y52" si="25">Y35/Y32</f>
        <v>2.7270197569798722E-2</v>
      </c>
    </row>
    <row r="53" spans="1:25" x14ac:dyDescent="0.3">
      <c r="A53" s="75" t="s">
        <v>217</v>
      </c>
      <c r="B53" s="88">
        <f t="shared" ref="B53:V53" si="26">B35/B34</f>
        <v>0.21027479091995221</v>
      </c>
      <c r="C53" s="88">
        <f t="shared" si="26"/>
        <v>0.17519042437431992</v>
      </c>
      <c r="D53" s="88">
        <f t="shared" si="26"/>
        <v>0.14708785784797632</v>
      </c>
      <c r="E53" s="88">
        <f t="shared" si="26"/>
        <v>0.1088911088911089</v>
      </c>
      <c r="F53" s="88">
        <f t="shared" si="26"/>
        <v>0.10173323285606632</v>
      </c>
      <c r="G53" s="88">
        <f t="shared" si="26"/>
        <v>0.1012514220705347</v>
      </c>
      <c r="H53" s="88">
        <f t="shared" si="26"/>
        <v>8.9990375360923969E-2</v>
      </c>
      <c r="I53" s="88">
        <f t="shared" si="26"/>
        <v>9.7637093178778417E-2</v>
      </c>
      <c r="J53" s="88">
        <f t="shared" si="26"/>
        <v>0.10830324909747292</v>
      </c>
      <c r="K53" s="88">
        <f t="shared" si="26"/>
        <v>9.7173144876325085E-2</v>
      </c>
      <c r="L53" s="88">
        <f t="shared" si="26"/>
        <v>0.13176470588235295</v>
      </c>
      <c r="M53" s="88">
        <f t="shared" si="26"/>
        <v>0.14528301886792452</v>
      </c>
      <c r="N53" s="88">
        <f t="shared" si="26"/>
        <v>0.13505747126436782</v>
      </c>
      <c r="O53" s="88">
        <f t="shared" si="26"/>
        <v>0.13088463528194516</v>
      </c>
      <c r="P53" s="88">
        <f t="shared" si="26"/>
        <v>0.1306122448979592</v>
      </c>
      <c r="Q53" s="88">
        <f t="shared" si="26"/>
        <v>0.18060661764705882</v>
      </c>
      <c r="R53" s="88">
        <f t="shared" si="26"/>
        <v>0.26139208813219827</v>
      </c>
      <c r="S53" s="88">
        <f t="shared" si="26"/>
        <v>0.30131643100926375</v>
      </c>
      <c r="T53" s="88">
        <f t="shared" si="26"/>
        <v>0.37893411665967269</v>
      </c>
      <c r="U53" s="88">
        <f t="shared" si="26"/>
        <v>0.36423632935260841</v>
      </c>
      <c r="V53" s="88">
        <f t="shared" si="26"/>
        <v>0.43911564625850341</v>
      </c>
      <c r="W53" s="88">
        <f t="shared" ref="W53:X53" si="27">W35/W34</f>
        <v>8.1063964534515517E-2</v>
      </c>
      <c r="X53" s="88">
        <f t="shared" si="27"/>
        <v>3.7286790955969852E-2</v>
      </c>
      <c r="Y53" s="88">
        <f t="shared" ref="Y53" si="28">Y35/Y34</f>
        <v>7.1759824261654864E-2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5.113636363636364E-2</v>
      </c>
      <c r="C55" s="88">
        <f t="shared" ref="C55:V55" si="29">C42/C35</f>
        <v>5.5900621118012424E-2</v>
      </c>
      <c r="D55" s="88">
        <f t="shared" si="29"/>
        <v>6.0402684563758392E-2</v>
      </c>
      <c r="E55" s="88">
        <f t="shared" si="29"/>
        <v>9.1743119266055051E-2</v>
      </c>
      <c r="F55" s="88">
        <f t="shared" si="29"/>
        <v>7.407407407407407E-2</v>
      </c>
      <c r="G55" s="88">
        <f t="shared" si="29"/>
        <v>6.1797752808988762E-2</v>
      </c>
      <c r="H55" s="88">
        <f t="shared" si="29"/>
        <v>6.9518716577540107E-2</v>
      </c>
      <c r="I55" s="88">
        <f t="shared" si="29"/>
        <v>6.3926940639269403E-2</v>
      </c>
      <c r="J55" s="88">
        <f t="shared" si="29"/>
        <v>6.6666666666666666E-2</v>
      </c>
      <c r="K55" s="88">
        <f t="shared" si="29"/>
        <v>8.6363636363636365E-2</v>
      </c>
      <c r="L55" s="88">
        <f t="shared" si="29"/>
        <v>9.375E-2</v>
      </c>
      <c r="M55" s="88">
        <f t="shared" si="29"/>
        <v>9.5238095238095233E-2</v>
      </c>
      <c r="N55" s="88">
        <f t="shared" si="29"/>
        <v>0.10212765957446808</v>
      </c>
      <c r="O55" s="88">
        <f t="shared" si="29"/>
        <v>8.6956521739130432E-2</v>
      </c>
      <c r="P55" s="88">
        <f t="shared" si="29"/>
        <v>8.203125E-2</v>
      </c>
      <c r="Q55" s="88">
        <f t="shared" si="29"/>
        <v>5.8524173027989825E-2</v>
      </c>
      <c r="R55" s="88">
        <f t="shared" si="29"/>
        <v>4.5977011494252873E-2</v>
      </c>
      <c r="S55" s="88">
        <f t="shared" si="29"/>
        <v>4.2071197411003236E-2</v>
      </c>
      <c r="T55" s="88">
        <f t="shared" si="29"/>
        <v>3.4330011074197121E-2</v>
      </c>
      <c r="U55" s="88">
        <f t="shared" si="29"/>
        <v>3.1061259706643658E-2</v>
      </c>
      <c r="V55" s="88">
        <f t="shared" si="29"/>
        <v>2.8659953524399689E-2</v>
      </c>
      <c r="W55" s="88">
        <f t="shared" ref="W55:X55" si="30">W42/W35</f>
        <v>0.1484375</v>
      </c>
      <c r="X55" s="88">
        <f t="shared" si="30"/>
        <v>0.15957446808510639</v>
      </c>
      <c r="Y55" s="88">
        <f t="shared" ref="Y55" si="31">Y42/Y35</f>
        <v>6.1224489795918366E-2</v>
      </c>
    </row>
    <row r="56" spans="1:25" x14ac:dyDescent="0.3">
      <c r="A56" s="75" t="s">
        <v>219</v>
      </c>
      <c r="B56" s="65">
        <f>B37/B35</f>
        <v>0.32954545454545453</v>
      </c>
      <c r="C56" s="65">
        <f t="shared" ref="C56:V56" si="32">C37/C35</f>
        <v>0.32298136645962733</v>
      </c>
      <c r="D56" s="65">
        <f t="shared" si="32"/>
        <v>0.32214765100671139</v>
      </c>
      <c r="E56" s="65">
        <f t="shared" si="32"/>
        <v>0.31192660550458717</v>
      </c>
      <c r="F56" s="65">
        <f t="shared" si="32"/>
        <v>0.31851851851851853</v>
      </c>
      <c r="G56" s="65">
        <f t="shared" si="32"/>
        <v>0.3089887640449438</v>
      </c>
      <c r="H56" s="65">
        <f t="shared" si="32"/>
        <v>0.29946524064171121</v>
      </c>
      <c r="I56" s="65">
        <f t="shared" si="32"/>
        <v>0.31050228310502281</v>
      </c>
      <c r="J56" s="65">
        <f t="shared" si="32"/>
        <v>0.30416666666666664</v>
      </c>
      <c r="K56" s="65">
        <f t="shared" si="32"/>
        <v>0.2818181818181818</v>
      </c>
      <c r="L56" s="65">
        <f t="shared" si="32"/>
        <v>0.26339285714285715</v>
      </c>
      <c r="M56" s="65">
        <f t="shared" si="32"/>
        <v>0.25541125541125542</v>
      </c>
      <c r="N56" s="65">
        <f t="shared" si="32"/>
        <v>0.25106382978723402</v>
      </c>
      <c r="O56" s="65">
        <f t="shared" si="32"/>
        <v>0.24901185770750989</v>
      </c>
      <c r="P56" s="65">
        <f t="shared" si="32"/>
        <v>0.25390625</v>
      </c>
      <c r="Q56" s="65">
        <f t="shared" si="32"/>
        <v>0.2010178117048346</v>
      </c>
      <c r="R56" s="65">
        <f t="shared" si="32"/>
        <v>0.17432950191570881</v>
      </c>
      <c r="S56" s="65">
        <f t="shared" si="32"/>
        <v>0.14077669902912621</v>
      </c>
      <c r="T56" s="65">
        <f t="shared" si="32"/>
        <v>0.10963455149501661</v>
      </c>
      <c r="U56" s="65">
        <f t="shared" si="32"/>
        <v>9.4046591889559966E-2</v>
      </c>
      <c r="V56" s="65">
        <f t="shared" si="32"/>
        <v>7.9783113865220759E-2</v>
      </c>
      <c r="W56" s="65">
        <f t="shared" ref="W56:X56" si="33">W37/W35</f>
        <v>0.125</v>
      </c>
      <c r="X56" s="65">
        <f t="shared" si="33"/>
        <v>0.18085106382978725</v>
      </c>
      <c r="Y56" s="65">
        <f t="shared" ref="Y56" si="34">Y37/Y35</f>
        <v>0.17006802721088435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5">B8-B35</f>
        <v>334</v>
      </c>
      <c r="C59" s="42">
        <f t="shared" si="35"/>
        <v>325</v>
      </c>
      <c r="D59" s="42">
        <f t="shared" si="35"/>
        <v>245</v>
      </c>
      <c r="E59" s="42">
        <f t="shared" si="35"/>
        <v>257</v>
      </c>
      <c r="F59" s="42">
        <f t="shared" si="35"/>
        <v>220</v>
      </c>
      <c r="G59" s="42">
        <f t="shared" si="35"/>
        <v>242</v>
      </c>
      <c r="H59" s="42">
        <f t="shared" si="35"/>
        <v>270</v>
      </c>
      <c r="I59" s="42">
        <f t="shared" si="35"/>
        <v>279</v>
      </c>
      <c r="J59" s="42">
        <f t="shared" si="35"/>
        <v>381</v>
      </c>
      <c r="K59" s="42">
        <f t="shared" si="35"/>
        <v>600</v>
      </c>
      <c r="L59" s="42">
        <f t="shared" si="35"/>
        <v>538</v>
      </c>
      <c r="M59" s="42">
        <f t="shared" si="35"/>
        <v>710</v>
      </c>
      <c r="N59" s="42">
        <f t="shared" si="35"/>
        <v>933</v>
      </c>
      <c r="O59" s="42">
        <f t="shared" si="35"/>
        <v>1023</v>
      </c>
      <c r="P59" s="42">
        <f t="shared" si="35"/>
        <v>1177</v>
      </c>
      <c r="Q59" s="42">
        <f t="shared" si="35"/>
        <v>1181</v>
      </c>
      <c r="R59" s="42">
        <f t="shared" si="35"/>
        <v>1002</v>
      </c>
      <c r="S59" s="42">
        <f t="shared" si="35"/>
        <v>642</v>
      </c>
      <c r="T59" s="42">
        <f t="shared" si="35"/>
        <v>366</v>
      </c>
      <c r="U59" s="42">
        <f t="shared" si="35"/>
        <v>81</v>
      </c>
      <c r="V59" s="42">
        <f t="shared" si="35"/>
        <v>-130</v>
      </c>
      <c r="W59" s="42">
        <f t="shared" ref="W59:X59" si="36">W8-W35</f>
        <v>107</v>
      </c>
      <c r="X59" s="42">
        <f t="shared" si="36"/>
        <v>53</v>
      </c>
      <c r="Y59" s="42">
        <f t="shared" ref="Y59" si="37">Y8-Y35</f>
        <v>356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8">(C59-B59)/ABS(B59)</f>
        <v>-2.6946107784431138E-2</v>
      </c>
      <c r="D61" s="87">
        <f t="shared" si="38"/>
        <v>-0.24615384615384617</v>
      </c>
      <c r="E61" s="87">
        <f t="shared" si="38"/>
        <v>4.8979591836734691E-2</v>
      </c>
      <c r="F61" s="87">
        <f t="shared" si="38"/>
        <v>-0.14396887159533073</v>
      </c>
      <c r="G61" s="87">
        <f t="shared" si="38"/>
        <v>0.1</v>
      </c>
      <c r="H61" s="87">
        <f t="shared" si="38"/>
        <v>0.11570247933884298</v>
      </c>
      <c r="I61" s="87">
        <f t="shared" si="38"/>
        <v>3.3333333333333333E-2</v>
      </c>
      <c r="J61" s="87">
        <f t="shared" si="38"/>
        <v>0.36559139784946237</v>
      </c>
      <c r="K61" s="87">
        <f t="shared" si="38"/>
        <v>0.57480314960629919</v>
      </c>
      <c r="L61" s="87">
        <f t="shared" si="38"/>
        <v>-0.10333333333333333</v>
      </c>
      <c r="M61" s="87">
        <f t="shared" si="38"/>
        <v>0.31970260223048325</v>
      </c>
      <c r="N61" s="87">
        <f t="shared" si="38"/>
        <v>0.31408450704225355</v>
      </c>
      <c r="O61" s="87">
        <f t="shared" si="38"/>
        <v>9.6463022508038579E-2</v>
      </c>
      <c r="P61" s="87">
        <f t="shared" si="38"/>
        <v>0.15053763440860216</v>
      </c>
      <c r="Q61" s="87">
        <f t="shared" si="38"/>
        <v>3.3984706881903144E-3</v>
      </c>
      <c r="R61" s="87">
        <f t="shared" si="38"/>
        <v>-0.15156646909398813</v>
      </c>
      <c r="S61" s="87">
        <f t="shared" si="38"/>
        <v>-0.3592814371257485</v>
      </c>
      <c r="T61" s="87">
        <f t="shared" si="38"/>
        <v>-0.42990654205607476</v>
      </c>
      <c r="U61" s="87">
        <f t="shared" si="38"/>
        <v>-0.77868852459016391</v>
      </c>
      <c r="V61" s="87">
        <f t="shared" si="38"/>
        <v>-2.6049382716049383</v>
      </c>
      <c r="W61" s="87">
        <f t="shared" si="38"/>
        <v>1.823076923076923</v>
      </c>
      <c r="X61" s="87">
        <f t="shared" si="38"/>
        <v>-0.50467289719626163</v>
      </c>
      <c r="Y61" s="87">
        <f t="shared" si="38"/>
        <v>5.716981132075472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235" priority="19" stopIfTrue="1" operator="lessThan">
      <formula>0</formula>
    </cfRule>
  </conditionalFormatting>
  <conditionalFormatting sqref="B50:B52 C52:Y52">
    <cfRule type="cellIs" dxfId="234" priority="18" stopIfTrue="1" operator="lessThan">
      <formula>0</formula>
    </cfRule>
  </conditionalFormatting>
  <conditionalFormatting sqref="B19:Y29 Z34:HI35 Z51:HI53">
    <cfRule type="cellIs" dxfId="233" priority="21" stopIfTrue="1" operator="lessThan">
      <formula>0</formula>
    </cfRule>
  </conditionalFormatting>
  <conditionalFormatting sqref="B48:Y56 A57:U57 B59:Y59">
    <cfRule type="cellIs" dxfId="232" priority="4" stopIfTrue="1" operator="lessThan">
      <formula>0</formula>
    </cfRule>
  </conditionalFormatting>
  <conditionalFormatting sqref="B61:Y61">
    <cfRule type="cellIs" dxfId="231" priority="3" stopIfTrue="1" operator="lessThan">
      <formula>0</formula>
    </cfRule>
  </conditionalFormatting>
  <conditionalFormatting sqref="C19:Y23">
    <cfRule type="cellIs" dxfId="230" priority="2" operator="lessThan">
      <formula>0</formula>
    </cfRule>
  </conditionalFormatting>
  <conditionalFormatting sqref="C46:Y50">
    <cfRule type="cellIs" dxfId="229" priority="1" operator="lessThan">
      <formula>0</formula>
    </cfRule>
  </conditionalFormatting>
  <conditionalFormatting sqref="M34:P34">
    <cfRule type="cellIs" dxfId="228" priority="8" stopIfTrue="1" operator="lessThan">
      <formula>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7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193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804</v>
      </c>
      <c r="J5" s="42">
        <v>1194</v>
      </c>
      <c r="K5" s="42">
        <v>1590</v>
      </c>
      <c r="L5" s="42">
        <v>1346</v>
      </c>
      <c r="M5" s="42">
        <v>1332</v>
      </c>
      <c r="N5" s="42">
        <v>1732</v>
      </c>
      <c r="O5" s="42">
        <v>2112</v>
      </c>
      <c r="P5" s="42">
        <v>1917</v>
      </c>
      <c r="Q5" s="42">
        <v>2402</v>
      </c>
      <c r="R5" s="42">
        <v>2769</v>
      </c>
      <c r="S5" s="42">
        <v>2216</v>
      </c>
      <c r="T5" s="42">
        <v>2514</v>
      </c>
      <c r="U5" s="42">
        <v>2916</v>
      </c>
      <c r="V5" s="42">
        <v>2505</v>
      </c>
      <c r="W5" s="42">
        <v>1655</v>
      </c>
      <c r="X5" s="42">
        <v>1865</v>
      </c>
      <c r="Y5" s="42">
        <v>2021</v>
      </c>
    </row>
    <row r="6" spans="1:25" x14ac:dyDescent="0.3">
      <c r="A6" s="67" t="s">
        <v>113</v>
      </c>
      <c r="B6" s="42">
        <v>192</v>
      </c>
      <c r="C6" s="42">
        <v>201</v>
      </c>
      <c r="D6" s="42">
        <v>311</v>
      </c>
      <c r="E6" s="42">
        <v>362</v>
      </c>
      <c r="F6" s="68">
        <v>322</v>
      </c>
      <c r="G6" s="68">
        <v>345</v>
      </c>
      <c r="H6" s="68">
        <v>586</v>
      </c>
      <c r="I6" s="68">
        <v>662</v>
      </c>
      <c r="J6" s="68">
        <v>1013</v>
      </c>
      <c r="K6" s="68">
        <v>1393</v>
      </c>
      <c r="L6" s="68">
        <v>1122</v>
      </c>
      <c r="M6" s="68">
        <v>1101</v>
      </c>
      <c r="N6" s="68">
        <v>1427</v>
      </c>
      <c r="O6" s="68">
        <v>1736</v>
      </c>
      <c r="P6" s="68">
        <v>1554</v>
      </c>
      <c r="Q6" s="68">
        <v>1996</v>
      </c>
      <c r="R6" s="42">
        <v>2338</v>
      </c>
      <c r="S6" s="42">
        <v>1787</v>
      </c>
      <c r="T6" s="42">
        <v>1981</v>
      </c>
      <c r="U6" s="42">
        <v>2411</v>
      </c>
      <c r="V6" s="42">
        <v>1930</v>
      </c>
      <c r="W6" s="42">
        <v>1128</v>
      </c>
      <c r="X6" s="42">
        <v>1394</v>
      </c>
      <c r="Y6" s="42">
        <v>1482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143</v>
      </c>
      <c r="J7" s="68">
        <v>181</v>
      </c>
      <c r="K7" s="68">
        <v>197</v>
      </c>
      <c r="L7" s="68">
        <v>224</v>
      </c>
      <c r="M7" s="68">
        <v>231</v>
      </c>
      <c r="N7" s="68">
        <v>305</v>
      </c>
      <c r="O7" s="68">
        <v>376</v>
      </c>
      <c r="P7" s="68">
        <v>363</v>
      </c>
      <c r="Q7" s="42">
        <v>406</v>
      </c>
      <c r="R7" s="42">
        <v>431</v>
      </c>
      <c r="S7" s="42">
        <v>428</v>
      </c>
      <c r="T7" s="42">
        <v>533</v>
      </c>
      <c r="U7" s="42">
        <v>504</v>
      </c>
      <c r="V7" s="42">
        <v>575</v>
      </c>
      <c r="W7" s="42">
        <v>527</v>
      </c>
      <c r="X7" s="42">
        <v>471</v>
      </c>
      <c r="Y7" s="42">
        <v>539</v>
      </c>
    </row>
    <row r="8" spans="1:25" x14ac:dyDescent="0.3">
      <c r="A8" s="69" t="s">
        <v>1</v>
      </c>
      <c r="B8" s="3" t="s">
        <v>3</v>
      </c>
      <c r="C8" s="3" t="s">
        <v>3</v>
      </c>
      <c r="D8" s="3" t="s">
        <v>3</v>
      </c>
      <c r="E8" s="3" t="s">
        <v>3</v>
      </c>
      <c r="F8" s="3" t="s">
        <v>3</v>
      </c>
      <c r="G8" s="3" t="s">
        <v>3</v>
      </c>
      <c r="H8" s="3" t="s">
        <v>3</v>
      </c>
      <c r="I8" s="3">
        <f t="shared" ref="I8:V8" si="0">I9+I17</f>
        <v>24</v>
      </c>
      <c r="J8" s="3">
        <f t="shared" si="0"/>
        <v>27</v>
      </c>
      <c r="K8" s="3">
        <f t="shared" si="0"/>
        <v>32</v>
      </c>
      <c r="L8" s="3">
        <f t="shared" si="0"/>
        <v>31</v>
      </c>
      <c r="M8" s="3">
        <f t="shared" si="0"/>
        <v>33</v>
      </c>
      <c r="N8" s="3">
        <f t="shared" si="0"/>
        <v>38</v>
      </c>
      <c r="O8" s="3">
        <f t="shared" si="0"/>
        <v>53</v>
      </c>
      <c r="P8" s="3">
        <f t="shared" si="0"/>
        <v>77</v>
      </c>
      <c r="Q8" s="3">
        <f t="shared" si="0"/>
        <v>101</v>
      </c>
      <c r="R8" s="3">
        <f t="shared" si="0"/>
        <v>121</v>
      </c>
      <c r="S8" s="3">
        <f t="shared" si="0"/>
        <v>131</v>
      </c>
      <c r="T8" s="3">
        <f t="shared" si="0"/>
        <v>143</v>
      </c>
      <c r="U8" s="3">
        <f t="shared" si="0"/>
        <v>154</v>
      </c>
      <c r="V8" s="3">
        <f t="shared" si="0"/>
        <v>149</v>
      </c>
      <c r="W8" s="3">
        <f t="shared" ref="W8:X8" si="1">W9+W17</f>
        <v>94</v>
      </c>
      <c r="X8" s="3">
        <f t="shared" si="1"/>
        <v>84</v>
      </c>
      <c r="Y8" s="3">
        <f t="shared" ref="Y8" si="2">Y9+Y17</f>
        <v>102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19</v>
      </c>
      <c r="J9" s="68">
        <v>22</v>
      </c>
      <c r="K9" s="68">
        <v>25</v>
      </c>
      <c r="L9" s="68">
        <v>25</v>
      </c>
      <c r="M9" s="68">
        <v>27</v>
      </c>
      <c r="N9" s="68">
        <v>31</v>
      </c>
      <c r="O9" s="68">
        <v>43</v>
      </c>
      <c r="P9" s="68">
        <v>64</v>
      </c>
      <c r="Q9" s="68">
        <v>89</v>
      </c>
      <c r="R9" s="42">
        <v>110</v>
      </c>
      <c r="S9" s="42">
        <v>123</v>
      </c>
      <c r="T9" s="42">
        <v>134</v>
      </c>
      <c r="U9" s="42">
        <v>142</v>
      </c>
      <c r="V9" s="42">
        <v>138</v>
      </c>
      <c r="W9" s="42">
        <v>91</v>
      </c>
      <c r="X9" s="42">
        <v>80</v>
      </c>
      <c r="Y9" s="42">
        <v>95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5</v>
      </c>
      <c r="J10" s="68">
        <v>6</v>
      </c>
      <c r="K10" s="68">
        <v>8</v>
      </c>
      <c r="L10" s="68">
        <v>6</v>
      </c>
      <c r="M10" s="68">
        <v>7</v>
      </c>
      <c r="N10" s="68">
        <v>7</v>
      </c>
      <c r="O10" s="68">
        <v>8</v>
      </c>
      <c r="P10" s="68">
        <v>8</v>
      </c>
      <c r="Q10" s="68">
        <v>8</v>
      </c>
      <c r="R10" s="42">
        <v>8</v>
      </c>
      <c r="S10" s="42">
        <v>6</v>
      </c>
      <c r="T10" s="42">
        <v>5</v>
      </c>
      <c r="U10" s="42">
        <v>6</v>
      </c>
      <c r="V10" s="42">
        <v>6</v>
      </c>
      <c r="W10" s="42">
        <v>1</v>
      </c>
      <c r="X10" s="42">
        <v>2</v>
      </c>
      <c r="Y10" s="42">
        <v>3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</v>
      </c>
      <c r="J11" s="68">
        <v>1</v>
      </c>
      <c r="K11" s="68">
        <v>1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4</v>
      </c>
      <c r="J12" s="68">
        <v>6</v>
      </c>
      <c r="K12" s="68">
        <v>6</v>
      </c>
      <c r="L12" s="68">
        <v>6</v>
      </c>
      <c r="M12" s="68">
        <v>7</v>
      </c>
      <c r="N12" s="68">
        <v>7</v>
      </c>
      <c r="O12" s="68">
        <v>8</v>
      </c>
      <c r="P12" s="68">
        <v>8</v>
      </c>
      <c r="Q12" s="68">
        <v>8</v>
      </c>
      <c r="R12" s="42">
        <v>7</v>
      </c>
      <c r="S12" s="42">
        <v>6</v>
      </c>
      <c r="T12" s="42">
        <v>5</v>
      </c>
      <c r="U12" s="42">
        <v>6</v>
      </c>
      <c r="V12" s="42">
        <v>6</v>
      </c>
      <c r="W12" s="42">
        <v>1</v>
      </c>
      <c r="X12" s="42">
        <v>2</v>
      </c>
      <c r="Y12" s="42">
        <v>3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14</v>
      </c>
      <c r="J13" s="68">
        <v>16</v>
      </c>
      <c r="K13" s="68">
        <v>18</v>
      </c>
      <c r="L13" s="68">
        <v>19</v>
      </c>
      <c r="M13" s="68">
        <v>20</v>
      </c>
      <c r="N13" s="68">
        <v>24</v>
      </c>
      <c r="O13" s="68">
        <v>35</v>
      </c>
      <c r="P13" s="68">
        <v>56</v>
      </c>
      <c r="Q13" s="68">
        <v>81</v>
      </c>
      <c r="R13" s="42">
        <v>103</v>
      </c>
      <c r="S13" s="42">
        <v>117</v>
      </c>
      <c r="T13" s="42">
        <v>129</v>
      </c>
      <c r="U13" s="42">
        <v>135</v>
      </c>
      <c r="V13" s="42">
        <v>131</v>
      </c>
      <c r="W13" s="42">
        <v>90</v>
      </c>
      <c r="X13" s="42">
        <v>78</v>
      </c>
      <c r="Y13" s="42">
        <v>92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>
        <v>1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6</v>
      </c>
      <c r="J15" s="68">
        <v>6</v>
      </c>
      <c r="K15" s="68">
        <v>6</v>
      </c>
      <c r="L15" s="68">
        <v>7</v>
      </c>
      <c r="M15" s="68">
        <v>7</v>
      </c>
      <c r="N15" s="68">
        <v>9</v>
      </c>
      <c r="O15" s="68">
        <v>17</v>
      </c>
      <c r="P15" s="68">
        <v>34</v>
      </c>
      <c r="Q15" s="68">
        <v>54</v>
      </c>
      <c r="R15" s="42">
        <v>74</v>
      </c>
      <c r="S15" s="42">
        <v>92</v>
      </c>
      <c r="T15" s="42">
        <v>108</v>
      </c>
      <c r="U15" s="42">
        <v>111</v>
      </c>
      <c r="V15" s="42">
        <v>106</v>
      </c>
      <c r="W15" s="42">
        <v>87</v>
      </c>
      <c r="X15" s="42">
        <v>69</v>
      </c>
      <c r="Y15" s="42">
        <v>74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8</v>
      </c>
      <c r="J16" s="68">
        <v>10</v>
      </c>
      <c r="K16" s="68">
        <v>12</v>
      </c>
      <c r="L16" s="68">
        <v>12</v>
      </c>
      <c r="M16" s="68">
        <v>12</v>
      </c>
      <c r="N16" s="68">
        <v>15</v>
      </c>
      <c r="O16" s="68">
        <v>18</v>
      </c>
      <c r="P16" s="68">
        <v>23</v>
      </c>
      <c r="Q16" s="68">
        <v>27</v>
      </c>
      <c r="R16" s="42">
        <v>28</v>
      </c>
      <c r="S16" s="42">
        <v>24</v>
      </c>
      <c r="T16" s="42">
        <v>21</v>
      </c>
      <c r="U16" s="42">
        <v>24</v>
      </c>
      <c r="V16" s="42">
        <v>25</v>
      </c>
      <c r="W16" s="42">
        <v>3</v>
      </c>
      <c r="X16" s="42">
        <v>9</v>
      </c>
      <c r="Y16" s="42">
        <v>17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</v>
      </c>
      <c r="J17" s="68">
        <v>5</v>
      </c>
      <c r="K17" s="68">
        <v>7</v>
      </c>
      <c r="L17" s="68">
        <v>6</v>
      </c>
      <c r="M17" s="68">
        <v>6</v>
      </c>
      <c r="N17" s="68">
        <v>7</v>
      </c>
      <c r="O17" s="68">
        <v>10</v>
      </c>
      <c r="P17" s="68">
        <v>13</v>
      </c>
      <c r="Q17" s="68">
        <v>12</v>
      </c>
      <c r="R17" s="42">
        <v>11</v>
      </c>
      <c r="S17" s="42">
        <v>8</v>
      </c>
      <c r="T17" s="42">
        <v>9</v>
      </c>
      <c r="U17" s="42">
        <v>12</v>
      </c>
      <c r="V17" s="42">
        <v>11</v>
      </c>
      <c r="W17" s="42">
        <v>3</v>
      </c>
      <c r="X17" s="42">
        <v>4</v>
      </c>
      <c r="Y17" s="42">
        <v>7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0.125</v>
      </c>
      <c r="K19" s="89">
        <f t="shared" si="3"/>
        <v>0.18518518518518512</v>
      </c>
      <c r="L19" s="89">
        <f t="shared" si="3"/>
        <v>-3.125E-2</v>
      </c>
      <c r="M19" s="89">
        <f t="shared" si="3"/>
        <v>6.4516129032258007E-2</v>
      </c>
      <c r="N19" s="89">
        <f t="shared" si="3"/>
        <v>0.1515151515151516</v>
      </c>
      <c r="O19" s="89">
        <f t="shared" si="3"/>
        <v>0.39473684210526305</v>
      </c>
      <c r="P19" s="89">
        <f t="shared" si="3"/>
        <v>0.45283018867924518</v>
      </c>
      <c r="Q19" s="89">
        <f t="shared" si="3"/>
        <v>0.31168831168831179</v>
      </c>
      <c r="R19" s="89">
        <f t="shared" si="3"/>
        <v>0.19801980198019797</v>
      </c>
      <c r="S19" s="89">
        <f t="shared" si="3"/>
        <v>8.2644628099173501E-2</v>
      </c>
      <c r="T19" s="89">
        <f t="shared" si="3"/>
        <v>9.1603053435114434E-2</v>
      </c>
      <c r="U19" s="89">
        <f t="shared" si="3"/>
        <v>7.6923076923076872E-2</v>
      </c>
      <c r="V19" s="89">
        <f t="shared" si="3"/>
        <v>-3.2467532467532423E-2</v>
      </c>
      <c r="W19" s="89">
        <f t="shared" si="3"/>
        <v>-0.36912751677852351</v>
      </c>
      <c r="X19" s="89">
        <f t="shared" si="3"/>
        <v>-0.1063829787234043</v>
      </c>
      <c r="Y19" s="89">
        <f t="shared" si="3"/>
        <v>0.21428571428571419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0.15789473684210531</v>
      </c>
      <c r="K20" s="89">
        <f t="shared" si="3"/>
        <v>0.13636363636363646</v>
      </c>
      <c r="L20" s="89">
        <f t="shared" si="3"/>
        <v>0</v>
      </c>
      <c r="M20" s="89">
        <f t="shared" si="3"/>
        <v>8.0000000000000071E-2</v>
      </c>
      <c r="N20" s="89">
        <f t="shared" si="3"/>
        <v>0.14814814814814814</v>
      </c>
      <c r="O20" s="89">
        <f t="shared" si="3"/>
        <v>0.38709677419354849</v>
      </c>
      <c r="P20" s="89">
        <f t="shared" si="3"/>
        <v>0.48837209302325579</v>
      </c>
      <c r="Q20" s="89">
        <f t="shared" si="3"/>
        <v>0.390625</v>
      </c>
      <c r="R20" s="89">
        <f t="shared" si="3"/>
        <v>0.23595505617977519</v>
      </c>
      <c r="S20" s="89">
        <f t="shared" si="3"/>
        <v>0.11818181818181817</v>
      </c>
      <c r="T20" s="89">
        <f t="shared" si="3"/>
        <v>8.9430894308943021E-2</v>
      </c>
      <c r="U20" s="89">
        <f t="shared" si="3"/>
        <v>5.9701492537313383E-2</v>
      </c>
      <c r="V20" s="89">
        <f t="shared" si="3"/>
        <v>-2.8169014084507005E-2</v>
      </c>
      <c r="W20" s="89">
        <f t="shared" si="3"/>
        <v>-0.34057971014492749</v>
      </c>
      <c r="X20" s="89">
        <f t="shared" si="3"/>
        <v>-0.12087912087912089</v>
      </c>
      <c r="Y20" s="89">
        <f t="shared" si="3"/>
        <v>0.1875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0.19999999999999996</v>
      </c>
      <c r="K21" s="89">
        <f t="shared" si="3"/>
        <v>0.33333333333333326</v>
      </c>
      <c r="L21" s="89">
        <f t="shared" si="3"/>
        <v>-0.25</v>
      </c>
      <c r="M21" s="89">
        <f t="shared" si="3"/>
        <v>0.16666666666666674</v>
      </c>
      <c r="N21" s="89">
        <f t="shared" si="3"/>
        <v>0</v>
      </c>
      <c r="O21" s="89">
        <f t="shared" si="3"/>
        <v>0.14285714285714279</v>
      </c>
      <c r="P21" s="89">
        <f t="shared" si="3"/>
        <v>0</v>
      </c>
      <c r="Q21" s="89">
        <f t="shared" si="3"/>
        <v>0</v>
      </c>
      <c r="R21" s="89">
        <f t="shared" si="3"/>
        <v>0</v>
      </c>
      <c r="S21" s="89">
        <f t="shared" si="3"/>
        <v>-0.25</v>
      </c>
      <c r="T21" s="89">
        <f t="shared" si="3"/>
        <v>-0.16666666666666663</v>
      </c>
      <c r="U21" s="89">
        <f t="shared" si="3"/>
        <v>0.19999999999999996</v>
      </c>
      <c r="V21" s="89">
        <f t="shared" si="3"/>
        <v>0</v>
      </c>
      <c r="W21" s="89">
        <f t="shared" si="3"/>
        <v>-0.83333333333333337</v>
      </c>
      <c r="X21" s="89">
        <f t="shared" si="3"/>
        <v>1</v>
      </c>
      <c r="Y21" s="89">
        <f t="shared" si="3"/>
        <v>0.5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0.14285714285714279</v>
      </c>
      <c r="K22" s="89">
        <f t="shared" si="4"/>
        <v>0.125</v>
      </c>
      <c r="L22" s="89">
        <f t="shared" si="4"/>
        <v>5.555555555555558E-2</v>
      </c>
      <c r="M22" s="89">
        <f t="shared" si="4"/>
        <v>5.2631578947368363E-2</v>
      </c>
      <c r="N22" s="89">
        <f t="shared" si="4"/>
        <v>0.19999999999999996</v>
      </c>
      <c r="O22" s="89">
        <f t="shared" si="4"/>
        <v>0.45833333333333326</v>
      </c>
      <c r="P22" s="89">
        <f t="shared" si="4"/>
        <v>0.60000000000000009</v>
      </c>
      <c r="Q22" s="89">
        <f t="shared" si="4"/>
        <v>0.4464285714285714</v>
      </c>
      <c r="R22" s="89">
        <f t="shared" si="4"/>
        <v>0.27160493827160503</v>
      </c>
      <c r="S22" s="89">
        <f t="shared" si="4"/>
        <v>0.13592233009708732</v>
      </c>
      <c r="T22" s="89">
        <f t="shared" si="4"/>
        <v>0.10256410256410264</v>
      </c>
      <c r="U22" s="89">
        <f t="shared" si="4"/>
        <v>4.6511627906976827E-2</v>
      </c>
      <c r="V22" s="89">
        <f t="shared" si="4"/>
        <v>-2.9629629629629672E-2</v>
      </c>
      <c r="W22" s="89">
        <f t="shared" si="4"/>
        <v>-0.31297709923664119</v>
      </c>
      <c r="X22" s="89">
        <f t="shared" si="4"/>
        <v>-0.1333333333333333</v>
      </c>
      <c r="Y22" s="89">
        <f t="shared" si="4"/>
        <v>0.17948717948717952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</v>
      </c>
      <c r="K23" s="89">
        <f t="shared" si="5"/>
        <v>0.39999999999999991</v>
      </c>
      <c r="L23" s="89">
        <f t="shared" si="5"/>
        <v>-0.1428571428571429</v>
      </c>
      <c r="M23" s="89">
        <f t="shared" si="5"/>
        <v>0</v>
      </c>
      <c r="N23" s="89">
        <f t="shared" si="5"/>
        <v>0.16666666666666674</v>
      </c>
      <c r="O23" s="89">
        <f t="shared" si="5"/>
        <v>0.4285714285714286</v>
      </c>
      <c r="P23" s="89">
        <f t="shared" si="5"/>
        <v>0.30000000000000004</v>
      </c>
      <c r="Q23" s="89">
        <f t="shared" si="5"/>
        <v>-7.6923076923076872E-2</v>
      </c>
      <c r="R23" s="89">
        <f t="shared" si="5"/>
        <v>-8.333333333333337E-2</v>
      </c>
      <c r="S23" s="89">
        <f t="shared" si="5"/>
        <v>-0.27272727272727271</v>
      </c>
      <c r="T23" s="89">
        <f t="shared" si="5"/>
        <v>0.125</v>
      </c>
      <c r="U23" s="89">
        <f t="shared" si="5"/>
        <v>0.33333333333333326</v>
      </c>
      <c r="V23" s="89">
        <f t="shared" si="5"/>
        <v>-8.333333333333337E-2</v>
      </c>
      <c r="W23" s="89">
        <f t="shared" si="5"/>
        <v>-0.72727272727272729</v>
      </c>
      <c r="X23" s="89">
        <f t="shared" si="5"/>
        <v>0.33333333333333326</v>
      </c>
      <c r="Y23" s="89">
        <f t="shared" si="5"/>
        <v>0.75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2.9850746268656716E-2</v>
      </c>
      <c r="J25" s="89">
        <f t="shared" si="6"/>
        <v>2.2613065326633167E-2</v>
      </c>
      <c r="K25" s="89">
        <f t="shared" si="6"/>
        <v>2.0125786163522012E-2</v>
      </c>
      <c r="L25" s="89">
        <f t="shared" si="6"/>
        <v>2.3031203566121844E-2</v>
      </c>
      <c r="M25" s="89">
        <f t="shared" si="6"/>
        <v>2.4774774774774775E-2</v>
      </c>
      <c r="N25" s="89">
        <f t="shared" si="6"/>
        <v>2.1939953810623556E-2</v>
      </c>
      <c r="O25" s="89">
        <f t="shared" si="6"/>
        <v>2.5094696969696968E-2</v>
      </c>
      <c r="P25" s="89">
        <f t="shared" si="6"/>
        <v>4.0166927490871154E-2</v>
      </c>
      <c r="Q25" s="89">
        <f t="shared" si="6"/>
        <v>4.2048293089092421E-2</v>
      </c>
      <c r="R25" s="89">
        <f t="shared" si="6"/>
        <v>4.3698085951607075E-2</v>
      </c>
      <c r="S25" s="89">
        <f t="shared" si="6"/>
        <v>5.9115523465703972E-2</v>
      </c>
      <c r="T25" s="89">
        <f t="shared" si="6"/>
        <v>5.6881463802704854E-2</v>
      </c>
      <c r="U25" s="89">
        <f t="shared" si="6"/>
        <v>5.2812071330589849E-2</v>
      </c>
      <c r="V25" s="89">
        <f t="shared" si="6"/>
        <v>5.9481037924151693E-2</v>
      </c>
      <c r="W25" s="89">
        <f t="shared" ref="W25:X25" si="7">W8/W5</f>
        <v>5.6797583081570999E-2</v>
      </c>
      <c r="X25" s="89">
        <f t="shared" si="7"/>
        <v>4.5040214477211793E-2</v>
      </c>
      <c r="Y25" s="89">
        <f t="shared" ref="Y25" si="8">Y8/Y5</f>
        <v>5.0470064324591786E-2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0.16783216783216784</v>
      </c>
      <c r="J26" s="89">
        <f t="shared" si="9"/>
        <v>0.14917127071823205</v>
      </c>
      <c r="K26" s="89">
        <f t="shared" si="9"/>
        <v>0.16243654822335024</v>
      </c>
      <c r="L26" s="89">
        <f t="shared" si="9"/>
        <v>0.13839285714285715</v>
      </c>
      <c r="M26" s="89">
        <f t="shared" si="9"/>
        <v>0.14285714285714285</v>
      </c>
      <c r="N26" s="89">
        <f t="shared" si="9"/>
        <v>0.12459016393442623</v>
      </c>
      <c r="O26" s="89">
        <f t="shared" si="9"/>
        <v>0.14095744680851063</v>
      </c>
      <c r="P26" s="89">
        <f t="shared" si="9"/>
        <v>0.21212121212121213</v>
      </c>
      <c r="Q26" s="89">
        <f t="shared" si="9"/>
        <v>0.24876847290640394</v>
      </c>
      <c r="R26" s="89">
        <f t="shared" si="9"/>
        <v>0.28074245939675174</v>
      </c>
      <c r="S26" s="89">
        <f t="shared" si="9"/>
        <v>0.30607476635514019</v>
      </c>
      <c r="T26" s="89">
        <f t="shared" si="9"/>
        <v>0.26829268292682928</v>
      </c>
      <c r="U26" s="89">
        <f t="shared" si="9"/>
        <v>0.30555555555555558</v>
      </c>
      <c r="V26" s="89">
        <f t="shared" si="9"/>
        <v>0.25913043478260872</v>
      </c>
      <c r="W26" s="89">
        <f t="shared" ref="W26:X26" si="10">W8/W7</f>
        <v>0.17836812144212524</v>
      </c>
      <c r="X26" s="89">
        <f t="shared" si="10"/>
        <v>0.17834394904458598</v>
      </c>
      <c r="Y26" s="89">
        <f t="shared" ref="Y26" si="11">Y8/Y7</f>
        <v>0.18923933209647495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0.25</v>
      </c>
      <c r="J28" s="89">
        <f t="shared" si="12"/>
        <v>0.22222222222222221</v>
      </c>
      <c r="K28" s="89">
        <f t="shared" si="12"/>
        <v>0.1875</v>
      </c>
      <c r="L28" s="89">
        <f t="shared" si="12"/>
        <v>0.22580645161290322</v>
      </c>
      <c r="M28" s="89">
        <f t="shared" si="12"/>
        <v>0.21212121212121213</v>
      </c>
      <c r="N28" s="89">
        <f t="shared" si="12"/>
        <v>0.23684210526315788</v>
      </c>
      <c r="O28" s="89">
        <f t="shared" si="12"/>
        <v>0.32075471698113206</v>
      </c>
      <c r="P28" s="89">
        <f t="shared" si="12"/>
        <v>0.44155844155844154</v>
      </c>
      <c r="Q28" s="89">
        <f t="shared" si="12"/>
        <v>0.53465346534653468</v>
      </c>
      <c r="R28" s="89">
        <f t="shared" si="12"/>
        <v>0.61157024793388426</v>
      </c>
      <c r="S28" s="89">
        <f t="shared" si="12"/>
        <v>0.70229007633587781</v>
      </c>
      <c r="T28" s="89">
        <f t="shared" si="12"/>
        <v>0.75524475524475521</v>
      </c>
      <c r="U28" s="89">
        <f t="shared" si="12"/>
        <v>0.72077922077922074</v>
      </c>
      <c r="V28" s="89">
        <f t="shared" si="12"/>
        <v>0.71140939597315433</v>
      </c>
      <c r="W28" s="89">
        <f t="shared" ref="W28:X28" si="13">W15/W8</f>
        <v>0.92553191489361697</v>
      </c>
      <c r="X28" s="89">
        <f t="shared" si="13"/>
        <v>0.8214285714285714</v>
      </c>
      <c r="Y28" s="89">
        <f t="shared" ref="Y28" si="14">Y15/Y8</f>
        <v>0.72549019607843135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0.20833333333333334</v>
      </c>
      <c r="J29" s="89">
        <f t="shared" si="15"/>
        <v>0.22222222222222221</v>
      </c>
      <c r="K29" s="89">
        <f t="shared" si="15"/>
        <v>0.25</v>
      </c>
      <c r="L29" s="89">
        <f t="shared" si="15"/>
        <v>0.19354838709677419</v>
      </c>
      <c r="M29" s="89">
        <f t="shared" si="15"/>
        <v>0.21212121212121213</v>
      </c>
      <c r="N29" s="89">
        <f t="shared" si="15"/>
        <v>0.18421052631578946</v>
      </c>
      <c r="O29" s="89">
        <f t="shared" si="15"/>
        <v>0.15094339622641509</v>
      </c>
      <c r="P29" s="89">
        <f t="shared" si="15"/>
        <v>0.1038961038961039</v>
      </c>
      <c r="Q29" s="89">
        <f t="shared" si="15"/>
        <v>7.9207920792079209E-2</v>
      </c>
      <c r="R29" s="89">
        <f t="shared" si="15"/>
        <v>6.6115702479338845E-2</v>
      </c>
      <c r="S29" s="89">
        <f t="shared" si="15"/>
        <v>4.5801526717557252E-2</v>
      </c>
      <c r="T29" s="89">
        <f t="shared" si="15"/>
        <v>3.4965034965034968E-2</v>
      </c>
      <c r="U29" s="89">
        <f t="shared" si="15"/>
        <v>3.896103896103896E-2</v>
      </c>
      <c r="V29" s="89">
        <f t="shared" si="15"/>
        <v>4.0268456375838924E-2</v>
      </c>
      <c r="W29" s="89">
        <f t="shared" ref="W29:X29" si="16">W10/W8</f>
        <v>1.0638297872340425E-2</v>
      </c>
      <c r="X29" s="89">
        <f t="shared" si="16"/>
        <v>2.3809523809523808E-2</v>
      </c>
      <c r="Y29" s="89">
        <f t="shared" ref="Y29" si="17">Y10/Y8</f>
        <v>2.9411764705882353E-2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1404</v>
      </c>
      <c r="J32" s="42">
        <v>1505</v>
      </c>
      <c r="K32" s="42">
        <v>1330</v>
      </c>
      <c r="L32" s="42">
        <v>1365</v>
      </c>
      <c r="M32" s="42">
        <v>1132</v>
      </c>
      <c r="N32" s="42">
        <v>2583</v>
      </c>
      <c r="O32" s="42">
        <v>1655</v>
      </c>
      <c r="P32" s="42">
        <v>1352</v>
      </c>
      <c r="Q32" s="42">
        <v>1296</v>
      </c>
      <c r="R32" s="42">
        <v>1223</v>
      </c>
      <c r="S32" s="42">
        <v>1420</v>
      </c>
      <c r="T32" s="42">
        <v>1338</v>
      </c>
      <c r="U32" s="42">
        <v>1460</v>
      </c>
      <c r="V32" s="42">
        <v>1328</v>
      </c>
      <c r="W32" s="42">
        <v>976</v>
      </c>
      <c r="X32" s="42">
        <v>1950</v>
      </c>
      <c r="Y32" s="42">
        <v>2946</v>
      </c>
    </row>
    <row r="33" spans="1:25" x14ac:dyDescent="0.3">
      <c r="A33" s="16" t="s">
        <v>116</v>
      </c>
      <c r="B33" s="42">
        <v>220</v>
      </c>
      <c r="C33" s="42">
        <v>258</v>
      </c>
      <c r="D33" s="42">
        <v>421</v>
      </c>
      <c r="E33" s="42">
        <v>424</v>
      </c>
      <c r="F33" s="68">
        <v>773</v>
      </c>
      <c r="G33" s="68">
        <v>485</v>
      </c>
      <c r="H33" s="68">
        <v>558</v>
      </c>
      <c r="I33" s="68">
        <v>911</v>
      </c>
      <c r="J33" s="68">
        <v>1042</v>
      </c>
      <c r="K33" s="68">
        <v>854</v>
      </c>
      <c r="L33" s="68">
        <v>908</v>
      </c>
      <c r="M33" s="68">
        <v>776</v>
      </c>
      <c r="N33" s="68">
        <v>2212</v>
      </c>
      <c r="O33" s="68">
        <v>1357</v>
      </c>
      <c r="P33" s="68">
        <v>1027</v>
      </c>
      <c r="Q33" s="68">
        <v>977</v>
      </c>
      <c r="R33" s="42">
        <v>910</v>
      </c>
      <c r="S33" s="42">
        <v>1126</v>
      </c>
      <c r="T33" s="42">
        <v>1067</v>
      </c>
      <c r="U33" s="42">
        <v>1271</v>
      </c>
      <c r="V33" s="42">
        <v>1146</v>
      </c>
      <c r="W33" s="42">
        <v>814</v>
      </c>
      <c r="X33" s="42">
        <v>1752</v>
      </c>
      <c r="Y33" s="42">
        <v>2712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494</v>
      </c>
      <c r="J34" s="68">
        <v>463</v>
      </c>
      <c r="K34" s="68">
        <v>477</v>
      </c>
      <c r="L34" s="68">
        <v>457</v>
      </c>
      <c r="M34" s="68">
        <v>356</v>
      </c>
      <c r="N34" s="68">
        <v>370</v>
      </c>
      <c r="O34" s="68">
        <v>298</v>
      </c>
      <c r="P34" s="68">
        <v>325</v>
      </c>
      <c r="Q34" s="42">
        <v>319</v>
      </c>
      <c r="R34" s="42">
        <v>313</v>
      </c>
      <c r="S34" s="42">
        <v>293</v>
      </c>
      <c r="T34" s="42">
        <v>271</v>
      </c>
      <c r="U34" s="42">
        <v>188</v>
      </c>
      <c r="V34" s="42">
        <v>182</v>
      </c>
      <c r="W34" s="42">
        <v>162</v>
      </c>
      <c r="X34" s="42">
        <v>198</v>
      </c>
      <c r="Y34" s="42">
        <v>234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17</v>
      </c>
      <c r="J35" s="3">
        <f t="shared" si="18"/>
        <v>24</v>
      </c>
      <c r="K35" s="3">
        <f t="shared" si="18"/>
        <v>23</v>
      </c>
      <c r="L35" s="3">
        <f t="shared" si="18"/>
        <v>26</v>
      </c>
      <c r="M35" s="3">
        <f t="shared" si="18"/>
        <v>20</v>
      </c>
      <c r="N35" s="3">
        <f t="shared" si="18"/>
        <v>18</v>
      </c>
      <c r="O35" s="3">
        <f t="shared" si="18"/>
        <v>17</v>
      </c>
      <c r="P35" s="3">
        <f t="shared" si="18"/>
        <v>20</v>
      </c>
      <c r="Q35" s="3">
        <f t="shared" si="18"/>
        <v>24</v>
      </c>
      <c r="R35" s="3">
        <f t="shared" si="18"/>
        <v>26</v>
      </c>
      <c r="S35" s="3">
        <f t="shared" si="18"/>
        <v>22</v>
      </c>
      <c r="T35" s="3">
        <f t="shared" si="18"/>
        <v>22</v>
      </c>
      <c r="U35" s="3">
        <f t="shared" si="18"/>
        <v>23</v>
      </c>
      <c r="V35" s="3">
        <f t="shared" si="18"/>
        <v>25</v>
      </c>
      <c r="W35" s="3">
        <f t="shared" ref="W35:X35" si="19">W36+W44</f>
        <v>5</v>
      </c>
      <c r="X35" s="3">
        <f t="shared" si="19"/>
        <v>9</v>
      </c>
      <c r="Y35" s="3">
        <f t="shared" ref="Y35" si="20">Y36+Y44</f>
        <v>17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16</v>
      </c>
      <c r="J36" s="68">
        <v>23</v>
      </c>
      <c r="K36" s="68">
        <v>21</v>
      </c>
      <c r="L36" s="68">
        <v>24</v>
      </c>
      <c r="M36" s="68">
        <v>17</v>
      </c>
      <c r="N36" s="68">
        <v>15</v>
      </c>
      <c r="O36" s="68">
        <v>14</v>
      </c>
      <c r="P36" s="68">
        <v>17</v>
      </c>
      <c r="Q36" s="68">
        <v>22</v>
      </c>
      <c r="R36" s="42">
        <v>24</v>
      </c>
      <c r="S36" s="42">
        <v>19</v>
      </c>
      <c r="T36" s="42">
        <v>15</v>
      </c>
      <c r="U36" s="42">
        <v>15</v>
      </c>
      <c r="V36" s="42">
        <v>17</v>
      </c>
      <c r="W36" s="42">
        <v>3</v>
      </c>
      <c r="X36" s="42">
        <v>6</v>
      </c>
      <c r="Y36" s="42">
        <v>8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6</v>
      </c>
      <c r="J37" s="68">
        <v>8</v>
      </c>
      <c r="K37" s="68">
        <v>7</v>
      </c>
      <c r="L37" s="68">
        <v>7</v>
      </c>
      <c r="M37" s="68">
        <v>5</v>
      </c>
      <c r="N37" s="68">
        <v>5</v>
      </c>
      <c r="O37" s="68">
        <v>4</v>
      </c>
      <c r="P37" s="68">
        <v>4</v>
      </c>
      <c r="Q37" s="68">
        <v>6</v>
      </c>
      <c r="R37" s="42">
        <v>6</v>
      </c>
      <c r="S37" s="42">
        <v>4</v>
      </c>
      <c r="T37" s="42">
        <v>3</v>
      </c>
      <c r="U37" s="42">
        <v>2</v>
      </c>
      <c r="V37" s="42">
        <v>2</v>
      </c>
      <c r="W37" s="42" t="s">
        <v>18</v>
      </c>
      <c r="X37" s="42">
        <v>1</v>
      </c>
      <c r="Y37" s="42">
        <v>1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6</v>
      </c>
      <c r="J39" s="68">
        <v>8</v>
      </c>
      <c r="K39" s="68">
        <v>7</v>
      </c>
      <c r="L39" s="68">
        <v>7</v>
      </c>
      <c r="M39" s="68">
        <v>5</v>
      </c>
      <c r="N39" s="68">
        <v>5</v>
      </c>
      <c r="O39" s="68">
        <v>4</v>
      </c>
      <c r="P39" s="68">
        <v>4</v>
      </c>
      <c r="Q39" s="68">
        <v>6</v>
      </c>
      <c r="R39" s="42">
        <v>6</v>
      </c>
      <c r="S39" s="42">
        <v>4</v>
      </c>
      <c r="T39" s="42">
        <v>3</v>
      </c>
      <c r="U39" s="42">
        <v>2</v>
      </c>
      <c r="V39" s="42">
        <v>2</v>
      </c>
      <c r="W39" s="42" t="s">
        <v>18</v>
      </c>
      <c r="X39" s="42">
        <v>1</v>
      </c>
      <c r="Y39" s="42">
        <v>1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10</v>
      </c>
      <c r="J40" s="68">
        <v>14</v>
      </c>
      <c r="K40" s="68">
        <v>13</v>
      </c>
      <c r="L40" s="68">
        <v>16</v>
      </c>
      <c r="M40" s="68">
        <v>12</v>
      </c>
      <c r="N40" s="68">
        <v>11</v>
      </c>
      <c r="O40" s="68">
        <v>10</v>
      </c>
      <c r="P40" s="68">
        <v>13</v>
      </c>
      <c r="Q40" s="68">
        <v>16</v>
      </c>
      <c r="R40" s="42">
        <v>18</v>
      </c>
      <c r="S40" s="42">
        <v>15</v>
      </c>
      <c r="T40" s="42">
        <v>12</v>
      </c>
      <c r="U40" s="42">
        <v>12</v>
      </c>
      <c r="V40" s="42">
        <v>14</v>
      </c>
      <c r="W40" s="42">
        <v>3</v>
      </c>
      <c r="X40" s="42">
        <v>5</v>
      </c>
      <c r="Y40" s="42">
        <v>7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 t="s">
        <v>18</v>
      </c>
      <c r="J42" s="68" t="s">
        <v>18</v>
      </c>
      <c r="K42" s="68" t="s">
        <v>18</v>
      </c>
      <c r="L42" s="68" t="s">
        <v>18</v>
      </c>
      <c r="M42" s="68">
        <v>1</v>
      </c>
      <c r="N42" s="68">
        <v>1</v>
      </c>
      <c r="O42" s="68">
        <v>1</v>
      </c>
      <c r="P42" s="68">
        <v>1</v>
      </c>
      <c r="Q42" s="68">
        <v>2</v>
      </c>
      <c r="R42" s="42">
        <v>2</v>
      </c>
      <c r="S42" s="42">
        <v>2</v>
      </c>
      <c r="T42" s="42">
        <v>2</v>
      </c>
      <c r="U42" s="42">
        <v>3</v>
      </c>
      <c r="V42" s="42">
        <v>3</v>
      </c>
      <c r="W42" s="42">
        <v>1</v>
      </c>
      <c r="X42" s="42">
        <v>1</v>
      </c>
      <c r="Y42" s="42">
        <v>1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10</v>
      </c>
      <c r="J43" s="68">
        <v>14</v>
      </c>
      <c r="K43" s="68">
        <v>13</v>
      </c>
      <c r="L43" s="68">
        <v>16</v>
      </c>
      <c r="M43" s="68">
        <v>11</v>
      </c>
      <c r="N43" s="68">
        <v>10</v>
      </c>
      <c r="O43" s="68">
        <v>9</v>
      </c>
      <c r="P43" s="68">
        <v>11</v>
      </c>
      <c r="Q43" s="68">
        <v>15</v>
      </c>
      <c r="R43" s="42">
        <v>16</v>
      </c>
      <c r="S43" s="42">
        <v>13</v>
      </c>
      <c r="T43" s="42">
        <v>10</v>
      </c>
      <c r="U43" s="42">
        <v>10</v>
      </c>
      <c r="V43" s="42">
        <v>11</v>
      </c>
      <c r="W43" s="42">
        <v>2</v>
      </c>
      <c r="X43" s="42">
        <v>4</v>
      </c>
      <c r="Y43" s="42">
        <v>5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</v>
      </c>
      <c r="J44" s="68">
        <v>1</v>
      </c>
      <c r="K44" s="68">
        <v>2</v>
      </c>
      <c r="L44" s="68">
        <v>2</v>
      </c>
      <c r="M44" s="68">
        <v>3</v>
      </c>
      <c r="N44" s="68">
        <v>3</v>
      </c>
      <c r="O44" s="68">
        <v>3</v>
      </c>
      <c r="P44" s="68">
        <v>3</v>
      </c>
      <c r="Q44" s="68">
        <v>2</v>
      </c>
      <c r="R44" s="42">
        <v>2</v>
      </c>
      <c r="S44" s="42">
        <v>3</v>
      </c>
      <c r="T44" s="42">
        <v>7</v>
      </c>
      <c r="U44" s="42">
        <v>8</v>
      </c>
      <c r="V44" s="42">
        <v>8</v>
      </c>
      <c r="W44" s="42">
        <v>2</v>
      </c>
      <c r="X44" s="42">
        <v>3</v>
      </c>
      <c r="Y44" s="42">
        <v>9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0.41176470588235303</v>
      </c>
      <c r="K46" s="65">
        <f t="shared" si="21"/>
        <v>-4.166666666666663E-2</v>
      </c>
      <c r="L46" s="65">
        <f t="shared" si="21"/>
        <v>0.13043478260869557</v>
      </c>
      <c r="M46" s="65">
        <f t="shared" si="21"/>
        <v>-0.23076923076923073</v>
      </c>
      <c r="N46" s="65">
        <f t="shared" si="21"/>
        <v>-9.9999999999999978E-2</v>
      </c>
      <c r="O46" s="65">
        <f t="shared" si="21"/>
        <v>-5.555555555555558E-2</v>
      </c>
      <c r="P46" s="65">
        <f t="shared" si="21"/>
        <v>0.17647058823529416</v>
      </c>
      <c r="Q46" s="65">
        <f t="shared" si="21"/>
        <v>0.19999999999999996</v>
      </c>
      <c r="R46" s="65">
        <f t="shared" si="21"/>
        <v>8.3333333333333259E-2</v>
      </c>
      <c r="S46" s="65">
        <f t="shared" si="21"/>
        <v>-0.15384615384615385</v>
      </c>
      <c r="T46" s="65">
        <f t="shared" si="21"/>
        <v>0</v>
      </c>
      <c r="U46" s="65">
        <f t="shared" si="21"/>
        <v>4.5454545454545414E-2</v>
      </c>
      <c r="V46" s="65">
        <f t="shared" si="21"/>
        <v>8.6956521739130377E-2</v>
      </c>
      <c r="W46" s="65">
        <f t="shared" si="21"/>
        <v>-0.8</v>
      </c>
      <c r="X46" s="65">
        <f t="shared" si="21"/>
        <v>0.8</v>
      </c>
      <c r="Y46" s="65">
        <f t="shared" si="21"/>
        <v>0.88888888888888884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0.4375</v>
      </c>
      <c r="K47" s="65">
        <f t="shared" si="21"/>
        <v>-8.6956521739130488E-2</v>
      </c>
      <c r="L47" s="65">
        <f t="shared" si="21"/>
        <v>0.14285714285714279</v>
      </c>
      <c r="M47" s="65">
        <f t="shared" si="21"/>
        <v>-0.29166666666666663</v>
      </c>
      <c r="N47" s="65">
        <f t="shared" si="21"/>
        <v>-0.11764705882352944</v>
      </c>
      <c r="O47" s="65">
        <f t="shared" si="21"/>
        <v>-6.6666666666666652E-2</v>
      </c>
      <c r="P47" s="65">
        <f t="shared" si="21"/>
        <v>0.21428571428571419</v>
      </c>
      <c r="Q47" s="65">
        <f t="shared" si="21"/>
        <v>0.29411764705882359</v>
      </c>
      <c r="R47" s="65">
        <f t="shared" si="21"/>
        <v>9.0909090909090828E-2</v>
      </c>
      <c r="S47" s="65">
        <f t="shared" si="21"/>
        <v>-0.20833333333333337</v>
      </c>
      <c r="T47" s="65">
        <f t="shared" si="21"/>
        <v>-0.21052631578947367</v>
      </c>
      <c r="U47" s="65">
        <f t="shared" si="21"/>
        <v>0</v>
      </c>
      <c r="V47" s="65">
        <f t="shared" si="21"/>
        <v>0.1333333333333333</v>
      </c>
      <c r="W47" s="65">
        <f t="shared" si="21"/>
        <v>-0.82352941176470584</v>
      </c>
      <c r="X47" s="65">
        <f t="shared" si="21"/>
        <v>1</v>
      </c>
      <c r="Y47" s="65">
        <f t="shared" si="21"/>
        <v>0.33333333333333326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0.33333333333333326</v>
      </c>
      <c r="K48" s="65">
        <f t="shared" si="21"/>
        <v>-0.125</v>
      </c>
      <c r="L48" s="65">
        <f t="shared" si="21"/>
        <v>0</v>
      </c>
      <c r="M48" s="65">
        <f t="shared" si="21"/>
        <v>-0.2857142857142857</v>
      </c>
      <c r="N48" s="65">
        <f t="shared" si="21"/>
        <v>0</v>
      </c>
      <c r="O48" s="65">
        <f t="shared" si="21"/>
        <v>-0.19999999999999996</v>
      </c>
      <c r="P48" s="65">
        <f t="shared" si="21"/>
        <v>0</v>
      </c>
      <c r="Q48" s="65">
        <f t="shared" si="21"/>
        <v>0.5</v>
      </c>
      <c r="R48" s="65">
        <f t="shared" si="21"/>
        <v>0</v>
      </c>
      <c r="S48" s="65">
        <f t="shared" si="21"/>
        <v>-0.33333333333333337</v>
      </c>
      <c r="T48" s="65">
        <f t="shared" si="21"/>
        <v>-0.25</v>
      </c>
      <c r="U48" s="65">
        <f t="shared" si="21"/>
        <v>-0.33333333333333337</v>
      </c>
      <c r="V48" s="65">
        <f t="shared" si="21"/>
        <v>0</v>
      </c>
      <c r="W48" s="65" t="s">
        <v>3</v>
      </c>
      <c r="X48" s="65" t="s">
        <v>3</v>
      </c>
      <c r="Y48" s="65" t="s">
        <v>3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0.39999999999999991</v>
      </c>
      <c r="K49" s="65">
        <f t="shared" si="22"/>
        <v>-7.1428571428571397E-2</v>
      </c>
      <c r="L49" s="65">
        <f t="shared" si="22"/>
        <v>0.23076923076923084</v>
      </c>
      <c r="M49" s="65">
        <f t="shared" si="22"/>
        <v>-0.25</v>
      </c>
      <c r="N49" s="65">
        <f t="shared" si="22"/>
        <v>-8.333333333333337E-2</v>
      </c>
      <c r="O49" s="65">
        <f t="shared" si="22"/>
        <v>-9.0909090909090939E-2</v>
      </c>
      <c r="P49" s="65">
        <f t="shared" si="22"/>
        <v>0.30000000000000004</v>
      </c>
      <c r="Q49" s="65">
        <f t="shared" si="22"/>
        <v>0.23076923076923084</v>
      </c>
      <c r="R49" s="65">
        <f t="shared" si="22"/>
        <v>0.125</v>
      </c>
      <c r="S49" s="65">
        <f t="shared" si="22"/>
        <v>-0.16666666666666663</v>
      </c>
      <c r="T49" s="65">
        <f t="shared" si="22"/>
        <v>-0.19999999999999996</v>
      </c>
      <c r="U49" s="65">
        <f t="shared" si="22"/>
        <v>0</v>
      </c>
      <c r="V49" s="65">
        <f t="shared" si="22"/>
        <v>0.16666666666666674</v>
      </c>
      <c r="W49" s="65">
        <f t="shared" si="22"/>
        <v>-0.7857142857142857</v>
      </c>
      <c r="X49" s="65">
        <f t="shared" si="22"/>
        <v>0.66666666666666674</v>
      </c>
      <c r="Y49" s="65">
        <f t="shared" si="22"/>
        <v>0.39999999999999991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</v>
      </c>
      <c r="K50" s="88">
        <f t="shared" si="23"/>
        <v>1</v>
      </c>
      <c r="L50" s="88">
        <f t="shared" si="23"/>
        <v>0</v>
      </c>
      <c r="M50" s="88">
        <f t="shared" si="23"/>
        <v>0.5</v>
      </c>
      <c r="N50" s="88">
        <f t="shared" si="23"/>
        <v>0</v>
      </c>
      <c r="O50" s="88">
        <f t="shared" si="23"/>
        <v>0</v>
      </c>
      <c r="P50" s="88">
        <f t="shared" si="23"/>
        <v>0</v>
      </c>
      <c r="Q50" s="88">
        <f t="shared" si="23"/>
        <v>-0.33333333333333337</v>
      </c>
      <c r="R50" s="88">
        <f t="shared" si="23"/>
        <v>0</v>
      </c>
      <c r="S50" s="88">
        <f t="shared" si="23"/>
        <v>0.5</v>
      </c>
      <c r="T50" s="88">
        <f t="shared" si="23"/>
        <v>1.3333333333333335</v>
      </c>
      <c r="U50" s="88">
        <f t="shared" si="23"/>
        <v>0.14285714285714279</v>
      </c>
      <c r="V50" s="88">
        <f t="shared" si="23"/>
        <v>0</v>
      </c>
      <c r="W50" s="88">
        <f t="shared" si="23"/>
        <v>-0.75</v>
      </c>
      <c r="X50" s="88">
        <f t="shared" si="23"/>
        <v>0.5</v>
      </c>
      <c r="Y50" s="88">
        <f t="shared" si="23"/>
        <v>2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1.2108262108262107E-2</v>
      </c>
      <c r="J52" s="65">
        <f t="shared" si="24"/>
        <v>1.5946843853820596E-2</v>
      </c>
      <c r="K52" s="65">
        <f t="shared" si="24"/>
        <v>1.7293233082706767E-2</v>
      </c>
      <c r="L52" s="65">
        <f t="shared" si="24"/>
        <v>1.9047619047619049E-2</v>
      </c>
      <c r="M52" s="65">
        <f t="shared" si="24"/>
        <v>1.7667844522968199E-2</v>
      </c>
      <c r="N52" s="65">
        <f t="shared" si="24"/>
        <v>6.9686411149825784E-3</v>
      </c>
      <c r="O52" s="65">
        <f t="shared" si="24"/>
        <v>1.0271903323262841E-2</v>
      </c>
      <c r="P52" s="65">
        <f t="shared" si="24"/>
        <v>1.4792899408284023E-2</v>
      </c>
      <c r="Q52" s="65">
        <f t="shared" si="24"/>
        <v>1.8518518518518517E-2</v>
      </c>
      <c r="R52" s="65">
        <f t="shared" si="24"/>
        <v>2.1259198691741619E-2</v>
      </c>
      <c r="S52" s="65">
        <f t="shared" si="24"/>
        <v>1.5492957746478873E-2</v>
      </c>
      <c r="T52" s="65">
        <f t="shared" si="24"/>
        <v>1.6442451420029897E-2</v>
      </c>
      <c r="U52" s="65">
        <f t="shared" si="24"/>
        <v>1.5753424657534248E-2</v>
      </c>
      <c r="V52" s="65">
        <f t="shared" si="24"/>
        <v>1.8825301204819279E-2</v>
      </c>
      <c r="W52" s="65">
        <f t="shared" ref="W52:X52" si="25">W35/W32</f>
        <v>5.1229508196721308E-3</v>
      </c>
      <c r="X52" s="65">
        <f t="shared" si="25"/>
        <v>4.6153846153846158E-3</v>
      </c>
      <c r="Y52" s="65">
        <f t="shared" ref="Y52" si="26">Y35/Y32</f>
        <v>5.7705363204344877E-3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3.4412955465587043E-2</v>
      </c>
      <c r="J53" s="88">
        <f t="shared" si="27"/>
        <v>5.183585313174946E-2</v>
      </c>
      <c r="K53" s="88">
        <f t="shared" si="27"/>
        <v>4.8218029350104823E-2</v>
      </c>
      <c r="L53" s="88">
        <f t="shared" si="27"/>
        <v>5.689277899343545E-2</v>
      </c>
      <c r="M53" s="88">
        <f t="shared" si="27"/>
        <v>5.6179775280898875E-2</v>
      </c>
      <c r="N53" s="88">
        <f t="shared" si="27"/>
        <v>4.8648648648648651E-2</v>
      </c>
      <c r="O53" s="88">
        <f t="shared" si="27"/>
        <v>5.7046979865771813E-2</v>
      </c>
      <c r="P53" s="88">
        <f t="shared" si="27"/>
        <v>6.1538461538461542E-2</v>
      </c>
      <c r="Q53" s="88">
        <f t="shared" si="27"/>
        <v>7.5235109717868343E-2</v>
      </c>
      <c r="R53" s="88">
        <f t="shared" si="27"/>
        <v>8.3067092651757185E-2</v>
      </c>
      <c r="S53" s="88">
        <f t="shared" si="27"/>
        <v>7.5085324232081918E-2</v>
      </c>
      <c r="T53" s="88">
        <f t="shared" si="27"/>
        <v>8.1180811808118078E-2</v>
      </c>
      <c r="U53" s="88">
        <f t="shared" si="27"/>
        <v>0.12234042553191489</v>
      </c>
      <c r="V53" s="88">
        <f t="shared" si="27"/>
        <v>0.13736263736263737</v>
      </c>
      <c r="W53" s="88">
        <f t="shared" ref="W53:X53" si="28">W35/W34</f>
        <v>3.0864197530864196E-2</v>
      </c>
      <c r="X53" s="88">
        <f t="shared" si="28"/>
        <v>4.5454545454545456E-2</v>
      </c>
      <c r="Y53" s="88">
        <f t="shared" ref="Y53" si="29">Y35/Y34</f>
        <v>7.2649572649572655E-2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65" t="s">
        <v>3</v>
      </c>
      <c r="J55" s="65" t="s">
        <v>3</v>
      </c>
      <c r="K55" s="65" t="s">
        <v>3</v>
      </c>
      <c r="L55" s="65" t="s">
        <v>3</v>
      </c>
      <c r="M55" s="88">
        <f t="shared" ref="M55:V55" si="30">M42/M35</f>
        <v>0.05</v>
      </c>
      <c r="N55" s="88">
        <f t="shared" si="30"/>
        <v>5.5555555555555552E-2</v>
      </c>
      <c r="O55" s="88">
        <f t="shared" si="30"/>
        <v>5.8823529411764705E-2</v>
      </c>
      <c r="P55" s="88">
        <f t="shared" si="30"/>
        <v>0.05</v>
      </c>
      <c r="Q55" s="88">
        <f t="shared" si="30"/>
        <v>8.3333333333333329E-2</v>
      </c>
      <c r="R55" s="88">
        <f t="shared" si="30"/>
        <v>7.6923076923076927E-2</v>
      </c>
      <c r="S55" s="88">
        <f t="shared" si="30"/>
        <v>9.0909090909090912E-2</v>
      </c>
      <c r="T55" s="88">
        <f t="shared" si="30"/>
        <v>9.0909090909090912E-2</v>
      </c>
      <c r="U55" s="88">
        <f t="shared" si="30"/>
        <v>0.13043478260869565</v>
      </c>
      <c r="V55" s="88">
        <f t="shared" si="30"/>
        <v>0.12</v>
      </c>
      <c r="W55" s="88">
        <f t="shared" ref="W55:X55" si="31">W42/W35</f>
        <v>0.2</v>
      </c>
      <c r="X55" s="88">
        <f t="shared" si="31"/>
        <v>0.1111111111111111</v>
      </c>
      <c r="Y55" s="88">
        <f t="shared" ref="Y55" si="32">Y42/Y35</f>
        <v>5.8823529411764705E-2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X56" si="33">I37/I35</f>
        <v>0.35294117647058826</v>
      </c>
      <c r="J56" s="65">
        <f t="shared" si="33"/>
        <v>0.33333333333333331</v>
      </c>
      <c r="K56" s="65">
        <f t="shared" si="33"/>
        <v>0.30434782608695654</v>
      </c>
      <c r="L56" s="65">
        <f t="shared" si="33"/>
        <v>0.26923076923076922</v>
      </c>
      <c r="M56" s="65">
        <f t="shared" si="33"/>
        <v>0.25</v>
      </c>
      <c r="N56" s="65">
        <f t="shared" si="33"/>
        <v>0.27777777777777779</v>
      </c>
      <c r="O56" s="65">
        <f t="shared" si="33"/>
        <v>0.23529411764705882</v>
      </c>
      <c r="P56" s="65">
        <f t="shared" si="33"/>
        <v>0.2</v>
      </c>
      <c r="Q56" s="65">
        <f t="shared" si="33"/>
        <v>0.25</v>
      </c>
      <c r="R56" s="65">
        <f t="shared" si="33"/>
        <v>0.23076923076923078</v>
      </c>
      <c r="S56" s="65">
        <f t="shared" si="33"/>
        <v>0.18181818181818182</v>
      </c>
      <c r="T56" s="65">
        <f t="shared" si="33"/>
        <v>0.13636363636363635</v>
      </c>
      <c r="U56" s="65">
        <f t="shared" si="33"/>
        <v>8.6956521739130432E-2</v>
      </c>
      <c r="V56" s="65">
        <f t="shared" si="33"/>
        <v>0.08</v>
      </c>
      <c r="W56" s="65" t="s">
        <v>3</v>
      </c>
      <c r="X56" s="65">
        <f t="shared" si="33"/>
        <v>0.1111111111111111</v>
      </c>
      <c r="Y56" s="65">
        <f t="shared" ref="Y56" si="34">Y37/Y35</f>
        <v>5.8823529411764705E-2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7</v>
      </c>
      <c r="J59" s="42">
        <f t="shared" si="35"/>
        <v>3</v>
      </c>
      <c r="K59" s="42">
        <f t="shared" si="35"/>
        <v>9</v>
      </c>
      <c r="L59" s="42">
        <f t="shared" si="35"/>
        <v>5</v>
      </c>
      <c r="M59" s="42">
        <f t="shared" si="35"/>
        <v>13</v>
      </c>
      <c r="N59" s="42">
        <f t="shared" si="35"/>
        <v>20</v>
      </c>
      <c r="O59" s="42">
        <f t="shared" si="35"/>
        <v>36</v>
      </c>
      <c r="P59" s="42">
        <f t="shared" si="35"/>
        <v>57</v>
      </c>
      <c r="Q59" s="42">
        <f t="shared" si="35"/>
        <v>77</v>
      </c>
      <c r="R59" s="42">
        <f t="shared" si="35"/>
        <v>95</v>
      </c>
      <c r="S59" s="42">
        <f t="shared" si="35"/>
        <v>109</v>
      </c>
      <c r="T59" s="42">
        <f t="shared" si="35"/>
        <v>121</v>
      </c>
      <c r="U59" s="42">
        <f t="shared" si="35"/>
        <v>131</v>
      </c>
      <c r="V59" s="42">
        <f t="shared" si="35"/>
        <v>124</v>
      </c>
      <c r="W59" s="42">
        <f t="shared" ref="W59:X59" si="36">W8-W35</f>
        <v>89</v>
      </c>
      <c r="X59" s="42">
        <f t="shared" si="36"/>
        <v>75</v>
      </c>
      <c r="Y59" s="42">
        <f t="shared" ref="Y59" si="37">Y8-Y35</f>
        <v>85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8">(J59-I59)/ABS(I59)</f>
        <v>-0.5714285714285714</v>
      </c>
      <c r="K61" s="87">
        <f t="shared" si="38"/>
        <v>2</v>
      </c>
      <c r="L61" s="87">
        <f t="shared" si="38"/>
        <v>-0.44444444444444442</v>
      </c>
      <c r="M61" s="87">
        <f t="shared" si="38"/>
        <v>1.6</v>
      </c>
      <c r="N61" s="87">
        <f t="shared" si="38"/>
        <v>0.53846153846153844</v>
      </c>
      <c r="O61" s="87">
        <f t="shared" si="38"/>
        <v>0.8</v>
      </c>
      <c r="P61" s="87">
        <f t="shared" si="38"/>
        <v>0.58333333333333337</v>
      </c>
      <c r="Q61" s="87">
        <f t="shared" si="38"/>
        <v>0.35087719298245612</v>
      </c>
      <c r="R61" s="87">
        <f t="shared" si="38"/>
        <v>0.23376623376623376</v>
      </c>
      <c r="S61" s="87">
        <f t="shared" si="38"/>
        <v>0.14736842105263157</v>
      </c>
      <c r="T61" s="87">
        <f t="shared" si="38"/>
        <v>0.11009174311926606</v>
      </c>
      <c r="U61" s="87">
        <f t="shared" si="38"/>
        <v>8.2644628099173556E-2</v>
      </c>
      <c r="V61" s="87">
        <f t="shared" si="38"/>
        <v>-5.3435114503816793E-2</v>
      </c>
      <c r="W61" s="87">
        <f t="shared" si="38"/>
        <v>-0.28225806451612906</v>
      </c>
      <c r="X61" s="87">
        <f t="shared" si="38"/>
        <v>-0.15730337078651685</v>
      </c>
      <c r="Y61" s="87">
        <f t="shared" si="38"/>
        <v>0.13333333333333333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227" priority="19" stopIfTrue="1" operator="lessThan">
      <formula>0</formula>
    </cfRule>
  </conditionalFormatting>
  <conditionalFormatting sqref="B19:V24 W19:Y29 I25:V26 B27:V27 I28:V29 Z34:HI35 Z51:HI53 M55:V55 W55:Y56 I56:V56">
    <cfRule type="cellIs" dxfId="226" priority="21" stopIfTrue="1" operator="lessThan">
      <formula>0</formula>
    </cfRule>
  </conditionalFormatting>
  <conditionalFormatting sqref="B48:Y51 B54:Y54 A57:U57 I59:Y59">
    <cfRule type="cellIs" dxfId="225" priority="4" stopIfTrue="1" operator="lessThan">
      <formula>0</formula>
    </cfRule>
  </conditionalFormatting>
  <conditionalFormatting sqref="C50:I50 B50:B51 I52:Y53">
    <cfRule type="cellIs" dxfId="224" priority="18" stopIfTrue="1" operator="lessThan">
      <formula>0</formula>
    </cfRule>
  </conditionalFormatting>
  <conditionalFormatting sqref="C19:Y23">
    <cfRule type="cellIs" dxfId="223" priority="2" operator="lessThan">
      <formula>0</formula>
    </cfRule>
  </conditionalFormatting>
  <conditionalFormatting sqref="J46:Y50">
    <cfRule type="cellIs" dxfId="222" priority="1" operator="lessThan">
      <formula>0</formula>
    </cfRule>
  </conditionalFormatting>
  <conditionalFormatting sqref="J61:Y61">
    <cfRule type="cellIs" dxfId="221" priority="3" stopIfTrue="1" operator="lessThan">
      <formula>0</formula>
    </cfRule>
  </conditionalFormatting>
  <conditionalFormatting sqref="M34:P34">
    <cfRule type="cellIs" dxfId="220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106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22633</v>
      </c>
      <c r="C5" s="42">
        <v>24877</v>
      </c>
      <c r="D5" s="42">
        <v>24018</v>
      </c>
      <c r="E5" s="42">
        <v>25290</v>
      </c>
      <c r="F5" s="42">
        <v>25883</v>
      </c>
      <c r="G5" s="42">
        <v>31669</v>
      </c>
      <c r="H5" s="42">
        <v>35659</v>
      </c>
      <c r="I5" s="42">
        <v>43918</v>
      </c>
      <c r="J5" s="42">
        <v>55355</v>
      </c>
      <c r="K5" s="42">
        <v>63791</v>
      </c>
      <c r="L5" s="42">
        <v>54699</v>
      </c>
      <c r="M5" s="42">
        <v>64884</v>
      </c>
      <c r="N5" s="42">
        <v>71561</v>
      </c>
      <c r="O5" s="42">
        <v>74263</v>
      </c>
      <c r="P5" s="42">
        <v>82615</v>
      </c>
      <c r="Q5" s="42">
        <v>89655</v>
      </c>
      <c r="R5" s="42">
        <v>83416</v>
      </c>
      <c r="S5" s="42">
        <v>79958</v>
      </c>
      <c r="T5" s="42">
        <v>87288</v>
      </c>
      <c r="U5" s="42">
        <v>87869</v>
      </c>
      <c r="V5" s="42">
        <v>93113</v>
      </c>
      <c r="W5" s="42">
        <v>89038</v>
      </c>
      <c r="X5" s="42">
        <v>102256</v>
      </c>
      <c r="Y5" s="42">
        <v>108596</v>
      </c>
    </row>
    <row r="6" spans="1:25" x14ac:dyDescent="0.3">
      <c r="A6" s="67" t="s">
        <v>113</v>
      </c>
      <c r="B6" s="42">
        <v>10353</v>
      </c>
      <c r="C6" s="42">
        <v>11536</v>
      </c>
      <c r="D6" s="42">
        <v>11207</v>
      </c>
      <c r="E6" s="42">
        <v>11180</v>
      </c>
      <c r="F6" s="68">
        <v>11648</v>
      </c>
      <c r="G6" s="68">
        <v>12656</v>
      </c>
      <c r="H6" s="68">
        <v>15381</v>
      </c>
      <c r="I6" s="68">
        <v>17831</v>
      </c>
      <c r="J6" s="68">
        <v>20218</v>
      </c>
      <c r="K6" s="68">
        <v>24365</v>
      </c>
      <c r="L6" s="68">
        <v>18769</v>
      </c>
      <c r="M6" s="68">
        <v>22266</v>
      </c>
      <c r="N6" s="68">
        <v>23101</v>
      </c>
      <c r="O6" s="68">
        <v>22876</v>
      </c>
      <c r="P6" s="68">
        <v>23903</v>
      </c>
      <c r="Q6" s="68">
        <v>25193</v>
      </c>
      <c r="R6" s="42">
        <v>21973</v>
      </c>
      <c r="S6" s="42">
        <v>21647</v>
      </c>
      <c r="T6" s="42">
        <v>23908</v>
      </c>
      <c r="U6" s="42">
        <v>26295</v>
      </c>
      <c r="V6" s="42">
        <v>26857</v>
      </c>
      <c r="W6" s="42">
        <v>21073</v>
      </c>
      <c r="X6" s="42">
        <v>26799</v>
      </c>
      <c r="Y6" s="42">
        <v>37112</v>
      </c>
    </row>
    <row r="7" spans="1:25" x14ac:dyDescent="0.3">
      <c r="A7" s="67" t="s">
        <v>114</v>
      </c>
      <c r="B7" s="42">
        <v>12280</v>
      </c>
      <c r="C7" s="42">
        <v>13341</v>
      </c>
      <c r="D7" s="42">
        <v>12811</v>
      </c>
      <c r="E7" s="42">
        <v>14110</v>
      </c>
      <c r="F7" s="68">
        <v>14235</v>
      </c>
      <c r="G7" s="68">
        <v>19014</v>
      </c>
      <c r="H7" s="68">
        <v>20278</v>
      </c>
      <c r="I7" s="68">
        <v>26088</v>
      </c>
      <c r="J7" s="68">
        <v>35138</v>
      </c>
      <c r="K7" s="68">
        <v>39426</v>
      </c>
      <c r="L7" s="68">
        <v>35930</v>
      </c>
      <c r="M7" s="68">
        <v>42619</v>
      </c>
      <c r="N7" s="68">
        <v>48460</v>
      </c>
      <c r="O7" s="68">
        <v>51387</v>
      </c>
      <c r="P7" s="68">
        <v>58712</v>
      </c>
      <c r="Q7" s="42">
        <v>64462</v>
      </c>
      <c r="R7" s="42">
        <v>61443</v>
      </c>
      <c r="S7" s="42">
        <v>58311</v>
      </c>
      <c r="T7" s="42">
        <v>63380</v>
      </c>
      <c r="U7" s="42">
        <v>61575</v>
      </c>
      <c r="V7" s="42">
        <v>66256</v>
      </c>
      <c r="W7" s="42">
        <v>67965</v>
      </c>
      <c r="X7" s="42">
        <v>75457</v>
      </c>
      <c r="Y7" s="42">
        <v>71484</v>
      </c>
    </row>
    <row r="8" spans="1:25" x14ac:dyDescent="0.3">
      <c r="A8" s="69" t="s">
        <v>1</v>
      </c>
      <c r="B8" s="3">
        <f>B9+B17</f>
        <v>3709</v>
      </c>
      <c r="C8" s="3">
        <f t="shared" ref="C8:V8" si="0">C9+C17</f>
        <v>4027</v>
      </c>
      <c r="D8" s="3">
        <f t="shared" si="0"/>
        <v>3906</v>
      </c>
      <c r="E8" s="3">
        <f t="shared" si="0"/>
        <v>3673</v>
      </c>
      <c r="F8" s="3">
        <f t="shared" si="0"/>
        <v>3470</v>
      </c>
      <c r="G8" s="3">
        <f t="shared" si="0"/>
        <v>3948</v>
      </c>
      <c r="H8" s="3">
        <f t="shared" si="0"/>
        <v>4146</v>
      </c>
      <c r="I8" s="3">
        <f t="shared" si="0"/>
        <v>4371</v>
      </c>
      <c r="J8" s="3">
        <f t="shared" si="0"/>
        <v>4677</v>
      </c>
      <c r="K8" s="3">
        <f t="shared" si="0"/>
        <v>4697</v>
      </c>
      <c r="L8" s="3">
        <f t="shared" si="0"/>
        <v>4671</v>
      </c>
      <c r="M8" s="3">
        <f t="shared" si="0"/>
        <v>4536</v>
      </c>
      <c r="N8" s="3">
        <f t="shared" si="0"/>
        <v>4412</v>
      </c>
      <c r="O8" s="3">
        <f t="shared" si="0"/>
        <v>4435</v>
      </c>
      <c r="P8" s="3">
        <f t="shared" si="0"/>
        <v>4805</v>
      </c>
      <c r="Q8" s="3">
        <f t="shared" si="0"/>
        <v>5105</v>
      </c>
      <c r="R8" s="3">
        <f t="shared" si="0"/>
        <v>5594</v>
      </c>
      <c r="S8" s="3">
        <f t="shared" si="0"/>
        <v>5912</v>
      </c>
      <c r="T8" s="3">
        <f t="shared" si="0"/>
        <v>6286</v>
      </c>
      <c r="U8" s="3">
        <f t="shared" si="0"/>
        <v>6736</v>
      </c>
      <c r="V8" s="3">
        <f t="shared" si="0"/>
        <v>7061</v>
      </c>
      <c r="W8" s="3">
        <f t="shared" ref="W8:X8" si="1">W9+W17</f>
        <v>2408</v>
      </c>
      <c r="X8" s="3">
        <f t="shared" si="1"/>
        <v>3799</v>
      </c>
      <c r="Y8" s="3">
        <f t="shared" ref="Y8" si="2">Y9+Y17</f>
        <v>5479</v>
      </c>
    </row>
    <row r="9" spans="1:25" x14ac:dyDescent="0.3">
      <c r="A9" s="70" t="s">
        <v>107</v>
      </c>
      <c r="B9" s="42">
        <v>3059</v>
      </c>
      <c r="C9" s="42">
        <v>3328</v>
      </c>
      <c r="D9" s="42">
        <v>3236</v>
      </c>
      <c r="E9" s="42">
        <v>2967</v>
      </c>
      <c r="F9" s="68">
        <v>2712</v>
      </c>
      <c r="G9" s="68">
        <v>3125</v>
      </c>
      <c r="H9" s="68">
        <v>3312</v>
      </c>
      <c r="I9" s="68">
        <v>3395</v>
      </c>
      <c r="J9" s="68">
        <v>3634</v>
      </c>
      <c r="K9" s="68">
        <v>3486</v>
      </c>
      <c r="L9" s="68">
        <v>3367</v>
      </c>
      <c r="M9" s="68">
        <v>3053</v>
      </c>
      <c r="N9" s="68">
        <v>2825</v>
      </c>
      <c r="O9" s="68">
        <v>2804</v>
      </c>
      <c r="P9" s="68">
        <v>3042</v>
      </c>
      <c r="Q9" s="68">
        <v>3242</v>
      </c>
      <c r="R9" s="42">
        <v>3609</v>
      </c>
      <c r="S9" s="42">
        <v>3954</v>
      </c>
      <c r="T9" s="42">
        <v>4031</v>
      </c>
      <c r="U9" s="42">
        <v>4297</v>
      </c>
      <c r="V9" s="42">
        <v>4633</v>
      </c>
      <c r="W9" s="42">
        <v>1561</v>
      </c>
      <c r="X9" s="42">
        <v>2554</v>
      </c>
      <c r="Y9" s="42">
        <v>3386</v>
      </c>
    </row>
    <row r="10" spans="1:25" x14ac:dyDescent="0.3">
      <c r="A10" s="71" t="s">
        <v>201</v>
      </c>
      <c r="B10" s="42">
        <v>1213</v>
      </c>
      <c r="C10" s="42">
        <v>1303</v>
      </c>
      <c r="D10" s="42">
        <v>1290</v>
      </c>
      <c r="E10" s="42">
        <v>1194</v>
      </c>
      <c r="F10" s="68">
        <v>970</v>
      </c>
      <c r="G10" s="68">
        <v>1229</v>
      </c>
      <c r="H10" s="68">
        <v>1370</v>
      </c>
      <c r="I10" s="68">
        <v>1345</v>
      </c>
      <c r="J10" s="68">
        <v>1345</v>
      </c>
      <c r="K10" s="68">
        <v>1310</v>
      </c>
      <c r="L10" s="68">
        <v>1164</v>
      </c>
      <c r="M10" s="68">
        <v>831</v>
      </c>
      <c r="N10" s="68">
        <v>776</v>
      </c>
      <c r="O10" s="68">
        <v>777</v>
      </c>
      <c r="P10" s="68">
        <v>825</v>
      </c>
      <c r="Q10" s="68">
        <v>799</v>
      </c>
      <c r="R10" s="42">
        <v>821</v>
      </c>
      <c r="S10" s="42">
        <v>916</v>
      </c>
      <c r="T10" s="42">
        <v>847</v>
      </c>
      <c r="U10" s="42">
        <v>803</v>
      </c>
      <c r="V10" s="42">
        <v>828</v>
      </c>
      <c r="W10" s="42">
        <v>311</v>
      </c>
      <c r="X10" s="42">
        <v>468</v>
      </c>
      <c r="Y10" s="42">
        <v>541</v>
      </c>
    </row>
    <row r="11" spans="1:25" x14ac:dyDescent="0.3">
      <c r="A11" s="72" t="s">
        <v>202</v>
      </c>
      <c r="B11" s="42">
        <v>331</v>
      </c>
      <c r="C11" s="42">
        <v>335</v>
      </c>
      <c r="D11" s="42">
        <v>353</v>
      </c>
      <c r="E11" s="42">
        <v>393</v>
      </c>
      <c r="F11" s="68">
        <v>209</v>
      </c>
      <c r="G11" s="68">
        <v>417</v>
      </c>
      <c r="H11" s="68">
        <v>495</v>
      </c>
      <c r="I11" s="68">
        <v>520</v>
      </c>
      <c r="J11" s="68">
        <v>437</v>
      </c>
      <c r="K11" s="68">
        <v>489</v>
      </c>
      <c r="L11" s="68">
        <v>351</v>
      </c>
      <c r="M11" s="68">
        <v>68</v>
      </c>
      <c r="N11" s="68">
        <v>94</v>
      </c>
      <c r="O11" s="68">
        <v>92</v>
      </c>
      <c r="P11" s="68">
        <v>101</v>
      </c>
      <c r="Q11" s="68">
        <v>112</v>
      </c>
      <c r="R11" s="42">
        <v>131</v>
      </c>
      <c r="S11" s="42">
        <v>228</v>
      </c>
      <c r="T11" s="42">
        <v>205</v>
      </c>
      <c r="U11" s="42">
        <v>223</v>
      </c>
      <c r="V11" s="42">
        <v>255</v>
      </c>
      <c r="W11" s="42">
        <v>170</v>
      </c>
      <c r="X11" s="42">
        <v>237</v>
      </c>
      <c r="Y11" s="42">
        <v>258</v>
      </c>
    </row>
    <row r="12" spans="1:25" x14ac:dyDescent="0.3">
      <c r="A12" s="72" t="s">
        <v>203</v>
      </c>
      <c r="B12" s="42">
        <v>882</v>
      </c>
      <c r="C12" s="42">
        <v>968</v>
      </c>
      <c r="D12" s="42">
        <v>937</v>
      </c>
      <c r="E12" s="42">
        <v>802</v>
      </c>
      <c r="F12" s="68">
        <v>760</v>
      </c>
      <c r="G12" s="68">
        <v>812</v>
      </c>
      <c r="H12" s="68">
        <v>875</v>
      </c>
      <c r="I12" s="68">
        <v>825</v>
      </c>
      <c r="J12" s="68">
        <v>908</v>
      </c>
      <c r="K12" s="68">
        <v>821</v>
      </c>
      <c r="L12" s="68">
        <v>813</v>
      </c>
      <c r="M12" s="68">
        <v>762</v>
      </c>
      <c r="N12" s="68">
        <v>683</v>
      </c>
      <c r="O12" s="68">
        <v>685</v>
      </c>
      <c r="P12" s="68">
        <v>723</v>
      </c>
      <c r="Q12" s="68">
        <v>687</v>
      </c>
      <c r="R12" s="42">
        <v>691</v>
      </c>
      <c r="S12" s="42">
        <v>688</v>
      </c>
      <c r="T12" s="42">
        <v>642</v>
      </c>
      <c r="U12" s="42">
        <v>581</v>
      </c>
      <c r="V12" s="42">
        <v>573</v>
      </c>
      <c r="W12" s="42">
        <v>141</v>
      </c>
      <c r="X12" s="42">
        <v>231</v>
      </c>
      <c r="Y12" s="42">
        <v>283</v>
      </c>
    </row>
    <row r="13" spans="1:25" x14ac:dyDescent="0.3">
      <c r="A13" s="71" t="s">
        <v>204</v>
      </c>
      <c r="B13" s="42">
        <v>1846</v>
      </c>
      <c r="C13" s="42">
        <v>2025</v>
      </c>
      <c r="D13" s="42">
        <v>1946</v>
      </c>
      <c r="E13" s="42">
        <v>1773</v>
      </c>
      <c r="F13" s="68">
        <v>1742</v>
      </c>
      <c r="G13" s="68">
        <v>1896</v>
      </c>
      <c r="H13" s="68">
        <v>1942</v>
      </c>
      <c r="I13" s="68">
        <v>2050</v>
      </c>
      <c r="J13" s="68">
        <v>2289</v>
      </c>
      <c r="K13" s="68">
        <v>2175</v>
      </c>
      <c r="L13" s="68">
        <v>2203</v>
      </c>
      <c r="M13" s="68">
        <v>2223</v>
      </c>
      <c r="N13" s="68">
        <v>2049</v>
      </c>
      <c r="O13" s="68">
        <v>2027</v>
      </c>
      <c r="P13" s="68">
        <v>2217</v>
      </c>
      <c r="Q13" s="68">
        <v>2444</v>
      </c>
      <c r="R13" s="42">
        <v>2787</v>
      </c>
      <c r="S13" s="42">
        <v>3038</v>
      </c>
      <c r="T13" s="42">
        <v>3184</v>
      </c>
      <c r="U13" s="42">
        <v>3493</v>
      </c>
      <c r="V13" s="42">
        <v>3805</v>
      </c>
      <c r="W13" s="42">
        <v>1250</v>
      </c>
      <c r="X13" s="42">
        <v>2085</v>
      </c>
      <c r="Y13" s="42">
        <v>2845</v>
      </c>
    </row>
    <row r="14" spans="1:25" x14ac:dyDescent="0.3">
      <c r="A14" s="72" t="s">
        <v>205</v>
      </c>
      <c r="B14" s="42">
        <v>128</v>
      </c>
      <c r="C14" s="42">
        <v>123</v>
      </c>
      <c r="D14" s="42">
        <v>119</v>
      </c>
      <c r="E14" s="42">
        <v>113</v>
      </c>
      <c r="F14" s="68">
        <v>110</v>
      </c>
      <c r="G14" s="68">
        <v>106</v>
      </c>
      <c r="H14" s="68">
        <v>102</v>
      </c>
      <c r="I14" s="68">
        <v>100</v>
      </c>
      <c r="J14" s="68">
        <v>107</v>
      </c>
      <c r="K14" s="68">
        <v>108</v>
      </c>
      <c r="L14" s="68">
        <v>102</v>
      </c>
      <c r="M14" s="68">
        <v>97</v>
      </c>
      <c r="N14" s="68">
        <v>84</v>
      </c>
      <c r="O14" s="68">
        <v>75</v>
      </c>
      <c r="P14" s="68">
        <v>70</v>
      </c>
      <c r="Q14" s="68">
        <v>75</v>
      </c>
      <c r="R14" s="42">
        <v>81</v>
      </c>
      <c r="S14" s="42">
        <v>84</v>
      </c>
      <c r="T14" s="42">
        <v>90</v>
      </c>
      <c r="U14" s="42">
        <v>91</v>
      </c>
      <c r="V14" s="42">
        <v>93</v>
      </c>
      <c r="W14" s="42">
        <v>21</v>
      </c>
      <c r="X14" s="42">
        <v>14</v>
      </c>
      <c r="Y14" s="42">
        <v>36</v>
      </c>
    </row>
    <row r="15" spans="1:25" x14ac:dyDescent="0.3">
      <c r="A15" s="72" t="s">
        <v>206</v>
      </c>
      <c r="B15" s="42">
        <v>247</v>
      </c>
      <c r="C15" s="42">
        <v>275</v>
      </c>
      <c r="D15" s="42">
        <v>285</v>
      </c>
      <c r="E15" s="42">
        <v>307</v>
      </c>
      <c r="F15" s="68">
        <v>342</v>
      </c>
      <c r="G15" s="68">
        <v>341</v>
      </c>
      <c r="H15" s="68">
        <v>331</v>
      </c>
      <c r="I15" s="68">
        <v>345</v>
      </c>
      <c r="J15" s="68">
        <v>358</v>
      </c>
      <c r="K15" s="68">
        <v>371</v>
      </c>
      <c r="L15" s="68">
        <v>372</v>
      </c>
      <c r="M15" s="68">
        <v>357</v>
      </c>
      <c r="N15" s="68">
        <v>340</v>
      </c>
      <c r="O15" s="68">
        <v>325</v>
      </c>
      <c r="P15" s="68">
        <v>323</v>
      </c>
      <c r="Q15" s="68">
        <v>334</v>
      </c>
      <c r="R15" s="42">
        <v>357</v>
      </c>
      <c r="S15" s="42">
        <v>391</v>
      </c>
      <c r="T15" s="42">
        <v>430</v>
      </c>
      <c r="U15" s="42">
        <v>453</v>
      </c>
      <c r="V15" s="42">
        <v>467</v>
      </c>
      <c r="W15" s="42">
        <v>402</v>
      </c>
      <c r="X15" s="42">
        <v>370</v>
      </c>
      <c r="Y15" s="42">
        <v>420</v>
      </c>
    </row>
    <row r="16" spans="1:25" x14ac:dyDescent="0.3">
      <c r="A16" s="72" t="s">
        <v>207</v>
      </c>
      <c r="B16" s="42">
        <v>1470</v>
      </c>
      <c r="C16" s="42">
        <v>1627</v>
      </c>
      <c r="D16" s="42">
        <v>1542</v>
      </c>
      <c r="E16" s="42">
        <v>1352</v>
      </c>
      <c r="F16" s="68">
        <v>1290</v>
      </c>
      <c r="G16" s="68">
        <v>1449</v>
      </c>
      <c r="H16" s="68">
        <v>1509</v>
      </c>
      <c r="I16" s="68">
        <v>1606</v>
      </c>
      <c r="J16" s="68">
        <v>1824</v>
      </c>
      <c r="K16" s="68">
        <v>1697</v>
      </c>
      <c r="L16" s="68">
        <v>1730</v>
      </c>
      <c r="M16" s="68">
        <v>1770</v>
      </c>
      <c r="N16" s="68">
        <v>1625</v>
      </c>
      <c r="O16" s="68">
        <v>1627</v>
      </c>
      <c r="P16" s="68">
        <v>1824</v>
      </c>
      <c r="Q16" s="68">
        <v>2035</v>
      </c>
      <c r="R16" s="42">
        <v>2349</v>
      </c>
      <c r="S16" s="42">
        <v>2563</v>
      </c>
      <c r="T16" s="42">
        <v>2664</v>
      </c>
      <c r="U16" s="42">
        <v>2950</v>
      </c>
      <c r="V16" s="42">
        <v>3245</v>
      </c>
      <c r="W16" s="42">
        <v>827</v>
      </c>
      <c r="X16" s="42">
        <v>1702</v>
      </c>
      <c r="Y16" s="42">
        <v>2389</v>
      </c>
    </row>
    <row r="17" spans="1:25" x14ac:dyDescent="0.3">
      <c r="A17" s="70" t="s">
        <v>108</v>
      </c>
      <c r="B17" s="42">
        <v>650</v>
      </c>
      <c r="C17" s="42">
        <v>699</v>
      </c>
      <c r="D17" s="42">
        <v>670</v>
      </c>
      <c r="E17" s="42">
        <v>706</v>
      </c>
      <c r="F17" s="68">
        <v>758</v>
      </c>
      <c r="G17" s="68">
        <v>823</v>
      </c>
      <c r="H17" s="68">
        <v>834</v>
      </c>
      <c r="I17" s="68">
        <v>976</v>
      </c>
      <c r="J17" s="68">
        <v>1043</v>
      </c>
      <c r="K17" s="68">
        <v>1211</v>
      </c>
      <c r="L17" s="68">
        <v>1304</v>
      </c>
      <c r="M17" s="68">
        <v>1483</v>
      </c>
      <c r="N17" s="68">
        <v>1587</v>
      </c>
      <c r="O17" s="68">
        <v>1631</v>
      </c>
      <c r="P17" s="68">
        <v>1763</v>
      </c>
      <c r="Q17" s="68">
        <v>1863</v>
      </c>
      <c r="R17" s="42">
        <v>1985</v>
      </c>
      <c r="S17" s="42">
        <v>1958</v>
      </c>
      <c r="T17" s="42">
        <v>2255</v>
      </c>
      <c r="U17" s="42">
        <v>2439</v>
      </c>
      <c r="V17" s="42">
        <v>2428</v>
      </c>
      <c r="W17" s="42">
        <v>847</v>
      </c>
      <c r="X17" s="42">
        <v>1245</v>
      </c>
      <c r="Y17" s="42">
        <v>2093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8.5737395524400073E-2</v>
      </c>
      <c r="D19" s="89">
        <f t="shared" si="3"/>
        <v>-3.00471815247082E-2</v>
      </c>
      <c r="E19" s="89">
        <f t="shared" si="3"/>
        <v>-5.9651817716333877E-2</v>
      </c>
      <c r="F19" s="89">
        <f t="shared" si="3"/>
        <v>-5.5268173155458733E-2</v>
      </c>
      <c r="G19" s="89">
        <f t="shared" si="3"/>
        <v>0.13775216138328528</v>
      </c>
      <c r="H19" s="89">
        <f t="shared" si="3"/>
        <v>5.0151975683890626E-2</v>
      </c>
      <c r="I19" s="89">
        <f t="shared" si="3"/>
        <v>5.4269175108538459E-2</v>
      </c>
      <c r="J19" s="89">
        <f t="shared" si="3"/>
        <v>7.0006863417982235E-2</v>
      </c>
      <c r="K19" s="89">
        <f t="shared" si="3"/>
        <v>4.2762454564893027E-3</v>
      </c>
      <c r="L19" s="89">
        <f t="shared" si="3"/>
        <v>-5.5354481583990145E-3</v>
      </c>
      <c r="M19" s="89">
        <f t="shared" si="3"/>
        <v>-2.8901734104046284E-2</v>
      </c>
      <c r="N19" s="89">
        <f t="shared" si="3"/>
        <v>-2.733686067019403E-2</v>
      </c>
      <c r="O19" s="89">
        <f t="shared" si="3"/>
        <v>5.2130553037170735E-3</v>
      </c>
      <c r="P19" s="89">
        <f t="shared" si="3"/>
        <v>8.3427282976324735E-2</v>
      </c>
      <c r="Q19" s="89">
        <f t="shared" si="3"/>
        <v>6.2434963579604652E-2</v>
      </c>
      <c r="R19" s="89">
        <f t="shared" si="3"/>
        <v>9.5788442703232057E-2</v>
      </c>
      <c r="S19" s="89">
        <f t="shared" si="3"/>
        <v>5.6846621380050033E-2</v>
      </c>
      <c r="T19" s="89">
        <f t="shared" si="3"/>
        <v>6.3261163734776638E-2</v>
      </c>
      <c r="U19" s="89">
        <f t="shared" si="3"/>
        <v>7.1587655106586157E-2</v>
      </c>
      <c r="V19" s="89">
        <f t="shared" si="3"/>
        <v>4.8248218527315867E-2</v>
      </c>
      <c r="W19" s="89">
        <f t="shared" si="3"/>
        <v>-0.65897181702308449</v>
      </c>
      <c r="X19" s="89">
        <f t="shared" si="3"/>
        <v>0.57765780730897021</v>
      </c>
      <c r="Y19" s="89">
        <f t="shared" si="3"/>
        <v>0.44222163727296659</v>
      </c>
    </row>
    <row r="20" spans="1:25" x14ac:dyDescent="0.3">
      <c r="A20" s="73" t="s">
        <v>4</v>
      </c>
      <c r="B20" s="65" t="s">
        <v>3</v>
      </c>
      <c r="C20" s="89">
        <f t="shared" si="3"/>
        <v>8.7937234390323527E-2</v>
      </c>
      <c r="D20" s="89">
        <f t="shared" si="3"/>
        <v>-2.7644230769230727E-2</v>
      </c>
      <c r="E20" s="89">
        <f t="shared" si="3"/>
        <v>-8.3127317676143342E-2</v>
      </c>
      <c r="F20" s="89">
        <f t="shared" si="3"/>
        <v>-8.5945399393326571E-2</v>
      </c>
      <c r="G20" s="89">
        <f t="shared" si="3"/>
        <v>0.15228613569321525</v>
      </c>
      <c r="H20" s="89">
        <f t="shared" si="3"/>
        <v>5.9839999999999893E-2</v>
      </c>
      <c r="I20" s="89">
        <f t="shared" si="3"/>
        <v>2.5060386473430007E-2</v>
      </c>
      <c r="J20" s="89">
        <f t="shared" si="3"/>
        <v>7.0397643593519854E-2</v>
      </c>
      <c r="K20" s="89">
        <f t="shared" si="3"/>
        <v>-4.0726472206934483E-2</v>
      </c>
      <c r="L20" s="89">
        <f t="shared" si="3"/>
        <v>-3.4136546184738936E-2</v>
      </c>
      <c r="M20" s="89">
        <f t="shared" si="3"/>
        <v>-9.3258093258093311E-2</v>
      </c>
      <c r="N20" s="89">
        <f t="shared" si="3"/>
        <v>-7.4680641991483832E-2</v>
      </c>
      <c r="O20" s="89">
        <f t="shared" si="3"/>
        <v>-7.4336283185840735E-3</v>
      </c>
      <c r="P20" s="89">
        <f t="shared" si="3"/>
        <v>8.4878744650499272E-2</v>
      </c>
      <c r="Q20" s="89">
        <f t="shared" si="3"/>
        <v>6.5746219592373478E-2</v>
      </c>
      <c r="R20" s="89">
        <f t="shared" si="3"/>
        <v>0.11320172732880929</v>
      </c>
      <c r="S20" s="89">
        <f t="shared" si="3"/>
        <v>9.5594347464671658E-2</v>
      </c>
      <c r="T20" s="89">
        <f t="shared" si="3"/>
        <v>1.9473950429944376E-2</v>
      </c>
      <c r="U20" s="89">
        <f t="shared" si="3"/>
        <v>6.598858843959321E-2</v>
      </c>
      <c r="V20" s="89">
        <f t="shared" si="3"/>
        <v>7.8194088899232073E-2</v>
      </c>
      <c r="W20" s="89">
        <f t="shared" si="3"/>
        <v>-0.66306928556011224</v>
      </c>
      <c r="X20" s="89">
        <f t="shared" si="3"/>
        <v>0.63613068545803975</v>
      </c>
      <c r="Y20" s="89">
        <f t="shared" si="3"/>
        <v>0.32576350822239619</v>
      </c>
    </row>
    <row r="21" spans="1:25" x14ac:dyDescent="0.3">
      <c r="A21" s="74" t="s">
        <v>208</v>
      </c>
      <c r="B21" s="65" t="s">
        <v>3</v>
      </c>
      <c r="C21" s="89">
        <f>C10/B10-1</f>
        <v>7.4196207749381626E-2</v>
      </c>
      <c r="D21" s="89">
        <f t="shared" si="3"/>
        <v>-9.9769762087490443E-3</v>
      </c>
      <c r="E21" s="89">
        <f t="shared" si="3"/>
        <v>-7.441860465116279E-2</v>
      </c>
      <c r="F21" s="89">
        <f t="shared" si="3"/>
        <v>-0.18760469011725289</v>
      </c>
      <c r="G21" s="89">
        <f t="shared" si="3"/>
        <v>0.26701030927835046</v>
      </c>
      <c r="H21" s="89">
        <f t="shared" si="3"/>
        <v>0.11472742066720909</v>
      </c>
      <c r="I21" s="89">
        <f t="shared" si="3"/>
        <v>-1.8248175182481785E-2</v>
      </c>
      <c r="J21" s="89">
        <f t="shared" si="3"/>
        <v>0</v>
      </c>
      <c r="K21" s="89">
        <f t="shared" si="3"/>
        <v>-2.6022304832713727E-2</v>
      </c>
      <c r="L21" s="89">
        <f t="shared" si="3"/>
        <v>-0.11145038167938937</v>
      </c>
      <c r="M21" s="89">
        <f t="shared" si="3"/>
        <v>-0.28608247422680411</v>
      </c>
      <c r="N21" s="89">
        <f t="shared" si="3"/>
        <v>-6.6185318892900136E-2</v>
      </c>
      <c r="O21" s="89">
        <f t="shared" si="3"/>
        <v>1.2886597938144284E-3</v>
      </c>
      <c r="P21" s="89">
        <f t="shared" si="3"/>
        <v>6.1776061776061875E-2</v>
      </c>
      <c r="Q21" s="89">
        <f t="shared" si="3"/>
        <v>-3.1515151515151496E-2</v>
      </c>
      <c r="R21" s="89">
        <f t="shared" si="3"/>
        <v>2.7534418022528095E-2</v>
      </c>
      <c r="S21" s="89">
        <f t="shared" si="3"/>
        <v>0.11571254567600486</v>
      </c>
      <c r="T21" s="89">
        <f t="shared" si="3"/>
        <v>-7.5327510917030605E-2</v>
      </c>
      <c r="U21" s="89">
        <f t="shared" si="3"/>
        <v>-5.1948051948051965E-2</v>
      </c>
      <c r="V21" s="89">
        <f t="shared" si="3"/>
        <v>3.1133250311332406E-2</v>
      </c>
      <c r="W21" s="89">
        <f t="shared" si="3"/>
        <v>-0.62439613526570048</v>
      </c>
      <c r="X21" s="89">
        <f t="shared" si="3"/>
        <v>0.50482315112540199</v>
      </c>
      <c r="Y21" s="89">
        <f t="shared" si="3"/>
        <v>0.15598290598290587</v>
      </c>
    </row>
    <row r="22" spans="1:25" x14ac:dyDescent="0.3">
      <c r="A22" s="74" t="s">
        <v>209</v>
      </c>
      <c r="B22" s="65" t="s">
        <v>3</v>
      </c>
      <c r="C22" s="89">
        <f>C13/B13-1</f>
        <v>9.6966413867822343E-2</v>
      </c>
      <c r="D22" s="89">
        <f t="shared" ref="D22:Y22" si="4">D13/C13-1</f>
        <v>-3.901234567901235E-2</v>
      </c>
      <c r="E22" s="89">
        <f t="shared" si="4"/>
        <v>-8.8900308324768806E-2</v>
      </c>
      <c r="F22" s="89">
        <f t="shared" si="4"/>
        <v>-1.7484489565707806E-2</v>
      </c>
      <c r="G22" s="89">
        <f t="shared" si="4"/>
        <v>8.8404133180252531E-2</v>
      </c>
      <c r="H22" s="89">
        <f t="shared" si="4"/>
        <v>2.4261603375527407E-2</v>
      </c>
      <c r="I22" s="89">
        <f t="shared" si="4"/>
        <v>5.5612770339855899E-2</v>
      </c>
      <c r="J22" s="89">
        <f t="shared" si="4"/>
        <v>0.11658536585365864</v>
      </c>
      <c r="K22" s="89">
        <f t="shared" si="4"/>
        <v>-4.9803407601572758E-2</v>
      </c>
      <c r="L22" s="89">
        <f t="shared" si="4"/>
        <v>1.2873563218390727E-2</v>
      </c>
      <c r="M22" s="89">
        <f t="shared" si="4"/>
        <v>9.0785292782569194E-3</v>
      </c>
      <c r="N22" s="89">
        <f t="shared" si="4"/>
        <v>-7.8272604588394024E-2</v>
      </c>
      <c r="O22" s="89">
        <f t="shared" si="4"/>
        <v>-1.0736944851146846E-2</v>
      </c>
      <c r="P22" s="89">
        <f t="shared" si="4"/>
        <v>9.373458312777494E-2</v>
      </c>
      <c r="Q22" s="89">
        <f t="shared" si="4"/>
        <v>0.10239061795218762</v>
      </c>
      <c r="R22" s="89">
        <f t="shared" si="4"/>
        <v>0.14034369885433717</v>
      </c>
      <c r="S22" s="89">
        <f t="shared" si="4"/>
        <v>9.0060997488338623E-2</v>
      </c>
      <c r="T22" s="89">
        <f t="shared" si="4"/>
        <v>4.8057932850559482E-2</v>
      </c>
      <c r="U22" s="89">
        <f t="shared" si="4"/>
        <v>9.7047738693467389E-2</v>
      </c>
      <c r="V22" s="89">
        <f t="shared" si="4"/>
        <v>8.9321500143143329E-2</v>
      </c>
      <c r="W22" s="89">
        <f t="shared" si="4"/>
        <v>-0.67148488830486208</v>
      </c>
      <c r="X22" s="89">
        <f t="shared" si="4"/>
        <v>0.66799999999999993</v>
      </c>
      <c r="Y22" s="89">
        <f t="shared" si="4"/>
        <v>0.36450839328537166</v>
      </c>
    </row>
    <row r="23" spans="1:25" x14ac:dyDescent="0.3">
      <c r="A23" s="73" t="s">
        <v>109</v>
      </c>
      <c r="B23" s="65" t="s">
        <v>3</v>
      </c>
      <c r="C23" s="89">
        <f>C17/B17-1</f>
        <v>7.5384615384615383E-2</v>
      </c>
      <c r="D23" s="89">
        <f t="shared" ref="D23:Y23" si="5">D17/C17-1</f>
        <v>-4.1487839771101598E-2</v>
      </c>
      <c r="E23" s="89">
        <f t="shared" si="5"/>
        <v>5.37313432835822E-2</v>
      </c>
      <c r="F23" s="89">
        <f t="shared" si="5"/>
        <v>7.3654390934844161E-2</v>
      </c>
      <c r="G23" s="89">
        <f t="shared" si="5"/>
        <v>8.5751978891820624E-2</v>
      </c>
      <c r="H23" s="89">
        <f t="shared" si="5"/>
        <v>1.3365735115431265E-2</v>
      </c>
      <c r="I23" s="89">
        <f t="shared" si="5"/>
        <v>0.17026378896882499</v>
      </c>
      <c r="J23" s="89">
        <f t="shared" si="5"/>
        <v>6.8647540983606481E-2</v>
      </c>
      <c r="K23" s="89">
        <f t="shared" si="5"/>
        <v>0.16107382550335569</v>
      </c>
      <c r="L23" s="89">
        <f t="shared" si="5"/>
        <v>7.6796036333608653E-2</v>
      </c>
      <c r="M23" s="89">
        <f t="shared" si="5"/>
        <v>0.13726993865030668</v>
      </c>
      <c r="N23" s="89">
        <f t="shared" si="5"/>
        <v>7.0128118678354667E-2</v>
      </c>
      <c r="O23" s="89">
        <f t="shared" si="5"/>
        <v>2.7725267800882136E-2</v>
      </c>
      <c r="P23" s="89">
        <f t="shared" si="5"/>
        <v>8.093194359288769E-2</v>
      </c>
      <c r="Q23" s="89">
        <f t="shared" si="5"/>
        <v>5.6721497447532521E-2</v>
      </c>
      <c r="R23" s="89">
        <f t="shared" si="5"/>
        <v>6.5485775630703236E-2</v>
      </c>
      <c r="S23" s="89">
        <f t="shared" si="5"/>
        <v>-1.360201511335013E-2</v>
      </c>
      <c r="T23" s="89">
        <f t="shared" si="5"/>
        <v>0.151685393258427</v>
      </c>
      <c r="U23" s="89">
        <f t="shared" si="5"/>
        <v>8.1596452328159597E-2</v>
      </c>
      <c r="V23" s="89">
        <f t="shared" si="5"/>
        <v>-4.5100451004510544E-3</v>
      </c>
      <c r="W23" s="89">
        <f t="shared" si="5"/>
        <v>-0.65115321252059311</v>
      </c>
      <c r="X23" s="89">
        <f t="shared" si="5"/>
        <v>0.46989374262101524</v>
      </c>
      <c r="Y23" s="89">
        <f t="shared" si="5"/>
        <v>0.68112449799196795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0.16387575663853665</v>
      </c>
      <c r="C25" s="89">
        <f t="shared" si="6"/>
        <v>0.16187643204566468</v>
      </c>
      <c r="D25" s="89">
        <f t="shared" si="6"/>
        <v>0.16262802897826631</v>
      </c>
      <c r="E25" s="89">
        <f t="shared" si="6"/>
        <v>0.14523527085804666</v>
      </c>
      <c r="F25" s="89">
        <f t="shared" si="6"/>
        <v>0.13406483019742688</v>
      </c>
      <c r="G25" s="89">
        <f t="shared" si="6"/>
        <v>0.12466449840538066</v>
      </c>
      <c r="H25" s="89">
        <f t="shared" si="6"/>
        <v>0.11626798283743235</v>
      </c>
      <c r="I25" s="89">
        <f t="shared" si="6"/>
        <v>9.9526390090623432E-2</v>
      </c>
      <c r="J25" s="89">
        <f t="shared" si="6"/>
        <v>8.4491012555324721E-2</v>
      </c>
      <c r="K25" s="89">
        <f t="shared" si="6"/>
        <v>7.3631076484143534E-2</v>
      </c>
      <c r="L25" s="89">
        <f t="shared" si="6"/>
        <v>8.5394614161136403E-2</v>
      </c>
      <c r="M25" s="89">
        <f t="shared" si="6"/>
        <v>6.9909376733863507E-2</v>
      </c>
      <c r="N25" s="89">
        <f t="shared" si="6"/>
        <v>6.1653694051229023E-2</v>
      </c>
      <c r="O25" s="89">
        <f t="shared" si="6"/>
        <v>5.9720183671545725E-2</v>
      </c>
      <c r="P25" s="89">
        <f t="shared" si="6"/>
        <v>5.8161350844277676E-2</v>
      </c>
      <c r="Q25" s="89">
        <f t="shared" si="6"/>
        <v>5.6940494116334839E-2</v>
      </c>
      <c r="R25" s="89">
        <f t="shared" si="6"/>
        <v>6.7061475016783348E-2</v>
      </c>
      <c r="S25" s="89">
        <f t="shared" si="6"/>
        <v>7.3938817879386678E-2</v>
      </c>
      <c r="T25" s="89">
        <f t="shared" si="6"/>
        <v>7.2014480799193481E-2</v>
      </c>
      <c r="U25" s="89">
        <f t="shared" si="6"/>
        <v>7.6659572773105422E-2</v>
      </c>
      <c r="V25" s="89">
        <f t="shared" si="6"/>
        <v>7.583259050830711E-2</v>
      </c>
      <c r="W25" s="89">
        <f t="shared" ref="W25:X25" si="7">W8/W5</f>
        <v>2.7044632628765247E-2</v>
      </c>
      <c r="X25" s="89">
        <f t="shared" si="7"/>
        <v>3.715185416992646E-2</v>
      </c>
      <c r="Y25" s="89">
        <f t="shared" ref="Y25" si="8">Y8/Y5</f>
        <v>5.0453055361155109E-2</v>
      </c>
    </row>
    <row r="26" spans="1:25" x14ac:dyDescent="0.3">
      <c r="A26" s="75" t="s">
        <v>211</v>
      </c>
      <c r="B26" s="89">
        <f t="shared" ref="B26:V26" si="9">B8/B7</f>
        <v>0.3020358306188925</v>
      </c>
      <c r="C26" s="89">
        <f t="shared" si="9"/>
        <v>0.30185143542463083</v>
      </c>
      <c r="D26" s="89">
        <f t="shared" si="9"/>
        <v>0.30489423151978767</v>
      </c>
      <c r="E26" s="89">
        <f t="shared" si="9"/>
        <v>0.26031183557760451</v>
      </c>
      <c r="F26" s="89">
        <f t="shared" si="9"/>
        <v>0.24376536705303828</v>
      </c>
      <c r="G26" s="89">
        <f t="shared" si="9"/>
        <v>0.20763647838434837</v>
      </c>
      <c r="H26" s="89">
        <f t="shared" si="9"/>
        <v>0.20445803333662096</v>
      </c>
      <c r="I26" s="89">
        <f t="shared" si="9"/>
        <v>0.16754829806807728</v>
      </c>
      <c r="J26" s="89">
        <f t="shared" si="9"/>
        <v>0.13310376230861176</v>
      </c>
      <c r="K26" s="89">
        <f t="shared" si="9"/>
        <v>0.11913458124080556</v>
      </c>
      <c r="L26" s="89">
        <f t="shared" si="9"/>
        <v>0.1300027831895352</v>
      </c>
      <c r="M26" s="89">
        <f t="shared" si="9"/>
        <v>0.10643140383397076</v>
      </c>
      <c r="N26" s="89">
        <f t="shared" si="9"/>
        <v>9.1044160132067689E-2</v>
      </c>
      <c r="O26" s="89">
        <f t="shared" si="9"/>
        <v>8.6305875026757739E-2</v>
      </c>
      <c r="P26" s="89">
        <f t="shared" si="9"/>
        <v>8.1840168960348819E-2</v>
      </c>
      <c r="Q26" s="89">
        <f t="shared" si="9"/>
        <v>7.9193943718780052E-2</v>
      </c>
      <c r="R26" s="89">
        <f t="shared" si="9"/>
        <v>9.1043731588626858E-2</v>
      </c>
      <c r="S26" s="89">
        <f t="shared" si="9"/>
        <v>0.10138738831438322</v>
      </c>
      <c r="T26" s="89">
        <f t="shared" si="9"/>
        <v>9.917955190911959E-2</v>
      </c>
      <c r="U26" s="89">
        <f t="shared" si="9"/>
        <v>0.1093950466910272</v>
      </c>
      <c r="V26" s="89">
        <f t="shared" si="9"/>
        <v>0.10657148031876358</v>
      </c>
      <c r="W26" s="89">
        <f t="shared" ref="W26:X26" si="10">W8/W7</f>
        <v>3.5430000735672776E-2</v>
      </c>
      <c r="X26" s="89">
        <f t="shared" si="10"/>
        <v>5.0346554991584608E-2</v>
      </c>
      <c r="Y26" s="89">
        <f t="shared" ref="Y26" si="11">Y8/Y7</f>
        <v>7.6646522298696215E-2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6.6594769479644114E-2</v>
      </c>
      <c r="C28" s="89">
        <f t="shared" ref="C28:V28" si="12">C15/C8</f>
        <v>6.8289048919791415E-2</v>
      </c>
      <c r="D28" s="89">
        <f t="shared" si="12"/>
        <v>7.2964669738863286E-2</v>
      </c>
      <c r="E28" s="89">
        <f t="shared" si="12"/>
        <v>8.3582902259733194E-2</v>
      </c>
      <c r="F28" s="89">
        <f t="shared" si="12"/>
        <v>9.8559077809798265E-2</v>
      </c>
      <c r="G28" s="89">
        <f t="shared" si="12"/>
        <v>8.6372847011144879E-2</v>
      </c>
      <c r="H28" s="89">
        <f t="shared" si="12"/>
        <v>7.9835986493005301E-2</v>
      </c>
      <c r="I28" s="89">
        <f t="shared" si="12"/>
        <v>7.8929306794783799E-2</v>
      </c>
      <c r="J28" s="89">
        <f t="shared" si="12"/>
        <v>7.6544793671156727E-2</v>
      </c>
      <c r="K28" s="89">
        <f t="shared" si="12"/>
        <v>7.898658718330849E-2</v>
      </c>
      <c r="L28" s="89">
        <f t="shared" si="12"/>
        <v>7.9640333975594085E-2</v>
      </c>
      <c r="M28" s="89">
        <f t="shared" si="12"/>
        <v>7.8703703703703706E-2</v>
      </c>
      <c r="N28" s="89">
        <f t="shared" si="12"/>
        <v>7.7062556663644602E-2</v>
      </c>
      <c r="O28" s="89">
        <f t="shared" si="12"/>
        <v>7.3280721533258167E-2</v>
      </c>
      <c r="P28" s="89">
        <f t="shared" si="12"/>
        <v>6.7221644120707594E-2</v>
      </c>
      <c r="Q28" s="89">
        <f t="shared" si="12"/>
        <v>6.5426052889324196E-2</v>
      </c>
      <c r="R28" s="89">
        <f t="shared" si="12"/>
        <v>6.3818376832320348E-2</v>
      </c>
      <c r="S28" s="89">
        <f t="shared" si="12"/>
        <v>6.6136671177266571E-2</v>
      </c>
      <c r="T28" s="89">
        <f t="shared" si="12"/>
        <v>6.8405981546293348E-2</v>
      </c>
      <c r="U28" s="89">
        <f t="shared" si="12"/>
        <v>6.725059382422803E-2</v>
      </c>
      <c r="V28" s="89">
        <f t="shared" si="12"/>
        <v>6.6137940801586179E-2</v>
      </c>
      <c r="W28" s="89">
        <f t="shared" ref="W28:X28" si="13">W15/W8</f>
        <v>0.1669435215946844</v>
      </c>
      <c r="X28" s="89">
        <f t="shared" si="13"/>
        <v>9.739405106607002E-2</v>
      </c>
      <c r="Y28" s="89">
        <f t="shared" ref="Y28" si="14">Y15/Y8</f>
        <v>7.6656324146742102E-2</v>
      </c>
    </row>
    <row r="29" spans="1:25" x14ac:dyDescent="0.3">
      <c r="A29" s="75" t="s">
        <v>213</v>
      </c>
      <c r="B29" s="89">
        <f>B10/B8</f>
        <v>0.32704232946885953</v>
      </c>
      <c r="C29" s="89">
        <f t="shared" ref="C29:V29" si="15">C10/C8</f>
        <v>0.32356592997268441</v>
      </c>
      <c r="D29" s="89">
        <f t="shared" si="15"/>
        <v>0.33026113671274959</v>
      </c>
      <c r="E29" s="89">
        <f t="shared" si="15"/>
        <v>0.32507487067791996</v>
      </c>
      <c r="F29" s="89">
        <f t="shared" si="15"/>
        <v>0.27953890489913547</v>
      </c>
      <c r="G29" s="89">
        <f t="shared" si="15"/>
        <v>0.31129685916919958</v>
      </c>
      <c r="H29" s="89">
        <f t="shared" si="15"/>
        <v>0.33043897732754463</v>
      </c>
      <c r="I29" s="89">
        <f t="shared" si="15"/>
        <v>0.30770990619995425</v>
      </c>
      <c r="J29" s="89">
        <f t="shared" si="15"/>
        <v>0.28757750694889889</v>
      </c>
      <c r="K29" s="89">
        <f t="shared" si="15"/>
        <v>0.27890142644241006</v>
      </c>
      <c r="L29" s="89">
        <f t="shared" si="15"/>
        <v>0.24919717405266539</v>
      </c>
      <c r="M29" s="89">
        <f t="shared" si="15"/>
        <v>0.1832010582010582</v>
      </c>
      <c r="N29" s="89">
        <f t="shared" si="15"/>
        <v>0.17588395285584768</v>
      </c>
      <c r="O29" s="89">
        <f t="shared" si="15"/>
        <v>0.17519729425028185</v>
      </c>
      <c r="P29" s="89">
        <f t="shared" si="15"/>
        <v>0.1716961498439126</v>
      </c>
      <c r="Q29" s="89">
        <f t="shared" si="15"/>
        <v>0.156513222331048</v>
      </c>
      <c r="R29" s="89">
        <f t="shared" si="15"/>
        <v>0.14676439041830533</v>
      </c>
      <c r="S29" s="89">
        <f t="shared" si="15"/>
        <v>0.15493910690121787</v>
      </c>
      <c r="T29" s="89">
        <f t="shared" si="15"/>
        <v>0.13474387527839643</v>
      </c>
      <c r="U29" s="89">
        <f t="shared" si="15"/>
        <v>0.11921021377672208</v>
      </c>
      <c r="V29" s="89">
        <f t="shared" si="15"/>
        <v>0.11726384364820847</v>
      </c>
      <c r="W29" s="89">
        <f t="shared" ref="W29:X29" si="16">W10/W8</f>
        <v>0.12915282392026578</v>
      </c>
      <c r="X29" s="89">
        <f t="shared" si="16"/>
        <v>0.12319031324032641</v>
      </c>
      <c r="Y29" s="89">
        <f t="shared" ref="Y29" si="17">Y10/Y8</f>
        <v>9.874064610330352E-2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28022</v>
      </c>
      <c r="C32" s="42">
        <v>33555</v>
      </c>
      <c r="D32" s="42">
        <v>36269</v>
      </c>
      <c r="E32" s="42">
        <v>36685</v>
      </c>
      <c r="F32" s="42">
        <v>42841</v>
      </c>
      <c r="G32" s="42">
        <v>52417</v>
      </c>
      <c r="H32" s="42">
        <v>54883</v>
      </c>
      <c r="I32" s="42">
        <v>61494</v>
      </c>
      <c r="J32" s="42">
        <v>64920</v>
      </c>
      <c r="K32" s="42">
        <v>72859</v>
      </c>
      <c r="L32" s="42">
        <v>75458</v>
      </c>
      <c r="M32" s="42">
        <v>78537</v>
      </c>
      <c r="N32" s="42">
        <v>81428</v>
      </c>
      <c r="O32" s="42">
        <v>75964</v>
      </c>
      <c r="P32" s="42">
        <v>68308</v>
      </c>
      <c r="Q32" s="42">
        <v>68486</v>
      </c>
      <c r="R32" s="42">
        <v>66499</v>
      </c>
      <c r="S32" s="42">
        <v>65136</v>
      </c>
      <c r="T32" s="42">
        <v>65833</v>
      </c>
      <c r="U32" s="42">
        <v>69740</v>
      </c>
      <c r="V32" s="42">
        <v>75358</v>
      </c>
      <c r="W32" s="42">
        <v>63450</v>
      </c>
      <c r="X32" s="42">
        <v>74345</v>
      </c>
      <c r="Y32" s="42">
        <v>85964</v>
      </c>
    </row>
    <row r="33" spans="1:25" x14ac:dyDescent="0.3">
      <c r="A33" s="16" t="s">
        <v>116</v>
      </c>
      <c r="B33" s="42">
        <v>8142</v>
      </c>
      <c r="C33" s="42">
        <v>10556</v>
      </c>
      <c r="D33" s="42">
        <v>9617</v>
      </c>
      <c r="E33" s="42">
        <v>9300</v>
      </c>
      <c r="F33" s="68">
        <v>11998</v>
      </c>
      <c r="G33" s="68">
        <v>14437</v>
      </c>
      <c r="H33" s="68">
        <v>18515</v>
      </c>
      <c r="I33" s="68">
        <v>18909</v>
      </c>
      <c r="J33" s="68">
        <v>19117</v>
      </c>
      <c r="K33" s="68">
        <v>19607</v>
      </c>
      <c r="L33" s="68">
        <v>12574</v>
      </c>
      <c r="M33" s="68">
        <v>13595</v>
      </c>
      <c r="N33" s="68">
        <v>19774</v>
      </c>
      <c r="O33" s="68">
        <v>16830</v>
      </c>
      <c r="P33" s="68">
        <v>13852</v>
      </c>
      <c r="Q33" s="68">
        <v>13425</v>
      </c>
      <c r="R33" s="42">
        <v>11828</v>
      </c>
      <c r="S33" s="42">
        <v>10039</v>
      </c>
      <c r="T33" s="42">
        <v>10601</v>
      </c>
      <c r="U33" s="42">
        <v>11665</v>
      </c>
      <c r="V33" s="42">
        <v>11721</v>
      </c>
      <c r="W33" s="42">
        <v>9631</v>
      </c>
      <c r="X33" s="42">
        <v>13364</v>
      </c>
      <c r="Y33" s="42">
        <v>16548</v>
      </c>
    </row>
    <row r="34" spans="1:25" x14ac:dyDescent="0.3">
      <c r="A34" s="16" t="s">
        <v>117</v>
      </c>
      <c r="B34" s="42">
        <v>19880</v>
      </c>
      <c r="C34" s="42">
        <v>22999</v>
      </c>
      <c r="D34" s="42">
        <v>26653</v>
      </c>
      <c r="E34" s="42">
        <v>27386</v>
      </c>
      <c r="F34" s="68">
        <v>30843</v>
      </c>
      <c r="G34" s="68">
        <v>37980</v>
      </c>
      <c r="H34" s="68">
        <v>36368</v>
      </c>
      <c r="I34" s="68">
        <v>42584</v>
      </c>
      <c r="J34" s="68">
        <v>45803</v>
      </c>
      <c r="K34" s="68">
        <v>53252</v>
      </c>
      <c r="L34" s="68">
        <v>62884</v>
      </c>
      <c r="M34" s="68">
        <v>64942</v>
      </c>
      <c r="N34" s="68">
        <v>61654</v>
      </c>
      <c r="O34" s="68">
        <v>59134</v>
      </c>
      <c r="P34" s="68">
        <v>54456</v>
      </c>
      <c r="Q34" s="42">
        <v>55061</v>
      </c>
      <c r="R34" s="42">
        <v>54671</v>
      </c>
      <c r="S34" s="42">
        <v>55097</v>
      </c>
      <c r="T34" s="42">
        <v>55232</v>
      </c>
      <c r="U34" s="42">
        <v>58076</v>
      </c>
      <c r="V34" s="42">
        <v>63638</v>
      </c>
      <c r="W34" s="42">
        <v>53819</v>
      </c>
      <c r="X34" s="42">
        <v>60981</v>
      </c>
      <c r="Y34" s="42">
        <v>69416</v>
      </c>
    </row>
    <row r="35" spans="1:25" x14ac:dyDescent="0.3">
      <c r="A35" s="76" t="s">
        <v>2</v>
      </c>
      <c r="B35" s="3">
        <f>B36+B44</f>
        <v>8316</v>
      </c>
      <c r="C35" s="3">
        <f t="shared" ref="C35:V35" si="18">C36+C44</f>
        <v>8625</v>
      </c>
      <c r="D35" s="3">
        <f t="shared" si="18"/>
        <v>8286</v>
      </c>
      <c r="E35" s="3">
        <f t="shared" si="18"/>
        <v>8149</v>
      </c>
      <c r="F35" s="3">
        <f t="shared" si="18"/>
        <v>9112</v>
      </c>
      <c r="G35" s="3">
        <f t="shared" si="18"/>
        <v>9691</v>
      </c>
      <c r="H35" s="3">
        <f t="shared" si="18"/>
        <v>9797</v>
      </c>
      <c r="I35" s="3">
        <f t="shared" si="18"/>
        <v>10696</v>
      </c>
      <c r="J35" s="3">
        <f t="shared" si="18"/>
        <v>10919</v>
      </c>
      <c r="K35" s="3">
        <f t="shared" si="18"/>
        <v>11622</v>
      </c>
      <c r="L35" s="3">
        <f t="shared" si="18"/>
        <v>11322</v>
      </c>
      <c r="M35" s="3">
        <f t="shared" si="18"/>
        <v>11427</v>
      </c>
      <c r="N35" s="3">
        <f t="shared" si="18"/>
        <v>11535</v>
      </c>
      <c r="O35" s="3">
        <f t="shared" si="18"/>
        <v>12393</v>
      </c>
      <c r="P35" s="3">
        <f t="shared" si="18"/>
        <v>12435</v>
      </c>
      <c r="Q35" s="3">
        <f t="shared" si="18"/>
        <v>13686</v>
      </c>
      <c r="R35" s="3">
        <f t="shared" si="18"/>
        <v>14925</v>
      </c>
      <c r="S35" s="3">
        <f t="shared" si="18"/>
        <v>15177</v>
      </c>
      <c r="T35" s="3">
        <f t="shared" si="18"/>
        <v>17413</v>
      </c>
      <c r="U35" s="3">
        <f t="shared" si="18"/>
        <v>18422</v>
      </c>
      <c r="V35" s="3">
        <f t="shared" si="18"/>
        <v>18740</v>
      </c>
      <c r="W35" s="3">
        <f t="shared" ref="W35:X35" si="19">W36+W44</f>
        <v>6775</v>
      </c>
      <c r="X35" s="3">
        <f t="shared" si="19"/>
        <v>12984</v>
      </c>
      <c r="Y35" s="3">
        <f t="shared" ref="Y35" si="20">Y36+Y44</f>
        <v>19458</v>
      </c>
    </row>
    <row r="36" spans="1:25" x14ac:dyDescent="0.3">
      <c r="A36" s="77" t="s">
        <v>107</v>
      </c>
      <c r="B36" s="42">
        <v>7292</v>
      </c>
      <c r="C36" s="42">
        <v>7502</v>
      </c>
      <c r="D36" s="42">
        <v>7057</v>
      </c>
      <c r="E36" s="42">
        <v>6915</v>
      </c>
      <c r="F36" s="68">
        <v>7831</v>
      </c>
      <c r="G36" s="68">
        <v>8403</v>
      </c>
      <c r="H36" s="68">
        <v>8651</v>
      </c>
      <c r="I36" s="68">
        <v>9373</v>
      </c>
      <c r="J36" s="68">
        <v>9577</v>
      </c>
      <c r="K36" s="68">
        <v>10028</v>
      </c>
      <c r="L36" s="68">
        <v>9952</v>
      </c>
      <c r="M36" s="68">
        <v>10047</v>
      </c>
      <c r="N36" s="68">
        <v>10210</v>
      </c>
      <c r="O36" s="68">
        <v>11119</v>
      </c>
      <c r="P36" s="68">
        <v>11337</v>
      </c>
      <c r="Q36" s="68">
        <v>12576</v>
      </c>
      <c r="R36" s="42">
        <v>13896</v>
      </c>
      <c r="S36" s="42">
        <v>14102</v>
      </c>
      <c r="T36" s="42">
        <v>15589</v>
      </c>
      <c r="U36" s="42">
        <v>16400</v>
      </c>
      <c r="V36" s="42">
        <v>16749</v>
      </c>
      <c r="W36" s="42">
        <v>5992</v>
      </c>
      <c r="X36" s="42">
        <v>11604</v>
      </c>
      <c r="Y36" s="42">
        <v>17463</v>
      </c>
    </row>
    <row r="37" spans="1:25" x14ac:dyDescent="0.3">
      <c r="A37" s="78" t="s">
        <v>201</v>
      </c>
      <c r="B37" s="42">
        <v>723</v>
      </c>
      <c r="C37" s="42">
        <v>741</v>
      </c>
      <c r="D37" s="42">
        <v>681</v>
      </c>
      <c r="E37" s="42">
        <v>663</v>
      </c>
      <c r="F37" s="68">
        <v>744</v>
      </c>
      <c r="G37" s="68">
        <v>792</v>
      </c>
      <c r="H37" s="68">
        <v>789</v>
      </c>
      <c r="I37" s="68">
        <v>872</v>
      </c>
      <c r="J37" s="68">
        <v>909</v>
      </c>
      <c r="K37" s="68">
        <v>918</v>
      </c>
      <c r="L37" s="68">
        <v>835</v>
      </c>
      <c r="M37" s="68">
        <v>827</v>
      </c>
      <c r="N37" s="68">
        <v>863</v>
      </c>
      <c r="O37" s="68">
        <v>918</v>
      </c>
      <c r="P37" s="68">
        <v>883</v>
      </c>
      <c r="Q37" s="68">
        <v>985</v>
      </c>
      <c r="R37" s="42">
        <v>1026</v>
      </c>
      <c r="S37" s="42">
        <v>940</v>
      </c>
      <c r="T37" s="42">
        <v>839</v>
      </c>
      <c r="U37" s="42">
        <v>810</v>
      </c>
      <c r="V37" s="42">
        <v>825</v>
      </c>
      <c r="W37" s="42">
        <v>279</v>
      </c>
      <c r="X37" s="42">
        <v>460</v>
      </c>
      <c r="Y37" s="42">
        <v>613</v>
      </c>
    </row>
    <row r="38" spans="1:25" x14ac:dyDescent="0.3">
      <c r="A38" s="79" t="s">
        <v>202</v>
      </c>
      <c r="B38" s="42">
        <v>5</v>
      </c>
      <c r="C38" s="42">
        <v>5</v>
      </c>
      <c r="D38" s="42">
        <v>8</v>
      </c>
      <c r="E38" s="42">
        <v>6</v>
      </c>
      <c r="F38" s="68">
        <v>9</v>
      </c>
      <c r="G38" s="68">
        <v>11</v>
      </c>
      <c r="H38" s="68">
        <v>12</v>
      </c>
      <c r="I38" s="68">
        <v>28</v>
      </c>
      <c r="J38" s="68">
        <v>30</v>
      </c>
      <c r="K38" s="68">
        <v>30</v>
      </c>
      <c r="L38" s="68">
        <v>30</v>
      </c>
      <c r="M38" s="68">
        <v>30</v>
      </c>
      <c r="N38" s="68">
        <v>31</v>
      </c>
      <c r="O38" s="68">
        <v>32</v>
      </c>
      <c r="P38" s="68">
        <v>33</v>
      </c>
      <c r="Q38" s="68">
        <v>34</v>
      </c>
      <c r="R38" s="42">
        <v>36</v>
      </c>
      <c r="S38" s="42">
        <v>37</v>
      </c>
      <c r="T38" s="42">
        <v>39</v>
      </c>
      <c r="U38" s="42">
        <v>40</v>
      </c>
      <c r="V38" s="42">
        <v>42</v>
      </c>
      <c r="W38" s="42">
        <v>38</v>
      </c>
      <c r="X38" s="42">
        <v>39</v>
      </c>
      <c r="Y38" s="42">
        <v>42</v>
      </c>
    </row>
    <row r="39" spans="1:25" x14ac:dyDescent="0.3">
      <c r="A39" s="79" t="s">
        <v>203</v>
      </c>
      <c r="B39" s="42">
        <v>719</v>
      </c>
      <c r="C39" s="42">
        <v>736</v>
      </c>
      <c r="D39" s="42">
        <v>674</v>
      </c>
      <c r="E39" s="42">
        <v>656</v>
      </c>
      <c r="F39" s="68">
        <v>735</v>
      </c>
      <c r="G39" s="68">
        <v>781</v>
      </c>
      <c r="H39" s="68">
        <v>777</v>
      </c>
      <c r="I39" s="68">
        <v>844</v>
      </c>
      <c r="J39" s="68">
        <v>879</v>
      </c>
      <c r="K39" s="68">
        <v>888</v>
      </c>
      <c r="L39" s="68">
        <v>805</v>
      </c>
      <c r="M39" s="68">
        <v>797</v>
      </c>
      <c r="N39" s="68">
        <v>831</v>
      </c>
      <c r="O39" s="68">
        <v>886</v>
      </c>
      <c r="P39" s="68">
        <v>851</v>
      </c>
      <c r="Q39" s="68">
        <v>951</v>
      </c>
      <c r="R39" s="42">
        <v>990</v>
      </c>
      <c r="S39" s="42">
        <v>903</v>
      </c>
      <c r="T39" s="42">
        <v>800</v>
      </c>
      <c r="U39" s="42">
        <v>770</v>
      </c>
      <c r="V39" s="42">
        <v>783</v>
      </c>
      <c r="W39" s="42">
        <v>241</v>
      </c>
      <c r="X39" s="42">
        <v>421</v>
      </c>
      <c r="Y39" s="42">
        <v>571</v>
      </c>
    </row>
    <row r="40" spans="1:25" x14ac:dyDescent="0.3">
      <c r="A40" s="78" t="s">
        <v>204</v>
      </c>
      <c r="B40" s="42">
        <v>6569</v>
      </c>
      <c r="C40" s="42">
        <v>6761</v>
      </c>
      <c r="D40" s="42">
        <v>6376</v>
      </c>
      <c r="E40" s="42">
        <v>6252</v>
      </c>
      <c r="F40" s="68">
        <v>7087</v>
      </c>
      <c r="G40" s="68">
        <v>7611</v>
      </c>
      <c r="H40" s="68">
        <v>7862</v>
      </c>
      <c r="I40" s="68">
        <v>8501</v>
      </c>
      <c r="J40" s="68">
        <v>8668</v>
      </c>
      <c r="K40" s="68">
        <v>9110</v>
      </c>
      <c r="L40" s="68">
        <v>9118</v>
      </c>
      <c r="M40" s="68">
        <v>9220</v>
      </c>
      <c r="N40" s="68">
        <v>9347</v>
      </c>
      <c r="O40" s="68">
        <v>10201</v>
      </c>
      <c r="P40" s="68">
        <v>10454</v>
      </c>
      <c r="Q40" s="68">
        <v>11592</v>
      </c>
      <c r="R40" s="42">
        <v>12870</v>
      </c>
      <c r="S40" s="42">
        <v>13162</v>
      </c>
      <c r="T40" s="42">
        <v>14750</v>
      </c>
      <c r="U40" s="42">
        <v>15590</v>
      </c>
      <c r="V40" s="42">
        <v>15925</v>
      </c>
      <c r="W40" s="42">
        <v>5713</v>
      </c>
      <c r="X40" s="42">
        <v>11144</v>
      </c>
      <c r="Y40" s="42">
        <v>16849</v>
      </c>
    </row>
    <row r="41" spans="1:25" x14ac:dyDescent="0.3">
      <c r="A41" s="79" t="s">
        <v>205</v>
      </c>
      <c r="B41" s="42">
        <v>25</v>
      </c>
      <c r="C41" s="42">
        <v>25</v>
      </c>
      <c r="D41" s="42">
        <v>26</v>
      </c>
      <c r="E41" s="42">
        <v>26</v>
      </c>
      <c r="F41" s="68">
        <v>27</v>
      </c>
      <c r="G41" s="68">
        <v>27</v>
      </c>
      <c r="H41" s="68">
        <v>28</v>
      </c>
      <c r="I41" s="68">
        <v>32</v>
      </c>
      <c r="J41" s="68">
        <v>33</v>
      </c>
      <c r="K41" s="68">
        <v>35</v>
      </c>
      <c r="L41" s="68">
        <v>40</v>
      </c>
      <c r="M41" s="68">
        <v>42</v>
      </c>
      <c r="N41" s="68">
        <v>43</v>
      </c>
      <c r="O41" s="68">
        <v>48</v>
      </c>
      <c r="P41" s="68">
        <v>53</v>
      </c>
      <c r="Q41" s="68">
        <v>58</v>
      </c>
      <c r="R41" s="42">
        <v>65</v>
      </c>
      <c r="S41" s="42">
        <v>71</v>
      </c>
      <c r="T41" s="42">
        <v>75</v>
      </c>
      <c r="U41" s="42">
        <v>74</v>
      </c>
      <c r="V41" s="42">
        <v>73</v>
      </c>
      <c r="W41" s="42">
        <v>22</v>
      </c>
      <c r="X41" s="42">
        <v>30</v>
      </c>
      <c r="Y41" s="42">
        <v>65</v>
      </c>
    </row>
    <row r="42" spans="1:25" x14ac:dyDescent="0.3">
      <c r="A42" s="79" t="s">
        <v>206</v>
      </c>
      <c r="B42" s="42">
        <v>142</v>
      </c>
      <c r="C42" s="42">
        <v>173</v>
      </c>
      <c r="D42" s="42">
        <v>174</v>
      </c>
      <c r="E42" s="42">
        <v>182</v>
      </c>
      <c r="F42" s="68">
        <v>213</v>
      </c>
      <c r="G42" s="68">
        <v>264</v>
      </c>
      <c r="H42" s="68">
        <v>281</v>
      </c>
      <c r="I42" s="68">
        <v>305</v>
      </c>
      <c r="J42" s="68">
        <v>357</v>
      </c>
      <c r="K42" s="68">
        <v>450</v>
      </c>
      <c r="L42" s="68">
        <v>538</v>
      </c>
      <c r="M42" s="68">
        <v>574</v>
      </c>
      <c r="N42" s="68">
        <v>662</v>
      </c>
      <c r="O42" s="68">
        <v>896</v>
      </c>
      <c r="P42" s="68">
        <v>944</v>
      </c>
      <c r="Q42" s="68">
        <v>935</v>
      </c>
      <c r="R42" s="42">
        <v>1054</v>
      </c>
      <c r="S42" s="42">
        <v>1123</v>
      </c>
      <c r="T42" s="42">
        <v>1928</v>
      </c>
      <c r="U42" s="42">
        <v>1686</v>
      </c>
      <c r="V42" s="42">
        <v>813</v>
      </c>
      <c r="W42" s="42">
        <v>697</v>
      </c>
      <c r="X42" s="42">
        <v>828</v>
      </c>
      <c r="Y42" s="42">
        <v>1124</v>
      </c>
    </row>
    <row r="43" spans="1:25" x14ac:dyDescent="0.3">
      <c r="A43" s="79" t="s">
        <v>207</v>
      </c>
      <c r="B43" s="42">
        <v>6402</v>
      </c>
      <c r="C43" s="42">
        <v>6563</v>
      </c>
      <c r="D43" s="42">
        <v>6176</v>
      </c>
      <c r="E43" s="42">
        <v>6044</v>
      </c>
      <c r="F43" s="68">
        <v>6847</v>
      </c>
      <c r="G43" s="68">
        <v>7320</v>
      </c>
      <c r="H43" s="68">
        <v>7553</v>
      </c>
      <c r="I43" s="68">
        <v>8164</v>
      </c>
      <c r="J43" s="68">
        <v>8277</v>
      </c>
      <c r="K43" s="68">
        <v>8625</v>
      </c>
      <c r="L43" s="68">
        <v>8539</v>
      </c>
      <c r="M43" s="68">
        <v>8604</v>
      </c>
      <c r="N43" s="68">
        <v>8642</v>
      </c>
      <c r="O43" s="68">
        <v>9256</v>
      </c>
      <c r="P43" s="68">
        <v>9457</v>
      </c>
      <c r="Q43" s="68">
        <v>10598</v>
      </c>
      <c r="R43" s="42">
        <v>11751</v>
      </c>
      <c r="S43" s="42">
        <v>11969</v>
      </c>
      <c r="T43" s="42">
        <v>12747</v>
      </c>
      <c r="U43" s="42">
        <v>13830</v>
      </c>
      <c r="V43" s="42">
        <v>15039</v>
      </c>
      <c r="W43" s="42">
        <v>4994</v>
      </c>
      <c r="X43" s="42">
        <v>10287</v>
      </c>
      <c r="Y43" s="42">
        <v>15660</v>
      </c>
    </row>
    <row r="44" spans="1:25" x14ac:dyDescent="0.3">
      <c r="A44" s="77" t="s">
        <v>108</v>
      </c>
      <c r="B44" s="42">
        <v>1024</v>
      </c>
      <c r="C44" s="42">
        <v>1123</v>
      </c>
      <c r="D44" s="42">
        <v>1229</v>
      </c>
      <c r="E44" s="42">
        <v>1234</v>
      </c>
      <c r="F44" s="68">
        <v>1281</v>
      </c>
      <c r="G44" s="68">
        <v>1288</v>
      </c>
      <c r="H44" s="68">
        <v>1146</v>
      </c>
      <c r="I44" s="68">
        <v>1323</v>
      </c>
      <c r="J44" s="68">
        <v>1342</v>
      </c>
      <c r="K44" s="68">
        <v>1594</v>
      </c>
      <c r="L44" s="68">
        <v>1370</v>
      </c>
      <c r="M44" s="68">
        <v>1380</v>
      </c>
      <c r="N44" s="68">
        <v>1325</v>
      </c>
      <c r="O44" s="68">
        <v>1274</v>
      </c>
      <c r="P44" s="68">
        <v>1098</v>
      </c>
      <c r="Q44" s="68">
        <v>1110</v>
      </c>
      <c r="R44" s="42">
        <v>1029</v>
      </c>
      <c r="S44" s="42">
        <v>1075</v>
      </c>
      <c r="T44" s="42">
        <v>1824</v>
      </c>
      <c r="U44" s="42">
        <v>2022</v>
      </c>
      <c r="V44" s="42">
        <v>1991</v>
      </c>
      <c r="W44" s="42">
        <v>783</v>
      </c>
      <c r="X44" s="42">
        <v>1380</v>
      </c>
      <c r="Y44" s="42">
        <v>1995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3.7157287157287167E-2</v>
      </c>
      <c r="D46" s="65">
        <f t="shared" si="21"/>
        <v>-3.9304347826086938E-2</v>
      </c>
      <c r="E46" s="65">
        <f t="shared" si="21"/>
        <v>-1.6533912623702629E-2</v>
      </c>
      <c r="F46" s="65">
        <f t="shared" si="21"/>
        <v>0.11817400908086872</v>
      </c>
      <c r="G46" s="65">
        <f t="shared" si="21"/>
        <v>6.3542581211589066E-2</v>
      </c>
      <c r="H46" s="65">
        <f t="shared" si="21"/>
        <v>1.0937983696212905E-2</v>
      </c>
      <c r="I46" s="65">
        <f t="shared" si="21"/>
        <v>9.1762784525875274E-2</v>
      </c>
      <c r="J46" s="65">
        <f t="shared" si="21"/>
        <v>2.0848915482423402E-2</v>
      </c>
      <c r="K46" s="65">
        <f t="shared" si="21"/>
        <v>6.438318527337672E-2</v>
      </c>
      <c r="L46" s="65">
        <f t="shared" si="21"/>
        <v>-2.5813113061435189E-2</v>
      </c>
      <c r="M46" s="65">
        <f t="shared" si="21"/>
        <v>9.2739798622152314E-3</v>
      </c>
      <c r="N46" s="65">
        <f t="shared" si="21"/>
        <v>9.4512995536886191E-3</v>
      </c>
      <c r="O46" s="65">
        <f t="shared" si="21"/>
        <v>7.4382314694408258E-2</v>
      </c>
      <c r="P46" s="65">
        <f t="shared" si="21"/>
        <v>3.3890099249576089E-3</v>
      </c>
      <c r="Q46" s="65">
        <f t="shared" si="21"/>
        <v>0.1006031363088058</v>
      </c>
      <c r="R46" s="65">
        <f t="shared" si="21"/>
        <v>9.0530469092503285E-2</v>
      </c>
      <c r="S46" s="65">
        <f t="shared" si="21"/>
        <v>1.6884422110552855E-2</v>
      </c>
      <c r="T46" s="65">
        <f t="shared" si="21"/>
        <v>0.14732819397772956</v>
      </c>
      <c r="U46" s="65">
        <f t="shared" si="21"/>
        <v>5.7945213346350499E-2</v>
      </c>
      <c r="V46" s="65">
        <f t="shared" si="21"/>
        <v>1.7261969384431586E-2</v>
      </c>
      <c r="W46" s="65">
        <f t="shared" si="21"/>
        <v>-0.63847385272145152</v>
      </c>
      <c r="X46" s="65">
        <f t="shared" si="21"/>
        <v>0.91645756457564587</v>
      </c>
      <c r="Y46" s="65">
        <f t="shared" si="21"/>
        <v>0.49861367837338255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2.8798683488754806E-2</v>
      </c>
      <c r="D47" s="65">
        <f t="shared" si="21"/>
        <v>-5.9317515329245563E-2</v>
      </c>
      <c r="E47" s="65">
        <f t="shared" si="21"/>
        <v>-2.0121864815077273E-2</v>
      </c>
      <c r="F47" s="65">
        <f t="shared" si="21"/>
        <v>0.13246565437454816</v>
      </c>
      <c r="G47" s="65">
        <f t="shared" si="21"/>
        <v>7.304303409526236E-2</v>
      </c>
      <c r="H47" s="65">
        <f t="shared" si="21"/>
        <v>2.9513269070569947E-2</v>
      </c>
      <c r="I47" s="65">
        <f t="shared" si="21"/>
        <v>8.3458559704080448E-2</v>
      </c>
      <c r="J47" s="65">
        <f t="shared" si="21"/>
        <v>2.1764643123866501E-2</v>
      </c>
      <c r="K47" s="65">
        <f t="shared" si="21"/>
        <v>4.7091991228986219E-2</v>
      </c>
      <c r="L47" s="65">
        <f t="shared" si="21"/>
        <v>-7.5787794176306322E-3</v>
      </c>
      <c r="M47" s="65">
        <f t="shared" si="21"/>
        <v>9.5458199356912576E-3</v>
      </c>
      <c r="N47" s="65">
        <f t="shared" si="21"/>
        <v>1.6223748382601766E-2</v>
      </c>
      <c r="O47" s="65">
        <f t="shared" si="21"/>
        <v>8.9030362389813877E-2</v>
      </c>
      <c r="P47" s="65">
        <f t="shared" si="21"/>
        <v>1.960607968342476E-2</v>
      </c>
      <c r="Q47" s="65">
        <f t="shared" si="21"/>
        <v>0.10928817147393488</v>
      </c>
      <c r="R47" s="65">
        <f t="shared" si="21"/>
        <v>0.10496183206106879</v>
      </c>
      <c r="S47" s="65">
        <f t="shared" si="21"/>
        <v>1.4824409902130187E-2</v>
      </c>
      <c r="T47" s="65">
        <f t="shared" si="21"/>
        <v>0.10544603602325919</v>
      </c>
      <c r="U47" s="65">
        <f t="shared" si="21"/>
        <v>5.2023862980306701E-2</v>
      </c>
      <c r="V47" s="65">
        <f t="shared" si="21"/>
        <v>2.1280487804878012E-2</v>
      </c>
      <c r="W47" s="65">
        <f t="shared" si="21"/>
        <v>-0.64224729834617</v>
      </c>
      <c r="X47" s="65">
        <f t="shared" si="21"/>
        <v>0.93658210947930565</v>
      </c>
      <c r="Y47" s="65">
        <f t="shared" si="21"/>
        <v>0.50491209927611158</v>
      </c>
    </row>
    <row r="48" spans="1:25" x14ac:dyDescent="0.3">
      <c r="A48" s="74" t="s">
        <v>214</v>
      </c>
      <c r="B48" s="65" t="s">
        <v>3</v>
      </c>
      <c r="C48" s="65">
        <f>C37/B37-1</f>
        <v>2.4896265560165887E-2</v>
      </c>
      <c r="D48" s="65">
        <f>D37/C37-1</f>
        <v>-8.0971659919028327E-2</v>
      </c>
      <c r="E48" s="65">
        <f>E37/D37-1</f>
        <v>-2.6431718061673992E-2</v>
      </c>
      <c r="F48" s="65">
        <f>F37/E37-1</f>
        <v>0.12217194570135748</v>
      </c>
      <c r="G48" s="65">
        <f t="shared" si="21"/>
        <v>6.4516129032258007E-2</v>
      </c>
      <c r="H48" s="65">
        <f t="shared" si="21"/>
        <v>-3.7878787878787845E-3</v>
      </c>
      <c r="I48" s="65">
        <f t="shared" si="21"/>
        <v>0.10519645120405574</v>
      </c>
      <c r="J48" s="65">
        <f t="shared" si="21"/>
        <v>4.243119266055051E-2</v>
      </c>
      <c r="K48" s="65">
        <f t="shared" si="21"/>
        <v>9.9009900990099098E-3</v>
      </c>
      <c r="L48" s="65">
        <f t="shared" si="21"/>
        <v>-9.0413943355119875E-2</v>
      </c>
      <c r="M48" s="65">
        <f t="shared" si="21"/>
        <v>-9.5808383233533245E-3</v>
      </c>
      <c r="N48" s="65">
        <f t="shared" si="21"/>
        <v>4.3530834340991476E-2</v>
      </c>
      <c r="O48" s="65">
        <f t="shared" si="21"/>
        <v>6.3731170336037035E-2</v>
      </c>
      <c r="P48" s="65">
        <f t="shared" si="21"/>
        <v>-3.8126361655773433E-2</v>
      </c>
      <c r="Q48" s="65">
        <f t="shared" si="21"/>
        <v>0.11551528878822204</v>
      </c>
      <c r="R48" s="65">
        <f t="shared" si="21"/>
        <v>4.1624365482233472E-2</v>
      </c>
      <c r="S48" s="65">
        <f t="shared" si="21"/>
        <v>-8.382066276803124E-2</v>
      </c>
      <c r="T48" s="65">
        <f t="shared" si="21"/>
        <v>-0.10744680851063826</v>
      </c>
      <c r="U48" s="65">
        <f t="shared" si="21"/>
        <v>-3.456495828367101E-2</v>
      </c>
      <c r="V48" s="65">
        <f t="shared" si="21"/>
        <v>1.8518518518518601E-2</v>
      </c>
      <c r="W48" s="65">
        <f t="shared" si="21"/>
        <v>-0.66181818181818186</v>
      </c>
      <c r="X48" s="65">
        <f t="shared" si="21"/>
        <v>0.64874551971326166</v>
      </c>
      <c r="Y48" s="65">
        <f t="shared" si="21"/>
        <v>0.33260869565217388</v>
      </c>
    </row>
    <row r="49" spans="1:25" x14ac:dyDescent="0.3">
      <c r="A49" s="74" t="s">
        <v>215</v>
      </c>
      <c r="B49" s="65" t="s">
        <v>3</v>
      </c>
      <c r="C49" s="65">
        <f>C40/B40-1</f>
        <v>2.9228193027858174E-2</v>
      </c>
      <c r="D49" s="65">
        <f>D40/C40-1</f>
        <v>-5.6944239017896803E-2</v>
      </c>
      <c r="E49" s="65">
        <f>E40/D40-1</f>
        <v>-1.9447929736511882E-2</v>
      </c>
      <c r="F49" s="65">
        <f>F40/E40-1</f>
        <v>0.13355726167626369</v>
      </c>
      <c r="G49" s="65">
        <f t="shared" ref="G49:Y49" si="22">G40/F40-1</f>
        <v>7.3938196698179803E-2</v>
      </c>
      <c r="H49" s="65">
        <f t="shared" si="22"/>
        <v>3.2978583628958003E-2</v>
      </c>
      <c r="I49" s="65">
        <f t="shared" si="22"/>
        <v>8.1277028745866176E-2</v>
      </c>
      <c r="J49" s="65">
        <f t="shared" si="22"/>
        <v>1.9644747676743846E-2</v>
      </c>
      <c r="K49" s="65">
        <f t="shared" si="22"/>
        <v>5.0992155053068755E-2</v>
      </c>
      <c r="L49" s="65">
        <f t="shared" si="22"/>
        <v>8.7815587266737438E-4</v>
      </c>
      <c r="M49" s="65">
        <f t="shared" si="22"/>
        <v>1.1186663742048797E-2</v>
      </c>
      <c r="N49" s="65">
        <f t="shared" si="22"/>
        <v>1.3774403470715901E-2</v>
      </c>
      <c r="O49" s="65">
        <f t="shared" si="22"/>
        <v>9.1366213758425241E-2</v>
      </c>
      <c r="P49" s="65">
        <f t="shared" si="22"/>
        <v>2.4801490049995101E-2</v>
      </c>
      <c r="Q49" s="65">
        <f t="shared" si="22"/>
        <v>0.10885785345322363</v>
      </c>
      <c r="R49" s="65">
        <f t="shared" si="22"/>
        <v>0.11024844720496896</v>
      </c>
      <c r="S49" s="65">
        <f t="shared" si="22"/>
        <v>2.2688422688422749E-2</v>
      </c>
      <c r="T49" s="65">
        <f t="shared" si="22"/>
        <v>0.1206503570885884</v>
      </c>
      <c r="U49" s="65">
        <f t="shared" si="22"/>
        <v>5.6949152542372872E-2</v>
      </c>
      <c r="V49" s="65">
        <f t="shared" si="22"/>
        <v>2.1488133418858135E-2</v>
      </c>
      <c r="W49" s="65">
        <f t="shared" si="22"/>
        <v>-0.64125588697017266</v>
      </c>
      <c r="X49" s="65">
        <f t="shared" si="22"/>
        <v>0.95063889375109389</v>
      </c>
      <c r="Y49" s="65">
        <f t="shared" si="22"/>
        <v>0.51193467336683418</v>
      </c>
    </row>
    <row r="50" spans="1:25" x14ac:dyDescent="0.3">
      <c r="A50" s="73" t="s">
        <v>110</v>
      </c>
      <c r="B50" s="65" t="s">
        <v>3</v>
      </c>
      <c r="C50" s="88">
        <f>C44/B44-1</f>
        <v>9.66796875E-2</v>
      </c>
      <c r="D50" s="88">
        <f>D44/C44-1</f>
        <v>9.4390026714158415E-2</v>
      </c>
      <c r="E50" s="88">
        <f>E44/D44-1</f>
        <v>4.0683482506103097E-3</v>
      </c>
      <c r="F50" s="88">
        <f>F44/E44-1</f>
        <v>3.8087520259319385E-2</v>
      </c>
      <c r="G50" s="88">
        <f t="shared" ref="G50:Y50" si="23">G44/F44-1</f>
        <v>5.464480874316946E-3</v>
      </c>
      <c r="H50" s="88">
        <f t="shared" si="23"/>
        <v>-0.11024844720496896</v>
      </c>
      <c r="I50" s="88">
        <f t="shared" si="23"/>
        <v>0.15445026178010468</v>
      </c>
      <c r="J50" s="88">
        <f t="shared" si="23"/>
        <v>1.4361300075585781E-2</v>
      </c>
      <c r="K50" s="88">
        <f t="shared" si="23"/>
        <v>0.18777943368107297</v>
      </c>
      <c r="L50" s="88">
        <f t="shared" si="23"/>
        <v>-0.14052697616060228</v>
      </c>
      <c r="M50" s="88">
        <f t="shared" si="23"/>
        <v>7.2992700729928028E-3</v>
      </c>
      <c r="N50" s="88">
        <f t="shared" si="23"/>
        <v>-3.9855072463768071E-2</v>
      </c>
      <c r="O50" s="88">
        <f t="shared" si="23"/>
        <v>-3.8490566037735818E-2</v>
      </c>
      <c r="P50" s="88">
        <f t="shared" si="23"/>
        <v>-0.13814756671899531</v>
      </c>
      <c r="Q50" s="88">
        <f t="shared" si="23"/>
        <v>1.0928961748633892E-2</v>
      </c>
      <c r="R50" s="88">
        <f t="shared" si="23"/>
        <v>-7.2972972972973005E-2</v>
      </c>
      <c r="S50" s="88">
        <f t="shared" si="23"/>
        <v>4.4703595724003842E-2</v>
      </c>
      <c r="T50" s="88">
        <f t="shared" si="23"/>
        <v>0.69674418604651156</v>
      </c>
      <c r="U50" s="88">
        <f t="shared" si="23"/>
        <v>0.10855263157894735</v>
      </c>
      <c r="V50" s="88">
        <f t="shared" si="23"/>
        <v>-1.5331355093966326E-2</v>
      </c>
      <c r="W50" s="88">
        <f t="shared" si="23"/>
        <v>-0.60673028628829728</v>
      </c>
      <c r="X50" s="88">
        <f t="shared" si="23"/>
        <v>0.76245210727969348</v>
      </c>
      <c r="Y50" s="88">
        <f t="shared" si="23"/>
        <v>0.44565217391304346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0.29676682606523447</v>
      </c>
      <c r="C52" s="65">
        <f t="shared" si="24"/>
        <v>0.25704067948144838</v>
      </c>
      <c r="D52" s="65">
        <f t="shared" si="24"/>
        <v>0.22845956602056852</v>
      </c>
      <c r="E52" s="65">
        <f t="shared" si="24"/>
        <v>0.22213438735177865</v>
      </c>
      <c r="F52" s="65">
        <f t="shared" si="24"/>
        <v>0.21269344786536262</v>
      </c>
      <c r="G52" s="65">
        <f t="shared" si="24"/>
        <v>0.18488276704122708</v>
      </c>
      <c r="H52" s="65">
        <f t="shared" si="24"/>
        <v>0.17850700581236448</v>
      </c>
      <c r="I52" s="65">
        <f t="shared" si="24"/>
        <v>0.17393566852050607</v>
      </c>
      <c r="J52" s="65">
        <f t="shared" si="24"/>
        <v>0.16819162045594577</v>
      </c>
      <c r="K52" s="65">
        <f t="shared" si="24"/>
        <v>0.15951358102636601</v>
      </c>
      <c r="L52" s="65">
        <f t="shared" si="24"/>
        <v>0.15004373293752815</v>
      </c>
      <c r="M52" s="65">
        <f t="shared" si="24"/>
        <v>0.1454983001642538</v>
      </c>
      <c r="N52" s="65">
        <f t="shared" si="24"/>
        <v>0.14165888883430761</v>
      </c>
      <c r="O52" s="65">
        <f t="shared" si="24"/>
        <v>0.16314306776894319</v>
      </c>
      <c r="P52" s="65">
        <f t="shared" si="24"/>
        <v>0.1820430989049599</v>
      </c>
      <c r="Q52" s="65">
        <f t="shared" si="24"/>
        <v>0.19983646292672955</v>
      </c>
      <c r="R52" s="65">
        <f t="shared" si="24"/>
        <v>0.22443946525511663</v>
      </c>
      <c r="S52" s="65">
        <f t="shared" si="24"/>
        <v>0.2330047899778924</v>
      </c>
      <c r="T52" s="65">
        <f t="shared" si="24"/>
        <v>0.26450260507648138</v>
      </c>
      <c r="U52" s="65">
        <f t="shared" si="24"/>
        <v>0.264152566676226</v>
      </c>
      <c r="V52" s="65">
        <f t="shared" si="24"/>
        <v>0.24867963587144032</v>
      </c>
      <c r="W52" s="65">
        <f t="shared" ref="W52:X52" si="25">W35/W32</f>
        <v>0.10677698975571316</v>
      </c>
      <c r="X52" s="65">
        <f t="shared" si="25"/>
        <v>0.17464523505279442</v>
      </c>
      <c r="Y52" s="65">
        <f t="shared" ref="Y52" si="26">Y35/Y32</f>
        <v>0.22635056535293843</v>
      </c>
    </row>
    <row r="53" spans="1:25" x14ac:dyDescent="0.3">
      <c r="A53" s="75" t="s">
        <v>217</v>
      </c>
      <c r="B53" s="88">
        <f t="shared" ref="B53:V53" si="27">B35/B34</f>
        <v>0.41830985915492958</v>
      </c>
      <c r="C53" s="88">
        <f t="shared" si="27"/>
        <v>0.37501630505674161</v>
      </c>
      <c r="D53" s="88">
        <f t="shared" si="27"/>
        <v>0.31088432821821183</v>
      </c>
      <c r="E53" s="88">
        <f t="shared" si="27"/>
        <v>0.29756079748776748</v>
      </c>
      <c r="F53" s="88">
        <f t="shared" si="27"/>
        <v>0.29543170249327239</v>
      </c>
      <c r="G53" s="88">
        <f t="shared" si="27"/>
        <v>0.25516061084781466</v>
      </c>
      <c r="H53" s="88">
        <f t="shared" si="27"/>
        <v>0.2693851737791465</v>
      </c>
      <c r="I53" s="88">
        <f t="shared" si="27"/>
        <v>0.25117414991546122</v>
      </c>
      <c r="J53" s="88">
        <f t="shared" si="27"/>
        <v>0.23839049843896687</v>
      </c>
      <c r="K53" s="88">
        <f t="shared" si="27"/>
        <v>0.21824532411928191</v>
      </c>
      <c r="L53" s="88">
        <f t="shared" si="27"/>
        <v>0.18004579861331976</v>
      </c>
      <c r="M53" s="88">
        <f t="shared" si="27"/>
        <v>0.17595700779156787</v>
      </c>
      <c r="N53" s="88">
        <f t="shared" si="27"/>
        <v>0.18709248386154995</v>
      </c>
      <c r="O53" s="88">
        <f t="shared" si="27"/>
        <v>0.20957486386850205</v>
      </c>
      <c r="P53" s="88">
        <f t="shared" si="27"/>
        <v>0.22834949316879682</v>
      </c>
      <c r="Q53" s="88">
        <f t="shared" si="27"/>
        <v>0.24856068723779082</v>
      </c>
      <c r="R53" s="88">
        <f t="shared" si="27"/>
        <v>0.2729966527043588</v>
      </c>
      <c r="S53" s="88">
        <f t="shared" si="27"/>
        <v>0.27545964390075683</v>
      </c>
      <c r="T53" s="88">
        <f t="shared" si="27"/>
        <v>0.31527013325608344</v>
      </c>
      <c r="U53" s="88">
        <f t="shared" si="27"/>
        <v>0.31720504166953645</v>
      </c>
      <c r="V53" s="88">
        <f t="shared" si="27"/>
        <v>0.29447814199063455</v>
      </c>
      <c r="W53" s="88">
        <f t="shared" ref="W53:X53" si="28">W35/W34</f>
        <v>0.12588491053345474</v>
      </c>
      <c r="X53" s="88">
        <f t="shared" si="28"/>
        <v>0.21291877798002656</v>
      </c>
      <c r="Y53" s="88">
        <f t="shared" ref="Y53" si="29">Y35/Y34</f>
        <v>0.2803100149821367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1.7075517075517077E-2</v>
      </c>
      <c r="C55" s="88">
        <f t="shared" ref="C55:V55" si="30">C42/C35</f>
        <v>2.0057971014492755E-2</v>
      </c>
      <c r="D55" s="88">
        <f t="shared" si="30"/>
        <v>2.0999275887038378E-2</v>
      </c>
      <c r="E55" s="88">
        <f t="shared" si="30"/>
        <v>2.2334028715179775E-2</v>
      </c>
      <c r="F55" s="88">
        <f t="shared" si="30"/>
        <v>2.3375768217734856E-2</v>
      </c>
      <c r="G55" s="88">
        <f t="shared" si="30"/>
        <v>2.7241770715096481E-2</v>
      </c>
      <c r="H55" s="88">
        <f t="shared" si="30"/>
        <v>2.8682249668265797E-2</v>
      </c>
      <c r="I55" s="88">
        <f t="shared" si="30"/>
        <v>2.8515332834704563E-2</v>
      </c>
      <c r="J55" s="88">
        <f t="shared" si="30"/>
        <v>3.2695301767561129E-2</v>
      </c>
      <c r="K55" s="88">
        <f t="shared" si="30"/>
        <v>3.8719669592152811E-2</v>
      </c>
      <c r="L55" s="88">
        <f t="shared" si="30"/>
        <v>4.7518106341635752E-2</v>
      </c>
      <c r="M55" s="88">
        <f t="shared" si="30"/>
        <v>5.0231906887196989E-2</v>
      </c>
      <c r="N55" s="88">
        <f t="shared" si="30"/>
        <v>5.7390550498482878E-2</v>
      </c>
      <c r="O55" s="88">
        <f t="shared" si="30"/>
        <v>7.2298878399096267E-2</v>
      </c>
      <c r="P55" s="88">
        <f t="shared" si="30"/>
        <v>7.5914756735022113E-2</v>
      </c>
      <c r="Q55" s="88">
        <f t="shared" si="30"/>
        <v>6.8317989186029521E-2</v>
      </c>
      <c r="R55" s="88">
        <f t="shared" si="30"/>
        <v>7.0619765494137357E-2</v>
      </c>
      <c r="S55" s="88">
        <f t="shared" si="30"/>
        <v>7.3993542860907952E-2</v>
      </c>
      <c r="T55" s="88">
        <f t="shared" si="30"/>
        <v>0.11072187446160914</v>
      </c>
      <c r="U55" s="88">
        <f t="shared" si="30"/>
        <v>9.1521007491043319E-2</v>
      </c>
      <c r="V55" s="88">
        <f t="shared" si="30"/>
        <v>4.3383137673425824E-2</v>
      </c>
      <c r="W55" s="88">
        <f t="shared" ref="W55:X55" si="31">W42/W35</f>
        <v>0.10287822878228782</v>
      </c>
      <c r="X55" s="88">
        <f t="shared" si="31"/>
        <v>6.3770794824399263E-2</v>
      </c>
      <c r="Y55" s="88">
        <f t="shared" ref="Y55" si="32">Y42/Y35</f>
        <v>5.7765443519375063E-2</v>
      </c>
    </row>
    <row r="56" spans="1:25" x14ac:dyDescent="0.3">
      <c r="A56" s="75" t="s">
        <v>219</v>
      </c>
      <c r="B56" s="65">
        <f>B37/B35</f>
        <v>8.6940836940836944E-2</v>
      </c>
      <c r="C56" s="65">
        <f t="shared" ref="C56:V56" si="33">C37/C35</f>
        <v>8.591304347826087E-2</v>
      </c>
      <c r="D56" s="65">
        <f t="shared" si="33"/>
        <v>8.2186821144098476E-2</v>
      </c>
      <c r="E56" s="65">
        <f t="shared" si="33"/>
        <v>8.1359676033869191E-2</v>
      </c>
      <c r="F56" s="65">
        <f t="shared" si="33"/>
        <v>8.1650570676031611E-2</v>
      </c>
      <c r="G56" s="65">
        <f t="shared" si="33"/>
        <v>8.1725312145289442E-2</v>
      </c>
      <c r="H56" s="65">
        <f t="shared" si="33"/>
        <v>8.0534857609472293E-2</v>
      </c>
      <c r="I56" s="65">
        <f t="shared" si="33"/>
        <v>8.1525804038893049E-2</v>
      </c>
      <c r="J56" s="65">
        <f t="shared" si="33"/>
        <v>8.3249381811521195E-2</v>
      </c>
      <c r="K56" s="65">
        <f t="shared" si="33"/>
        <v>7.8988125967991735E-2</v>
      </c>
      <c r="L56" s="65">
        <f t="shared" si="33"/>
        <v>7.3750220809044337E-2</v>
      </c>
      <c r="M56" s="65">
        <f t="shared" si="33"/>
        <v>7.2372451212041652E-2</v>
      </c>
      <c r="N56" s="65">
        <f t="shared" si="33"/>
        <v>7.4815778066753366E-2</v>
      </c>
      <c r="O56" s="65">
        <f t="shared" si="33"/>
        <v>7.407407407407407E-2</v>
      </c>
      <c r="P56" s="65">
        <f t="shared" si="33"/>
        <v>7.1009248090068353E-2</v>
      </c>
      <c r="Q56" s="65">
        <f t="shared" si="33"/>
        <v>7.197135759169955E-2</v>
      </c>
      <c r="R56" s="65">
        <f t="shared" si="33"/>
        <v>6.8743718592964825E-2</v>
      </c>
      <c r="S56" s="65">
        <f t="shared" si="33"/>
        <v>6.193582394412598E-2</v>
      </c>
      <c r="T56" s="65">
        <f t="shared" si="33"/>
        <v>4.8182392465399411E-2</v>
      </c>
      <c r="U56" s="65">
        <f t="shared" si="33"/>
        <v>4.3969167299967429E-2</v>
      </c>
      <c r="V56" s="65">
        <f t="shared" si="33"/>
        <v>4.4023479188900747E-2</v>
      </c>
      <c r="W56" s="65">
        <f t="shared" ref="W56:X56" si="34">W37/W35</f>
        <v>4.1180811808118084E-2</v>
      </c>
      <c r="X56" s="65">
        <f t="shared" si="34"/>
        <v>3.542821934688848E-2</v>
      </c>
      <c r="Y56" s="65">
        <f t="shared" ref="Y56" si="35">Y37/Y35</f>
        <v>3.150375167026416E-2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-4607</v>
      </c>
      <c r="C59" s="42">
        <f t="shared" si="36"/>
        <v>-4598</v>
      </c>
      <c r="D59" s="42">
        <f t="shared" si="36"/>
        <v>-4380</v>
      </c>
      <c r="E59" s="42">
        <f t="shared" si="36"/>
        <v>-4476</v>
      </c>
      <c r="F59" s="42">
        <f t="shared" si="36"/>
        <v>-5642</v>
      </c>
      <c r="G59" s="42">
        <f t="shared" si="36"/>
        <v>-5743</v>
      </c>
      <c r="H59" s="42">
        <f t="shared" si="36"/>
        <v>-5651</v>
      </c>
      <c r="I59" s="42">
        <f t="shared" si="36"/>
        <v>-6325</v>
      </c>
      <c r="J59" s="42">
        <f t="shared" si="36"/>
        <v>-6242</v>
      </c>
      <c r="K59" s="42">
        <f t="shared" si="36"/>
        <v>-6925</v>
      </c>
      <c r="L59" s="42">
        <f t="shared" si="36"/>
        <v>-6651</v>
      </c>
      <c r="M59" s="42">
        <f t="shared" si="36"/>
        <v>-6891</v>
      </c>
      <c r="N59" s="42">
        <f t="shared" si="36"/>
        <v>-7123</v>
      </c>
      <c r="O59" s="42">
        <f t="shared" si="36"/>
        <v>-7958</v>
      </c>
      <c r="P59" s="42">
        <f t="shared" si="36"/>
        <v>-7630</v>
      </c>
      <c r="Q59" s="42">
        <f t="shared" si="36"/>
        <v>-8581</v>
      </c>
      <c r="R59" s="42">
        <f t="shared" si="36"/>
        <v>-9331</v>
      </c>
      <c r="S59" s="42">
        <f t="shared" si="36"/>
        <v>-9265</v>
      </c>
      <c r="T59" s="42">
        <f t="shared" si="36"/>
        <v>-11127</v>
      </c>
      <c r="U59" s="42">
        <f t="shared" si="36"/>
        <v>-11686</v>
      </c>
      <c r="V59" s="42">
        <f t="shared" si="36"/>
        <v>-11679</v>
      </c>
      <c r="W59" s="42">
        <f t="shared" ref="W59:X59" si="37">W8-W35</f>
        <v>-4367</v>
      </c>
      <c r="X59" s="42">
        <f t="shared" si="37"/>
        <v>-9185</v>
      </c>
      <c r="Y59" s="42">
        <f t="shared" ref="Y59" si="38">Y8-Y35</f>
        <v>-13979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1.9535489472541786E-3</v>
      </c>
      <c r="D61" s="87">
        <f t="shared" si="39"/>
        <v>4.7411918225315354E-2</v>
      </c>
      <c r="E61" s="87">
        <f t="shared" si="39"/>
        <v>-2.1917808219178082E-2</v>
      </c>
      <c r="F61" s="87">
        <f t="shared" si="39"/>
        <v>-0.2605004468275246</v>
      </c>
      <c r="G61" s="87">
        <f t="shared" si="39"/>
        <v>-1.7901453385324353E-2</v>
      </c>
      <c r="H61" s="87">
        <f t="shared" si="39"/>
        <v>1.6019502002437749E-2</v>
      </c>
      <c r="I61" s="87">
        <f t="shared" si="39"/>
        <v>-0.11927092549991151</v>
      </c>
      <c r="J61" s="87">
        <f t="shared" si="39"/>
        <v>1.3122529644268775E-2</v>
      </c>
      <c r="K61" s="87">
        <f t="shared" si="39"/>
        <v>-0.1094200576738225</v>
      </c>
      <c r="L61" s="87">
        <f t="shared" si="39"/>
        <v>3.9566787003610111E-2</v>
      </c>
      <c r="M61" s="87">
        <f t="shared" si="39"/>
        <v>-3.6084799278304013E-2</v>
      </c>
      <c r="N61" s="87">
        <f t="shared" si="39"/>
        <v>-3.3667102017123786E-2</v>
      </c>
      <c r="O61" s="87">
        <f t="shared" si="39"/>
        <v>-0.11722588796855257</v>
      </c>
      <c r="P61" s="87">
        <f t="shared" si="39"/>
        <v>4.1216386026639858E-2</v>
      </c>
      <c r="Q61" s="87">
        <f t="shared" si="39"/>
        <v>-0.12463958060288335</v>
      </c>
      <c r="R61" s="87">
        <f t="shared" si="39"/>
        <v>-8.7402400652604587E-2</v>
      </c>
      <c r="S61" s="87">
        <f t="shared" si="39"/>
        <v>7.0731968706462334E-3</v>
      </c>
      <c r="T61" s="87">
        <f t="shared" si="39"/>
        <v>-0.20097139773340528</v>
      </c>
      <c r="U61" s="87">
        <f t="shared" si="39"/>
        <v>-5.0238159432012222E-2</v>
      </c>
      <c r="V61" s="87">
        <f t="shared" si="39"/>
        <v>5.9900735923327055E-4</v>
      </c>
      <c r="W61" s="87">
        <f t="shared" si="39"/>
        <v>0.62608100008562373</v>
      </c>
      <c r="X61" s="87">
        <f t="shared" si="39"/>
        <v>-1.1032745591939546</v>
      </c>
      <c r="Y61" s="87">
        <f t="shared" si="39"/>
        <v>-0.52193794229722379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219" priority="19" stopIfTrue="1" operator="lessThan">
      <formula>0</formula>
    </cfRule>
  </conditionalFormatting>
  <conditionalFormatting sqref="B50:B52 C52:Y52">
    <cfRule type="cellIs" dxfId="218" priority="18" stopIfTrue="1" operator="lessThan">
      <formula>0</formula>
    </cfRule>
  </conditionalFormatting>
  <conditionalFormatting sqref="B19:Y29 Z34:HI35 Z51:HI53">
    <cfRule type="cellIs" dxfId="217" priority="21" stopIfTrue="1" operator="lessThan">
      <formula>0</formula>
    </cfRule>
  </conditionalFormatting>
  <conditionalFormatting sqref="B48:Y56 A57:U57 B59:Y59">
    <cfRule type="cellIs" dxfId="216" priority="4" stopIfTrue="1" operator="lessThan">
      <formula>0</formula>
    </cfRule>
  </conditionalFormatting>
  <conditionalFormatting sqref="B61:Y61">
    <cfRule type="cellIs" dxfId="215" priority="3" stopIfTrue="1" operator="lessThan">
      <formula>0</formula>
    </cfRule>
  </conditionalFormatting>
  <conditionalFormatting sqref="C19:Y23">
    <cfRule type="cellIs" dxfId="214" priority="2" operator="lessThan">
      <formula>0</formula>
    </cfRule>
  </conditionalFormatting>
  <conditionalFormatting sqref="C46:Y50">
    <cfRule type="cellIs" dxfId="213" priority="1" operator="lessThan">
      <formula>0</formula>
    </cfRule>
  </conditionalFormatting>
  <conditionalFormatting sqref="M34:P34">
    <cfRule type="cellIs" dxfId="212" priority="8" stopIfTrue="1" operator="lessThan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:Y63"/>
  <sheetViews>
    <sheetView workbookViewId="0">
      <pane xSplit="1" ySplit="2" topLeftCell="O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22" width="10.33203125" style="1" customWidth="1"/>
    <col min="23" max="23" width="10.109375" style="16" bestFit="1" customWidth="1"/>
    <col min="24" max="25" width="9.88671875" style="16" bestFit="1" customWidth="1"/>
    <col min="26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119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f>'All Countries (Aggregate)'!B5-(Canada!B5+Mexico!B5)</f>
        <v>684704</v>
      </c>
      <c r="C5" s="42">
        <f>'All Countries (Aggregate)'!C5-(Canada!C5+Mexico!C5)</f>
        <v>751145</v>
      </c>
      <c r="D5" s="42">
        <f>'All Countries (Aggregate)'!D5-(Canada!D5+Mexico!D5)</f>
        <v>708668</v>
      </c>
      <c r="E5" s="42">
        <f>'All Countries (Aggregate)'!E5-(Canada!E5+Mexico!E5)</f>
        <v>684441</v>
      </c>
      <c r="F5" s="42">
        <f>'All Countries (Aggregate)'!F5-(Canada!F5+Mexico!F5)</f>
        <v>714736</v>
      </c>
      <c r="G5" s="42">
        <f>'All Countries (Aggregate)'!G5-(Canada!G5+Mexico!G5)</f>
        <v>819033</v>
      </c>
      <c r="H5" s="42">
        <f>'All Countries (Aggregate)'!H5-(Canada!H5+Mexico!H5)</f>
        <v>903356</v>
      </c>
      <c r="I5" s="42">
        <f>'All Countries (Aggregate)'!I5-(Canada!I5+Mexico!I5)</f>
        <v>1036761</v>
      </c>
      <c r="J5" s="42">
        <f>'All Countries (Aggregate)'!J5-(Canada!J5+Mexico!J5)</f>
        <v>1206649</v>
      </c>
      <c r="K5" s="42">
        <f>'All Countries (Aggregate)'!K5-(Canada!K5+Mexico!K5)</f>
        <v>1362454</v>
      </c>
      <c r="L5" s="42">
        <f>'All Countries (Aggregate)'!L5-(Canada!L5+Mexico!L5)</f>
        <v>1189983</v>
      </c>
      <c r="M5" s="42">
        <f>'All Countries (Aggregate)'!M5-(Canada!M5+Mexico!M5)</f>
        <v>1377262</v>
      </c>
      <c r="N5" s="42">
        <f>'All Countries (Aggregate)'!N5-(Canada!N5+Mexico!N5)</f>
        <v>1574898</v>
      </c>
      <c r="O5" s="42">
        <f>'All Countries (Aggregate)'!O5-(Canada!O5+Mexico!O5)</f>
        <v>1643829</v>
      </c>
      <c r="P5" s="42">
        <f>'All Countries (Aggregate)'!P5-(Canada!P5+Mexico!P5)</f>
        <v>1688103</v>
      </c>
      <c r="Q5" s="42">
        <f>'All Countries (Aggregate)'!Q5-(Canada!Q5+Mexico!Q5)</f>
        <v>1741812</v>
      </c>
      <c r="R5" s="42">
        <f>'All Countries (Aggregate)'!R5-(Canada!R5+Mexico!R5)</f>
        <v>1671619</v>
      </c>
      <c r="S5" s="42">
        <f>'All Countries (Aggregate)'!S5-(Canada!S5+Mexico!S5)</f>
        <v>1651340</v>
      </c>
      <c r="T5" s="42">
        <f>'All Countries (Aggregate)'!T5-(Canada!T5+Mexico!T5)</f>
        <v>1770165</v>
      </c>
      <c r="U5" s="42">
        <f>'All Countries (Aggregate)'!U5-(Canada!U5+Mexico!U5)</f>
        <v>1874295</v>
      </c>
      <c r="V5" s="42">
        <f>'All Countries (Aggregate)'!V5-(Canada!V5+Mexico!V5)</f>
        <v>1894130</v>
      </c>
      <c r="W5" s="42">
        <f>'All Countries (Aggregate)'!W5-(Canada!W5+Mexico!W5)</f>
        <v>1614443</v>
      </c>
      <c r="X5" s="42">
        <f>'All Countries (Aggregate)'!X5-(Canada!X5+Mexico!X5)</f>
        <v>1891457</v>
      </c>
      <c r="Y5" s="42">
        <f>'All Countries (Aggregate)'!Y5-(Canada!Y5+Mexico!Y5)</f>
        <v>2227401</v>
      </c>
    </row>
    <row r="6" spans="1:25" x14ac:dyDescent="0.3">
      <c r="A6" s="67" t="s">
        <v>113</v>
      </c>
      <c r="B6" s="42">
        <f>'All Countries (Aggregate)'!B6-(Canada!B6+Mexico!B6)</f>
        <v>444812</v>
      </c>
      <c r="C6" s="42">
        <f>'All Countries (Aggregate)'!C6-(Canada!C6+Mexico!C6)</f>
        <v>494591</v>
      </c>
      <c r="D6" s="42">
        <f>'All Countries (Aggregate)'!D6-(Canada!D6+Mexico!D6)</f>
        <v>466608</v>
      </c>
      <c r="E6" s="42">
        <f>'All Countries (Aggregate)'!E6-(Canada!E6+Mexico!E6)</f>
        <v>439675</v>
      </c>
      <c r="F6" s="42">
        <f>'All Countries (Aggregate)'!F6-(Canada!F6+Mexico!F6)</f>
        <v>462987</v>
      </c>
      <c r="G6" s="42">
        <f>'All Countries (Aggregate)'!G6-(Canada!G6+Mexico!G6)</f>
        <v>522705</v>
      </c>
      <c r="H6" s="42">
        <f>'All Countries (Aggregate)'!H6-(Canada!H6+Mexico!H6)</f>
        <v>580232</v>
      </c>
      <c r="I6" s="42">
        <f>'All Countries (Aggregate)'!I6-(Canada!I6+Mexico!I6)</f>
        <v>675561</v>
      </c>
      <c r="J6" s="42">
        <f>'All Countries (Aggregate)'!J6-(Canada!J6+Mexico!J6)</f>
        <v>779165</v>
      </c>
      <c r="K6" s="42">
        <f>'All Countries (Aggregate)'!K6-(Canada!K6+Mexico!K6)</f>
        <v>894903</v>
      </c>
      <c r="L6" s="42">
        <f>'All Countries (Aggregate)'!L6-(Canada!L6+Mexico!L6)</f>
        <v>735660</v>
      </c>
      <c r="M6" s="42">
        <f>'All Countries (Aggregate)'!M6-(Canada!M6+Mexico!M6)</f>
        <v>876239</v>
      </c>
      <c r="N6" s="42">
        <f>'All Countries (Aggregate)'!N6-(Canada!N6+Mexico!N6)</f>
        <v>1017608</v>
      </c>
      <c r="O6" s="42">
        <f>'All Countries (Aggregate)'!O6-(Canada!O6+Mexico!O6)</f>
        <v>1052071</v>
      </c>
      <c r="P6" s="42">
        <f>'All Countries (Aggregate)'!P6-(Canada!P6+Mexico!P6)</f>
        <v>1065113</v>
      </c>
      <c r="Q6" s="42">
        <f>'All Countries (Aggregate)'!Q6-(Canada!Q6+Mexico!Q6)</f>
        <v>1080205</v>
      </c>
      <c r="R6" s="42">
        <f>'All Countries (Aggregate)'!R6-(Canada!R6+Mexico!R6)</f>
        <v>993053</v>
      </c>
      <c r="S6" s="42">
        <f>'All Countries (Aggregate)'!S6-(Canada!S6+Mexico!S6)</f>
        <v>959638</v>
      </c>
      <c r="T6" s="42">
        <f>'All Countries (Aggregate)'!T6-(Canada!T6+Mexico!T6)</f>
        <v>1029438</v>
      </c>
      <c r="U6" s="42">
        <f>'All Countries (Aggregate)'!U6-(Canada!U6+Mexico!U6)</f>
        <v>1109937</v>
      </c>
      <c r="V6" s="42">
        <f>'All Countries (Aggregate)'!V6-(Canada!V6+Mexico!V6)</f>
        <v>1104528</v>
      </c>
      <c r="W6" s="42">
        <f>'All Countries (Aggregate)'!W6-(Canada!W6+Mexico!W6)</f>
        <v>964317</v>
      </c>
      <c r="X6" s="42">
        <f>'All Countries (Aggregate)'!X6-(Canada!X6+Mexico!X6)</f>
        <v>1178461</v>
      </c>
      <c r="Y6" s="42">
        <f>'All Countries (Aggregate)'!Y6-(Canada!Y6+Mexico!Y6)</f>
        <v>1407840</v>
      </c>
    </row>
    <row r="7" spans="1:25" x14ac:dyDescent="0.3">
      <c r="A7" s="67" t="s">
        <v>114</v>
      </c>
      <c r="B7" s="42">
        <f>'All Countries (Aggregate)'!B7-(Canada!B7+Mexico!B7)</f>
        <v>239893</v>
      </c>
      <c r="C7" s="42">
        <f>'All Countries (Aggregate)'!C7-(Canada!C7+Mexico!C7)</f>
        <v>256554</v>
      </c>
      <c r="D7" s="42">
        <f>'All Countries (Aggregate)'!D7-(Canada!D7+Mexico!D7)</f>
        <v>242059</v>
      </c>
      <c r="E7" s="42">
        <f>'All Countries (Aggregate)'!E7-(Canada!E7+Mexico!E7)</f>
        <v>244766</v>
      </c>
      <c r="F7" s="42">
        <f>'All Countries (Aggregate)'!F7-(Canada!F7+Mexico!F7)</f>
        <v>251749</v>
      </c>
      <c r="G7" s="42">
        <f>'All Countries (Aggregate)'!G7-(Canada!G7+Mexico!G7)</f>
        <v>296329</v>
      </c>
      <c r="H7" s="42">
        <f>'All Countries (Aggregate)'!H7-(Canada!H7+Mexico!H7)</f>
        <v>323123</v>
      </c>
      <c r="I7" s="42">
        <f>'All Countries (Aggregate)'!I7-(Canada!I7+Mexico!I7)</f>
        <v>361200</v>
      </c>
      <c r="J7" s="42">
        <f>'All Countries (Aggregate)'!J7-(Canada!J7+Mexico!J7)</f>
        <v>427484</v>
      </c>
      <c r="K7" s="42">
        <f>'All Countries (Aggregate)'!K7-(Canada!K7+Mexico!K7)</f>
        <v>467551</v>
      </c>
      <c r="L7" s="42">
        <f>'All Countries (Aggregate)'!L7-(Canada!L7+Mexico!L7)</f>
        <v>454322</v>
      </c>
      <c r="M7" s="42">
        <f>'All Countries (Aggregate)'!M7-(Canada!M7+Mexico!M7)</f>
        <v>501023</v>
      </c>
      <c r="N7" s="42">
        <f>'All Countries (Aggregate)'!N7-(Canada!N7+Mexico!N7)</f>
        <v>557291</v>
      </c>
      <c r="O7" s="42">
        <f>'All Countries (Aggregate)'!O7-(Canada!O7+Mexico!O7)</f>
        <v>591758</v>
      </c>
      <c r="P7" s="42">
        <f>'All Countries (Aggregate)'!P7-(Canada!P7+Mexico!P7)</f>
        <v>622990</v>
      </c>
      <c r="Q7" s="42">
        <f>'All Countries (Aggregate)'!Q7-(Canada!Q7+Mexico!Q7)</f>
        <v>661606</v>
      </c>
      <c r="R7" s="42">
        <f>'All Countries (Aggregate)'!R7-(Canada!R7+Mexico!R7)</f>
        <v>678565</v>
      </c>
      <c r="S7" s="42">
        <f>'All Countries (Aggregate)'!S7-(Canada!S7+Mexico!S7)</f>
        <v>691701</v>
      </c>
      <c r="T7" s="42">
        <f>'All Countries (Aggregate)'!T7-(Canada!T7+Mexico!T7)</f>
        <v>740728</v>
      </c>
      <c r="U7" s="42">
        <f>'All Countries (Aggregate)'!U7-(Canada!U7+Mexico!U7)</f>
        <v>764357</v>
      </c>
      <c r="V7" s="42">
        <f>'All Countries (Aggregate)'!V7-(Canada!V7+Mexico!V7)</f>
        <v>789601</v>
      </c>
      <c r="W7" s="42">
        <f>'All Countries (Aggregate)'!W7-(Canada!W7+Mexico!W7)</f>
        <v>650127</v>
      </c>
      <c r="X7" s="42">
        <f>'All Countries (Aggregate)'!X7-(Canada!X7+Mexico!X7)</f>
        <v>712996</v>
      </c>
      <c r="Y7" s="42">
        <f>'All Countries (Aggregate)'!Y7-(Canada!Y7+Mexico!Y7)</f>
        <v>819562</v>
      </c>
    </row>
    <row r="8" spans="1:25" x14ac:dyDescent="0.3">
      <c r="A8" s="69" t="s">
        <v>1</v>
      </c>
      <c r="B8" s="3">
        <f>B9+B17</f>
        <v>90861</v>
      </c>
      <c r="C8" s="3">
        <f t="shared" ref="C8:V8" si="0">C9+C17</f>
        <v>98302</v>
      </c>
      <c r="D8" s="3">
        <f t="shared" si="0"/>
        <v>85629</v>
      </c>
      <c r="E8" s="3">
        <f t="shared" si="0"/>
        <v>77381</v>
      </c>
      <c r="F8" s="3">
        <f t="shared" si="0"/>
        <v>73301</v>
      </c>
      <c r="G8" s="3">
        <f t="shared" si="0"/>
        <v>84353</v>
      </c>
      <c r="H8" s="3">
        <f t="shared" si="0"/>
        <v>90034</v>
      </c>
      <c r="I8" s="3">
        <f t="shared" si="0"/>
        <v>91715</v>
      </c>
      <c r="J8" s="3">
        <f t="shared" si="0"/>
        <v>102604</v>
      </c>
      <c r="K8" s="3">
        <f t="shared" si="0"/>
        <v>113843</v>
      </c>
      <c r="L8" s="3">
        <f t="shared" si="0"/>
        <v>107129</v>
      </c>
      <c r="M8" s="3">
        <f t="shared" si="0"/>
        <v>125062</v>
      </c>
      <c r="N8" s="3">
        <f t="shared" si="0"/>
        <v>138475</v>
      </c>
      <c r="O8" s="3">
        <f t="shared" si="0"/>
        <v>152308</v>
      </c>
      <c r="P8" s="3">
        <f t="shared" si="0"/>
        <v>168909</v>
      </c>
      <c r="Q8" s="3">
        <f t="shared" si="0"/>
        <v>179755</v>
      </c>
      <c r="R8" s="3">
        <f t="shared" si="0"/>
        <v>191556</v>
      </c>
      <c r="S8" s="3">
        <f t="shared" si="0"/>
        <v>190806</v>
      </c>
      <c r="T8" s="3">
        <f t="shared" si="0"/>
        <v>194647</v>
      </c>
      <c r="U8" s="3">
        <f t="shared" si="0"/>
        <v>201669</v>
      </c>
      <c r="V8" s="3">
        <f t="shared" si="0"/>
        <v>199383</v>
      </c>
      <c r="W8" s="3">
        <f t="shared" ref="W8:X8" si="1">W9+W17</f>
        <v>67901</v>
      </c>
      <c r="X8" s="3">
        <f t="shared" si="1"/>
        <v>66634</v>
      </c>
      <c r="Y8" s="3">
        <f t="shared" ref="Y8" si="2">Y9+Y17</f>
        <v>132836</v>
      </c>
    </row>
    <row r="9" spans="1:25" x14ac:dyDescent="0.3">
      <c r="A9" s="70" t="s">
        <v>107</v>
      </c>
      <c r="B9" s="42">
        <f>'All Countries (Aggregate)'!B9-(Canada!B9+Mexico!B9)</f>
        <v>72816</v>
      </c>
      <c r="C9" s="42">
        <f>'All Countries (Aggregate)'!C9-(Canada!C9+Mexico!C9)</f>
        <v>78952</v>
      </c>
      <c r="D9" s="42">
        <f>'All Countries (Aggregate)'!D9-(Canada!D9+Mexico!D9)</f>
        <v>68628</v>
      </c>
      <c r="E9" s="42">
        <f>'All Countries (Aggregate)'!E9-(Canada!E9+Mexico!E9)</f>
        <v>61718</v>
      </c>
      <c r="F9" s="42">
        <f>'All Countries (Aggregate)'!F9-(Canada!F9+Mexico!F9)</f>
        <v>57777</v>
      </c>
      <c r="G9" s="42">
        <f>'All Countries (Aggregate)'!G9-(Canada!G9+Mexico!G9)</f>
        <v>65494</v>
      </c>
      <c r="H9" s="42">
        <f>'All Countries (Aggregate)'!H9-(Canada!H9+Mexico!H9)</f>
        <v>70207</v>
      </c>
      <c r="I9" s="42">
        <f>'All Countries (Aggregate)'!I9-(Canada!I9+Mexico!I9)</f>
        <v>70829</v>
      </c>
      <c r="J9" s="42">
        <f>'All Countries (Aggregate)'!J9-(Canada!J9+Mexico!J9)</f>
        <v>79188</v>
      </c>
      <c r="K9" s="42">
        <f>'All Countries (Aggregate)'!K9-(Canada!K9+Mexico!K9)</f>
        <v>86776</v>
      </c>
      <c r="L9" s="42">
        <f>'All Countries (Aggregate)'!L9-(Canada!L9+Mexico!L9)</f>
        <v>85252</v>
      </c>
      <c r="M9" s="42">
        <f>'All Countries (Aggregate)'!M9-(Canada!M9+Mexico!M9)</f>
        <v>99699</v>
      </c>
      <c r="N9" s="42">
        <f>'All Countries (Aggregate)'!N9-(Canada!N9+Mexico!N9)</f>
        <v>108649</v>
      </c>
      <c r="O9" s="42">
        <f>'All Countries (Aggregate)'!O9-(Canada!O9+Mexico!O9)</f>
        <v>118346</v>
      </c>
      <c r="P9" s="42">
        <f>'All Countries (Aggregate)'!P9-(Canada!P9+Mexico!P9)</f>
        <v>134051</v>
      </c>
      <c r="Q9" s="42">
        <f>'All Countries (Aggregate)'!Q9-(Canada!Q9+Mexico!Q9)</f>
        <v>143871</v>
      </c>
      <c r="R9" s="42">
        <f>'All Countries (Aggregate)'!R9-(Canada!R9+Mexico!R9)</f>
        <v>159283</v>
      </c>
      <c r="S9" s="42">
        <f>'All Countries (Aggregate)'!S9-(Canada!S9+Mexico!S9)</f>
        <v>160532</v>
      </c>
      <c r="T9" s="42">
        <f>'All Countries (Aggregate)'!T9-(Canada!T9+Mexico!T9)</f>
        <v>162696</v>
      </c>
      <c r="U9" s="42">
        <f>'All Countries (Aggregate)'!U9-(Canada!U9+Mexico!U9)</f>
        <v>166299</v>
      </c>
      <c r="V9" s="42">
        <f>'All Countries (Aggregate)'!V9-(Canada!V9+Mexico!V9)</f>
        <v>165233</v>
      </c>
      <c r="W9" s="42">
        <f>'All Countries (Aggregate)'!W9-(Canada!W9+Mexico!W9)</f>
        <v>57920</v>
      </c>
      <c r="X9" s="42">
        <f>'All Countries (Aggregate)'!X9-(Canada!X9+Mexico!X9)</f>
        <v>56169</v>
      </c>
      <c r="Y9" s="42">
        <f>'All Countries (Aggregate)'!Y9-(Canada!Y9+Mexico!Y9)</f>
        <v>108142</v>
      </c>
    </row>
    <row r="10" spans="1:25" x14ac:dyDescent="0.3">
      <c r="A10" s="71" t="s">
        <v>201</v>
      </c>
      <c r="B10" s="42">
        <f>'All Countries (Aggregate)'!B10-(Canada!B10+Mexico!B10)</f>
        <v>27360</v>
      </c>
      <c r="C10" s="42">
        <f>'All Countries (Aggregate)'!C10-(Canada!C10+Mexico!C10)</f>
        <v>29775</v>
      </c>
      <c r="D10" s="42">
        <f>'All Countries (Aggregate)'!D10-(Canada!D10+Mexico!D10)</f>
        <v>25037</v>
      </c>
      <c r="E10" s="42">
        <f>'All Countries (Aggregate)'!E10-(Canada!E10+Mexico!E10)</f>
        <v>21859</v>
      </c>
      <c r="F10" s="42">
        <f>'All Countries (Aggregate)'!F10-(Canada!F10+Mexico!F10)</f>
        <v>19427</v>
      </c>
      <c r="G10" s="42">
        <f>'All Countries (Aggregate)'!G10-(Canada!G10+Mexico!G10)</f>
        <v>22676</v>
      </c>
      <c r="H10" s="42">
        <f>'All Countries (Aggregate)'!H10-(Canada!H10+Mexico!H10)</f>
        <v>24469</v>
      </c>
      <c r="I10" s="42">
        <f>'All Countries (Aggregate)'!I10-(Canada!I10+Mexico!I10)</f>
        <v>23993</v>
      </c>
      <c r="J10" s="42">
        <f>'All Countries (Aggregate)'!J10-(Canada!J10+Mexico!J10)</f>
        <v>26138</v>
      </c>
      <c r="K10" s="42">
        <f>'All Countries (Aggregate)'!K10-(Canada!K10+Mexico!K10)</f>
        <v>27376</v>
      </c>
      <c r="L10" s="42">
        <f>'All Countries (Aggregate)'!L10-(Canada!L10+Mexico!L10)</f>
        <v>25075</v>
      </c>
      <c r="M10" s="42">
        <f>'All Countries (Aggregate)'!M10-(Canada!M10+Mexico!M10)</f>
        <v>28770</v>
      </c>
      <c r="N10" s="42">
        <f>'All Countries (Aggregate)'!N10-(Canada!N10+Mexico!N10)</f>
        <v>29771</v>
      </c>
      <c r="O10" s="42">
        <f>'All Countries (Aggregate)'!O10-(Canada!O10+Mexico!O10)</f>
        <v>30534</v>
      </c>
      <c r="P10" s="42">
        <f>'All Countries (Aggregate)'!P10-(Canada!P10+Mexico!P10)</f>
        <v>32171</v>
      </c>
      <c r="Q10" s="42">
        <f>'All Countries (Aggregate)'!Q10-(Canada!Q10+Mexico!Q10)</f>
        <v>31485</v>
      </c>
      <c r="R10" s="42">
        <f>'All Countries (Aggregate)'!R10-(Canada!R10+Mexico!R10)</f>
        <v>32377</v>
      </c>
      <c r="S10" s="42">
        <f>'All Countries (Aggregate)'!S10-(Canada!S10+Mexico!S10)</f>
        <v>30324</v>
      </c>
      <c r="T10" s="42">
        <f>'All Countries (Aggregate)'!T10-(Canada!T10+Mexico!T10)</f>
        <v>28459</v>
      </c>
      <c r="U10" s="42">
        <f>'All Countries (Aggregate)'!U10-(Canada!U10+Mexico!U10)</f>
        <v>27662</v>
      </c>
      <c r="V10" s="42">
        <f>'All Countries (Aggregate)'!V10-(Canada!V10+Mexico!V10)</f>
        <v>27422</v>
      </c>
      <c r="W10" s="42">
        <f>'All Countries (Aggregate)'!W10-(Canada!W10+Mexico!W10)</f>
        <v>5415</v>
      </c>
      <c r="X10" s="42">
        <f>'All Countries (Aggregate)'!X10-(Canada!X10+Mexico!X10)</f>
        <v>5685</v>
      </c>
      <c r="Y10" s="42">
        <f>'All Countries (Aggregate)'!Y10-(Canada!Y10+Mexico!Y10)</f>
        <v>16239</v>
      </c>
    </row>
    <row r="11" spans="1:25" x14ac:dyDescent="0.3">
      <c r="A11" s="72" t="s">
        <v>202</v>
      </c>
      <c r="B11" s="42">
        <f>'All Countries (Aggregate)'!B11-(Canada!B11+Mexico!B11)</f>
        <v>1939</v>
      </c>
      <c r="C11" s="42">
        <f>'All Countries (Aggregate)'!C11-(Canada!C11+Mexico!C11)</f>
        <v>2111</v>
      </c>
      <c r="D11" s="42">
        <f>'All Countries (Aggregate)'!D11-(Canada!D11+Mexico!D11)</f>
        <v>2321</v>
      </c>
      <c r="E11" s="42">
        <f>'All Countries (Aggregate)'!E11-(Canada!E11+Mexico!E11)</f>
        <v>2278</v>
      </c>
      <c r="F11" s="42">
        <f>'All Countries (Aggregate)'!F11-(Canada!F11+Mexico!F11)</f>
        <v>1409</v>
      </c>
      <c r="G11" s="42">
        <f>'All Countries (Aggregate)'!G11-(Canada!G11+Mexico!G11)</f>
        <v>2585</v>
      </c>
      <c r="H11" s="42">
        <f>'All Countries (Aggregate)'!H11-(Canada!H11+Mexico!H11)</f>
        <v>2951</v>
      </c>
      <c r="I11" s="42">
        <f>'All Countries (Aggregate)'!I11-(Canada!I11+Mexico!I11)</f>
        <v>3058</v>
      </c>
      <c r="J11" s="42">
        <f>'All Countries (Aggregate)'!J11-(Canada!J11+Mexico!J11)</f>
        <v>2949</v>
      </c>
      <c r="K11" s="42">
        <f>'All Countries (Aggregate)'!K11-(Canada!K11+Mexico!K11)</f>
        <v>2944</v>
      </c>
      <c r="L11" s="42">
        <f>'All Countries (Aggregate)'!L11-(Canada!L11+Mexico!L11)</f>
        <v>2233</v>
      </c>
      <c r="M11" s="42">
        <f>'All Countries (Aggregate)'!M11-(Canada!M11+Mexico!M11)</f>
        <v>1412</v>
      </c>
      <c r="N11" s="42">
        <f>'All Countries (Aggregate)'!N11-(Canada!N11+Mexico!N11)</f>
        <v>1714</v>
      </c>
      <c r="O11" s="42">
        <f>'All Countries (Aggregate)'!O11-(Canada!O11+Mexico!O11)</f>
        <v>1671</v>
      </c>
      <c r="P11" s="42">
        <f>'All Countries (Aggregate)'!P11-(Canada!P11+Mexico!P11)</f>
        <v>1818</v>
      </c>
      <c r="Q11" s="42">
        <f>'All Countries (Aggregate)'!Q11-(Canada!Q11+Mexico!Q11)</f>
        <v>2046</v>
      </c>
      <c r="R11" s="42">
        <f>'All Countries (Aggregate)'!R11-(Canada!R11+Mexico!R11)</f>
        <v>2233</v>
      </c>
      <c r="S11" s="42">
        <f>'All Countries (Aggregate)'!S11-(Canada!S11+Mexico!S11)</f>
        <v>2423</v>
      </c>
      <c r="T11" s="42">
        <f>'All Countries (Aggregate)'!T11-(Canada!T11+Mexico!T11)</f>
        <v>2389</v>
      </c>
      <c r="U11" s="42">
        <f>'All Countries (Aggregate)'!U11-(Canada!U11+Mexico!U11)</f>
        <v>2159</v>
      </c>
      <c r="V11" s="42">
        <f>'All Countries (Aggregate)'!V11-(Canada!V11+Mexico!V11)</f>
        <v>2987</v>
      </c>
      <c r="W11" s="42">
        <f>'All Countries (Aggregate)'!W11-(Canada!W11+Mexico!W11)</f>
        <v>1305</v>
      </c>
      <c r="X11" s="42">
        <f>'All Countries (Aggregate)'!X11-(Canada!X11+Mexico!X11)</f>
        <v>1545</v>
      </c>
      <c r="Y11" s="42">
        <f>'All Countries (Aggregate)'!Y11-(Canada!Y11+Mexico!Y11)</f>
        <v>3265</v>
      </c>
    </row>
    <row r="12" spans="1:25" x14ac:dyDescent="0.3">
      <c r="A12" s="72" t="s">
        <v>203</v>
      </c>
      <c r="B12" s="42">
        <f>'All Countries (Aggregate)'!B12-(Canada!B12+Mexico!B12)</f>
        <v>25420</v>
      </c>
      <c r="C12" s="42">
        <f>'All Countries (Aggregate)'!C12-(Canada!C12+Mexico!C12)</f>
        <v>27662</v>
      </c>
      <c r="D12" s="42">
        <f>'All Countries (Aggregate)'!D12-(Canada!D12+Mexico!D12)</f>
        <v>22718</v>
      </c>
      <c r="E12" s="42">
        <f>'All Countries (Aggregate)'!E12-(Canada!E12+Mexico!E12)</f>
        <v>19582</v>
      </c>
      <c r="F12" s="42">
        <f>'All Countries (Aggregate)'!F12-(Canada!F12+Mexico!F12)</f>
        <v>18018</v>
      </c>
      <c r="G12" s="42">
        <f>'All Countries (Aggregate)'!G12-(Canada!G12+Mexico!G12)</f>
        <v>20091</v>
      </c>
      <c r="H12" s="42">
        <f>'All Countries (Aggregate)'!H12-(Canada!H12+Mexico!H12)</f>
        <v>21519</v>
      </c>
      <c r="I12" s="42">
        <f>'All Countries (Aggregate)'!I12-(Canada!I12+Mexico!I12)</f>
        <v>20934</v>
      </c>
      <c r="J12" s="42">
        <f>'All Countries (Aggregate)'!J12-(Canada!J12+Mexico!J12)</f>
        <v>23189</v>
      </c>
      <c r="K12" s="42">
        <f>'All Countries (Aggregate)'!K12-(Canada!K12+Mexico!K12)</f>
        <v>24432</v>
      </c>
      <c r="L12" s="42">
        <f>'All Countries (Aggregate)'!L12-(Canada!L12+Mexico!L12)</f>
        <v>22842</v>
      </c>
      <c r="M12" s="42">
        <f>'All Countries (Aggregate)'!M12-(Canada!M12+Mexico!M12)</f>
        <v>27357</v>
      </c>
      <c r="N12" s="42">
        <f>'All Countries (Aggregate)'!N12-(Canada!N12+Mexico!N12)</f>
        <v>28057</v>
      </c>
      <c r="O12" s="42">
        <f>'All Countries (Aggregate)'!O12-(Canada!O12+Mexico!O12)</f>
        <v>28863</v>
      </c>
      <c r="P12" s="42">
        <f>'All Countries (Aggregate)'!P12-(Canada!P12+Mexico!P12)</f>
        <v>30352</v>
      </c>
      <c r="Q12" s="42">
        <f>'All Countries (Aggregate)'!Q12-(Canada!Q12+Mexico!Q12)</f>
        <v>29439</v>
      </c>
      <c r="R12" s="42">
        <f>'All Countries (Aggregate)'!R12-(Canada!R12+Mexico!R12)</f>
        <v>30144</v>
      </c>
      <c r="S12" s="42">
        <f>'All Countries (Aggregate)'!S12-(Canada!S12+Mexico!S12)</f>
        <v>27900</v>
      </c>
      <c r="T12" s="42">
        <f>'All Countries (Aggregate)'!T12-(Canada!T12+Mexico!T12)</f>
        <v>26070</v>
      </c>
      <c r="U12" s="42">
        <f>'All Countries (Aggregate)'!U12-(Canada!U12+Mexico!U12)</f>
        <v>25502</v>
      </c>
      <c r="V12" s="42">
        <f>'All Countries (Aggregate)'!V12-(Canada!V12+Mexico!V12)</f>
        <v>24435</v>
      </c>
      <c r="W12" s="42">
        <f>'All Countries (Aggregate)'!W12-(Canada!W12+Mexico!W12)</f>
        <v>4111</v>
      </c>
      <c r="X12" s="42">
        <f>'All Countries (Aggregate)'!X12-(Canada!X12+Mexico!X12)</f>
        <v>4142</v>
      </c>
      <c r="Y12" s="42">
        <f>'All Countries (Aggregate)'!Y12-(Canada!Y12+Mexico!Y12)</f>
        <v>12974</v>
      </c>
    </row>
    <row r="13" spans="1:25" x14ac:dyDescent="0.3">
      <c r="A13" s="71" t="s">
        <v>204</v>
      </c>
      <c r="B13" s="42">
        <f>'All Countries (Aggregate)'!B13-(Canada!B13+Mexico!B13)</f>
        <v>45455</v>
      </c>
      <c r="C13" s="42">
        <f>'All Countries (Aggregate)'!C13-(Canada!C13+Mexico!C13)</f>
        <v>49178</v>
      </c>
      <c r="D13" s="42">
        <f>'All Countries (Aggregate)'!D13-(Canada!D13+Mexico!D13)</f>
        <v>43591</v>
      </c>
      <c r="E13" s="42">
        <f>'All Countries (Aggregate)'!E13-(Canada!E13+Mexico!E13)</f>
        <v>39858</v>
      </c>
      <c r="F13" s="42">
        <f>'All Countries (Aggregate)'!F13-(Canada!F13+Mexico!F13)</f>
        <v>38350</v>
      </c>
      <c r="G13" s="42">
        <f>'All Countries (Aggregate)'!G13-(Canada!G13+Mexico!G13)</f>
        <v>42818</v>
      </c>
      <c r="H13" s="42">
        <f>'All Countries (Aggregate)'!H13-(Canada!H13+Mexico!H13)</f>
        <v>45739</v>
      </c>
      <c r="I13" s="42">
        <f>'All Countries (Aggregate)'!I13-(Canada!I13+Mexico!I13)</f>
        <v>46835</v>
      </c>
      <c r="J13" s="42">
        <f>'All Countries (Aggregate)'!J13-(Canada!J13+Mexico!J13)</f>
        <v>53050</v>
      </c>
      <c r="K13" s="42">
        <f>'All Countries (Aggregate)'!K13-(Canada!K13+Mexico!K13)</f>
        <v>59401</v>
      </c>
      <c r="L13" s="42">
        <f>'All Countries (Aggregate)'!L13-(Canada!L13+Mexico!L13)</f>
        <v>60177</v>
      </c>
      <c r="M13" s="42">
        <f>'All Countries (Aggregate)'!M13-(Canada!M13+Mexico!M13)</f>
        <v>70930</v>
      </c>
      <c r="N13" s="42">
        <f>'All Countries (Aggregate)'!N13-(Canada!N13+Mexico!N13)</f>
        <v>78879</v>
      </c>
      <c r="O13" s="42">
        <f>'All Countries (Aggregate)'!O13-(Canada!O13+Mexico!O13)</f>
        <v>87813</v>
      </c>
      <c r="P13" s="42">
        <f>'All Countries (Aggregate)'!P13-(Canada!P13+Mexico!P13)</f>
        <v>101881</v>
      </c>
      <c r="Q13" s="42">
        <f>'All Countries (Aggregate)'!Q13-(Canada!Q13+Mexico!Q13)</f>
        <v>112386</v>
      </c>
      <c r="R13" s="42">
        <f>'All Countries (Aggregate)'!R13-(Canada!R13+Mexico!R13)</f>
        <v>126905</v>
      </c>
      <c r="S13" s="42">
        <f>'All Countries (Aggregate)'!S13-(Canada!S13+Mexico!S13)</f>
        <v>130208</v>
      </c>
      <c r="T13" s="42">
        <f>'All Countries (Aggregate)'!T13-(Canada!T13+Mexico!T13)</f>
        <v>134237</v>
      </c>
      <c r="U13" s="42">
        <f>'All Countries (Aggregate)'!U13-(Canada!U13+Mexico!U13)</f>
        <v>138636</v>
      </c>
      <c r="V13" s="42">
        <f>'All Countries (Aggregate)'!V13-(Canada!V13+Mexico!V13)</f>
        <v>137811</v>
      </c>
      <c r="W13" s="42">
        <f>'All Countries (Aggregate)'!W13-(Canada!W13+Mexico!W13)</f>
        <v>52505</v>
      </c>
      <c r="X13" s="42">
        <f>'All Countries (Aggregate)'!X13-(Canada!X13+Mexico!X13)</f>
        <v>50484</v>
      </c>
      <c r="Y13" s="42">
        <f>'All Countries (Aggregate)'!Y13-(Canada!Y13+Mexico!Y13)</f>
        <v>91903</v>
      </c>
    </row>
    <row r="14" spans="1:25" x14ac:dyDescent="0.3">
      <c r="A14" s="72" t="s">
        <v>205</v>
      </c>
      <c r="B14" s="42">
        <f>'All Countries (Aggregate)'!B14-(Canada!B14+Mexico!B14)</f>
        <v>851</v>
      </c>
      <c r="C14" s="42">
        <f>'All Countries (Aggregate)'!C14-(Canada!C14+Mexico!C14)</f>
        <v>816</v>
      </c>
      <c r="D14" s="42">
        <f>'All Countries (Aggregate)'!D14-(Canada!D14+Mexico!D14)</f>
        <v>783</v>
      </c>
      <c r="E14" s="42">
        <f>'All Countries (Aggregate)'!E14-(Canada!E14+Mexico!E14)</f>
        <v>752</v>
      </c>
      <c r="F14" s="42">
        <f>'All Countries (Aggregate)'!F14-(Canada!F14+Mexico!F14)</f>
        <v>724</v>
      </c>
      <c r="G14" s="42">
        <f>'All Countries (Aggregate)'!G14-(Canada!G14+Mexico!G14)</f>
        <v>698</v>
      </c>
      <c r="H14" s="42">
        <f>'All Countries (Aggregate)'!H14-(Canada!H14+Mexico!H14)</f>
        <v>673</v>
      </c>
      <c r="I14" s="42">
        <f>'All Countries (Aggregate)'!I14-(Canada!I14+Mexico!I14)</f>
        <v>655</v>
      </c>
      <c r="J14" s="42">
        <f>'All Countries (Aggregate)'!J14-(Canada!J14+Mexico!J14)</f>
        <v>706</v>
      </c>
      <c r="K14" s="42">
        <f>'All Countries (Aggregate)'!K14-(Canada!K14+Mexico!K14)</f>
        <v>712</v>
      </c>
      <c r="L14" s="42">
        <f>'All Countries (Aggregate)'!L14-(Canada!L14+Mexico!L14)</f>
        <v>683</v>
      </c>
      <c r="M14" s="42">
        <f>'All Countries (Aggregate)'!M14-(Canada!M14+Mexico!M14)</f>
        <v>655</v>
      </c>
      <c r="N14" s="42">
        <f>'All Countries (Aggregate)'!N14-(Canada!N14+Mexico!N14)</f>
        <v>584</v>
      </c>
      <c r="O14" s="42">
        <f>'All Countries (Aggregate)'!O14-(Canada!O14+Mexico!O14)</f>
        <v>563</v>
      </c>
      <c r="P14" s="42">
        <f>'All Countries (Aggregate)'!P14-(Canada!P14+Mexico!P14)</f>
        <v>595</v>
      </c>
      <c r="Q14" s="42">
        <f>'All Countries (Aggregate)'!Q14-(Canada!Q14+Mexico!Q14)</f>
        <v>704</v>
      </c>
      <c r="R14" s="42">
        <f>'All Countries (Aggregate)'!R14-(Canada!R14+Mexico!R14)</f>
        <v>805</v>
      </c>
      <c r="S14" s="42">
        <f>'All Countries (Aggregate)'!S14-(Canada!S14+Mexico!S14)</f>
        <v>864</v>
      </c>
      <c r="T14" s="42">
        <f>'All Countries (Aggregate)'!T14-(Canada!T14+Mexico!T14)</f>
        <v>940</v>
      </c>
      <c r="U14" s="42">
        <f>'All Countries (Aggregate)'!U14-(Canada!U14+Mexico!U14)</f>
        <v>974</v>
      </c>
      <c r="V14" s="42">
        <f>'All Countries (Aggregate)'!V14-(Canada!V14+Mexico!V14)</f>
        <v>1007</v>
      </c>
      <c r="W14" s="42">
        <f>'All Countries (Aggregate)'!W14-(Canada!W14+Mexico!W14)</f>
        <v>231</v>
      </c>
      <c r="X14" s="42">
        <f>'All Countries (Aggregate)'!X14-(Canada!X14+Mexico!X14)</f>
        <v>149</v>
      </c>
      <c r="Y14" s="42">
        <f>'All Countries (Aggregate)'!Y14-(Canada!Y14+Mexico!Y14)</f>
        <v>389</v>
      </c>
    </row>
    <row r="15" spans="1:25" x14ac:dyDescent="0.3">
      <c r="A15" s="72" t="s">
        <v>206</v>
      </c>
      <c r="B15" s="42">
        <f>'All Countries (Aggregate)'!B15-(Canada!B15+Mexico!B15)</f>
        <v>8272</v>
      </c>
      <c r="C15" s="42">
        <f>'All Countries (Aggregate)'!C15-(Canada!C15+Mexico!C15)</f>
        <v>9025</v>
      </c>
      <c r="D15" s="42">
        <f>'All Countries (Aggregate)'!D15-(Canada!D15+Mexico!D15)</f>
        <v>9981</v>
      </c>
      <c r="E15" s="42">
        <f>'All Countries (Aggregate)'!E15-(Canada!E15+Mexico!E15)</f>
        <v>10633</v>
      </c>
      <c r="F15" s="42">
        <f>'All Countries (Aggregate)'!F15-(Canada!F15+Mexico!F15)</f>
        <v>10954</v>
      </c>
      <c r="G15" s="42">
        <f>'All Countries (Aggregate)'!G15-(Canada!G15+Mexico!G15)</f>
        <v>11284</v>
      </c>
      <c r="H15" s="42">
        <f>'All Countries (Aggregate)'!H15-(Canada!H15+Mexico!H15)</f>
        <v>11629</v>
      </c>
      <c r="I15" s="42">
        <f>'All Countries (Aggregate)'!I15-(Canada!I15+Mexico!I15)</f>
        <v>11968</v>
      </c>
      <c r="J15" s="42">
        <f>'All Countries (Aggregate)'!J15-(Canada!J15+Mexico!J15)</f>
        <v>13063</v>
      </c>
      <c r="K15" s="42">
        <f>'All Countries (Aggregate)'!K15-(Canada!K15+Mexico!K15)</f>
        <v>14332</v>
      </c>
      <c r="L15" s="42">
        <f>'All Countries (Aggregate)'!L15-(Canada!L15+Mexico!L15)</f>
        <v>15731</v>
      </c>
      <c r="M15" s="42">
        <f>'All Countries (Aggregate)'!M15-(Canada!M15+Mexico!M15)</f>
        <v>17042</v>
      </c>
      <c r="N15" s="42">
        <f>'All Countries (Aggregate)'!N15-(Canada!N15+Mexico!N15)</f>
        <v>19099</v>
      </c>
      <c r="O15" s="42">
        <f>'All Countries (Aggregate)'!O15-(Canada!O15+Mexico!O15)</f>
        <v>21538</v>
      </c>
      <c r="P15" s="42">
        <f>'All Countries (Aggregate)'!P15-(Canada!P15+Mexico!P15)</f>
        <v>24534</v>
      </c>
      <c r="Q15" s="42">
        <f>'All Countries (Aggregate)'!Q15-(Canada!Q15+Mexico!Q15)</f>
        <v>28525</v>
      </c>
      <c r="R15" s="42">
        <f>'All Countries (Aggregate)'!R15-(Canada!R15+Mexico!R15)</f>
        <v>33433</v>
      </c>
      <c r="S15" s="42">
        <f>'All Countries (Aggregate)'!S15-(Canada!S15+Mexico!S15)</f>
        <v>38243</v>
      </c>
      <c r="T15" s="42">
        <f>'All Countries (Aggregate)'!T15-(Canada!T15+Mexico!T15)</f>
        <v>42914</v>
      </c>
      <c r="U15" s="42">
        <f>'All Countries (Aggregate)'!U15-(Canada!U15+Mexico!U15)</f>
        <v>45339</v>
      </c>
      <c r="V15" s="42">
        <f>'All Countries (Aggregate)'!V15-(Canada!V15+Mexico!V15)</f>
        <v>45921</v>
      </c>
      <c r="W15" s="42">
        <f>'All Countries (Aggregate)'!W15-(Canada!W15+Mexico!W15)</f>
        <v>37084</v>
      </c>
      <c r="X15" s="42">
        <f>'All Countries (Aggregate)'!X15-(Canada!X15+Mexico!X15)</f>
        <v>31364</v>
      </c>
      <c r="Y15" s="42">
        <f>'All Countries (Aggregate)'!Y15-(Canada!Y15+Mexico!Y15)</f>
        <v>36176</v>
      </c>
    </row>
    <row r="16" spans="1:25" x14ac:dyDescent="0.3">
      <c r="A16" s="72" t="s">
        <v>207</v>
      </c>
      <c r="B16" s="42">
        <f>'All Countries (Aggregate)'!B16-(Canada!B16+Mexico!B16)</f>
        <v>36334</v>
      </c>
      <c r="C16" s="42">
        <f>'All Countries (Aggregate)'!C16-(Canada!C16+Mexico!C16)</f>
        <v>39338</v>
      </c>
      <c r="D16" s="42">
        <f>'All Countries (Aggregate)'!D16-(Canada!D16+Mexico!D16)</f>
        <v>32827</v>
      </c>
      <c r="E16" s="42">
        <f>'All Countries (Aggregate)'!E16-(Canada!E16+Mexico!E16)</f>
        <v>28472</v>
      </c>
      <c r="F16" s="42">
        <f>'All Countries (Aggregate)'!F16-(Canada!F16+Mexico!F16)</f>
        <v>26671</v>
      </c>
      <c r="G16" s="42">
        <f>'All Countries (Aggregate)'!G16-(Canada!G16+Mexico!G16)</f>
        <v>30836</v>
      </c>
      <c r="H16" s="42">
        <f>'All Countries (Aggregate)'!H16-(Canada!H16+Mexico!H16)</f>
        <v>33435</v>
      </c>
      <c r="I16" s="42">
        <f>'All Countries (Aggregate)'!I16-(Canada!I16+Mexico!I16)</f>
        <v>34214</v>
      </c>
      <c r="J16" s="42">
        <f>'All Countries (Aggregate)'!J16-(Canada!J16+Mexico!J16)</f>
        <v>39282</v>
      </c>
      <c r="K16" s="42">
        <f>'All Countries (Aggregate)'!K16-(Canada!K16+Mexico!K16)</f>
        <v>44356</v>
      </c>
      <c r="L16" s="42">
        <f>'All Countries (Aggregate)'!L16-(Canada!L16+Mexico!L16)</f>
        <v>43763</v>
      </c>
      <c r="M16" s="42">
        <f>'All Countries (Aggregate)'!M16-(Canada!M16+Mexico!M16)</f>
        <v>53233</v>
      </c>
      <c r="N16" s="42">
        <f>'All Countries (Aggregate)'!N16-(Canada!N16+Mexico!N16)</f>
        <v>59194</v>
      </c>
      <c r="O16" s="42">
        <f>'All Countries (Aggregate)'!O16-(Canada!O16+Mexico!O16)</f>
        <v>65711</v>
      </c>
      <c r="P16" s="42">
        <f>'All Countries (Aggregate)'!P16-(Canada!P16+Mexico!P16)</f>
        <v>76751</v>
      </c>
      <c r="Q16" s="42">
        <f>'All Countries (Aggregate)'!Q16-(Canada!Q16+Mexico!Q16)</f>
        <v>83158</v>
      </c>
      <c r="R16" s="42">
        <f>'All Countries (Aggregate)'!R16-(Canada!R16+Mexico!R16)</f>
        <v>92667</v>
      </c>
      <c r="S16" s="42">
        <f>'All Countries (Aggregate)'!S16-(Canada!S16+Mexico!S16)</f>
        <v>91101</v>
      </c>
      <c r="T16" s="42">
        <f>'All Countries (Aggregate)'!T16-(Canada!T16+Mexico!T16)</f>
        <v>90382</v>
      </c>
      <c r="U16" s="42">
        <f>'All Countries (Aggregate)'!U16-(Canada!U16+Mexico!U16)</f>
        <v>92326</v>
      </c>
      <c r="V16" s="42">
        <f>'All Countries (Aggregate)'!V16-(Canada!V16+Mexico!V16)</f>
        <v>90882</v>
      </c>
      <c r="W16" s="42">
        <f>'All Countries (Aggregate)'!W16-(Canada!W16+Mexico!W16)</f>
        <v>15190</v>
      </c>
      <c r="X16" s="42">
        <f>'All Countries (Aggregate)'!X16-(Canada!X16+Mexico!X16)</f>
        <v>18973</v>
      </c>
      <c r="Y16" s="42">
        <f>'All Countries (Aggregate)'!Y16-(Canada!Y16+Mexico!Y16)</f>
        <v>55338</v>
      </c>
    </row>
    <row r="17" spans="1:25" x14ac:dyDescent="0.3">
      <c r="A17" s="70" t="s">
        <v>108</v>
      </c>
      <c r="B17" s="42">
        <f>'All Countries (Aggregate)'!B17-(Canada!B17+Mexico!B17)</f>
        <v>18045</v>
      </c>
      <c r="C17" s="42">
        <f>'All Countries (Aggregate)'!C17-(Canada!C17+Mexico!C17)</f>
        <v>19350</v>
      </c>
      <c r="D17" s="42">
        <f>'All Countries (Aggregate)'!D17-(Canada!D17+Mexico!D17)</f>
        <v>17001</v>
      </c>
      <c r="E17" s="42">
        <f>'All Countries (Aggregate)'!E17-(Canada!E17+Mexico!E17)</f>
        <v>15663</v>
      </c>
      <c r="F17" s="42">
        <f>'All Countries (Aggregate)'!F17-(Canada!F17+Mexico!F17)</f>
        <v>15524</v>
      </c>
      <c r="G17" s="42">
        <f>'All Countries (Aggregate)'!G17-(Canada!G17+Mexico!G17)</f>
        <v>18859</v>
      </c>
      <c r="H17" s="42">
        <f>'All Countries (Aggregate)'!H17-(Canada!H17+Mexico!H17)</f>
        <v>19827</v>
      </c>
      <c r="I17" s="42">
        <f>'All Countries (Aggregate)'!I17-(Canada!I17+Mexico!I17)</f>
        <v>20886</v>
      </c>
      <c r="J17" s="42">
        <f>'All Countries (Aggregate)'!J17-(Canada!J17+Mexico!J17)</f>
        <v>23416</v>
      </c>
      <c r="K17" s="42">
        <f>'All Countries (Aggregate)'!K17-(Canada!K17+Mexico!K17)</f>
        <v>27067</v>
      </c>
      <c r="L17" s="42">
        <f>'All Countries (Aggregate)'!L17-(Canada!L17+Mexico!L17)</f>
        <v>21877</v>
      </c>
      <c r="M17" s="42">
        <f>'All Countries (Aggregate)'!M17-(Canada!M17+Mexico!M17)</f>
        <v>25363</v>
      </c>
      <c r="N17" s="42">
        <f>'All Countries (Aggregate)'!N17-(Canada!N17+Mexico!N17)</f>
        <v>29826</v>
      </c>
      <c r="O17" s="42">
        <f>'All Countries (Aggregate)'!O17-(Canada!O17+Mexico!O17)</f>
        <v>33962</v>
      </c>
      <c r="P17" s="42">
        <f>'All Countries (Aggregate)'!P17-(Canada!P17+Mexico!P17)</f>
        <v>34858</v>
      </c>
      <c r="Q17" s="42">
        <f>'All Countries (Aggregate)'!Q17-(Canada!Q17+Mexico!Q17)</f>
        <v>35884</v>
      </c>
      <c r="R17" s="42">
        <f>'All Countries (Aggregate)'!R17-(Canada!R17+Mexico!R17)</f>
        <v>32273</v>
      </c>
      <c r="S17" s="42">
        <f>'All Countries (Aggregate)'!S17-(Canada!S17+Mexico!S17)</f>
        <v>30274</v>
      </c>
      <c r="T17" s="42">
        <f>'All Countries (Aggregate)'!T17-(Canada!T17+Mexico!T17)</f>
        <v>31951</v>
      </c>
      <c r="U17" s="42">
        <f>'All Countries (Aggregate)'!U17-(Canada!U17+Mexico!U17)</f>
        <v>35370</v>
      </c>
      <c r="V17" s="42">
        <f>'All Countries (Aggregate)'!V17-(Canada!V17+Mexico!V17)</f>
        <v>34150</v>
      </c>
      <c r="W17" s="42">
        <f>'All Countries (Aggregate)'!W17-(Canada!W17+Mexico!W17)</f>
        <v>9981</v>
      </c>
      <c r="X17" s="42">
        <f>'All Countries (Aggregate)'!X17-(Canada!X17+Mexico!X17)</f>
        <v>10465</v>
      </c>
      <c r="Y17" s="42">
        <f>'All Countries (Aggregate)'!Y17-(Canada!Y17+Mexico!Y17)</f>
        <v>24694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8.1894322096389027E-2</v>
      </c>
      <c r="D19" s="89">
        <f t="shared" si="3"/>
        <v>-0.12891904539073462</v>
      </c>
      <c r="E19" s="89">
        <f t="shared" si="3"/>
        <v>-9.6322507561690585E-2</v>
      </c>
      <c r="F19" s="89">
        <f t="shared" si="3"/>
        <v>-5.2726121399309878E-2</v>
      </c>
      <c r="G19" s="89">
        <f t="shared" si="3"/>
        <v>0.15077556922825064</v>
      </c>
      <c r="H19" s="89">
        <f t="shared" si="3"/>
        <v>6.7347930719713567E-2</v>
      </c>
      <c r="I19" s="89">
        <f t="shared" si="3"/>
        <v>1.8670724393007099E-2</v>
      </c>
      <c r="J19" s="89">
        <f t="shared" si="3"/>
        <v>0.11872648966908361</v>
      </c>
      <c r="K19" s="89">
        <f t="shared" si="3"/>
        <v>0.10953763985809517</v>
      </c>
      <c r="L19" s="89">
        <f t="shared" si="3"/>
        <v>-5.8975958117758687E-2</v>
      </c>
      <c r="M19" s="89">
        <f t="shared" si="3"/>
        <v>0.16739631659027898</v>
      </c>
      <c r="N19" s="89">
        <f t="shared" si="3"/>
        <v>0.1072508036014137</v>
      </c>
      <c r="O19" s="89">
        <f t="shared" si="3"/>
        <v>9.9895287958115198E-2</v>
      </c>
      <c r="P19" s="89">
        <f t="shared" si="3"/>
        <v>0.10899624445203138</v>
      </c>
      <c r="Q19" s="89">
        <f t="shared" si="3"/>
        <v>6.4212090533956045E-2</v>
      </c>
      <c r="R19" s="89">
        <f t="shared" si="3"/>
        <v>6.5650468693499553E-2</v>
      </c>
      <c r="S19" s="89">
        <f t="shared" si="3"/>
        <v>-3.9153041408256373E-3</v>
      </c>
      <c r="T19" s="89">
        <f t="shared" si="3"/>
        <v>2.0130394222403813E-2</v>
      </c>
      <c r="U19" s="89">
        <f t="shared" si="3"/>
        <v>3.6075562428395935E-2</v>
      </c>
      <c r="V19" s="89">
        <f t="shared" si="3"/>
        <v>-1.1335406036624418E-2</v>
      </c>
      <c r="W19" s="89">
        <f t="shared" si="3"/>
        <v>-0.65944438593059584</v>
      </c>
      <c r="X19" s="89">
        <f t="shared" si="3"/>
        <v>-1.8659519005611136E-2</v>
      </c>
      <c r="Y19" s="89">
        <f t="shared" si="3"/>
        <v>0.9935168232433893</v>
      </c>
    </row>
    <row r="20" spans="1:25" x14ac:dyDescent="0.3">
      <c r="A20" s="73" t="s">
        <v>4</v>
      </c>
      <c r="B20" s="65" t="s">
        <v>3</v>
      </c>
      <c r="C20" s="89">
        <f t="shared" si="3"/>
        <v>8.4267194023291525E-2</v>
      </c>
      <c r="D20" s="89">
        <f t="shared" si="3"/>
        <v>-0.1307629952376127</v>
      </c>
      <c r="E20" s="89">
        <f t="shared" si="3"/>
        <v>-0.10068776592644402</v>
      </c>
      <c r="F20" s="89">
        <f t="shared" si="3"/>
        <v>-6.3854953174114493E-2</v>
      </c>
      <c r="G20" s="89">
        <f t="shared" si="3"/>
        <v>0.13356525953233978</v>
      </c>
      <c r="H20" s="89">
        <f t="shared" si="3"/>
        <v>7.1960790301401678E-2</v>
      </c>
      <c r="I20" s="89">
        <f t="shared" si="3"/>
        <v>8.859515432934062E-3</v>
      </c>
      <c r="J20" s="89">
        <f t="shared" si="3"/>
        <v>0.11801663160569831</v>
      </c>
      <c r="K20" s="89">
        <f t="shared" si="3"/>
        <v>9.5822599383744933E-2</v>
      </c>
      <c r="L20" s="89">
        <f t="shared" si="3"/>
        <v>-1.7562459666267127E-2</v>
      </c>
      <c r="M20" s="89">
        <f t="shared" si="3"/>
        <v>0.16946230000469198</v>
      </c>
      <c r="N20" s="89">
        <f t="shared" si="3"/>
        <v>8.9770208327064394E-2</v>
      </c>
      <c r="O20" s="89">
        <f t="shared" si="3"/>
        <v>8.9250706403188218E-2</v>
      </c>
      <c r="P20" s="89">
        <f t="shared" si="3"/>
        <v>0.13270410491271356</v>
      </c>
      <c r="Q20" s="89">
        <f t="shared" si="3"/>
        <v>7.3255701188353672E-2</v>
      </c>
      <c r="R20" s="89">
        <f t="shared" si="3"/>
        <v>0.10712374279736703</v>
      </c>
      <c r="S20" s="89">
        <f t="shared" si="3"/>
        <v>7.8413892254667328E-3</v>
      </c>
      <c r="T20" s="89">
        <f t="shared" si="3"/>
        <v>1.3480178406797494E-2</v>
      </c>
      <c r="U20" s="89">
        <f t="shared" si="3"/>
        <v>2.2145596695677838E-2</v>
      </c>
      <c r="V20" s="89">
        <f t="shared" si="3"/>
        <v>-6.4101407705398072E-3</v>
      </c>
      <c r="W20" s="89">
        <f t="shared" si="3"/>
        <v>-0.64946469530904838</v>
      </c>
      <c r="X20" s="89">
        <f t="shared" si="3"/>
        <v>-3.0231353591160248E-2</v>
      </c>
      <c r="Y20" s="89">
        <f t="shared" si="3"/>
        <v>0.92529687194003807</v>
      </c>
    </row>
    <row r="21" spans="1:25" x14ac:dyDescent="0.3">
      <c r="A21" s="74" t="s">
        <v>208</v>
      </c>
      <c r="B21" s="65" t="s">
        <v>3</v>
      </c>
      <c r="C21" s="89">
        <f>C10/B10-1</f>
        <v>8.8267543859649189E-2</v>
      </c>
      <c r="D21" s="89">
        <f t="shared" si="3"/>
        <v>-0.15912678421494542</v>
      </c>
      <c r="E21" s="89">
        <f t="shared" si="3"/>
        <v>-0.12693214043216039</v>
      </c>
      <c r="F21" s="89">
        <f t="shared" si="3"/>
        <v>-0.11125852051786445</v>
      </c>
      <c r="G21" s="89">
        <f t="shared" si="3"/>
        <v>0.16724146805991658</v>
      </c>
      <c r="H21" s="89">
        <f t="shared" si="3"/>
        <v>7.9070382783559712E-2</v>
      </c>
      <c r="I21" s="89">
        <f t="shared" si="3"/>
        <v>-1.9453185663492634E-2</v>
      </c>
      <c r="J21" s="89">
        <f t="shared" si="3"/>
        <v>8.9401075313633172E-2</v>
      </c>
      <c r="K21" s="89">
        <f t="shared" si="3"/>
        <v>4.7363991124033999E-2</v>
      </c>
      <c r="L21" s="89">
        <f t="shared" si="3"/>
        <v>-8.405172413793105E-2</v>
      </c>
      <c r="M21" s="89">
        <f t="shared" si="3"/>
        <v>0.14735792622133603</v>
      </c>
      <c r="N21" s="89">
        <f t="shared" si="3"/>
        <v>3.4793187347931909E-2</v>
      </c>
      <c r="O21" s="89">
        <f t="shared" si="3"/>
        <v>2.5628967787444168E-2</v>
      </c>
      <c r="P21" s="89">
        <f t="shared" si="3"/>
        <v>5.361236654221524E-2</v>
      </c>
      <c r="Q21" s="89">
        <f t="shared" si="3"/>
        <v>-2.1323552267570212E-2</v>
      </c>
      <c r="R21" s="89">
        <f t="shared" si="3"/>
        <v>2.8330951246625435E-2</v>
      </c>
      <c r="S21" s="89">
        <f t="shared" si="3"/>
        <v>-6.3409210241838321E-2</v>
      </c>
      <c r="T21" s="89">
        <f t="shared" si="3"/>
        <v>-6.1502440311304585E-2</v>
      </c>
      <c r="U21" s="89">
        <f t="shared" si="3"/>
        <v>-2.8005200463825153E-2</v>
      </c>
      <c r="V21" s="89">
        <f t="shared" si="3"/>
        <v>-8.6761622442339537E-3</v>
      </c>
      <c r="W21" s="89">
        <f t="shared" si="3"/>
        <v>-0.80253081467434906</v>
      </c>
      <c r="X21" s="89">
        <f t="shared" si="3"/>
        <v>4.9861495844875314E-2</v>
      </c>
      <c r="Y21" s="89">
        <f t="shared" si="3"/>
        <v>1.8564643799472296</v>
      </c>
    </row>
    <row r="22" spans="1:25" x14ac:dyDescent="0.3">
      <c r="A22" s="74" t="s">
        <v>209</v>
      </c>
      <c r="B22" s="65" t="s">
        <v>3</v>
      </c>
      <c r="C22" s="89">
        <f>C13/B13-1</f>
        <v>8.1905180948190548E-2</v>
      </c>
      <c r="D22" s="89">
        <f t="shared" ref="D22:Y22" si="4">D13/C13-1</f>
        <v>-0.11360771076497622</v>
      </c>
      <c r="E22" s="89">
        <f t="shared" si="4"/>
        <v>-8.56369434057489E-2</v>
      </c>
      <c r="F22" s="89">
        <f t="shared" si="4"/>
        <v>-3.7834311806914545E-2</v>
      </c>
      <c r="G22" s="89">
        <f t="shared" si="4"/>
        <v>0.11650586701434151</v>
      </c>
      <c r="H22" s="89">
        <f t="shared" si="4"/>
        <v>6.8218973328973753E-2</v>
      </c>
      <c r="I22" s="89">
        <f t="shared" si="4"/>
        <v>2.3962045519141162E-2</v>
      </c>
      <c r="J22" s="89">
        <f t="shared" si="4"/>
        <v>0.13269990391801012</v>
      </c>
      <c r="K22" s="89">
        <f t="shared" si="4"/>
        <v>0.11971724787935911</v>
      </c>
      <c r="L22" s="89">
        <f t="shared" si="4"/>
        <v>1.3063753135469147E-2</v>
      </c>
      <c r="M22" s="89">
        <f t="shared" si="4"/>
        <v>0.178689532545657</v>
      </c>
      <c r="N22" s="89">
        <f t="shared" si="4"/>
        <v>0.11206823628929929</v>
      </c>
      <c r="O22" s="89">
        <f t="shared" si="4"/>
        <v>0.1132620849655801</v>
      </c>
      <c r="P22" s="89">
        <f t="shared" si="4"/>
        <v>0.16020407001241277</v>
      </c>
      <c r="Q22" s="89">
        <f t="shared" si="4"/>
        <v>0.10311049165202535</v>
      </c>
      <c r="R22" s="89">
        <f t="shared" si="4"/>
        <v>0.12918868898261349</v>
      </c>
      <c r="S22" s="89">
        <f t="shared" si="4"/>
        <v>2.6027343288286486E-2</v>
      </c>
      <c r="T22" s="89">
        <f t="shared" si="4"/>
        <v>3.0942799213566019E-2</v>
      </c>
      <c r="U22" s="89">
        <f t="shared" si="4"/>
        <v>3.277039862333031E-2</v>
      </c>
      <c r="V22" s="89">
        <f t="shared" si="4"/>
        <v>-5.950835280879474E-3</v>
      </c>
      <c r="W22" s="89">
        <f t="shared" si="4"/>
        <v>-0.61900719100797463</v>
      </c>
      <c r="X22" s="89">
        <f t="shared" si="4"/>
        <v>-3.849157223121602E-2</v>
      </c>
      <c r="Y22" s="89">
        <f t="shared" si="4"/>
        <v>0.82043815862451464</v>
      </c>
    </row>
    <row r="23" spans="1:25" x14ac:dyDescent="0.3">
      <c r="A23" s="73" t="s">
        <v>109</v>
      </c>
      <c r="B23" s="65" t="s">
        <v>3</v>
      </c>
      <c r="C23" s="89">
        <f>C17/B17-1</f>
        <v>7.2319201995012516E-2</v>
      </c>
      <c r="D23" s="89">
        <f t="shared" ref="D23:Y23" si="5">D17/C17-1</f>
        <v>-0.12139534883720926</v>
      </c>
      <c r="E23" s="89">
        <f t="shared" si="5"/>
        <v>-7.8701252867478422E-2</v>
      </c>
      <c r="F23" s="89">
        <f t="shared" si="5"/>
        <v>-8.8744174168422507E-3</v>
      </c>
      <c r="G23" s="89">
        <f t="shared" si="5"/>
        <v>0.21482865240917293</v>
      </c>
      <c r="H23" s="89">
        <f t="shared" si="5"/>
        <v>5.1328278275624362E-2</v>
      </c>
      <c r="I23" s="89">
        <f t="shared" si="5"/>
        <v>5.3412013920411505E-2</v>
      </c>
      <c r="J23" s="89">
        <f t="shared" si="5"/>
        <v>0.12113377381978352</v>
      </c>
      <c r="K23" s="89">
        <f t="shared" si="5"/>
        <v>0.15591902972326621</v>
      </c>
      <c r="L23" s="89">
        <f t="shared" si="5"/>
        <v>-0.19174640706395241</v>
      </c>
      <c r="M23" s="89">
        <f t="shared" si="5"/>
        <v>0.15934543127485479</v>
      </c>
      <c r="N23" s="89">
        <f t="shared" si="5"/>
        <v>0.17596498836888386</v>
      </c>
      <c r="O23" s="89">
        <f t="shared" si="5"/>
        <v>0.13867095822436792</v>
      </c>
      <c r="P23" s="89">
        <f t="shared" si="5"/>
        <v>2.6382427418879972E-2</v>
      </c>
      <c r="Q23" s="89">
        <f t="shared" si="5"/>
        <v>2.9433702449939814E-2</v>
      </c>
      <c r="R23" s="89">
        <f t="shared" si="5"/>
        <v>-0.1006298071563928</v>
      </c>
      <c r="S23" s="89">
        <f t="shared" si="5"/>
        <v>-6.194032163108476E-2</v>
      </c>
      <c r="T23" s="89">
        <f t="shared" si="5"/>
        <v>5.5394067516681078E-2</v>
      </c>
      <c r="U23" s="89">
        <f t="shared" si="5"/>
        <v>0.10700760539576226</v>
      </c>
      <c r="V23" s="89">
        <f t="shared" si="5"/>
        <v>-3.4492507774950498E-2</v>
      </c>
      <c r="W23" s="89">
        <f t="shared" si="5"/>
        <v>-0.70773060029282575</v>
      </c>
      <c r="X23" s="89">
        <f t="shared" si="5"/>
        <v>4.8492135056607655E-2</v>
      </c>
      <c r="Y23" s="89">
        <f t="shared" si="5"/>
        <v>1.3596751075011944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0.13270113801000141</v>
      </c>
      <c r="C25" s="89">
        <f t="shared" si="6"/>
        <v>0.13086953917020017</v>
      </c>
      <c r="D25" s="89">
        <f t="shared" si="6"/>
        <v>0.12083091094842718</v>
      </c>
      <c r="E25" s="89">
        <f t="shared" si="6"/>
        <v>0.11305722480096897</v>
      </c>
      <c r="F25" s="89">
        <f t="shared" si="6"/>
        <v>0.10255674822591838</v>
      </c>
      <c r="G25" s="89">
        <f t="shared" si="6"/>
        <v>0.10299096617596605</v>
      </c>
      <c r="H25" s="89">
        <f t="shared" si="6"/>
        <v>9.9666133838708107E-2</v>
      </c>
      <c r="I25" s="89">
        <f t="shared" si="6"/>
        <v>8.8463011243671397E-2</v>
      </c>
      <c r="J25" s="89">
        <f t="shared" si="6"/>
        <v>8.5032184172862194E-2</v>
      </c>
      <c r="K25" s="89">
        <f t="shared" si="6"/>
        <v>8.355731643049967E-2</v>
      </c>
      <c r="L25" s="89">
        <f t="shared" si="6"/>
        <v>9.0025655828696718E-2</v>
      </c>
      <c r="M25" s="89">
        <f t="shared" si="6"/>
        <v>9.0804799667746586E-2</v>
      </c>
      <c r="N25" s="89">
        <f t="shared" si="6"/>
        <v>8.7926329197192454E-2</v>
      </c>
      <c r="O25" s="89">
        <f t="shared" si="6"/>
        <v>9.2654406267318565E-2</v>
      </c>
      <c r="P25" s="89">
        <f t="shared" si="6"/>
        <v>0.10005846799632487</v>
      </c>
      <c r="Q25" s="89">
        <f t="shared" si="6"/>
        <v>0.10320000091858364</v>
      </c>
      <c r="R25" s="89">
        <f t="shared" si="6"/>
        <v>0.11459309806839955</v>
      </c>
      <c r="S25" s="89">
        <f t="shared" si="6"/>
        <v>0.11554616251044607</v>
      </c>
      <c r="T25" s="89">
        <f t="shared" si="6"/>
        <v>0.10995980600678468</v>
      </c>
      <c r="U25" s="89">
        <f t="shared" si="6"/>
        <v>0.10759725656846975</v>
      </c>
      <c r="V25" s="89">
        <f t="shared" si="6"/>
        <v>0.10526363026824981</v>
      </c>
      <c r="W25" s="89">
        <f t="shared" ref="W25:X25" si="7">W8/W5</f>
        <v>4.205846846249759E-2</v>
      </c>
      <c r="X25" s="89">
        <f t="shared" si="7"/>
        <v>3.522892669513502E-2</v>
      </c>
      <c r="Y25" s="89">
        <f t="shared" ref="Y25" si="8">Y8/Y5</f>
        <v>5.9637218444276538E-2</v>
      </c>
    </row>
    <row r="26" spans="1:25" x14ac:dyDescent="0.3">
      <c r="A26" s="75" t="s">
        <v>211</v>
      </c>
      <c r="B26" s="89">
        <f t="shared" ref="B26:V26" si="9">B8/B7</f>
        <v>0.37875636221148595</v>
      </c>
      <c r="C26" s="89">
        <f t="shared" si="9"/>
        <v>0.38316299882285992</v>
      </c>
      <c r="D26" s="89">
        <f t="shared" si="9"/>
        <v>0.35375259750721932</v>
      </c>
      <c r="E26" s="89">
        <f t="shared" si="9"/>
        <v>0.31614276492650123</v>
      </c>
      <c r="F26" s="89">
        <f t="shared" si="9"/>
        <v>0.29116699569809612</v>
      </c>
      <c r="G26" s="89">
        <f t="shared" si="9"/>
        <v>0.28465995565739433</v>
      </c>
      <c r="H26" s="89">
        <f t="shared" si="9"/>
        <v>0.27863692773340182</v>
      </c>
      <c r="I26" s="89">
        <f t="shared" si="9"/>
        <v>0.25391749723145074</v>
      </c>
      <c r="J26" s="89">
        <f t="shared" si="9"/>
        <v>0.24001833986769094</v>
      </c>
      <c r="K26" s="89">
        <f t="shared" si="9"/>
        <v>0.24348787618890774</v>
      </c>
      <c r="L26" s="89">
        <f t="shared" si="9"/>
        <v>0.23579971914193018</v>
      </c>
      <c r="M26" s="89">
        <f t="shared" si="9"/>
        <v>0.24961329120619213</v>
      </c>
      <c r="N26" s="89">
        <f t="shared" si="9"/>
        <v>0.24847880191856678</v>
      </c>
      <c r="O26" s="89">
        <f t="shared" si="9"/>
        <v>0.25738224071326454</v>
      </c>
      <c r="P26" s="89">
        <f t="shared" si="9"/>
        <v>0.27112634231689114</v>
      </c>
      <c r="Q26" s="89">
        <f t="shared" si="9"/>
        <v>0.27169493626115843</v>
      </c>
      <c r="R26" s="89">
        <f t="shared" si="9"/>
        <v>0.28229572701215067</v>
      </c>
      <c r="S26" s="89">
        <f t="shared" si="9"/>
        <v>0.27585040357032881</v>
      </c>
      <c r="T26" s="89">
        <f t="shared" si="9"/>
        <v>0.26277796978108026</v>
      </c>
      <c r="U26" s="89">
        <f t="shared" si="9"/>
        <v>0.26384137255235446</v>
      </c>
      <c r="V26" s="89">
        <f t="shared" si="9"/>
        <v>0.25251107838009323</v>
      </c>
      <c r="W26" s="89">
        <f t="shared" ref="W26:X26" si="10">W8/W7</f>
        <v>0.10444267043208481</v>
      </c>
      <c r="X26" s="89">
        <f t="shared" si="10"/>
        <v>9.345634477612777E-2</v>
      </c>
      <c r="Y26" s="89">
        <f t="shared" ref="Y26" si="11">Y8/Y7</f>
        <v>0.16208169729684879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9.1040160244769477E-2</v>
      </c>
      <c r="C28" s="89">
        <f t="shared" ref="C28:V28" si="12">C15/C8</f>
        <v>9.1808915383206846E-2</v>
      </c>
      <c r="D28" s="89">
        <f t="shared" si="12"/>
        <v>0.11656097817328241</v>
      </c>
      <c r="E28" s="89">
        <f t="shared" si="12"/>
        <v>0.13741099236246623</v>
      </c>
      <c r="F28" s="89">
        <f t="shared" si="12"/>
        <v>0.14943861611710618</v>
      </c>
      <c r="G28" s="89">
        <f t="shared" si="12"/>
        <v>0.13377117589178808</v>
      </c>
      <c r="H28" s="89">
        <f t="shared" si="12"/>
        <v>0.1291623164582269</v>
      </c>
      <c r="I28" s="89">
        <f t="shared" si="12"/>
        <v>0.13049119555143651</v>
      </c>
      <c r="J28" s="89">
        <f t="shared" si="12"/>
        <v>0.12731472457214144</v>
      </c>
      <c r="K28" s="89">
        <f t="shared" si="12"/>
        <v>0.12589267675658583</v>
      </c>
      <c r="L28" s="89">
        <f t="shared" si="12"/>
        <v>0.1468416581877923</v>
      </c>
      <c r="M28" s="89">
        <f t="shared" si="12"/>
        <v>0.13626841086820937</v>
      </c>
      <c r="N28" s="89">
        <f t="shared" si="12"/>
        <v>0.13792381296262862</v>
      </c>
      <c r="O28" s="89">
        <f t="shared" si="12"/>
        <v>0.14141082543267589</v>
      </c>
      <c r="P28" s="89">
        <f t="shared" si="12"/>
        <v>0.14524980906878851</v>
      </c>
      <c r="Q28" s="89">
        <f t="shared" si="12"/>
        <v>0.15868821451419987</v>
      </c>
      <c r="R28" s="89">
        <f t="shared" si="12"/>
        <v>0.17453381778696569</v>
      </c>
      <c r="S28" s="89">
        <f t="shared" si="12"/>
        <v>0.20042870769263021</v>
      </c>
      <c r="T28" s="89">
        <f t="shared" si="12"/>
        <v>0.22047090373856262</v>
      </c>
      <c r="U28" s="89">
        <f t="shared" si="12"/>
        <v>0.22481888639305</v>
      </c>
      <c r="V28" s="89">
        <f t="shared" si="12"/>
        <v>0.23031552338965708</v>
      </c>
      <c r="W28" s="89">
        <f t="shared" ref="W28:X28" si="13">W15/W8</f>
        <v>0.54614806851150943</v>
      </c>
      <c r="X28" s="89">
        <f t="shared" si="13"/>
        <v>0.47069063841282227</v>
      </c>
      <c r="Y28" s="89">
        <f t="shared" ref="Y28" si="14">Y15/Y8</f>
        <v>0.27233581258092687</v>
      </c>
    </row>
    <row r="29" spans="1:25" x14ac:dyDescent="0.3">
      <c r="A29" s="75" t="s">
        <v>213</v>
      </c>
      <c r="B29" s="89">
        <f>B10/B8</f>
        <v>0.30111929210552379</v>
      </c>
      <c r="C29" s="89">
        <f t="shared" ref="C29:V29" si="15">C10/C8</f>
        <v>0.30289312526703427</v>
      </c>
      <c r="D29" s="89">
        <f t="shared" si="15"/>
        <v>0.29238926064767778</v>
      </c>
      <c r="E29" s="89">
        <f t="shared" si="15"/>
        <v>0.282485364624391</v>
      </c>
      <c r="F29" s="89">
        <f t="shared" si="15"/>
        <v>0.26503049071636131</v>
      </c>
      <c r="G29" s="89">
        <f t="shared" si="15"/>
        <v>0.26882268561876876</v>
      </c>
      <c r="H29" s="89">
        <f t="shared" si="15"/>
        <v>0.27177510718173137</v>
      </c>
      <c r="I29" s="89">
        <f t="shared" si="15"/>
        <v>0.26160388158970727</v>
      </c>
      <c r="J29" s="89">
        <f t="shared" si="15"/>
        <v>0.25474640364898055</v>
      </c>
      <c r="K29" s="89">
        <f t="shared" si="15"/>
        <v>0.24047152657607407</v>
      </c>
      <c r="L29" s="89">
        <f t="shared" si="15"/>
        <v>0.23406360555965239</v>
      </c>
      <c r="M29" s="89">
        <f t="shared" si="15"/>
        <v>0.23004589723497146</v>
      </c>
      <c r="N29" s="89">
        <f t="shared" si="15"/>
        <v>0.21499187578985376</v>
      </c>
      <c r="O29" s="89">
        <f t="shared" si="15"/>
        <v>0.20047535257504531</v>
      </c>
      <c r="P29" s="89">
        <f t="shared" si="15"/>
        <v>0.19046350401695589</v>
      </c>
      <c r="Q29" s="89">
        <f t="shared" si="15"/>
        <v>0.1751550721815805</v>
      </c>
      <c r="R29" s="89">
        <f t="shared" si="15"/>
        <v>0.16902106955668317</v>
      </c>
      <c r="S29" s="89">
        <f t="shared" si="15"/>
        <v>0.15892581994276911</v>
      </c>
      <c r="T29" s="89">
        <f t="shared" si="15"/>
        <v>0.14620826419107411</v>
      </c>
      <c r="U29" s="89">
        <f t="shared" si="15"/>
        <v>0.13716535511159375</v>
      </c>
      <c r="V29" s="89">
        <f t="shared" si="15"/>
        <v>0.13753429329481451</v>
      </c>
      <c r="W29" s="89">
        <f t="shared" ref="W29:X29" si="16">W10/W8</f>
        <v>7.974845731285253E-2</v>
      </c>
      <c r="X29" s="89">
        <f t="shared" si="16"/>
        <v>8.5316805234564932E-2</v>
      </c>
      <c r="Y29" s="89">
        <f t="shared" ref="Y29" si="17">Y10/Y8</f>
        <v>0.12224848685597278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f>'All Countries (Aggregate)'!B32-(Canada!B32+Mexico!B32)</f>
        <v>892756</v>
      </c>
      <c r="C32" s="42">
        <f>'All Countries (Aggregate)'!C32-(Canada!C32+Mexico!C32)</f>
        <v>1050845</v>
      </c>
      <c r="D32" s="42">
        <f>'All Countries (Aggregate)'!D32-(Canada!D32+Mexico!D32)</f>
        <v>993856</v>
      </c>
      <c r="E32" s="42">
        <f>'All Countries (Aggregate)'!E32-(Canada!E32+Mexico!E32)</f>
        <v>1026161</v>
      </c>
      <c r="F32" s="42">
        <f>'All Countries (Aggregate)'!F32-(Canada!F32+Mexico!F32)</f>
        <v>1125043</v>
      </c>
      <c r="G32" s="42">
        <f>'All Countries (Aggregate)'!G32-(Canada!G32+Mexico!G32)</f>
        <v>1322751</v>
      </c>
      <c r="H32" s="42">
        <f>'All Countries (Aggregate)'!H32-(Canada!H32+Mexico!H32)</f>
        <v>1500117</v>
      </c>
      <c r="I32" s="42">
        <f>'All Countries (Aggregate)'!I32-(Canada!I32+Mexico!I32)</f>
        <v>1677743</v>
      </c>
      <c r="J32" s="42">
        <f>'All Countries (Aggregate)'!J32-(Canada!J32+Mexico!J32)</f>
        <v>1791922</v>
      </c>
      <c r="K32" s="42">
        <f>'All Countries (Aggregate)'!K32-(Canada!K32+Mexico!K32)</f>
        <v>1953061</v>
      </c>
      <c r="L32" s="42">
        <f>'All Countries (Aggregate)'!L32-(Canada!L32+Mexico!L32)</f>
        <v>1539449</v>
      </c>
      <c r="M32" s="42">
        <f>'All Countries (Aggregate)'!M32-(Canada!M32+Mexico!M32)</f>
        <v>1816372</v>
      </c>
      <c r="N32" s="42">
        <f>'All Countries (Aggregate)'!N32-(Canada!N32+Mexico!N32)</f>
        <v>2061816</v>
      </c>
      <c r="O32" s="42">
        <f>'All Countries (Aggregate)'!O32-(Canada!O32+Mexico!O32)</f>
        <v>2110474</v>
      </c>
      <c r="P32" s="42">
        <f>'All Countries (Aggregate)'!P32-(Canada!P32+Mexico!P32)</f>
        <v>2084399</v>
      </c>
      <c r="Q32" s="42">
        <f>'All Countries (Aggregate)'!Q32-(Canada!Q32+Mexico!Q32)</f>
        <v>2163815</v>
      </c>
      <c r="R32" s="42">
        <f>'All Countries (Aggregate)'!R32-(Canada!R32+Mexico!R32)</f>
        <v>2109537</v>
      </c>
      <c r="S32" s="42">
        <f>'All Countries (Aggregate)'!S32-(Canada!S32+Mexico!S32)</f>
        <v>2077485</v>
      </c>
      <c r="T32" s="42">
        <f>'All Countries (Aggregate)'!T32-(Canada!T32+Mexico!T32)</f>
        <v>2217591</v>
      </c>
      <c r="U32" s="42">
        <f>'All Countries (Aggregate)'!U32-(Canada!U32+Mexico!U32)</f>
        <v>2379893</v>
      </c>
      <c r="V32" s="42">
        <f>'All Countries (Aggregate)'!V32-(Canada!V32+Mexico!V32)</f>
        <v>2348428</v>
      </c>
      <c r="W32" s="42">
        <f>'All Countries (Aggregate)'!W32-(Canada!W32+Mexico!W32)</f>
        <v>2157704</v>
      </c>
      <c r="X32" s="42">
        <f>'All Countries (Aggregate)'!X32-(Canada!X32+Mexico!X32)</f>
        <v>2589823</v>
      </c>
      <c r="Y32" s="42">
        <f>'All Countries (Aggregate)'!Y32-(Canada!Y32+Mexico!Y32)</f>
        <v>2977426</v>
      </c>
    </row>
    <row r="33" spans="1:25" x14ac:dyDescent="0.3">
      <c r="A33" s="16" t="s">
        <v>116</v>
      </c>
      <c r="B33" s="42">
        <f>'All Countries (Aggregate)'!B33-(Canada!B33+Mexico!B33)</f>
        <v>723696</v>
      </c>
      <c r="C33" s="42">
        <f>'All Countries (Aggregate)'!C33-(Canada!C33+Mexico!C33)</f>
        <v>861153</v>
      </c>
      <c r="D33" s="42">
        <f>'All Countries (Aggregate)'!D33-(Canada!D33+Mexico!D33)</f>
        <v>802401</v>
      </c>
      <c r="E33" s="42">
        <f>'All Countries (Aggregate)'!E33-(Canada!E33+Mexico!E33)</f>
        <v>825189</v>
      </c>
      <c r="F33" s="42">
        <f>'All Countries (Aggregate)'!F33-(Canada!F33+Mexico!F33)</f>
        <v>907577</v>
      </c>
      <c r="G33" s="42">
        <f>'All Countries (Aggregate)'!G33-(Canada!G33+Mexico!G33)</f>
        <v>1070038</v>
      </c>
      <c r="H33" s="42">
        <f>'All Countries (Aggregate)'!H33-(Canada!H33+Mexico!H33)</f>
        <v>1227833</v>
      </c>
      <c r="I33" s="42">
        <f>'All Countries (Aggregate)'!I33-(Canada!I33+Mexico!I33)</f>
        <v>1369858</v>
      </c>
      <c r="J33" s="42">
        <f>'All Countries (Aggregate)'!J33-(Canada!J33+Mexico!J33)</f>
        <v>1451198</v>
      </c>
      <c r="K33" s="42">
        <f>'All Countries (Aggregate)'!K33-(Canada!K33+Mexico!K33)</f>
        <v>1578591</v>
      </c>
      <c r="L33" s="42">
        <f>'All Countries (Aggregate)'!L33-(Canada!L33+Mexico!L33)</f>
        <v>1172428</v>
      </c>
      <c r="M33" s="42">
        <f>'All Countries (Aggregate)'!M33-(Canada!M33+Mexico!M33)</f>
        <v>1424324</v>
      </c>
      <c r="N33" s="42">
        <f>'All Countries (Aggregate)'!N33-(Canada!N33+Mexico!N33)</f>
        <v>1651359</v>
      </c>
      <c r="O33" s="42">
        <f>'All Countries (Aggregate)'!O33-(Canada!O33+Mexico!O33)</f>
        <v>1690701</v>
      </c>
      <c r="P33" s="42">
        <f>'All Countries (Aggregate)'!P33-(Canada!P33+Mexico!P33)</f>
        <v>1669183</v>
      </c>
      <c r="Q33" s="42">
        <f>'All Countries (Aggregate)'!Q33-(Canada!Q33+Mexico!Q33)</f>
        <v>1726550</v>
      </c>
      <c r="R33" s="42">
        <f>'All Countries (Aggregate)'!R33-(Canada!R33+Mexico!R33)</f>
        <v>1667074</v>
      </c>
      <c r="S33" s="42">
        <f>'All Countries (Aggregate)'!S33-(Canada!S33+Mexico!S33)</f>
        <v>1623805</v>
      </c>
      <c r="T33" s="42">
        <f>'All Countries (Aggregate)'!T33-(Canada!T33+Mexico!T33)</f>
        <v>1732951</v>
      </c>
      <c r="U33" s="42">
        <f>'All Countries (Aggregate)'!U33-(Canada!U33+Mexico!U33)</f>
        <v>1881018</v>
      </c>
      <c r="V33" s="42">
        <f>'All Countries (Aggregate)'!V33-(Canada!V33+Mexico!V33)</f>
        <v>1824479</v>
      </c>
      <c r="W33" s="42">
        <f>'All Countries (Aggregate)'!W33-(Canada!W33+Mexico!W33)</f>
        <v>1742256</v>
      </c>
      <c r="X33" s="42">
        <f>'All Countries (Aggregate)'!X33-(Canada!X33+Mexico!X33)</f>
        <v>2095974</v>
      </c>
      <c r="Y33" s="42">
        <f>'All Countries (Aggregate)'!Y33-(Canada!Y33+Mexico!Y33)</f>
        <v>2363696</v>
      </c>
    </row>
    <row r="34" spans="1:25" x14ac:dyDescent="0.3">
      <c r="A34" s="16" t="s">
        <v>117</v>
      </c>
      <c r="B34" s="42">
        <f>'All Countries (Aggregate)'!B34-(Canada!B34+Mexico!B34)</f>
        <v>169059</v>
      </c>
      <c r="C34" s="42">
        <f>'All Countries (Aggregate)'!C34-(Canada!C34+Mexico!C34)</f>
        <v>189690</v>
      </c>
      <c r="D34" s="42">
        <f>'All Countries (Aggregate)'!D34-(Canada!D34+Mexico!D34)</f>
        <v>191455</v>
      </c>
      <c r="E34" s="42">
        <f>'All Countries (Aggregate)'!E34-(Canada!E34+Mexico!E34)</f>
        <v>200970</v>
      </c>
      <c r="F34" s="42">
        <f>'All Countries (Aggregate)'!F34-(Canada!F34+Mexico!F34)</f>
        <v>217466</v>
      </c>
      <c r="G34" s="42">
        <f>'All Countries (Aggregate)'!G34-(Canada!G34+Mexico!G34)</f>
        <v>252713</v>
      </c>
      <c r="H34" s="42">
        <f>'All Countries (Aggregate)'!H34-(Canada!H34+Mexico!H34)</f>
        <v>272285</v>
      </c>
      <c r="I34" s="42">
        <f>'All Countries (Aggregate)'!I34-(Canada!I34+Mexico!I34)</f>
        <v>307885</v>
      </c>
      <c r="J34" s="42">
        <f>'All Countries (Aggregate)'!J34-(Canada!J34+Mexico!J34)</f>
        <v>340724</v>
      </c>
      <c r="K34" s="42">
        <f>'All Countries (Aggregate)'!K34-(Canada!K34+Mexico!K34)</f>
        <v>374471</v>
      </c>
      <c r="L34" s="42">
        <f>'All Countries (Aggregate)'!L34-(Canada!L34+Mexico!L34)</f>
        <v>367020</v>
      </c>
      <c r="M34" s="42">
        <f>'All Countries (Aggregate)'!M34-(Canada!M34+Mexico!M34)</f>
        <v>392047</v>
      </c>
      <c r="N34" s="42">
        <f>'All Countries (Aggregate)'!N34-(Canada!N34+Mexico!N34)</f>
        <v>410457</v>
      </c>
      <c r="O34" s="42">
        <f>'All Countries (Aggregate)'!O34-(Canada!O34+Mexico!O34)</f>
        <v>419773</v>
      </c>
      <c r="P34" s="42">
        <f>'All Countries (Aggregate)'!P34-(Canada!P34+Mexico!P34)</f>
        <v>415217</v>
      </c>
      <c r="Q34" s="42">
        <f>'All Countries (Aggregate)'!Q34-(Canada!Q34+Mexico!Q34)</f>
        <v>437265</v>
      </c>
      <c r="R34" s="42">
        <f>'All Countries (Aggregate)'!R34-(Canada!R34+Mexico!R34)</f>
        <v>442463</v>
      </c>
      <c r="S34" s="42">
        <f>'All Countries (Aggregate)'!S34-(Canada!S34+Mexico!S34)</f>
        <v>453681</v>
      </c>
      <c r="T34" s="42">
        <f>'All Countries (Aggregate)'!T34-(Canada!T34+Mexico!T34)</f>
        <v>484639</v>
      </c>
      <c r="U34" s="42">
        <f>'All Countries (Aggregate)'!U34-(Canada!U34+Mexico!U34)</f>
        <v>498875</v>
      </c>
      <c r="V34" s="42">
        <f>'All Countries (Aggregate)'!V34-(Canada!V34+Mexico!V34)</f>
        <v>523949</v>
      </c>
      <c r="W34" s="42">
        <f>'All Countries (Aggregate)'!W34-(Canada!W34+Mexico!W34)</f>
        <v>415448</v>
      </c>
      <c r="X34" s="42">
        <f>'All Countries (Aggregate)'!X34-(Canada!X34+Mexico!X34)</f>
        <v>493848</v>
      </c>
      <c r="Y34" s="42">
        <f>'All Countries (Aggregate)'!Y34-(Canada!Y34+Mexico!Y34)</f>
        <v>613729</v>
      </c>
    </row>
    <row r="35" spans="1:25" x14ac:dyDescent="0.3">
      <c r="A35" s="76" t="s">
        <v>2</v>
      </c>
      <c r="B35" s="3">
        <f>B36+B44</f>
        <v>63184</v>
      </c>
      <c r="C35" s="3">
        <f t="shared" ref="C35:V35" si="18">C36+C44</f>
        <v>70293</v>
      </c>
      <c r="D35" s="3">
        <f t="shared" si="18"/>
        <v>66879</v>
      </c>
      <c r="E35" s="3">
        <f t="shared" si="18"/>
        <v>62887</v>
      </c>
      <c r="F35" s="3">
        <f t="shared" si="18"/>
        <v>64864</v>
      </c>
      <c r="G35" s="3">
        <f t="shared" si="18"/>
        <v>74184</v>
      </c>
      <c r="H35" s="3">
        <f t="shared" si="18"/>
        <v>79036</v>
      </c>
      <c r="I35" s="3">
        <f t="shared" si="18"/>
        <v>85080</v>
      </c>
      <c r="J35" s="3">
        <f t="shared" si="18"/>
        <v>91879</v>
      </c>
      <c r="K35" s="3">
        <f t="shared" si="18"/>
        <v>98097</v>
      </c>
      <c r="L35" s="3">
        <f t="shared" si="18"/>
        <v>96781</v>
      </c>
      <c r="M35" s="3">
        <f t="shared" si="18"/>
        <v>103971</v>
      </c>
      <c r="N35" s="3">
        <f t="shared" si="18"/>
        <v>110353</v>
      </c>
      <c r="O35" s="3">
        <f t="shared" si="18"/>
        <v>116529</v>
      </c>
      <c r="P35" s="3">
        <f t="shared" si="18"/>
        <v>110391</v>
      </c>
      <c r="Q35" s="3">
        <f t="shared" si="18"/>
        <v>116247</v>
      </c>
      <c r="R35" s="3">
        <f t="shared" si="18"/>
        <v>118689</v>
      </c>
      <c r="S35" s="3">
        <f t="shared" si="18"/>
        <v>119334</v>
      </c>
      <c r="T35" s="3">
        <f t="shared" si="18"/>
        <v>134094</v>
      </c>
      <c r="U35" s="3">
        <f t="shared" si="18"/>
        <v>144469</v>
      </c>
      <c r="V35" s="3">
        <f t="shared" si="18"/>
        <v>151504</v>
      </c>
      <c r="W35" s="3">
        <f t="shared" ref="W35:X35" si="19">W36+W44</f>
        <v>35148</v>
      </c>
      <c r="X35" s="3">
        <f t="shared" si="19"/>
        <v>53548</v>
      </c>
      <c r="Y35" s="3">
        <f t="shared" ref="Y35" si="20">Y36+Y44</f>
        <v>127999</v>
      </c>
    </row>
    <row r="36" spans="1:25" x14ac:dyDescent="0.3">
      <c r="A36" s="77" t="s">
        <v>107</v>
      </c>
      <c r="B36" s="42">
        <f>'All Countries (Aggregate)'!B36-(Canada!B36+Mexico!B36)</f>
        <v>46603</v>
      </c>
      <c r="C36" s="42">
        <f>'All Countries (Aggregate)'!C36-(Canada!C36+Mexico!C36)</f>
        <v>51014</v>
      </c>
      <c r="D36" s="42">
        <f>'All Countries (Aggregate)'!D36-(Canada!D36+Mexico!D36)</f>
        <v>47154</v>
      </c>
      <c r="E36" s="42">
        <f>'All Countries (Aggregate)'!E36-(Canada!E36+Mexico!E36)</f>
        <v>44402</v>
      </c>
      <c r="F36" s="42">
        <f>'All Countries (Aggregate)'!F36-(Canada!F36+Mexico!F36)</f>
        <v>46123</v>
      </c>
      <c r="G36" s="42">
        <f>'All Countries (Aggregate)'!G36-(Canada!G36+Mexico!G36)</f>
        <v>52984</v>
      </c>
      <c r="H36" s="42">
        <f>'All Countries (Aggregate)'!H36-(Canada!H36+Mexico!H36)</f>
        <v>56304</v>
      </c>
      <c r="I36" s="42">
        <f>'All Countries (Aggregate)'!I36-(Canada!I36+Mexico!I36)</f>
        <v>60069</v>
      </c>
      <c r="J36" s="42">
        <f>'All Countries (Aggregate)'!J36-(Canada!J36+Mexico!J36)</f>
        <v>63837</v>
      </c>
      <c r="K36" s="42">
        <f>'All Countries (Aggregate)'!K36-(Canada!K36+Mexico!K36)</f>
        <v>66097</v>
      </c>
      <c r="L36" s="42">
        <f>'All Countries (Aggregate)'!L36-(Canada!L36+Mexico!L36)</f>
        <v>66425</v>
      </c>
      <c r="M36" s="42">
        <f>'All Countries (Aggregate)'!M36-(Canada!M36+Mexico!M36)</f>
        <v>68138</v>
      </c>
      <c r="N36" s="42">
        <f>'All Countries (Aggregate)'!N36-(Canada!N36+Mexico!N36)</f>
        <v>69744</v>
      </c>
      <c r="O36" s="42">
        <f>'All Countries (Aggregate)'!O36-(Canada!O36+Mexico!O36)</f>
        <v>72520</v>
      </c>
      <c r="P36" s="42">
        <f>'All Countries (Aggregate)'!P36-(Canada!P36+Mexico!P36)</f>
        <v>72545</v>
      </c>
      <c r="Q36" s="42">
        <f>'All Countries (Aggregate)'!Q36-(Canada!Q36+Mexico!Q36)</f>
        <v>75657</v>
      </c>
      <c r="R36" s="42">
        <f>'All Countries (Aggregate)'!R36-(Canada!R36+Mexico!R36)</f>
        <v>80409</v>
      </c>
      <c r="S36" s="42">
        <f>'All Countries (Aggregate)'!S36-(Canada!S36+Mexico!S36)</f>
        <v>84563</v>
      </c>
      <c r="T36" s="42">
        <f>'All Countries (Aggregate)'!T36-(Canada!T36+Mexico!T36)</f>
        <v>91422</v>
      </c>
      <c r="U36" s="42">
        <f>'All Countries (Aggregate)'!U36-(Canada!U36+Mexico!U36)</f>
        <v>98442</v>
      </c>
      <c r="V36" s="42">
        <f>'All Countries (Aggregate)'!V36-(Canada!V36+Mexico!V36)</f>
        <v>103451</v>
      </c>
      <c r="W36" s="42">
        <f>'All Countries (Aggregate)'!W36-(Canada!W36+Mexico!W36)</f>
        <v>23688</v>
      </c>
      <c r="X36" s="42">
        <f>'All Countries (Aggregate)'!X36-(Canada!X36+Mexico!X36)</f>
        <v>39078</v>
      </c>
      <c r="Y36" s="42">
        <f>'All Countries (Aggregate)'!Y36-(Canada!Y36+Mexico!Y36)</f>
        <v>86771</v>
      </c>
    </row>
    <row r="37" spans="1:25" x14ac:dyDescent="0.3">
      <c r="A37" s="78" t="s">
        <v>201</v>
      </c>
      <c r="B37" s="42">
        <f>'All Countries (Aggregate)'!B37-(Canada!B37+Mexico!B37)</f>
        <v>14869</v>
      </c>
      <c r="C37" s="42">
        <f>'All Countries (Aggregate)'!C37-(Canada!C37+Mexico!C37)</f>
        <v>16214</v>
      </c>
      <c r="D37" s="42">
        <f>'All Countries (Aggregate)'!D37-(Canada!D37+Mexico!D37)</f>
        <v>14782</v>
      </c>
      <c r="E37" s="42">
        <f>'All Countries (Aggregate)'!E37-(Canada!E37+Mexico!E37)</f>
        <v>13669</v>
      </c>
      <c r="F37" s="42">
        <f>'All Countries (Aggregate)'!F37-(Canada!F37+Mexico!F37)</f>
        <v>13821</v>
      </c>
      <c r="G37" s="42">
        <f>'All Countries (Aggregate)'!G37-(Canada!G37+Mexico!G37)</f>
        <v>15675</v>
      </c>
      <c r="H37" s="42">
        <f>'All Countries (Aggregate)'!H37-(Canada!H37+Mexico!H37)</f>
        <v>16217</v>
      </c>
      <c r="I37" s="42">
        <f>'All Countries (Aggregate)'!I37-(Canada!I37+Mexico!I37)</f>
        <v>16788</v>
      </c>
      <c r="J37" s="42">
        <f>'All Countries (Aggregate)'!J37-(Canada!J37+Mexico!J37)</f>
        <v>17259</v>
      </c>
      <c r="K37" s="42">
        <f>'All Countries (Aggregate)'!K37-(Canada!K37+Mexico!K37)</f>
        <v>17314</v>
      </c>
      <c r="L37" s="42">
        <f>'All Countries (Aggregate)'!L37-(Canada!L37+Mexico!L37)</f>
        <v>15993</v>
      </c>
      <c r="M37" s="42">
        <f>'All Countries (Aggregate)'!M37-(Canada!M37+Mexico!M37)</f>
        <v>15781</v>
      </c>
      <c r="N37" s="42">
        <f>'All Countries (Aggregate)'!N37-(Canada!N37+Mexico!N37)</f>
        <v>15507</v>
      </c>
      <c r="O37" s="42">
        <f>'All Countries (Aggregate)'!O37-(Canada!O37+Mexico!O37)</f>
        <v>15561</v>
      </c>
      <c r="P37" s="42">
        <f>'All Countries (Aggregate)'!P37-(Canada!P37+Mexico!P37)</f>
        <v>14959</v>
      </c>
      <c r="Q37" s="42">
        <f>'All Countries (Aggregate)'!Q37-(Canada!Q37+Mexico!Q37)</f>
        <v>14800</v>
      </c>
      <c r="R37" s="42">
        <f>'All Countries (Aggregate)'!R37-(Canada!R37+Mexico!R37)</f>
        <v>15205</v>
      </c>
      <c r="S37" s="42">
        <f>'All Countries (Aggregate)'!S37-(Canada!S37+Mexico!S37)</f>
        <v>14992</v>
      </c>
      <c r="T37" s="42">
        <f>'All Countries (Aggregate)'!T37-(Canada!T37+Mexico!T37)</f>
        <v>15123</v>
      </c>
      <c r="U37" s="42">
        <f>'All Countries (Aggregate)'!U37-(Canada!U37+Mexico!U37)</f>
        <v>15064</v>
      </c>
      <c r="V37" s="42">
        <f>'All Countries (Aggregate)'!V37-(Canada!V37+Mexico!V37)</f>
        <v>14686</v>
      </c>
      <c r="W37" s="42">
        <f>'All Countries (Aggregate)'!W37-(Canada!W37+Mexico!W37)</f>
        <v>3354</v>
      </c>
      <c r="X37" s="42">
        <f>'All Countries (Aggregate)'!X37-(Canada!X37+Mexico!X37)</f>
        <v>4359</v>
      </c>
      <c r="Y37" s="42">
        <f>'All Countries (Aggregate)'!Y37-(Canada!Y37+Mexico!Y37)</f>
        <v>9369</v>
      </c>
    </row>
    <row r="38" spans="1:25" x14ac:dyDescent="0.3">
      <c r="A38" s="79" t="s">
        <v>202</v>
      </c>
      <c r="B38" s="42">
        <f>'All Countries (Aggregate)'!B38-(Canada!B38+Mexico!B38)</f>
        <v>294</v>
      </c>
      <c r="C38" s="42">
        <f>'All Countries (Aggregate)'!C38-(Canada!C38+Mexico!C38)</f>
        <v>324</v>
      </c>
      <c r="D38" s="42">
        <f>'All Countries (Aggregate)'!D38-(Canada!D38+Mexico!D38)</f>
        <v>343</v>
      </c>
      <c r="E38" s="42">
        <f>'All Countries (Aggregate)'!E38-(Canada!E38+Mexico!E38)</f>
        <v>284</v>
      </c>
      <c r="F38" s="42">
        <f>'All Countries (Aggregate)'!F38-(Canada!F38+Mexico!F38)</f>
        <v>437</v>
      </c>
      <c r="G38" s="42">
        <f>'All Countries (Aggregate)'!G38-(Canada!G38+Mexico!G38)</f>
        <v>503</v>
      </c>
      <c r="H38" s="42">
        <f>'All Countries (Aggregate)'!H38-(Canada!H38+Mexico!H38)</f>
        <v>538</v>
      </c>
      <c r="I38" s="42">
        <f>'All Countries (Aggregate)'!I38-(Canada!I38+Mexico!I38)</f>
        <v>682</v>
      </c>
      <c r="J38" s="42">
        <f>'All Countries (Aggregate)'!J38-(Canada!J38+Mexico!J38)</f>
        <v>719</v>
      </c>
      <c r="K38" s="42">
        <f>'All Countries (Aggregate)'!K38-(Canada!K38+Mexico!K38)</f>
        <v>739</v>
      </c>
      <c r="L38" s="42">
        <f>'All Countries (Aggregate)'!L38-(Canada!L38+Mexico!L38)</f>
        <v>719</v>
      </c>
      <c r="M38" s="42">
        <f>'All Countries (Aggregate)'!M38-(Canada!M38+Mexico!M38)</f>
        <v>731</v>
      </c>
      <c r="N38" s="42">
        <f>'All Countries (Aggregate)'!N38-(Canada!N38+Mexico!N38)</f>
        <v>759</v>
      </c>
      <c r="O38" s="42">
        <f>'All Countries (Aggregate)'!O38-(Canada!O38+Mexico!O38)</f>
        <v>781</v>
      </c>
      <c r="P38" s="42">
        <f>'All Countries (Aggregate)'!P38-(Canada!P38+Mexico!P38)</f>
        <v>793</v>
      </c>
      <c r="Q38" s="42">
        <f>'All Countries (Aggregate)'!Q38-(Canada!Q38+Mexico!Q38)</f>
        <v>825</v>
      </c>
      <c r="R38" s="42">
        <f>'All Countries (Aggregate)'!R38-(Canada!R38+Mexico!R38)</f>
        <v>864</v>
      </c>
      <c r="S38" s="42">
        <f>'All Countries (Aggregate)'!S38-(Canada!S38+Mexico!S38)</f>
        <v>885</v>
      </c>
      <c r="T38" s="42">
        <f>'All Countries (Aggregate)'!T38-(Canada!T38+Mexico!T38)</f>
        <v>934</v>
      </c>
      <c r="U38" s="42">
        <f>'All Countries (Aggregate)'!U38-(Canada!U38+Mexico!U38)</f>
        <v>958</v>
      </c>
      <c r="V38" s="42">
        <f>'All Countries (Aggregate)'!V38-(Canada!V38+Mexico!V38)</f>
        <v>998</v>
      </c>
      <c r="W38" s="42">
        <f>'All Countries (Aggregate)'!W38-(Canada!W38+Mexico!W38)</f>
        <v>896</v>
      </c>
      <c r="X38" s="42">
        <f>'All Countries (Aggregate)'!X38-(Canada!X38+Mexico!X38)</f>
        <v>946</v>
      </c>
      <c r="Y38" s="42">
        <f>'All Countries (Aggregate)'!Y38-(Canada!Y38+Mexico!Y38)</f>
        <v>1017</v>
      </c>
    </row>
    <row r="39" spans="1:25" x14ac:dyDescent="0.3">
      <c r="A39" s="79" t="s">
        <v>203</v>
      </c>
      <c r="B39" s="42">
        <f>'All Countries (Aggregate)'!B39-(Canada!B39+Mexico!B39)</f>
        <v>14575</v>
      </c>
      <c r="C39" s="42">
        <f>'All Countries (Aggregate)'!C39-(Canada!C39+Mexico!C39)</f>
        <v>15890</v>
      </c>
      <c r="D39" s="42">
        <f>'All Countries (Aggregate)'!D39-(Canada!D39+Mexico!D39)</f>
        <v>14441</v>
      </c>
      <c r="E39" s="42">
        <f>'All Countries (Aggregate)'!E39-(Canada!E39+Mexico!E39)</f>
        <v>13385</v>
      </c>
      <c r="F39" s="42">
        <f>'All Countries (Aggregate)'!F39-(Canada!F39+Mexico!F39)</f>
        <v>13384</v>
      </c>
      <c r="G39" s="42">
        <f>'All Countries (Aggregate)'!G39-(Canada!G39+Mexico!G39)</f>
        <v>15172</v>
      </c>
      <c r="H39" s="42">
        <f>'All Countries (Aggregate)'!H39-(Canada!H39+Mexico!H39)</f>
        <v>15679</v>
      </c>
      <c r="I39" s="42">
        <f>'All Countries (Aggregate)'!I39-(Canada!I39+Mexico!I39)</f>
        <v>16106</v>
      </c>
      <c r="J39" s="42">
        <f>'All Countries (Aggregate)'!J39-(Canada!J39+Mexico!J39)</f>
        <v>16539</v>
      </c>
      <c r="K39" s="42">
        <f>'All Countries (Aggregate)'!K39-(Canada!K39+Mexico!K39)</f>
        <v>16574</v>
      </c>
      <c r="L39" s="42">
        <f>'All Countries (Aggregate)'!L39-(Canada!L39+Mexico!L39)</f>
        <v>15274</v>
      </c>
      <c r="M39" s="42">
        <f>'All Countries (Aggregate)'!M39-(Canada!M39+Mexico!M39)</f>
        <v>15049</v>
      </c>
      <c r="N39" s="42">
        <f>'All Countries (Aggregate)'!N39-(Canada!N39+Mexico!N39)</f>
        <v>14748</v>
      </c>
      <c r="O39" s="42">
        <f>'All Countries (Aggregate)'!O39-(Canada!O39+Mexico!O39)</f>
        <v>14779</v>
      </c>
      <c r="P39" s="42">
        <f>'All Countries (Aggregate)'!P39-(Canada!P39+Mexico!P39)</f>
        <v>14166</v>
      </c>
      <c r="Q39" s="42">
        <f>'All Countries (Aggregate)'!Q39-(Canada!Q39+Mexico!Q39)</f>
        <v>13973</v>
      </c>
      <c r="R39" s="42">
        <f>'All Countries (Aggregate)'!R39-(Canada!R39+Mexico!R39)</f>
        <v>14342</v>
      </c>
      <c r="S39" s="42">
        <f>'All Countries (Aggregate)'!S39-(Canada!S39+Mexico!S39)</f>
        <v>14106</v>
      </c>
      <c r="T39" s="42">
        <f>'All Countries (Aggregate)'!T39-(Canada!T39+Mexico!T39)</f>
        <v>14187</v>
      </c>
      <c r="U39" s="42">
        <f>'All Countries (Aggregate)'!U39-(Canada!U39+Mexico!U39)</f>
        <v>14106</v>
      </c>
      <c r="V39" s="42">
        <f>'All Countries (Aggregate)'!V39-(Canada!V39+Mexico!V39)</f>
        <v>13688</v>
      </c>
      <c r="W39" s="42">
        <f>'All Countries (Aggregate)'!W39-(Canada!W39+Mexico!W39)</f>
        <v>2458</v>
      </c>
      <c r="X39" s="42">
        <f>'All Countries (Aggregate)'!X39-(Canada!X39+Mexico!X39)</f>
        <v>3413</v>
      </c>
      <c r="Y39" s="42">
        <f>'All Countries (Aggregate)'!Y39-(Canada!Y39+Mexico!Y39)</f>
        <v>8352</v>
      </c>
    </row>
    <row r="40" spans="1:25" x14ac:dyDescent="0.3">
      <c r="A40" s="78" t="s">
        <v>204</v>
      </c>
      <c r="B40" s="42">
        <f>'All Countries (Aggregate)'!B40-(Canada!B40+Mexico!B40)</f>
        <v>31734</v>
      </c>
      <c r="C40" s="42">
        <f>'All Countries (Aggregate)'!C40-(Canada!C40+Mexico!C40)</f>
        <v>34801</v>
      </c>
      <c r="D40" s="42">
        <f>'All Countries (Aggregate)'!D40-(Canada!D40+Mexico!D40)</f>
        <v>32372</v>
      </c>
      <c r="E40" s="42">
        <f>'All Countries (Aggregate)'!E40-(Canada!E40+Mexico!E40)</f>
        <v>30732</v>
      </c>
      <c r="F40" s="42">
        <f>'All Countries (Aggregate)'!F40-(Canada!F40+Mexico!F40)</f>
        <v>32302</v>
      </c>
      <c r="G40" s="42">
        <f>'All Countries (Aggregate)'!G40-(Canada!G40+Mexico!G40)</f>
        <v>37310</v>
      </c>
      <c r="H40" s="42">
        <f>'All Countries (Aggregate)'!H40-(Canada!H40+Mexico!H40)</f>
        <v>40087</v>
      </c>
      <c r="I40" s="42">
        <f>'All Countries (Aggregate)'!I40-(Canada!I40+Mexico!I40)</f>
        <v>43281</v>
      </c>
      <c r="J40" s="42">
        <f>'All Countries (Aggregate)'!J40-(Canada!J40+Mexico!J40)</f>
        <v>46578</v>
      </c>
      <c r="K40" s="42">
        <f>'All Countries (Aggregate)'!K40-(Canada!K40+Mexico!K40)</f>
        <v>48784</v>
      </c>
      <c r="L40" s="42">
        <f>'All Countries (Aggregate)'!L40-(Canada!L40+Mexico!L40)</f>
        <v>50433</v>
      </c>
      <c r="M40" s="42">
        <f>'All Countries (Aggregate)'!M40-(Canada!M40+Mexico!M40)</f>
        <v>52357</v>
      </c>
      <c r="N40" s="42">
        <f>'All Countries (Aggregate)'!N40-(Canada!N40+Mexico!N40)</f>
        <v>54238</v>
      </c>
      <c r="O40" s="42">
        <f>'All Countries (Aggregate)'!O40-(Canada!O40+Mexico!O40)</f>
        <v>56959</v>
      </c>
      <c r="P40" s="42">
        <f>'All Countries (Aggregate)'!P40-(Canada!P40+Mexico!P40)</f>
        <v>57586</v>
      </c>
      <c r="Q40" s="42">
        <f>'All Countries (Aggregate)'!Q40-(Canada!Q40+Mexico!Q40)</f>
        <v>60859</v>
      </c>
      <c r="R40" s="42">
        <f>'All Countries (Aggregate)'!R40-(Canada!R40+Mexico!R40)</f>
        <v>65203</v>
      </c>
      <c r="S40" s="42">
        <f>'All Countries (Aggregate)'!S40-(Canada!S40+Mexico!S40)</f>
        <v>69572</v>
      </c>
      <c r="T40" s="42">
        <f>'All Countries (Aggregate)'!T40-(Canada!T40+Mexico!T40)</f>
        <v>76301</v>
      </c>
      <c r="U40" s="42">
        <f>'All Countries (Aggregate)'!U40-(Canada!U40+Mexico!U40)</f>
        <v>83379</v>
      </c>
      <c r="V40" s="42">
        <f>'All Countries (Aggregate)'!V40-(Canada!V40+Mexico!V40)</f>
        <v>88765</v>
      </c>
      <c r="W40" s="42">
        <f>'All Countries (Aggregate)'!W40-(Canada!W40+Mexico!W40)</f>
        <v>20336</v>
      </c>
      <c r="X40" s="42">
        <f>'All Countries (Aggregate)'!X40-(Canada!X40+Mexico!X40)</f>
        <v>34719</v>
      </c>
      <c r="Y40" s="42">
        <f>'All Countries (Aggregate)'!Y40-(Canada!Y40+Mexico!Y40)</f>
        <v>77401</v>
      </c>
    </row>
    <row r="41" spans="1:25" x14ac:dyDescent="0.3">
      <c r="A41" s="79" t="s">
        <v>205</v>
      </c>
      <c r="B41" s="42">
        <f>'All Countries (Aggregate)'!B41-(Canada!B41+Mexico!B41)</f>
        <v>130</v>
      </c>
      <c r="C41" s="42">
        <f>'All Countries (Aggregate)'!C41-(Canada!C41+Mexico!C41)</f>
        <v>135</v>
      </c>
      <c r="D41" s="42">
        <f>'All Countries (Aggregate)'!D41-(Canada!D41+Mexico!D41)</f>
        <v>140</v>
      </c>
      <c r="E41" s="42">
        <f>'All Countries (Aggregate)'!E41-(Canada!E41+Mexico!E41)</f>
        <v>144</v>
      </c>
      <c r="F41" s="42">
        <f>'All Countries (Aggregate)'!F41-(Canada!F41+Mexico!F41)</f>
        <v>147</v>
      </c>
      <c r="G41" s="42">
        <f>'All Countries (Aggregate)'!G41-(Canada!G41+Mexico!G41)</f>
        <v>152</v>
      </c>
      <c r="H41" s="42">
        <f>'All Countries (Aggregate)'!H41-(Canada!H41+Mexico!H41)</f>
        <v>161</v>
      </c>
      <c r="I41" s="42">
        <f>'All Countries (Aggregate)'!I41-(Canada!I41+Mexico!I41)</f>
        <v>182</v>
      </c>
      <c r="J41" s="42">
        <f>'All Countries (Aggregate)'!J41-(Canada!J41+Mexico!J41)</f>
        <v>192</v>
      </c>
      <c r="K41" s="42">
        <f>'All Countries (Aggregate)'!K41-(Canada!K41+Mexico!K41)</f>
        <v>203</v>
      </c>
      <c r="L41" s="42">
        <f>'All Countries (Aggregate)'!L41-(Canada!L41+Mexico!L41)</f>
        <v>235</v>
      </c>
      <c r="M41" s="42">
        <f>'All Countries (Aggregate)'!M41-(Canada!M41+Mexico!M41)</f>
        <v>246</v>
      </c>
      <c r="N41" s="42">
        <f>'All Countries (Aggregate)'!N41-(Canada!N41+Mexico!N41)</f>
        <v>257</v>
      </c>
      <c r="O41" s="42">
        <f>'All Countries (Aggregate)'!O41-(Canada!O41+Mexico!O41)</f>
        <v>288</v>
      </c>
      <c r="P41" s="42">
        <f>'All Countries (Aggregate)'!P41-(Canada!P41+Mexico!P41)</f>
        <v>307</v>
      </c>
      <c r="Q41" s="42">
        <f>'All Countries (Aggregate)'!Q41-(Canada!Q41+Mexico!Q41)</f>
        <v>328</v>
      </c>
      <c r="R41" s="42">
        <f>'All Countries (Aggregate)'!R41-(Canada!R41+Mexico!R41)</f>
        <v>369</v>
      </c>
      <c r="S41" s="42">
        <f>'All Countries (Aggregate)'!S41-(Canada!S41+Mexico!S41)</f>
        <v>408</v>
      </c>
      <c r="T41" s="42">
        <f>'All Countries (Aggregate)'!T41-(Canada!T41+Mexico!T41)</f>
        <v>439</v>
      </c>
      <c r="U41" s="42">
        <f>'All Countries (Aggregate)'!U41-(Canada!U41+Mexico!U41)</f>
        <v>449</v>
      </c>
      <c r="V41" s="42">
        <f>'All Countries (Aggregate)'!V41-(Canada!V41+Mexico!V41)</f>
        <v>462</v>
      </c>
      <c r="W41" s="42">
        <f>'All Countries (Aggregate)'!W41-(Canada!W41+Mexico!W41)</f>
        <v>146</v>
      </c>
      <c r="X41" s="42">
        <f>'All Countries (Aggregate)'!X41-(Canada!X41+Mexico!X41)</f>
        <v>189</v>
      </c>
      <c r="Y41" s="42">
        <f>'All Countries (Aggregate)'!Y41-(Canada!Y41+Mexico!Y41)</f>
        <v>375</v>
      </c>
    </row>
    <row r="42" spans="1:25" x14ac:dyDescent="0.3">
      <c r="A42" s="79" t="s">
        <v>206</v>
      </c>
      <c r="B42" s="42">
        <f>'All Countries (Aggregate)'!B42-(Canada!B42+Mexico!B42)</f>
        <v>1817</v>
      </c>
      <c r="C42" s="42">
        <f>'All Countries (Aggregate)'!C42-(Canada!C42+Mexico!C42)</f>
        <v>1956</v>
      </c>
      <c r="D42" s="42">
        <f>'All Countries (Aggregate)'!D42-(Canada!D42+Mexico!D42)</f>
        <v>2072</v>
      </c>
      <c r="E42" s="42">
        <f>'All Countries (Aggregate)'!E42-(Canada!E42+Mexico!E42)</f>
        <v>2257</v>
      </c>
      <c r="F42" s="42">
        <f>'All Countries (Aggregate)'!F42-(Canada!F42+Mexico!F42)</f>
        <v>2505</v>
      </c>
      <c r="G42" s="42">
        <f>'All Countries (Aggregate)'!G42-(Canada!G42+Mexico!G42)</f>
        <v>2905</v>
      </c>
      <c r="H42" s="42">
        <f>'All Countries (Aggregate)'!H42-(Canada!H42+Mexico!H42)</f>
        <v>3321</v>
      </c>
      <c r="I42" s="42">
        <f>'All Countries (Aggregate)'!I42-(Canada!I42+Mexico!I42)</f>
        <v>3716</v>
      </c>
      <c r="J42" s="42">
        <f>'All Countries (Aggregate)'!J42-(Canada!J42+Mexico!J42)</f>
        <v>4198</v>
      </c>
      <c r="K42" s="42">
        <f>'All Countries (Aggregate)'!K42-(Canada!K42+Mexico!K42)</f>
        <v>4695</v>
      </c>
      <c r="L42" s="42">
        <f>'All Countries (Aggregate)'!L42-(Canada!L42+Mexico!L42)</f>
        <v>5203</v>
      </c>
      <c r="M42" s="42">
        <f>'All Countries (Aggregate)'!M42-(Canada!M42+Mexico!M42)</f>
        <v>5607</v>
      </c>
      <c r="N42" s="42">
        <f>'All Countries (Aggregate)'!N42-(Canada!N42+Mexico!N42)</f>
        <v>6132</v>
      </c>
      <c r="O42" s="42">
        <f>'All Countries (Aggregate)'!O42-(Canada!O42+Mexico!O42)</f>
        <v>6765</v>
      </c>
      <c r="P42" s="42">
        <f>'All Countries (Aggregate)'!P42-(Canada!P42+Mexico!P42)</f>
        <v>7260</v>
      </c>
      <c r="Q42" s="42">
        <f>'All Countries (Aggregate)'!Q42-(Canada!Q42+Mexico!Q42)</f>
        <v>7727</v>
      </c>
      <c r="R42" s="42">
        <f>'All Countries (Aggregate)'!R42-(Canada!R42+Mexico!R42)</f>
        <v>8331</v>
      </c>
      <c r="S42" s="42">
        <f>'All Countries (Aggregate)'!S42-(Canada!S42+Mexico!S42)</f>
        <v>8956</v>
      </c>
      <c r="T42" s="42">
        <f>'All Countries (Aggregate)'!T42-(Canada!T42+Mexico!T42)</f>
        <v>10048</v>
      </c>
      <c r="U42" s="42">
        <f>'All Countries (Aggregate)'!U42-(Canada!U42+Mexico!U42)</f>
        <v>10267</v>
      </c>
      <c r="V42" s="42">
        <f>'All Countries (Aggregate)'!V42-(Canada!V42+Mexico!V42)</f>
        <v>9614</v>
      </c>
      <c r="W42" s="42">
        <f>'All Countries (Aggregate)'!W42-(Canada!W42+Mexico!W42)</f>
        <v>3860</v>
      </c>
      <c r="X42" s="42">
        <f>'All Countries (Aggregate)'!X42-(Canada!X42+Mexico!X42)</f>
        <v>3473</v>
      </c>
      <c r="Y42" s="42">
        <f>'All Countries (Aggregate)'!Y42-(Canada!Y42+Mexico!Y42)</f>
        <v>5040</v>
      </c>
    </row>
    <row r="43" spans="1:25" x14ac:dyDescent="0.3">
      <c r="A43" s="79" t="s">
        <v>207</v>
      </c>
      <c r="B43" s="42">
        <f>'All Countries (Aggregate)'!B43-(Canada!B43+Mexico!B43)</f>
        <v>29788</v>
      </c>
      <c r="C43" s="42">
        <f>'All Countries (Aggregate)'!C43-(Canada!C43+Mexico!C43)</f>
        <v>32710</v>
      </c>
      <c r="D43" s="42">
        <f>'All Countries (Aggregate)'!D43-(Canada!D43+Mexico!D43)</f>
        <v>30160</v>
      </c>
      <c r="E43" s="42">
        <f>'All Countries (Aggregate)'!E43-(Canada!E43+Mexico!E43)</f>
        <v>28331</v>
      </c>
      <c r="F43" s="42">
        <f>'All Countries (Aggregate)'!F43-(Canada!F43+Mexico!F43)</f>
        <v>29649</v>
      </c>
      <c r="G43" s="42">
        <f>'All Countries (Aggregate)'!G43-(Canada!G43+Mexico!G43)</f>
        <v>34251</v>
      </c>
      <c r="H43" s="42">
        <f>'All Countries (Aggregate)'!H43-(Canada!H43+Mexico!H43)</f>
        <v>36606</v>
      </c>
      <c r="I43" s="42">
        <f>'All Countries (Aggregate)'!I43-(Canada!I43+Mexico!I43)</f>
        <v>39383</v>
      </c>
      <c r="J43" s="42">
        <f>'All Countries (Aggregate)'!J43-(Canada!J43+Mexico!J43)</f>
        <v>42188</v>
      </c>
      <c r="K43" s="42">
        <f>'All Countries (Aggregate)'!K43-(Canada!K43+Mexico!K43)</f>
        <v>43886</v>
      </c>
      <c r="L43" s="42">
        <f>'All Countries (Aggregate)'!L43-(Canada!L43+Mexico!L43)</f>
        <v>44993</v>
      </c>
      <c r="M43" s="42">
        <f>'All Countries (Aggregate)'!M43-(Canada!M43+Mexico!M43)</f>
        <v>46505</v>
      </c>
      <c r="N43" s="42">
        <f>'All Countries (Aggregate)'!N43-(Canada!N43+Mexico!N43)</f>
        <v>47848</v>
      </c>
      <c r="O43" s="42">
        <f>'All Countries (Aggregate)'!O43-(Canada!O43+Mexico!O43)</f>
        <v>49905</v>
      </c>
      <c r="P43" s="42">
        <f>'All Countries (Aggregate)'!P43-(Canada!P43+Mexico!P43)</f>
        <v>50018</v>
      </c>
      <c r="Q43" s="42">
        <f>'All Countries (Aggregate)'!Q43-(Canada!Q43+Mexico!Q43)</f>
        <v>52803</v>
      </c>
      <c r="R43" s="42">
        <f>'All Countries (Aggregate)'!R43-(Canada!R43+Mexico!R43)</f>
        <v>56503</v>
      </c>
      <c r="S43" s="42">
        <f>'All Countries (Aggregate)'!S43-(Canada!S43+Mexico!S43)</f>
        <v>60208</v>
      </c>
      <c r="T43" s="42">
        <f>'All Countries (Aggregate)'!T43-(Canada!T43+Mexico!T43)</f>
        <v>65814</v>
      </c>
      <c r="U43" s="42">
        <f>'All Countries (Aggregate)'!U43-(Canada!U43+Mexico!U43)</f>
        <v>72662</v>
      </c>
      <c r="V43" s="42">
        <f>'All Countries (Aggregate)'!V43-(Canada!V43+Mexico!V43)</f>
        <v>78689</v>
      </c>
      <c r="W43" s="42">
        <f>'All Countries (Aggregate)'!W43-(Canada!W43+Mexico!W43)</f>
        <v>16330</v>
      </c>
      <c r="X43" s="42">
        <f>'All Countries (Aggregate)'!X43-(Canada!X43+Mexico!X43)</f>
        <v>31057</v>
      </c>
      <c r="Y43" s="42">
        <f>'All Countries (Aggregate)'!Y43-(Canada!Y43+Mexico!Y43)</f>
        <v>71986</v>
      </c>
    </row>
    <row r="44" spans="1:25" x14ac:dyDescent="0.3">
      <c r="A44" s="77" t="s">
        <v>108</v>
      </c>
      <c r="B44" s="42">
        <f>'All Countries (Aggregate)'!B44-(Canada!B44+Mexico!B44)</f>
        <v>16581</v>
      </c>
      <c r="C44" s="42">
        <f>'All Countries (Aggregate)'!C44-(Canada!C44+Mexico!C44)</f>
        <v>19279</v>
      </c>
      <c r="D44" s="42">
        <f>'All Countries (Aggregate)'!D44-(Canada!D44+Mexico!D44)</f>
        <v>19725</v>
      </c>
      <c r="E44" s="42">
        <f>'All Countries (Aggregate)'!E44-(Canada!E44+Mexico!E44)</f>
        <v>18485</v>
      </c>
      <c r="F44" s="42">
        <f>'All Countries (Aggregate)'!F44-(Canada!F44+Mexico!F44)</f>
        <v>18741</v>
      </c>
      <c r="G44" s="42">
        <f>'All Countries (Aggregate)'!G44-(Canada!G44+Mexico!G44)</f>
        <v>21200</v>
      </c>
      <c r="H44" s="42">
        <f>'All Countries (Aggregate)'!H44-(Canada!H44+Mexico!H44)</f>
        <v>22732</v>
      </c>
      <c r="I44" s="42">
        <f>'All Countries (Aggregate)'!I44-(Canada!I44+Mexico!I44)</f>
        <v>25011</v>
      </c>
      <c r="J44" s="42">
        <f>'All Countries (Aggregate)'!J44-(Canada!J44+Mexico!J44)</f>
        <v>28042</v>
      </c>
      <c r="K44" s="42">
        <f>'All Countries (Aggregate)'!K44-(Canada!K44+Mexico!K44)</f>
        <v>32000</v>
      </c>
      <c r="L44" s="42">
        <f>'All Countries (Aggregate)'!L44-(Canada!L44+Mexico!L44)</f>
        <v>30356</v>
      </c>
      <c r="M44" s="42">
        <f>'All Countries (Aggregate)'!M44-(Canada!M44+Mexico!M44)</f>
        <v>35833</v>
      </c>
      <c r="N44" s="42">
        <f>'All Countries (Aggregate)'!N44-(Canada!N44+Mexico!N44)</f>
        <v>40609</v>
      </c>
      <c r="O44" s="42">
        <f>'All Countries (Aggregate)'!O44-(Canada!O44+Mexico!O44)</f>
        <v>44009</v>
      </c>
      <c r="P44" s="42">
        <f>'All Countries (Aggregate)'!P44-(Canada!P44+Mexico!P44)</f>
        <v>37846</v>
      </c>
      <c r="Q44" s="42">
        <f>'All Countries (Aggregate)'!Q44-(Canada!Q44+Mexico!Q44)</f>
        <v>40590</v>
      </c>
      <c r="R44" s="42">
        <f>'All Countries (Aggregate)'!R44-(Canada!R44+Mexico!R44)</f>
        <v>38280</v>
      </c>
      <c r="S44" s="42">
        <f>'All Countries (Aggregate)'!S44-(Canada!S44+Mexico!S44)</f>
        <v>34771</v>
      </c>
      <c r="T44" s="42">
        <f>'All Countries (Aggregate)'!T44-(Canada!T44+Mexico!T44)</f>
        <v>42672</v>
      </c>
      <c r="U44" s="42">
        <f>'All Countries (Aggregate)'!U44-(Canada!U44+Mexico!U44)</f>
        <v>46027</v>
      </c>
      <c r="V44" s="42">
        <f>'All Countries (Aggregate)'!V44-(Canada!V44+Mexico!V44)</f>
        <v>48053</v>
      </c>
      <c r="W44" s="42">
        <f>'All Countries (Aggregate)'!W44-(Canada!W44+Mexico!W44)</f>
        <v>11460</v>
      </c>
      <c r="X44" s="42">
        <f>'All Countries (Aggregate)'!X44-(Canada!X44+Mexico!X44)</f>
        <v>14470</v>
      </c>
      <c r="Y44" s="42">
        <f>'All Countries (Aggregate)'!Y44-(Canada!Y44+Mexico!Y44)</f>
        <v>41228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0.11251266143327432</v>
      </c>
      <c r="D46" s="65">
        <f t="shared" si="21"/>
        <v>-4.8568136229781067E-2</v>
      </c>
      <c r="E46" s="65">
        <f t="shared" si="21"/>
        <v>-5.9689887707651157E-2</v>
      </c>
      <c r="F46" s="65">
        <f t="shared" si="21"/>
        <v>3.1437339990777025E-2</v>
      </c>
      <c r="G46" s="65">
        <f t="shared" si="21"/>
        <v>0.14368524913665515</v>
      </c>
      <c r="H46" s="65">
        <f t="shared" si="21"/>
        <v>6.5404939070419443E-2</v>
      </c>
      <c r="I46" s="65">
        <f t="shared" si="21"/>
        <v>7.6471481350270709E-2</v>
      </c>
      <c r="J46" s="65">
        <f t="shared" si="21"/>
        <v>7.9913023037141429E-2</v>
      </c>
      <c r="K46" s="65">
        <f t="shared" si="21"/>
        <v>6.7675965128048743E-2</v>
      </c>
      <c r="L46" s="65">
        <f t="shared" si="21"/>
        <v>-1.3415293026290298E-2</v>
      </c>
      <c r="M46" s="65">
        <f t="shared" si="21"/>
        <v>7.4291441501947775E-2</v>
      </c>
      <c r="N46" s="65">
        <f t="shared" si="21"/>
        <v>6.1382500889671121E-2</v>
      </c>
      <c r="O46" s="65">
        <f t="shared" si="21"/>
        <v>5.5965855028861977E-2</v>
      </c>
      <c r="P46" s="65">
        <f t="shared" si="21"/>
        <v>-5.2673583399840407E-2</v>
      </c>
      <c r="Q46" s="65">
        <f t="shared" si="21"/>
        <v>5.3047802810011646E-2</v>
      </c>
      <c r="R46" s="65">
        <f t="shared" si="21"/>
        <v>2.1006993728870382E-2</v>
      </c>
      <c r="S46" s="65">
        <f t="shared" si="21"/>
        <v>5.4343704976871354E-3</v>
      </c>
      <c r="T46" s="65">
        <f t="shared" si="21"/>
        <v>0.12368645985217963</v>
      </c>
      <c r="U46" s="65">
        <f t="shared" si="21"/>
        <v>7.7371097886557161E-2</v>
      </c>
      <c r="V46" s="65">
        <f t="shared" si="21"/>
        <v>4.8695567907302006E-2</v>
      </c>
      <c r="W46" s="65">
        <f t="shared" si="21"/>
        <v>-0.76800612525081846</v>
      </c>
      <c r="X46" s="65">
        <f t="shared" si="21"/>
        <v>0.52350062592466151</v>
      </c>
      <c r="Y46" s="65">
        <f t="shared" si="21"/>
        <v>1.390360050795548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9.4650558976890009E-2</v>
      </c>
      <c r="D47" s="65">
        <f t="shared" si="21"/>
        <v>-7.5665503587250549E-2</v>
      </c>
      <c r="E47" s="65">
        <f t="shared" si="21"/>
        <v>-5.8361962929974087E-2</v>
      </c>
      <c r="F47" s="65">
        <f t="shared" si="21"/>
        <v>3.8759515337146944E-2</v>
      </c>
      <c r="G47" s="65">
        <f t="shared" si="21"/>
        <v>0.14875441753571961</v>
      </c>
      <c r="H47" s="65">
        <f t="shared" si="21"/>
        <v>6.2660425788917395E-2</v>
      </c>
      <c r="I47" s="65">
        <f t="shared" si="21"/>
        <v>6.6869138959931851E-2</v>
      </c>
      <c r="J47" s="65">
        <f t="shared" si="21"/>
        <v>6.272786295759869E-2</v>
      </c>
      <c r="K47" s="65">
        <f t="shared" si="21"/>
        <v>3.5402666165389896E-2</v>
      </c>
      <c r="L47" s="65">
        <f t="shared" si="21"/>
        <v>4.9624037399580434E-3</v>
      </c>
      <c r="M47" s="65">
        <f t="shared" si="21"/>
        <v>2.5788483251787842E-2</v>
      </c>
      <c r="N47" s="65">
        <f t="shared" si="21"/>
        <v>2.3569814200592898E-2</v>
      </c>
      <c r="O47" s="65">
        <f t="shared" si="21"/>
        <v>3.9802707042899677E-2</v>
      </c>
      <c r="P47" s="65">
        <f t="shared" si="21"/>
        <v>3.4473248758959407E-4</v>
      </c>
      <c r="Q47" s="65">
        <f t="shared" si="21"/>
        <v>4.2897511889172346E-2</v>
      </c>
      <c r="R47" s="65">
        <f t="shared" si="21"/>
        <v>6.2809786272254975E-2</v>
      </c>
      <c r="S47" s="65">
        <f t="shared" si="21"/>
        <v>5.166088373192057E-2</v>
      </c>
      <c r="T47" s="65">
        <f t="shared" si="21"/>
        <v>8.1111124250558664E-2</v>
      </c>
      <c r="U47" s="65">
        <f t="shared" si="21"/>
        <v>7.6786769049025372E-2</v>
      </c>
      <c r="V47" s="65">
        <f t="shared" si="21"/>
        <v>5.0882753296357164E-2</v>
      </c>
      <c r="W47" s="65">
        <f t="shared" si="21"/>
        <v>-0.77102202975321643</v>
      </c>
      <c r="X47" s="65">
        <f t="shared" si="21"/>
        <v>0.64969604863221875</v>
      </c>
      <c r="Y47" s="65">
        <f t="shared" si="21"/>
        <v>1.2204565228517326</v>
      </c>
    </row>
    <row r="48" spans="1:25" x14ac:dyDescent="0.3">
      <c r="A48" s="74" t="s">
        <v>214</v>
      </c>
      <c r="B48" s="65" t="s">
        <v>3</v>
      </c>
      <c r="C48" s="65">
        <f>C37/B37-1</f>
        <v>9.0456654785123325E-2</v>
      </c>
      <c r="D48" s="65">
        <f>D37/C37-1</f>
        <v>-8.8318736894042238E-2</v>
      </c>
      <c r="E48" s="65">
        <f>E37/D37-1</f>
        <v>-7.5294276823163253E-2</v>
      </c>
      <c r="F48" s="65">
        <f>F37/E37-1</f>
        <v>1.1120052673933678E-2</v>
      </c>
      <c r="G48" s="65">
        <f t="shared" si="21"/>
        <v>0.13414369437812024</v>
      </c>
      <c r="H48" s="65">
        <f t="shared" si="21"/>
        <v>3.4577352472089373E-2</v>
      </c>
      <c r="I48" s="65">
        <f t="shared" si="21"/>
        <v>3.5209964851698805E-2</v>
      </c>
      <c r="J48" s="65">
        <f t="shared" si="21"/>
        <v>2.8055754110078546E-2</v>
      </c>
      <c r="K48" s="65">
        <f t="shared" si="21"/>
        <v>3.1867431485022024E-3</v>
      </c>
      <c r="L48" s="65">
        <f t="shared" si="21"/>
        <v>-7.6296638558392083E-2</v>
      </c>
      <c r="M48" s="65">
        <f t="shared" si="21"/>
        <v>-1.3255799412242864E-2</v>
      </c>
      <c r="N48" s="65">
        <f t="shared" si="21"/>
        <v>-1.736265128952541E-2</v>
      </c>
      <c r="O48" s="65">
        <f t="shared" si="21"/>
        <v>3.4822983168891763E-3</v>
      </c>
      <c r="P48" s="65">
        <f t="shared" si="21"/>
        <v>-3.868645973909135E-2</v>
      </c>
      <c r="Q48" s="65">
        <f t="shared" si="21"/>
        <v>-1.0629052744167367E-2</v>
      </c>
      <c r="R48" s="65">
        <f t="shared" si="21"/>
        <v>2.736486486486478E-2</v>
      </c>
      <c r="S48" s="65">
        <f t="shared" si="21"/>
        <v>-1.4008549819138461E-2</v>
      </c>
      <c r="T48" s="65">
        <f t="shared" si="21"/>
        <v>8.737993596584781E-3</v>
      </c>
      <c r="U48" s="65">
        <f t="shared" si="21"/>
        <v>-3.9013423262580504E-3</v>
      </c>
      <c r="V48" s="65">
        <f t="shared" si="21"/>
        <v>-2.5092936802973975E-2</v>
      </c>
      <c r="W48" s="65">
        <f t="shared" si="21"/>
        <v>-0.77161922919787551</v>
      </c>
      <c r="X48" s="65">
        <f t="shared" si="21"/>
        <v>0.29964221824686943</v>
      </c>
      <c r="Y48" s="65">
        <f t="shared" si="21"/>
        <v>1.1493461803165865</v>
      </c>
    </row>
    <row r="49" spans="1:25" x14ac:dyDescent="0.3">
      <c r="A49" s="74" t="s">
        <v>215</v>
      </c>
      <c r="B49" s="65" t="s">
        <v>3</v>
      </c>
      <c r="C49" s="65">
        <f>C40/B40-1</f>
        <v>9.6647129261990372E-2</v>
      </c>
      <c r="D49" s="65">
        <f>D40/C40-1</f>
        <v>-6.9796844918249445E-2</v>
      </c>
      <c r="E49" s="65">
        <f>E40/D40-1</f>
        <v>-5.0661065118003168E-2</v>
      </c>
      <c r="F49" s="65">
        <f>F40/E40-1</f>
        <v>5.1086815046205825E-2</v>
      </c>
      <c r="G49" s="65">
        <f t="shared" ref="G49:Y49" si="22">G40/F40-1</f>
        <v>0.1550368398241595</v>
      </c>
      <c r="H49" s="65">
        <f t="shared" si="22"/>
        <v>7.4430447601179228E-2</v>
      </c>
      <c r="I49" s="65">
        <f t="shared" si="22"/>
        <v>7.9676703170604046E-2</v>
      </c>
      <c r="J49" s="65">
        <f t="shared" si="22"/>
        <v>7.6176613294517193E-2</v>
      </c>
      <c r="K49" s="65">
        <f t="shared" si="22"/>
        <v>4.7361415260423367E-2</v>
      </c>
      <c r="L49" s="65">
        <f t="shared" si="22"/>
        <v>3.3802066251229945E-2</v>
      </c>
      <c r="M49" s="65">
        <f t="shared" si="22"/>
        <v>3.8149624253960734E-2</v>
      </c>
      <c r="N49" s="65">
        <f t="shared" si="22"/>
        <v>3.5926428175793168E-2</v>
      </c>
      <c r="O49" s="65">
        <f t="shared" si="22"/>
        <v>5.0167779047900041E-2</v>
      </c>
      <c r="P49" s="65">
        <f t="shared" si="22"/>
        <v>1.1007917976088022E-2</v>
      </c>
      <c r="Q49" s="65">
        <f t="shared" si="22"/>
        <v>5.6836731149932262E-2</v>
      </c>
      <c r="R49" s="65">
        <f t="shared" si="22"/>
        <v>7.1378103485104871E-2</v>
      </c>
      <c r="S49" s="65">
        <f t="shared" si="22"/>
        <v>6.7006119350336624E-2</v>
      </c>
      <c r="T49" s="65">
        <f t="shared" si="22"/>
        <v>9.6719944805381486E-2</v>
      </c>
      <c r="U49" s="65">
        <f t="shared" si="22"/>
        <v>9.2764183955649226E-2</v>
      </c>
      <c r="V49" s="65">
        <f t="shared" si="22"/>
        <v>6.4596601062617776E-2</v>
      </c>
      <c r="W49" s="65">
        <f t="shared" si="22"/>
        <v>-0.77090069284064666</v>
      </c>
      <c r="X49" s="65">
        <f t="shared" si="22"/>
        <v>0.70726789929189615</v>
      </c>
      <c r="Y49" s="65">
        <f t="shared" si="22"/>
        <v>1.2293556842074946</v>
      </c>
    </row>
    <row r="50" spans="1:25" x14ac:dyDescent="0.3">
      <c r="A50" s="73" t="s">
        <v>110</v>
      </c>
      <c r="B50" s="65" t="s">
        <v>3</v>
      </c>
      <c r="C50" s="88">
        <f>C44/B44-1</f>
        <v>0.16271636210120022</v>
      </c>
      <c r="D50" s="88">
        <f>D44/C44-1</f>
        <v>2.3133979978214647E-2</v>
      </c>
      <c r="E50" s="88">
        <f>E44/D44-1</f>
        <v>-6.2864385297845327E-2</v>
      </c>
      <c r="F50" s="88">
        <f>F44/E44-1</f>
        <v>1.3849066810927679E-2</v>
      </c>
      <c r="G50" s="88">
        <f t="shared" ref="G50:Y50" si="23">G44/F44-1</f>
        <v>0.13120964729736939</v>
      </c>
      <c r="H50" s="88">
        <f t="shared" si="23"/>
        <v>7.2264150943396332E-2</v>
      </c>
      <c r="I50" s="88">
        <f t="shared" si="23"/>
        <v>0.1002551469294386</v>
      </c>
      <c r="J50" s="88">
        <f t="shared" si="23"/>
        <v>0.12118667786174075</v>
      </c>
      <c r="K50" s="88">
        <f t="shared" si="23"/>
        <v>0.14114542472006275</v>
      </c>
      <c r="L50" s="88">
        <f t="shared" si="23"/>
        <v>-5.1374999999999948E-2</v>
      </c>
      <c r="M50" s="88">
        <f t="shared" si="23"/>
        <v>0.1804256160231914</v>
      </c>
      <c r="N50" s="88">
        <f t="shared" si="23"/>
        <v>0.13328496079033303</v>
      </c>
      <c r="O50" s="88">
        <f t="shared" si="23"/>
        <v>8.3725282572828741E-2</v>
      </c>
      <c r="P50" s="88">
        <f t="shared" si="23"/>
        <v>-0.14003953736735664</v>
      </c>
      <c r="Q50" s="88">
        <f t="shared" si="23"/>
        <v>7.2504359773820193E-2</v>
      </c>
      <c r="R50" s="88">
        <f t="shared" si="23"/>
        <v>-5.6910569105691033E-2</v>
      </c>
      <c r="S50" s="88">
        <f t="shared" si="23"/>
        <v>-9.1666666666666674E-2</v>
      </c>
      <c r="T50" s="88">
        <f t="shared" si="23"/>
        <v>0.22722958787495329</v>
      </c>
      <c r="U50" s="88">
        <f t="shared" si="23"/>
        <v>7.8622984626921744E-2</v>
      </c>
      <c r="V50" s="88">
        <f t="shared" si="23"/>
        <v>4.4017641818932418E-2</v>
      </c>
      <c r="W50" s="88">
        <f t="shared" si="23"/>
        <v>-0.76151332903252655</v>
      </c>
      <c r="X50" s="88">
        <f t="shared" si="23"/>
        <v>0.26265270506108207</v>
      </c>
      <c r="Y50" s="88">
        <f t="shared" si="23"/>
        <v>1.8492052522460263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7.0774097289740975E-2</v>
      </c>
      <c r="C52" s="65">
        <f t="shared" si="24"/>
        <v>6.6891882247143972E-2</v>
      </c>
      <c r="D52" s="65">
        <f t="shared" si="24"/>
        <v>6.7292444780732819E-2</v>
      </c>
      <c r="E52" s="65">
        <f t="shared" si="24"/>
        <v>6.128375566797023E-2</v>
      </c>
      <c r="F52" s="65">
        <f t="shared" si="24"/>
        <v>5.7654685198699075E-2</v>
      </c>
      <c r="G52" s="65">
        <f t="shared" si="24"/>
        <v>5.6083117684280717E-2</v>
      </c>
      <c r="H52" s="65">
        <f t="shared" si="24"/>
        <v>5.2686557115211682E-2</v>
      </c>
      <c r="I52" s="65">
        <f t="shared" si="24"/>
        <v>5.0710984936310266E-2</v>
      </c>
      <c r="J52" s="65">
        <f t="shared" si="24"/>
        <v>5.1273995185058277E-2</v>
      </c>
      <c r="K52" s="65">
        <f t="shared" si="24"/>
        <v>5.0227309848489117E-2</v>
      </c>
      <c r="L52" s="65">
        <f t="shared" si="24"/>
        <v>6.286729862437794E-2</v>
      </c>
      <c r="M52" s="65">
        <f t="shared" si="24"/>
        <v>5.7241027718991484E-2</v>
      </c>
      <c r="N52" s="65">
        <f t="shared" si="24"/>
        <v>5.3522234767796932E-2</v>
      </c>
      <c r="O52" s="65">
        <f t="shared" si="24"/>
        <v>5.5214610556680629E-2</v>
      </c>
      <c r="P52" s="65">
        <f t="shared" si="24"/>
        <v>5.2960589599208213E-2</v>
      </c>
      <c r="Q52" s="65">
        <f t="shared" si="24"/>
        <v>5.3723169494619458E-2</v>
      </c>
      <c r="R52" s="65">
        <f t="shared" si="24"/>
        <v>5.6263056775017459E-2</v>
      </c>
      <c r="S52" s="65">
        <f t="shared" si="24"/>
        <v>5.7441569975234481E-2</v>
      </c>
      <c r="T52" s="65">
        <f t="shared" si="24"/>
        <v>6.0468319000212392E-2</v>
      </c>
      <c r="U52" s="65">
        <f t="shared" si="24"/>
        <v>6.0703989633147375E-2</v>
      </c>
      <c r="V52" s="65">
        <f t="shared" si="24"/>
        <v>6.4512942274576865E-2</v>
      </c>
      <c r="W52" s="65">
        <f t="shared" ref="W52:X52" si="25">W35/W32</f>
        <v>1.6289537397159201E-2</v>
      </c>
      <c r="X52" s="65">
        <f t="shared" si="25"/>
        <v>2.0676316489582493E-2</v>
      </c>
      <c r="Y52" s="65">
        <f t="shared" ref="Y52" si="26">Y35/Y32</f>
        <v>4.2989817379172478E-2</v>
      </c>
    </row>
    <row r="53" spans="1:25" x14ac:dyDescent="0.3">
      <c r="A53" s="75" t="s">
        <v>217</v>
      </c>
      <c r="B53" s="88">
        <f t="shared" ref="B53:V53" si="27">B35/B34</f>
        <v>0.37373934543561715</v>
      </c>
      <c r="C53" s="88">
        <f t="shared" si="27"/>
        <v>0.37056776846433653</v>
      </c>
      <c r="D53" s="88">
        <f t="shared" si="27"/>
        <v>0.34931968347653497</v>
      </c>
      <c r="E53" s="88">
        <f t="shared" si="27"/>
        <v>0.31291735084838534</v>
      </c>
      <c r="F53" s="88">
        <f t="shared" si="27"/>
        <v>0.2982719137704285</v>
      </c>
      <c r="G53" s="88">
        <f t="shared" si="27"/>
        <v>0.29355039115518394</v>
      </c>
      <c r="H53" s="88">
        <f t="shared" si="27"/>
        <v>0.29026938685568432</v>
      </c>
      <c r="I53" s="88">
        <f t="shared" si="27"/>
        <v>0.27633694398882702</v>
      </c>
      <c r="J53" s="88">
        <f t="shared" si="27"/>
        <v>0.26965813972599523</v>
      </c>
      <c r="K53" s="88">
        <f t="shared" si="27"/>
        <v>0.26196154041300929</v>
      </c>
      <c r="L53" s="88">
        <f t="shared" si="27"/>
        <v>0.26369407661707811</v>
      </c>
      <c r="M53" s="88">
        <f t="shared" si="27"/>
        <v>0.26520034587689739</v>
      </c>
      <c r="N53" s="88">
        <f t="shared" si="27"/>
        <v>0.26885398470485339</v>
      </c>
      <c r="O53" s="88">
        <f t="shared" si="27"/>
        <v>0.27760003621004686</v>
      </c>
      <c r="P53" s="88">
        <f t="shared" si="27"/>
        <v>0.26586339191314423</v>
      </c>
      <c r="Q53" s="88">
        <f t="shared" si="27"/>
        <v>0.26585022812253439</v>
      </c>
      <c r="R53" s="88">
        <f t="shared" si="27"/>
        <v>0.26824615843584659</v>
      </c>
      <c r="S53" s="88">
        <f t="shared" si="27"/>
        <v>0.26303504003914646</v>
      </c>
      <c r="T53" s="88">
        <f t="shared" si="27"/>
        <v>0.27668842169119695</v>
      </c>
      <c r="U53" s="88">
        <f t="shared" si="27"/>
        <v>0.28958957654723128</v>
      </c>
      <c r="V53" s="88">
        <f t="shared" si="27"/>
        <v>0.28915791422447606</v>
      </c>
      <c r="W53" s="88">
        <f t="shared" ref="W53:X53" si="28">W35/W34</f>
        <v>8.4602645818489919E-2</v>
      </c>
      <c r="X53" s="88">
        <f t="shared" si="28"/>
        <v>0.1084301242487567</v>
      </c>
      <c r="Y53" s="88">
        <f t="shared" ref="Y53" si="29">Y35/Y34</f>
        <v>0.20855947820617896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2.8757280324132693E-2</v>
      </c>
      <c r="C55" s="88">
        <f t="shared" ref="C55:V55" si="30">C42/C35</f>
        <v>2.7826383850454526E-2</v>
      </c>
      <c r="D55" s="88">
        <f t="shared" si="30"/>
        <v>3.0981324481526337E-2</v>
      </c>
      <c r="E55" s="88">
        <f t="shared" si="30"/>
        <v>3.58897705408113E-2</v>
      </c>
      <c r="F55" s="88">
        <f t="shared" si="30"/>
        <v>3.8619264923532313E-2</v>
      </c>
      <c r="G55" s="88">
        <f t="shared" si="30"/>
        <v>3.9159387468996013E-2</v>
      </c>
      <c r="H55" s="88">
        <f t="shared" si="30"/>
        <v>4.2018826863707677E-2</v>
      </c>
      <c r="I55" s="88">
        <f t="shared" si="30"/>
        <v>4.3676539727315465E-2</v>
      </c>
      <c r="J55" s="88">
        <f t="shared" si="30"/>
        <v>4.5690527759335645E-2</v>
      </c>
      <c r="K55" s="88">
        <f t="shared" si="30"/>
        <v>4.7860790849873082E-2</v>
      </c>
      <c r="L55" s="88">
        <f t="shared" si="30"/>
        <v>5.3760552174497059E-2</v>
      </c>
      <c r="M55" s="88">
        <f t="shared" si="30"/>
        <v>5.3928499293072106E-2</v>
      </c>
      <c r="N55" s="88">
        <f t="shared" si="30"/>
        <v>5.5567134559096718E-2</v>
      </c>
      <c r="O55" s="88">
        <f t="shared" si="30"/>
        <v>5.8054218263264935E-2</v>
      </c>
      <c r="P55" s="88">
        <f t="shared" si="30"/>
        <v>6.5766230942739895E-2</v>
      </c>
      <c r="Q55" s="88">
        <f t="shared" si="30"/>
        <v>6.6470532572883601E-2</v>
      </c>
      <c r="R55" s="88">
        <f t="shared" si="30"/>
        <v>7.0191845916639281E-2</v>
      </c>
      <c r="S55" s="88">
        <f t="shared" si="30"/>
        <v>7.5049860056647724E-2</v>
      </c>
      <c r="T55" s="88">
        <f t="shared" si="30"/>
        <v>7.4932510030277275E-2</v>
      </c>
      <c r="U55" s="88">
        <f t="shared" si="30"/>
        <v>7.106714935384062E-2</v>
      </c>
      <c r="V55" s="88">
        <f t="shared" si="30"/>
        <v>6.3457070440384414E-2</v>
      </c>
      <c r="W55" s="88">
        <f t="shared" ref="W55:X55" si="31">W42/W35</f>
        <v>0.10982132696028224</v>
      </c>
      <c r="X55" s="88">
        <f t="shared" si="31"/>
        <v>6.4857697766489877E-2</v>
      </c>
      <c r="Y55" s="88">
        <f t="shared" ref="Y55" si="32">Y42/Y35</f>
        <v>3.937530761959078E-2</v>
      </c>
    </row>
    <row r="56" spans="1:25" x14ac:dyDescent="0.3">
      <c r="A56" s="75" t="s">
        <v>219</v>
      </c>
      <c r="B56" s="65">
        <f>B37/B35</f>
        <v>0.2353285641934667</v>
      </c>
      <c r="C56" s="65">
        <f t="shared" ref="C56:V56" si="33">C37/C35</f>
        <v>0.23066308167242827</v>
      </c>
      <c r="D56" s="65">
        <f t="shared" si="33"/>
        <v>0.22102603208780036</v>
      </c>
      <c r="E56" s="65">
        <f t="shared" si="33"/>
        <v>0.21735811853006184</v>
      </c>
      <c r="F56" s="65">
        <f t="shared" si="33"/>
        <v>0.21307659102121362</v>
      </c>
      <c r="G56" s="65">
        <f t="shared" si="33"/>
        <v>0.21129893238434164</v>
      </c>
      <c r="H56" s="65">
        <f t="shared" si="33"/>
        <v>0.20518497899691279</v>
      </c>
      <c r="I56" s="65">
        <f t="shared" si="33"/>
        <v>0.19732016925246826</v>
      </c>
      <c r="J56" s="65">
        <f t="shared" si="33"/>
        <v>0.18784488294387183</v>
      </c>
      <c r="K56" s="65">
        <f t="shared" si="33"/>
        <v>0.17649877162400482</v>
      </c>
      <c r="L56" s="65">
        <f t="shared" si="33"/>
        <v>0.16524937746045196</v>
      </c>
      <c r="M56" s="65">
        <f t="shared" si="33"/>
        <v>0.1517827086399092</v>
      </c>
      <c r="N56" s="65">
        <f t="shared" si="33"/>
        <v>0.14052178010566094</v>
      </c>
      <c r="O56" s="65">
        <f t="shared" si="33"/>
        <v>0.13353757433771851</v>
      </c>
      <c r="P56" s="65">
        <f t="shared" si="33"/>
        <v>0.13550923535433143</v>
      </c>
      <c r="Q56" s="65">
        <f t="shared" si="33"/>
        <v>0.1273151135083056</v>
      </c>
      <c r="R56" s="65">
        <f t="shared" si="33"/>
        <v>0.12810791227493701</v>
      </c>
      <c r="S56" s="65">
        <f t="shared" si="33"/>
        <v>0.12563058306936833</v>
      </c>
      <c r="T56" s="65">
        <f t="shared" si="33"/>
        <v>0.11277909526153296</v>
      </c>
      <c r="U56" s="65">
        <f t="shared" si="33"/>
        <v>0.10427150461344649</v>
      </c>
      <c r="V56" s="65">
        <f t="shared" si="33"/>
        <v>9.6934734396451575E-2</v>
      </c>
      <c r="W56" s="65">
        <f t="shared" ref="W56:X56" si="34">W37/W35</f>
        <v>9.5425059747354046E-2</v>
      </c>
      <c r="X56" s="65">
        <f t="shared" si="34"/>
        <v>8.1403600507955476E-2</v>
      </c>
      <c r="Y56" s="65">
        <f t="shared" ref="Y56" si="35">Y37/Y35</f>
        <v>7.3195884342846435E-2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27677</v>
      </c>
      <c r="C59" s="42">
        <f t="shared" si="36"/>
        <v>28009</v>
      </c>
      <c r="D59" s="42">
        <f t="shared" si="36"/>
        <v>18750</v>
      </c>
      <c r="E59" s="42">
        <f t="shared" si="36"/>
        <v>14494</v>
      </c>
      <c r="F59" s="42">
        <f t="shared" si="36"/>
        <v>8437</v>
      </c>
      <c r="G59" s="42">
        <f t="shared" si="36"/>
        <v>10169</v>
      </c>
      <c r="H59" s="42">
        <f t="shared" si="36"/>
        <v>10998</v>
      </c>
      <c r="I59" s="42">
        <f t="shared" si="36"/>
        <v>6635</v>
      </c>
      <c r="J59" s="42">
        <f t="shared" si="36"/>
        <v>10725</v>
      </c>
      <c r="K59" s="42">
        <f t="shared" si="36"/>
        <v>15746</v>
      </c>
      <c r="L59" s="42">
        <f t="shared" si="36"/>
        <v>10348</v>
      </c>
      <c r="M59" s="42">
        <f t="shared" si="36"/>
        <v>21091</v>
      </c>
      <c r="N59" s="42">
        <f t="shared" si="36"/>
        <v>28122</v>
      </c>
      <c r="O59" s="42">
        <f t="shared" si="36"/>
        <v>35779</v>
      </c>
      <c r="P59" s="42">
        <f t="shared" si="36"/>
        <v>58518</v>
      </c>
      <c r="Q59" s="42">
        <f t="shared" si="36"/>
        <v>63508</v>
      </c>
      <c r="R59" s="42">
        <f t="shared" si="36"/>
        <v>72867</v>
      </c>
      <c r="S59" s="42">
        <f t="shared" si="36"/>
        <v>71472</v>
      </c>
      <c r="T59" s="42">
        <f t="shared" si="36"/>
        <v>60553</v>
      </c>
      <c r="U59" s="42">
        <f t="shared" si="36"/>
        <v>57200</v>
      </c>
      <c r="V59" s="42">
        <f t="shared" si="36"/>
        <v>47879</v>
      </c>
      <c r="W59" s="42">
        <f t="shared" ref="W59:X59" si="37">W8-W35</f>
        <v>32753</v>
      </c>
      <c r="X59" s="42">
        <f t="shared" si="37"/>
        <v>13086</v>
      </c>
      <c r="Y59" s="42">
        <f t="shared" ref="Y59" si="38">Y8-Y35</f>
        <v>4837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1.1995519745637171E-2</v>
      </c>
      <c r="D61" s="87">
        <f t="shared" si="39"/>
        <v>-0.33057231604127246</v>
      </c>
      <c r="E61" s="87">
        <f t="shared" si="39"/>
        <v>-0.22698666666666667</v>
      </c>
      <c r="F61" s="87">
        <f t="shared" si="39"/>
        <v>-0.41789706085276668</v>
      </c>
      <c r="G61" s="87">
        <f t="shared" si="39"/>
        <v>0.20528623918454428</v>
      </c>
      <c r="H61" s="87">
        <f t="shared" si="39"/>
        <v>8.1522273576556198E-2</v>
      </c>
      <c r="I61" s="87">
        <f t="shared" si="39"/>
        <v>-0.3967084924531733</v>
      </c>
      <c r="J61" s="87">
        <f t="shared" si="39"/>
        <v>0.61642803315749817</v>
      </c>
      <c r="K61" s="87">
        <f t="shared" si="39"/>
        <v>0.46815850815850818</v>
      </c>
      <c r="L61" s="87">
        <f t="shared" si="39"/>
        <v>-0.34281722342182142</v>
      </c>
      <c r="M61" s="87">
        <f t="shared" si="39"/>
        <v>1.0381716273676074</v>
      </c>
      <c r="N61" s="87">
        <f t="shared" si="39"/>
        <v>0.3333649423924897</v>
      </c>
      <c r="O61" s="87">
        <f t="shared" si="39"/>
        <v>0.27227793186828819</v>
      </c>
      <c r="P61" s="87">
        <f t="shared" si="39"/>
        <v>0.63554040079376173</v>
      </c>
      <c r="Q61" s="87">
        <f t="shared" si="39"/>
        <v>8.5272907481458701E-2</v>
      </c>
      <c r="R61" s="87">
        <f t="shared" si="39"/>
        <v>0.14736726081753479</v>
      </c>
      <c r="S61" s="87">
        <f t="shared" si="39"/>
        <v>-1.914446868953024E-2</v>
      </c>
      <c r="T61" s="87">
        <f t="shared" si="39"/>
        <v>-0.15277311394672038</v>
      </c>
      <c r="U61" s="87">
        <f t="shared" si="39"/>
        <v>-5.5372979043152283E-2</v>
      </c>
      <c r="V61" s="87">
        <f t="shared" si="39"/>
        <v>-0.16295454545454546</v>
      </c>
      <c r="W61" s="87">
        <f t="shared" si="39"/>
        <v>-0.31592138515842016</v>
      </c>
      <c r="X61" s="87">
        <f t="shared" si="39"/>
        <v>-0.60046407962629378</v>
      </c>
      <c r="Y61" s="87">
        <f t="shared" si="39"/>
        <v>-0.63036833256915792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211" priority="19" stopIfTrue="1" operator="lessThan">
      <formula>0</formula>
    </cfRule>
  </conditionalFormatting>
  <conditionalFormatting sqref="B50:B52 C52:Y52">
    <cfRule type="cellIs" dxfId="210" priority="18" stopIfTrue="1" operator="lessThan">
      <formula>0</formula>
    </cfRule>
  </conditionalFormatting>
  <conditionalFormatting sqref="B19:Y29 Z34:HI35 Z51:HI53">
    <cfRule type="cellIs" dxfId="209" priority="21" stopIfTrue="1" operator="lessThan">
      <formula>0</formula>
    </cfRule>
  </conditionalFormatting>
  <conditionalFormatting sqref="B48:Y56 A57:U57 B59:Y59">
    <cfRule type="cellIs" dxfId="208" priority="4" stopIfTrue="1" operator="lessThan">
      <formula>0</formula>
    </cfRule>
  </conditionalFormatting>
  <conditionalFormatting sqref="B61:Y61">
    <cfRule type="cellIs" dxfId="207" priority="3" stopIfTrue="1" operator="lessThan">
      <formula>0</formula>
    </cfRule>
  </conditionalFormatting>
  <conditionalFormatting sqref="C19:Y23">
    <cfRule type="cellIs" dxfId="206" priority="2" operator="lessThan">
      <formula>0</formula>
    </cfRule>
  </conditionalFormatting>
  <conditionalFormatting sqref="C46:Y50">
    <cfRule type="cellIs" dxfId="20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8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194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3938</v>
      </c>
      <c r="J5" s="42">
        <v>4944</v>
      </c>
      <c r="K5" s="42">
        <v>6423</v>
      </c>
      <c r="L5" s="42">
        <v>5940</v>
      </c>
      <c r="M5" s="42">
        <v>7779</v>
      </c>
      <c r="N5" s="42">
        <v>9944</v>
      </c>
      <c r="O5" s="42">
        <v>11699</v>
      </c>
      <c r="P5" s="42">
        <v>12554</v>
      </c>
      <c r="Q5" s="42">
        <v>12241</v>
      </c>
      <c r="R5" s="42">
        <v>9905</v>
      </c>
      <c r="S5" s="42">
        <v>8168</v>
      </c>
      <c r="T5" s="42">
        <v>8461</v>
      </c>
      <c r="U5" s="42">
        <v>9150</v>
      </c>
      <c r="V5" s="42">
        <v>11011</v>
      </c>
      <c r="W5" s="42">
        <v>9427</v>
      </c>
      <c r="X5" s="42">
        <v>10337</v>
      </c>
      <c r="Y5" s="42">
        <v>14509</v>
      </c>
    </row>
    <row r="6" spans="1:25" x14ac:dyDescent="0.3">
      <c r="A6" s="67" t="s">
        <v>113</v>
      </c>
      <c r="B6" s="42">
        <v>1744</v>
      </c>
      <c r="C6" s="42">
        <v>1617</v>
      </c>
      <c r="D6" s="42">
        <v>1341</v>
      </c>
      <c r="E6" s="42">
        <v>1410</v>
      </c>
      <c r="F6" s="68">
        <v>1849</v>
      </c>
      <c r="G6" s="68">
        <v>1776</v>
      </c>
      <c r="H6" s="68">
        <v>2174</v>
      </c>
      <c r="I6" s="68">
        <v>2671</v>
      </c>
      <c r="J6" s="68">
        <v>3678</v>
      </c>
      <c r="K6" s="68">
        <v>4892</v>
      </c>
      <c r="L6" s="68">
        <v>4302</v>
      </c>
      <c r="M6" s="68">
        <v>6059</v>
      </c>
      <c r="N6" s="68">
        <v>8246</v>
      </c>
      <c r="O6" s="68">
        <v>9823</v>
      </c>
      <c r="P6" s="68">
        <v>10558</v>
      </c>
      <c r="Q6" s="68">
        <v>10138</v>
      </c>
      <c r="R6" s="42">
        <v>7661</v>
      </c>
      <c r="S6" s="42">
        <v>6067</v>
      </c>
      <c r="T6" s="42">
        <v>6281</v>
      </c>
      <c r="U6" s="42">
        <v>6719</v>
      </c>
      <c r="V6" s="42">
        <v>7525</v>
      </c>
      <c r="W6" s="42">
        <v>5651</v>
      </c>
      <c r="X6" s="42">
        <v>8030</v>
      </c>
      <c r="Y6" s="42">
        <v>11900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1267</v>
      </c>
      <c r="J7" s="68">
        <v>1265</v>
      </c>
      <c r="K7" s="68">
        <v>1531</v>
      </c>
      <c r="L7" s="68">
        <v>1638</v>
      </c>
      <c r="M7" s="68">
        <v>1720</v>
      </c>
      <c r="N7" s="68">
        <v>1698</v>
      </c>
      <c r="O7" s="68">
        <v>1876</v>
      </c>
      <c r="P7" s="68">
        <v>1995</v>
      </c>
      <c r="Q7" s="42">
        <v>2103</v>
      </c>
      <c r="R7" s="42">
        <v>2244</v>
      </c>
      <c r="S7" s="42">
        <v>2101</v>
      </c>
      <c r="T7" s="42">
        <v>2180</v>
      </c>
      <c r="U7" s="42">
        <v>2431</v>
      </c>
      <c r="V7" s="42">
        <v>3486</v>
      </c>
      <c r="W7" s="42">
        <v>3776</v>
      </c>
      <c r="X7" s="42">
        <v>2306</v>
      </c>
      <c r="Y7" s="42">
        <v>2608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358</v>
      </c>
      <c r="J8" s="3">
        <f t="shared" si="0"/>
        <v>398</v>
      </c>
      <c r="K8" s="3">
        <f t="shared" si="0"/>
        <v>450</v>
      </c>
      <c r="L8" s="3">
        <f t="shared" si="0"/>
        <v>445</v>
      </c>
      <c r="M8" s="3">
        <f t="shared" si="0"/>
        <v>508</v>
      </c>
      <c r="N8" s="3">
        <f t="shared" si="0"/>
        <v>510</v>
      </c>
      <c r="O8" s="3">
        <f t="shared" si="0"/>
        <v>563</v>
      </c>
      <c r="P8" s="3">
        <f t="shared" si="0"/>
        <v>638</v>
      </c>
      <c r="Q8" s="3">
        <f t="shared" si="0"/>
        <v>689</v>
      </c>
      <c r="R8" s="3">
        <f t="shared" si="0"/>
        <v>791</v>
      </c>
      <c r="S8" s="3">
        <f t="shared" si="0"/>
        <v>723</v>
      </c>
      <c r="T8" s="3">
        <f t="shared" si="0"/>
        <v>662</v>
      </c>
      <c r="U8" s="3">
        <f t="shared" si="0"/>
        <v>711</v>
      </c>
      <c r="V8" s="3">
        <f t="shared" si="0"/>
        <v>732</v>
      </c>
      <c r="W8" s="3">
        <f t="shared" ref="W8:X8" si="1">W9+W17</f>
        <v>246</v>
      </c>
      <c r="X8" s="3">
        <f t="shared" si="1"/>
        <v>446</v>
      </c>
      <c r="Y8" s="3">
        <f t="shared" ref="Y8" si="2">Y9+Y17</f>
        <v>568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236</v>
      </c>
      <c r="J9" s="68">
        <v>252</v>
      </c>
      <c r="K9" s="68">
        <v>298</v>
      </c>
      <c r="L9" s="68">
        <v>322</v>
      </c>
      <c r="M9" s="68">
        <v>351</v>
      </c>
      <c r="N9" s="68">
        <v>359</v>
      </c>
      <c r="O9" s="68">
        <v>401</v>
      </c>
      <c r="P9" s="68">
        <v>458</v>
      </c>
      <c r="Q9" s="68">
        <v>477</v>
      </c>
      <c r="R9" s="42">
        <v>543</v>
      </c>
      <c r="S9" s="42">
        <v>520</v>
      </c>
      <c r="T9" s="42">
        <v>478</v>
      </c>
      <c r="U9" s="42">
        <v>517</v>
      </c>
      <c r="V9" s="42">
        <v>561</v>
      </c>
      <c r="W9" s="42">
        <v>193</v>
      </c>
      <c r="X9" s="42">
        <v>367</v>
      </c>
      <c r="Y9" s="42">
        <v>428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81</v>
      </c>
      <c r="J10" s="68">
        <v>86</v>
      </c>
      <c r="K10" s="68">
        <v>101</v>
      </c>
      <c r="L10" s="68">
        <v>109</v>
      </c>
      <c r="M10" s="68">
        <v>120</v>
      </c>
      <c r="N10" s="68">
        <v>107</v>
      </c>
      <c r="O10" s="68">
        <v>102</v>
      </c>
      <c r="P10" s="68">
        <v>106</v>
      </c>
      <c r="Q10" s="68">
        <v>111</v>
      </c>
      <c r="R10" s="42">
        <v>117</v>
      </c>
      <c r="S10" s="42">
        <v>111</v>
      </c>
      <c r="T10" s="42">
        <v>94</v>
      </c>
      <c r="U10" s="42">
        <v>95</v>
      </c>
      <c r="V10" s="42">
        <v>92</v>
      </c>
      <c r="W10" s="42">
        <v>21</v>
      </c>
      <c r="X10" s="42">
        <v>47</v>
      </c>
      <c r="Y10" s="42">
        <v>43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4</v>
      </c>
      <c r="J11" s="68">
        <v>3</v>
      </c>
      <c r="K11" s="68">
        <v>3</v>
      </c>
      <c r="L11" s="68">
        <v>2</v>
      </c>
      <c r="M11" s="68">
        <v>1</v>
      </c>
      <c r="N11" s="68">
        <v>1</v>
      </c>
      <c r="O11" s="68">
        <v>1</v>
      </c>
      <c r="P11" s="68">
        <v>1</v>
      </c>
      <c r="Q11" s="68">
        <v>1</v>
      </c>
      <c r="R11" s="42">
        <v>1</v>
      </c>
      <c r="S11" s="42">
        <v>2</v>
      </c>
      <c r="T11" s="42">
        <v>1</v>
      </c>
      <c r="U11" s="42">
        <v>1</v>
      </c>
      <c r="V11" s="42">
        <v>2</v>
      </c>
      <c r="W11" s="42">
        <v>1</v>
      </c>
      <c r="X11" s="42">
        <v>2</v>
      </c>
      <c r="Y11" s="42">
        <v>3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78</v>
      </c>
      <c r="J12" s="68">
        <v>83</v>
      </c>
      <c r="K12" s="68">
        <v>99</v>
      </c>
      <c r="L12" s="68">
        <v>107</v>
      </c>
      <c r="M12" s="68">
        <v>118</v>
      </c>
      <c r="N12" s="68">
        <v>106</v>
      </c>
      <c r="O12" s="68">
        <v>101</v>
      </c>
      <c r="P12" s="68">
        <v>105</v>
      </c>
      <c r="Q12" s="68">
        <v>110</v>
      </c>
      <c r="R12" s="42">
        <v>116</v>
      </c>
      <c r="S12" s="42">
        <v>109</v>
      </c>
      <c r="T12" s="42">
        <v>93</v>
      </c>
      <c r="U12" s="42">
        <v>93</v>
      </c>
      <c r="V12" s="42">
        <v>91</v>
      </c>
      <c r="W12" s="42">
        <v>20</v>
      </c>
      <c r="X12" s="42">
        <v>45</v>
      </c>
      <c r="Y12" s="42">
        <v>40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155</v>
      </c>
      <c r="J13" s="68">
        <v>166</v>
      </c>
      <c r="K13" s="68">
        <v>197</v>
      </c>
      <c r="L13" s="68">
        <v>213</v>
      </c>
      <c r="M13" s="68">
        <v>232</v>
      </c>
      <c r="N13" s="68">
        <v>252</v>
      </c>
      <c r="O13" s="68">
        <v>299</v>
      </c>
      <c r="P13" s="68">
        <v>352</v>
      </c>
      <c r="Q13" s="68">
        <v>367</v>
      </c>
      <c r="R13" s="42">
        <v>426</v>
      </c>
      <c r="S13" s="42">
        <v>409</v>
      </c>
      <c r="T13" s="42">
        <v>384</v>
      </c>
      <c r="U13" s="42">
        <v>422</v>
      </c>
      <c r="V13" s="42">
        <v>468</v>
      </c>
      <c r="W13" s="42">
        <v>172</v>
      </c>
      <c r="X13" s="42">
        <v>320</v>
      </c>
      <c r="Y13" s="42">
        <v>385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9</v>
      </c>
      <c r="J14" s="68">
        <v>10</v>
      </c>
      <c r="K14" s="68">
        <v>10</v>
      </c>
      <c r="L14" s="68">
        <v>10</v>
      </c>
      <c r="M14" s="68">
        <v>9</v>
      </c>
      <c r="N14" s="68">
        <v>8</v>
      </c>
      <c r="O14" s="68">
        <v>7</v>
      </c>
      <c r="P14" s="68">
        <v>7</v>
      </c>
      <c r="Q14" s="68">
        <v>7</v>
      </c>
      <c r="R14" s="42">
        <v>8</v>
      </c>
      <c r="S14" s="42">
        <v>10</v>
      </c>
      <c r="T14" s="42">
        <v>11</v>
      </c>
      <c r="U14" s="42">
        <v>12</v>
      </c>
      <c r="V14" s="42">
        <v>13</v>
      </c>
      <c r="W14" s="42">
        <v>3</v>
      </c>
      <c r="X14" s="42">
        <v>4</v>
      </c>
      <c r="Y14" s="42">
        <v>12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26</v>
      </c>
      <c r="J15" s="68">
        <v>27</v>
      </c>
      <c r="K15" s="68">
        <v>30</v>
      </c>
      <c r="L15" s="68">
        <v>31</v>
      </c>
      <c r="M15" s="68">
        <v>31</v>
      </c>
      <c r="N15" s="68">
        <v>33</v>
      </c>
      <c r="O15" s="68">
        <v>38</v>
      </c>
      <c r="P15" s="68">
        <v>46</v>
      </c>
      <c r="Q15" s="68">
        <v>51</v>
      </c>
      <c r="R15" s="42">
        <v>60</v>
      </c>
      <c r="S15" s="42">
        <v>65</v>
      </c>
      <c r="T15" s="42">
        <v>75</v>
      </c>
      <c r="U15" s="42">
        <v>82</v>
      </c>
      <c r="V15" s="42">
        <v>83</v>
      </c>
      <c r="W15" s="42">
        <v>66</v>
      </c>
      <c r="X15" s="42">
        <v>70</v>
      </c>
      <c r="Y15" s="42">
        <v>82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120</v>
      </c>
      <c r="J16" s="68">
        <v>129</v>
      </c>
      <c r="K16" s="68">
        <v>157</v>
      </c>
      <c r="L16" s="68">
        <v>172</v>
      </c>
      <c r="M16" s="68">
        <v>192</v>
      </c>
      <c r="N16" s="68">
        <v>210</v>
      </c>
      <c r="O16" s="68">
        <v>253</v>
      </c>
      <c r="P16" s="68">
        <v>299</v>
      </c>
      <c r="Q16" s="68">
        <v>308</v>
      </c>
      <c r="R16" s="42">
        <v>357</v>
      </c>
      <c r="S16" s="42">
        <v>334</v>
      </c>
      <c r="T16" s="42">
        <v>298</v>
      </c>
      <c r="U16" s="42">
        <v>329</v>
      </c>
      <c r="V16" s="42">
        <v>372</v>
      </c>
      <c r="W16" s="42">
        <v>103</v>
      </c>
      <c r="X16" s="42">
        <v>246</v>
      </c>
      <c r="Y16" s="42">
        <v>291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122</v>
      </c>
      <c r="J17" s="68">
        <v>146</v>
      </c>
      <c r="K17" s="68">
        <v>152</v>
      </c>
      <c r="L17" s="68">
        <v>123</v>
      </c>
      <c r="M17" s="68">
        <v>157</v>
      </c>
      <c r="N17" s="68">
        <v>151</v>
      </c>
      <c r="O17" s="68">
        <v>162</v>
      </c>
      <c r="P17" s="68">
        <v>180</v>
      </c>
      <c r="Q17" s="68">
        <v>212</v>
      </c>
      <c r="R17" s="42">
        <v>248</v>
      </c>
      <c r="S17" s="42">
        <v>203</v>
      </c>
      <c r="T17" s="42">
        <v>184</v>
      </c>
      <c r="U17" s="42">
        <v>194</v>
      </c>
      <c r="V17" s="42">
        <v>171</v>
      </c>
      <c r="W17" s="42">
        <v>53</v>
      </c>
      <c r="X17" s="42">
        <v>79</v>
      </c>
      <c r="Y17" s="42">
        <v>140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0.1117318435754191</v>
      </c>
      <c r="K19" s="89">
        <f t="shared" si="3"/>
        <v>0.13065326633165819</v>
      </c>
      <c r="L19" s="89">
        <f t="shared" si="3"/>
        <v>-1.1111111111111072E-2</v>
      </c>
      <c r="M19" s="89">
        <f t="shared" si="3"/>
        <v>0.14157303370786511</v>
      </c>
      <c r="N19" s="89">
        <f t="shared" si="3"/>
        <v>3.937007874015741E-3</v>
      </c>
      <c r="O19" s="89">
        <f t="shared" si="3"/>
        <v>0.10392156862745106</v>
      </c>
      <c r="P19" s="89">
        <f t="shared" si="3"/>
        <v>0.13321492007104796</v>
      </c>
      <c r="Q19" s="89">
        <f t="shared" si="3"/>
        <v>7.9937304075235138E-2</v>
      </c>
      <c r="R19" s="89">
        <f t="shared" si="3"/>
        <v>0.14804063860667638</v>
      </c>
      <c r="S19" s="89">
        <f t="shared" si="3"/>
        <v>-8.5967130214917864E-2</v>
      </c>
      <c r="T19" s="89">
        <f t="shared" si="3"/>
        <v>-8.4370677731673616E-2</v>
      </c>
      <c r="U19" s="89">
        <f t="shared" si="3"/>
        <v>7.4018126888217628E-2</v>
      </c>
      <c r="V19" s="89">
        <f t="shared" si="3"/>
        <v>2.9535864978903037E-2</v>
      </c>
      <c r="W19" s="89">
        <f t="shared" si="3"/>
        <v>-0.66393442622950816</v>
      </c>
      <c r="X19" s="89">
        <f t="shared" si="3"/>
        <v>0.81300813008130079</v>
      </c>
      <c r="Y19" s="89">
        <f t="shared" si="3"/>
        <v>0.27354260089686089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6.7796610169491567E-2</v>
      </c>
      <c r="K20" s="89">
        <f t="shared" si="3"/>
        <v>0.18253968253968256</v>
      </c>
      <c r="L20" s="89">
        <f t="shared" si="3"/>
        <v>8.0536912751677958E-2</v>
      </c>
      <c r="M20" s="89">
        <f t="shared" si="3"/>
        <v>9.0062111801242128E-2</v>
      </c>
      <c r="N20" s="89">
        <f t="shared" si="3"/>
        <v>2.2792022792022859E-2</v>
      </c>
      <c r="O20" s="89">
        <f t="shared" si="3"/>
        <v>0.11699164345403901</v>
      </c>
      <c r="P20" s="89">
        <f t="shared" si="3"/>
        <v>0.14214463840398994</v>
      </c>
      <c r="Q20" s="89">
        <f t="shared" si="3"/>
        <v>4.148471615720517E-2</v>
      </c>
      <c r="R20" s="89">
        <f t="shared" si="3"/>
        <v>0.13836477987421381</v>
      </c>
      <c r="S20" s="89">
        <f t="shared" si="3"/>
        <v>-4.2357274401473299E-2</v>
      </c>
      <c r="T20" s="89">
        <f t="shared" si="3"/>
        <v>-8.0769230769230815E-2</v>
      </c>
      <c r="U20" s="89">
        <f t="shared" si="3"/>
        <v>8.1589958158995834E-2</v>
      </c>
      <c r="V20" s="89">
        <f t="shared" si="3"/>
        <v>8.5106382978723305E-2</v>
      </c>
      <c r="W20" s="89">
        <f t="shared" si="3"/>
        <v>-0.6559714795008913</v>
      </c>
      <c r="X20" s="89">
        <f t="shared" si="3"/>
        <v>0.90155440414507781</v>
      </c>
      <c r="Y20" s="89">
        <f t="shared" si="3"/>
        <v>0.1662125340599454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6.1728395061728447E-2</v>
      </c>
      <c r="K21" s="89">
        <f t="shared" si="3"/>
        <v>0.17441860465116288</v>
      </c>
      <c r="L21" s="89">
        <f t="shared" si="3"/>
        <v>7.9207920792079278E-2</v>
      </c>
      <c r="M21" s="89">
        <f t="shared" si="3"/>
        <v>0.10091743119266061</v>
      </c>
      <c r="N21" s="89">
        <f t="shared" si="3"/>
        <v>-0.10833333333333328</v>
      </c>
      <c r="O21" s="89">
        <f t="shared" si="3"/>
        <v>-4.6728971962616828E-2</v>
      </c>
      <c r="P21" s="89">
        <f t="shared" si="3"/>
        <v>3.9215686274509887E-2</v>
      </c>
      <c r="Q21" s="89">
        <f t="shared" si="3"/>
        <v>4.7169811320754818E-2</v>
      </c>
      <c r="R21" s="89">
        <f t="shared" si="3"/>
        <v>5.4054054054053946E-2</v>
      </c>
      <c r="S21" s="89">
        <f t="shared" si="3"/>
        <v>-5.1282051282051322E-2</v>
      </c>
      <c r="T21" s="89">
        <f t="shared" si="3"/>
        <v>-0.15315315315315314</v>
      </c>
      <c r="U21" s="89">
        <f t="shared" si="3"/>
        <v>1.0638297872340496E-2</v>
      </c>
      <c r="V21" s="89">
        <f t="shared" si="3"/>
        <v>-3.157894736842104E-2</v>
      </c>
      <c r="W21" s="89">
        <f t="shared" si="3"/>
        <v>-0.77173913043478259</v>
      </c>
      <c r="X21" s="89">
        <f t="shared" si="3"/>
        <v>1.2380952380952381</v>
      </c>
      <c r="Y21" s="89">
        <f t="shared" si="3"/>
        <v>-8.5106382978723416E-2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7.0967741935483941E-2</v>
      </c>
      <c r="K22" s="89">
        <f t="shared" si="4"/>
        <v>0.18674698795180733</v>
      </c>
      <c r="L22" s="89">
        <f t="shared" si="4"/>
        <v>8.1218274111675148E-2</v>
      </c>
      <c r="M22" s="89">
        <f t="shared" si="4"/>
        <v>8.9201877934272256E-2</v>
      </c>
      <c r="N22" s="89">
        <f t="shared" si="4"/>
        <v>8.6206896551724199E-2</v>
      </c>
      <c r="O22" s="89">
        <f t="shared" si="4"/>
        <v>0.18650793650793651</v>
      </c>
      <c r="P22" s="89">
        <f t="shared" si="4"/>
        <v>0.17725752508361214</v>
      </c>
      <c r="Q22" s="89">
        <f t="shared" si="4"/>
        <v>4.2613636363636465E-2</v>
      </c>
      <c r="R22" s="89">
        <f t="shared" si="4"/>
        <v>0.1607629427792916</v>
      </c>
      <c r="S22" s="89">
        <f t="shared" si="4"/>
        <v>-3.9906103286384997E-2</v>
      </c>
      <c r="T22" s="89">
        <f t="shared" si="4"/>
        <v>-6.1124694376528121E-2</v>
      </c>
      <c r="U22" s="89">
        <f t="shared" si="4"/>
        <v>9.8958333333333259E-2</v>
      </c>
      <c r="V22" s="89">
        <f t="shared" si="4"/>
        <v>0.1090047393364928</v>
      </c>
      <c r="W22" s="89">
        <f t="shared" si="4"/>
        <v>-0.63247863247863245</v>
      </c>
      <c r="X22" s="89">
        <f t="shared" si="4"/>
        <v>0.86046511627906974</v>
      </c>
      <c r="Y22" s="89">
        <f t="shared" si="4"/>
        <v>0.203125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0.19672131147540983</v>
      </c>
      <c r="K23" s="89">
        <f t="shared" si="5"/>
        <v>4.1095890410958846E-2</v>
      </c>
      <c r="L23" s="89">
        <f t="shared" si="5"/>
        <v>-0.19078947368421051</v>
      </c>
      <c r="M23" s="89">
        <f t="shared" si="5"/>
        <v>0.27642276422764223</v>
      </c>
      <c r="N23" s="89">
        <f t="shared" si="5"/>
        <v>-3.8216560509554132E-2</v>
      </c>
      <c r="O23" s="89">
        <f t="shared" si="5"/>
        <v>7.2847682119205226E-2</v>
      </c>
      <c r="P23" s="89">
        <f t="shared" si="5"/>
        <v>0.11111111111111116</v>
      </c>
      <c r="Q23" s="89">
        <f t="shared" si="5"/>
        <v>0.17777777777777781</v>
      </c>
      <c r="R23" s="89">
        <f t="shared" si="5"/>
        <v>0.16981132075471694</v>
      </c>
      <c r="S23" s="89">
        <f t="shared" si="5"/>
        <v>-0.18145161290322576</v>
      </c>
      <c r="T23" s="89">
        <f t="shared" si="5"/>
        <v>-9.3596059113300489E-2</v>
      </c>
      <c r="U23" s="89">
        <f t="shared" si="5"/>
        <v>5.4347826086956541E-2</v>
      </c>
      <c r="V23" s="89">
        <f t="shared" si="5"/>
        <v>-0.11855670103092786</v>
      </c>
      <c r="W23" s="89">
        <f t="shared" si="5"/>
        <v>-0.69005847953216382</v>
      </c>
      <c r="X23" s="89">
        <f t="shared" si="5"/>
        <v>0.49056603773584895</v>
      </c>
      <c r="Y23" s="89">
        <f t="shared" si="5"/>
        <v>0.77215189873417711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9.0909090909090912E-2</v>
      </c>
      <c r="J25" s="89">
        <f t="shared" si="6"/>
        <v>8.0501618122977348E-2</v>
      </c>
      <c r="K25" s="89">
        <f t="shared" si="6"/>
        <v>7.0060719290051379E-2</v>
      </c>
      <c r="L25" s="89">
        <f t="shared" si="6"/>
        <v>7.4915824915824922E-2</v>
      </c>
      <c r="M25" s="89">
        <f t="shared" si="6"/>
        <v>6.5304023653425886E-2</v>
      </c>
      <c r="N25" s="89">
        <f t="shared" si="6"/>
        <v>5.1287208366854388E-2</v>
      </c>
      <c r="O25" s="89">
        <f t="shared" si="6"/>
        <v>4.8123771262501065E-2</v>
      </c>
      <c r="P25" s="89">
        <f t="shared" si="6"/>
        <v>5.0820455631671181E-2</v>
      </c>
      <c r="Q25" s="89">
        <f t="shared" si="6"/>
        <v>5.628625112327424E-2</v>
      </c>
      <c r="R25" s="89">
        <f t="shared" si="6"/>
        <v>7.9858657243816258E-2</v>
      </c>
      <c r="S25" s="89">
        <f t="shared" si="6"/>
        <v>8.851616062683644E-2</v>
      </c>
      <c r="T25" s="89">
        <f t="shared" si="6"/>
        <v>7.8241342630894689E-2</v>
      </c>
      <c r="U25" s="89">
        <f t="shared" si="6"/>
        <v>7.7704918032786882E-2</v>
      </c>
      <c r="V25" s="89">
        <f t="shared" si="6"/>
        <v>6.6478975569884663E-2</v>
      </c>
      <c r="W25" s="89">
        <f t="shared" ref="W25:X25" si="7">W8/W5</f>
        <v>2.6095258300625861E-2</v>
      </c>
      <c r="X25" s="89">
        <f t="shared" si="7"/>
        <v>4.3145980458546965E-2</v>
      </c>
      <c r="Y25" s="89">
        <f t="shared" ref="Y25" si="8">Y8/Y5</f>
        <v>3.9148114963126333E-2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0.2825572217837411</v>
      </c>
      <c r="J26" s="89">
        <f t="shared" si="9"/>
        <v>0.31462450592885377</v>
      </c>
      <c r="K26" s="89">
        <f t="shared" si="9"/>
        <v>0.29392553886348793</v>
      </c>
      <c r="L26" s="89">
        <f t="shared" si="9"/>
        <v>0.27167277167277165</v>
      </c>
      <c r="M26" s="89">
        <f t="shared" si="9"/>
        <v>0.29534883720930233</v>
      </c>
      <c r="N26" s="89">
        <f t="shared" si="9"/>
        <v>0.30035335689045939</v>
      </c>
      <c r="O26" s="89">
        <f t="shared" si="9"/>
        <v>0.30010660980810233</v>
      </c>
      <c r="P26" s="89">
        <f t="shared" si="9"/>
        <v>0.31979949874686719</v>
      </c>
      <c r="Q26" s="89">
        <f t="shared" si="9"/>
        <v>0.3276271992391821</v>
      </c>
      <c r="R26" s="89">
        <f t="shared" si="9"/>
        <v>0.35249554367201424</v>
      </c>
      <c r="S26" s="89">
        <f t="shared" si="9"/>
        <v>0.3441218467396478</v>
      </c>
      <c r="T26" s="89">
        <f t="shared" si="9"/>
        <v>0.30366972477064219</v>
      </c>
      <c r="U26" s="89">
        <f t="shared" si="9"/>
        <v>0.29247223364870423</v>
      </c>
      <c r="V26" s="89">
        <f t="shared" si="9"/>
        <v>0.20998278829604131</v>
      </c>
      <c r="W26" s="89">
        <f t="shared" ref="W26:X26" si="10">W8/W7</f>
        <v>6.514830508474577E-2</v>
      </c>
      <c r="X26" s="89">
        <f t="shared" si="10"/>
        <v>0.19340849956634865</v>
      </c>
      <c r="Y26" s="89">
        <f t="shared" ref="Y26" si="11">Y8/Y7</f>
        <v>0.21779141104294478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7.2625698324022353E-2</v>
      </c>
      <c r="J28" s="89">
        <f t="shared" si="12"/>
        <v>6.78391959798995E-2</v>
      </c>
      <c r="K28" s="89">
        <f t="shared" si="12"/>
        <v>6.6666666666666666E-2</v>
      </c>
      <c r="L28" s="89">
        <f t="shared" si="12"/>
        <v>6.9662921348314602E-2</v>
      </c>
      <c r="M28" s="89">
        <f t="shared" si="12"/>
        <v>6.1023622047244097E-2</v>
      </c>
      <c r="N28" s="89">
        <f t="shared" si="12"/>
        <v>6.4705882352941183E-2</v>
      </c>
      <c r="O28" s="89">
        <f t="shared" si="12"/>
        <v>6.7495559502664296E-2</v>
      </c>
      <c r="P28" s="89">
        <f t="shared" si="12"/>
        <v>7.2100313479623826E-2</v>
      </c>
      <c r="Q28" s="89">
        <f t="shared" si="12"/>
        <v>7.4020319303338175E-2</v>
      </c>
      <c r="R28" s="89">
        <f t="shared" si="12"/>
        <v>7.5853350189633378E-2</v>
      </c>
      <c r="S28" s="89">
        <f t="shared" si="12"/>
        <v>8.9903181189488243E-2</v>
      </c>
      <c r="T28" s="89">
        <f t="shared" si="12"/>
        <v>0.11329305135951662</v>
      </c>
      <c r="U28" s="89">
        <f t="shared" si="12"/>
        <v>0.11533052039381153</v>
      </c>
      <c r="V28" s="89">
        <f t="shared" si="12"/>
        <v>0.1133879781420765</v>
      </c>
      <c r="W28" s="89">
        <f t="shared" ref="W28:X28" si="13">W15/W8</f>
        <v>0.26829268292682928</v>
      </c>
      <c r="X28" s="89">
        <f t="shared" si="13"/>
        <v>0.15695067264573992</v>
      </c>
      <c r="Y28" s="89">
        <f t="shared" ref="Y28" si="14">Y15/Y8</f>
        <v>0.14436619718309859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0.22625698324022347</v>
      </c>
      <c r="J29" s="89">
        <f t="shared" si="15"/>
        <v>0.21608040201005024</v>
      </c>
      <c r="K29" s="89">
        <f t="shared" si="15"/>
        <v>0.22444444444444445</v>
      </c>
      <c r="L29" s="89">
        <f t="shared" si="15"/>
        <v>0.24494382022471911</v>
      </c>
      <c r="M29" s="89">
        <f t="shared" si="15"/>
        <v>0.23622047244094488</v>
      </c>
      <c r="N29" s="89">
        <f t="shared" si="15"/>
        <v>0.20980392156862746</v>
      </c>
      <c r="O29" s="89">
        <f t="shared" si="15"/>
        <v>0.18117229129662521</v>
      </c>
      <c r="P29" s="89">
        <f t="shared" si="15"/>
        <v>0.16614420062695925</v>
      </c>
      <c r="Q29" s="89">
        <f t="shared" si="15"/>
        <v>0.16110304789550073</v>
      </c>
      <c r="R29" s="89">
        <f t="shared" si="15"/>
        <v>0.14791403286978508</v>
      </c>
      <c r="S29" s="89">
        <f t="shared" si="15"/>
        <v>0.15352697095435686</v>
      </c>
      <c r="T29" s="89">
        <f t="shared" si="15"/>
        <v>0.1419939577039275</v>
      </c>
      <c r="U29" s="89">
        <f t="shared" si="15"/>
        <v>0.13361462728551335</v>
      </c>
      <c r="V29" s="89">
        <f t="shared" si="15"/>
        <v>0.12568306010928962</v>
      </c>
      <c r="W29" s="89">
        <f t="shared" ref="W29:X29" si="16">W10/W8</f>
        <v>8.5365853658536592E-2</v>
      </c>
      <c r="X29" s="89">
        <f t="shared" si="16"/>
        <v>0.10538116591928251</v>
      </c>
      <c r="Y29" s="89">
        <f t="shared" ref="Y29" si="17">Y10/Y8</f>
        <v>7.5704225352112672E-2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1695</v>
      </c>
      <c r="J32" s="42">
        <v>1817</v>
      </c>
      <c r="K32" s="42">
        <v>2167</v>
      </c>
      <c r="L32" s="42">
        <v>2057</v>
      </c>
      <c r="M32" s="42">
        <v>2286</v>
      </c>
      <c r="N32" s="42">
        <v>2543</v>
      </c>
      <c r="O32" s="42">
        <v>3039</v>
      </c>
      <c r="P32" s="42">
        <v>3111</v>
      </c>
      <c r="Q32" s="42">
        <v>3413</v>
      </c>
      <c r="R32" s="42">
        <v>3191</v>
      </c>
      <c r="S32" s="42">
        <v>2804</v>
      </c>
      <c r="T32" s="42">
        <v>2769</v>
      </c>
      <c r="U32" s="42">
        <v>2207</v>
      </c>
      <c r="V32" s="42">
        <v>2583</v>
      </c>
      <c r="W32" s="42">
        <v>1695</v>
      </c>
      <c r="X32" s="42">
        <v>2209</v>
      </c>
      <c r="Y32" s="42">
        <v>2972</v>
      </c>
    </row>
    <row r="33" spans="1:25" x14ac:dyDescent="0.3">
      <c r="A33" s="16" t="s">
        <v>116</v>
      </c>
      <c r="B33" s="42">
        <v>372</v>
      </c>
      <c r="C33" s="42">
        <v>320</v>
      </c>
      <c r="D33" s="42">
        <v>308</v>
      </c>
      <c r="E33" s="42">
        <v>314</v>
      </c>
      <c r="F33" s="68">
        <v>324</v>
      </c>
      <c r="G33" s="68">
        <v>340</v>
      </c>
      <c r="H33" s="68">
        <v>357</v>
      </c>
      <c r="I33" s="68">
        <v>411</v>
      </c>
      <c r="J33" s="68">
        <v>405</v>
      </c>
      <c r="K33" s="68">
        <v>432</v>
      </c>
      <c r="L33" s="68">
        <v>340</v>
      </c>
      <c r="M33" s="68">
        <v>429</v>
      </c>
      <c r="N33" s="68">
        <v>449</v>
      </c>
      <c r="O33" s="68">
        <v>594</v>
      </c>
      <c r="P33" s="68">
        <v>495</v>
      </c>
      <c r="Q33" s="68">
        <v>470</v>
      </c>
      <c r="R33" s="42">
        <v>437</v>
      </c>
      <c r="S33" s="42">
        <v>435</v>
      </c>
      <c r="T33" s="42">
        <v>466</v>
      </c>
      <c r="U33" s="42">
        <v>453</v>
      </c>
      <c r="V33" s="42">
        <v>472</v>
      </c>
      <c r="W33" s="42">
        <v>725</v>
      </c>
      <c r="X33" s="42">
        <v>790</v>
      </c>
      <c r="Y33" s="42">
        <v>572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1283</v>
      </c>
      <c r="J34" s="68">
        <v>1412</v>
      </c>
      <c r="K34" s="68">
        <v>1735</v>
      </c>
      <c r="L34" s="68">
        <v>1716</v>
      </c>
      <c r="M34" s="68">
        <v>1857</v>
      </c>
      <c r="N34" s="68">
        <v>2094</v>
      </c>
      <c r="O34" s="68">
        <v>2445</v>
      </c>
      <c r="P34" s="68">
        <v>2617</v>
      </c>
      <c r="Q34" s="42">
        <v>2944</v>
      </c>
      <c r="R34" s="42">
        <v>2754</v>
      </c>
      <c r="S34" s="42">
        <v>2369</v>
      </c>
      <c r="T34" s="42">
        <v>2303</v>
      </c>
      <c r="U34" s="42">
        <v>1754</v>
      </c>
      <c r="V34" s="42">
        <v>2111</v>
      </c>
      <c r="W34" s="42">
        <v>970</v>
      </c>
      <c r="X34" s="42">
        <v>1419</v>
      </c>
      <c r="Y34" s="42">
        <v>2400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1123</v>
      </c>
      <c r="J35" s="3">
        <f t="shared" si="18"/>
        <v>1215</v>
      </c>
      <c r="K35" s="3">
        <f t="shared" si="18"/>
        <v>1537</v>
      </c>
      <c r="L35" s="3">
        <f t="shared" si="18"/>
        <v>1545</v>
      </c>
      <c r="M35" s="3">
        <f t="shared" si="18"/>
        <v>1667</v>
      </c>
      <c r="N35" s="3">
        <f t="shared" si="18"/>
        <v>1877</v>
      </c>
      <c r="O35" s="3">
        <f t="shared" si="18"/>
        <v>2245</v>
      </c>
      <c r="P35" s="3">
        <f t="shared" si="18"/>
        <v>2390</v>
      </c>
      <c r="Q35" s="3">
        <f t="shared" si="18"/>
        <v>2699</v>
      </c>
      <c r="R35" s="3">
        <f t="shared" si="18"/>
        <v>2483</v>
      </c>
      <c r="S35" s="3">
        <f t="shared" si="18"/>
        <v>2132</v>
      </c>
      <c r="T35" s="3">
        <f t="shared" si="18"/>
        <v>1459</v>
      </c>
      <c r="U35" s="3">
        <f t="shared" si="18"/>
        <v>1508</v>
      </c>
      <c r="V35" s="3">
        <f t="shared" si="18"/>
        <v>1739</v>
      </c>
      <c r="W35" s="3">
        <f t="shared" ref="W35:X35" si="19">W36+W44</f>
        <v>524</v>
      </c>
      <c r="X35" s="3">
        <f t="shared" si="19"/>
        <v>903</v>
      </c>
      <c r="Y35" s="3">
        <f t="shared" ref="Y35" si="20">Y36+Y44</f>
        <v>1866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314</v>
      </c>
      <c r="J36" s="68">
        <v>347</v>
      </c>
      <c r="K36" s="68">
        <v>435</v>
      </c>
      <c r="L36" s="68">
        <v>461</v>
      </c>
      <c r="M36" s="68">
        <v>417</v>
      </c>
      <c r="N36" s="68">
        <v>418</v>
      </c>
      <c r="O36" s="68">
        <v>435</v>
      </c>
      <c r="P36" s="68">
        <v>444</v>
      </c>
      <c r="Q36" s="68">
        <v>456</v>
      </c>
      <c r="R36" s="42">
        <v>463</v>
      </c>
      <c r="S36" s="42">
        <v>485</v>
      </c>
      <c r="T36" s="42">
        <v>457</v>
      </c>
      <c r="U36" s="42">
        <v>486</v>
      </c>
      <c r="V36" s="42">
        <v>424</v>
      </c>
      <c r="W36" s="42">
        <v>122</v>
      </c>
      <c r="X36" s="42">
        <v>258</v>
      </c>
      <c r="Y36" s="42">
        <v>497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70</v>
      </c>
      <c r="J37" s="68">
        <v>69</v>
      </c>
      <c r="K37" s="68">
        <v>72</v>
      </c>
      <c r="L37" s="68">
        <v>74</v>
      </c>
      <c r="M37" s="68">
        <v>69</v>
      </c>
      <c r="N37" s="68">
        <v>74</v>
      </c>
      <c r="O37" s="68">
        <v>81</v>
      </c>
      <c r="P37" s="68">
        <v>83</v>
      </c>
      <c r="Q37" s="68">
        <v>87</v>
      </c>
      <c r="R37" s="42">
        <v>86</v>
      </c>
      <c r="S37" s="42">
        <v>78</v>
      </c>
      <c r="T37" s="42">
        <v>64</v>
      </c>
      <c r="U37" s="42">
        <v>64</v>
      </c>
      <c r="V37" s="42">
        <v>50</v>
      </c>
      <c r="W37" s="42">
        <v>15</v>
      </c>
      <c r="X37" s="42">
        <v>25</v>
      </c>
      <c r="Y37" s="42">
        <v>39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3</v>
      </c>
      <c r="J38" s="68">
        <v>4</v>
      </c>
      <c r="K38" s="68">
        <v>4</v>
      </c>
      <c r="L38" s="68">
        <v>4</v>
      </c>
      <c r="M38" s="68">
        <v>4</v>
      </c>
      <c r="N38" s="68">
        <v>4</v>
      </c>
      <c r="O38" s="68">
        <v>4</v>
      </c>
      <c r="P38" s="68">
        <v>4</v>
      </c>
      <c r="Q38" s="68">
        <v>4</v>
      </c>
      <c r="R38" s="42">
        <v>4</v>
      </c>
      <c r="S38" s="42">
        <v>4</v>
      </c>
      <c r="T38" s="42">
        <v>5</v>
      </c>
      <c r="U38" s="42">
        <v>5</v>
      </c>
      <c r="V38" s="42">
        <v>5</v>
      </c>
      <c r="W38" s="42">
        <v>5</v>
      </c>
      <c r="X38" s="42">
        <v>5</v>
      </c>
      <c r="Y38" s="42">
        <v>5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67</v>
      </c>
      <c r="J39" s="68">
        <v>65</v>
      </c>
      <c r="K39" s="68">
        <v>68</v>
      </c>
      <c r="L39" s="68">
        <v>71</v>
      </c>
      <c r="M39" s="68">
        <v>65</v>
      </c>
      <c r="N39" s="68">
        <v>70</v>
      </c>
      <c r="O39" s="68">
        <v>77</v>
      </c>
      <c r="P39" s="68">
        <v>79</v>
      </c>
      <c r="Q39" s="68">
        <v>83</v>
      </c>
      <c r="R39" s="42">
        <v>82</v>
      </c>
      <c r="S39" s="42">
        <v>73</v>
      </c>
      <c r="T39" s="42">
        <v>60</v>
      </c>
      <c r="U39" s="42">
        <v>59</v>
      </c>
      <c r="V39" s="42">
        <v>45</v>
      </c>
      <c r="W39" s="42">
        <v>11</v>
      </c>
      <c r="X39" s="42">
        <v>21</v>
      </c>
      <c r="Y39" s="42">
        <v>34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243</v>
      </c>
      <c r="J40" s="68">
        <v>279</v>
      </c>
      <c r="K40" s="68">
        <v>364</v>
      </c>
      <c r="L40" s="68">
        <v>386</v>
      </c>
      <c r="M40" s="68">
        <v>349</v>
      </c>
      <c r="N40" s="68">
        <v>344</v>
      </c>
      <c r="O40" s="68">
        <v>355</v>
      </c>
      <c r="P40" s="68">
        <v>360</v>
      </c>
      <c r="Q40" s="68">
        <v>369</v>
      </c>
      <c r="R40" s="42">
        <v>377</v>
      </c>
      <c r="S40" s="42">
        <v>407</v>
      </c>
      <c r="T40" s="42">
        <v>393</v>
      </c>
      <c r="U40" s="42">
        <v>421</v>
      </c>
      <c r="V40" s="42">
        <v>374</v>
      </c>
      <c r="W40" s="42">
        <v>106</v>
      </c>
      <c r="X40" s="42">
        <v>233</v>
      </c>
      <c r="Y40" s="42">
        <v>458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2</v>
      </c>
      <c r="K41" s="68">
        <v>2</v>
      </c>
      <c r="L41" s="68">
        <v>3</v>
      </c>
      <c r="M41" s="68">
        <v>3</v>
      </c>
      <c r="N41" s="68">
        <v>3</v>
      </c>
      <c r="O41" s="68">
        <v>4</v>
      </c>
      <c r="P41" s="68">
        <v>4</v>
      </c>
      <c r="Q41" s="68">
        <v>4</v>
      </c>
      <c r="R41" s="42">
        <v>5</v>
      </c>
      <c r="S41" s="42">
        <v>5</v>
      </c>
      <c r="T41" s="42">
        <v>5</v>
      </c>
      <c r="U41" s="42">
        <v>5</v>
      </c>
      <c r="V41" s="42">
        <v>6</v>
      </c>
      <c r="W41" s="42">
        <v>2</v>
      </c>
      <c r="X41" s="42">
        <v>3</v>
      </c>
      <c r="Y41" s="42">
        <v>5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7</v>
      </c>
      <c r="J42" s="68">
        <v>6</v>
      </c>
      <c r="K42" s="68">
        <v>10</v>
      </c>
      <c r="L42" s="68">
        <v>13</v>
      </c>
      <c r="M42" s="68">
        <v>13</v>
      </c>
      <c r="N42" s="68">
        <v>13</v>
      </c>
      <c r="O42" s="68">
        <v>15</v>
      </c>
      <c r="P42" s="68">
        <v>19</v>
      </c>
      <c r="Q42" s="68">
        <v>22</v>
      </c>
      <c r="R42" s="42">
        <v>38</v>
      </c>
      <c r="S42" s="42">
        <v>72</v>
      </c>
      <c r="T42" s="42">
        <v>64</v>
      </c>
      <c r="U42" s="42">
        <v>52</v>
      </c>
      <c r="V42" s="42">
        <v>47</v>
      </c>
      <c r="W42" s="42">
        <v>13</v>
      </c>
      <c r="X42" s="42">
        <v>20</v>
      </c>
      <c r="Y42" s="42">
        <v>26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234</v>
      </c>
      <c r="J43" s="68">
        <v>271</v>
      </c>
      <c r="K43" s="68">
        <v>351</v>
      </c>
      <c r="L43" s="68">
        <v>371</v>
      </c>
      <c r="M43" s="68">
        <v>333</v>
      </c>
      <c r="N43" s="68">
        <v>328</v>
      </c>
      <c r="O43" s="68">
        <v>336</v>
      </c>
      <c r="P43" s="68">
        <v>337</v>
      </c>
      <c r="Q43" s="68">
        <v>343</v>
      </c>
      <c r="R43" s="42">
        <v>335</v>
      </c>
      <c r="S43" s="42">
        <v>330</v>
      </c>
      <c r="T43" s="42">
        <v>323</v>
      </c>
      <c r="U43" s="42">
        <v>364</v>
      </c>
      <c r="V43" s="42">
        <v>322</v>
      </c>
      <c r="W43" s="42">
        <v>92</v>
      </c>
      <c r="X43" s="42">
        <v>210</v>
      </c>
      <c r="Y43" s="42">
        <v>427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809</v>
      </c>
      <c r="J44" s="68">
        <v>868</v>
      </c>
      <c r="K44" s="68">
        <v>1102</v>
      </c>
      <c r="L44" s="68">
        <v>1084</v>
      </c>
      <c r="M44" s="68">
        <v>1250</v>
      </c>
      <c r="N44" s="68">
        <v>1459</v>
      </c>
      <c r="O44" s="68">
        <v>1810</v>
      </c>
      <c r="P44" s="68">
        <v>1946</v>
      </c>
      <c r="Q44" s="68">
        <v>2243</v>
      </c>
      <c r="R44" s="42">
        <v>2020</v>
      </c>
      <c r="S44" s="42">
        <v>1647</v>
      </c>
      <c r="T44" s="42">
        <v>1002</v>
      </c>
      <c r="U44" s="42">
        <v>1022</v>
      </c>
      <c r="V44" s="42">
        <v>1315</v>
      </c>
      <c r="W44" s="42">
        <v>402</v>
      </c>
      <c r="X44" s="42">
        <v>645</v>
      </c>
      <c r="Y44" s="42">
        <v>1369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8.1923419412288423E-2</v>
      </c>
      <c r="K46" s="65">
        <f t="shared" si="21"/>
        <v>0.26502057613168728</v>
      </c>
      <c r="L46" s="65">
        <f t="shared" si="21"/>
        <v>5.2049446974626878E-3</v>
      </c>
      <c r="M46" s="65">
        <f t="shared" si="21"/>
        <v>7.8964401294498332E-2</v>
      </c>
      <c r="N46" s="65">
        <f t="shared" si="21"/>
        <v>0.12597480503899217</v>
      </c>
      <c r="O46" s="65">
        <f t="shared" si="21"/>
        <v>0.19605753862546615</v>
      </c>
      <c r="P46" s="65">
        <f t="shared" si="21"/>
        <v>6.4587973273942056E-2</v>
      </c>
      <c r="Q46" s="65">
        <f t="shared" si="21"/>
        <v>0.12928870292887029</v>
      </c>
      <c r="R46" s="65">
        <f t="shared" si="21"/>
        <v>-8.0029640607632402E-2</v>
      </c>
      <c r="S46" s="65">
        <f t="shared" si="21"/>
        <v>-0.1413612565445026</v>
      </c>
      <c r="T46" s="65">
        <f t="shared" si="21"/>
        <v>-0.31566604127579734</v>
      </c>
      <c r="U46" s="65">
        <f t="shared" si="21"/>
        <v>3.358464701850572E-2</v>
      </c>
      <c r="V46" s="65">
        <f t="shared" si="21"/>
        <v>0.15318302387267901</v>
      </c>
      <c r="W46" s="65">
        <f t="shared" si="21"/>
        <v>-0.69867740080506036</v>
      </c>
      <c r="X46" s="65">
        <f t="shared" si="21"/>
        <v>0.7232824427480915</v>
      </c>
      <c r="Y46" s="65">
        <f t="shared" si="21"/>
        <v>1.0664451827242525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0.10509554140127397</v>
      </c>
      <c r="K47" s="65">
        <f t="shared" si="21"/>
        <v>0.25360230547550433</v>
      </c>
      <c r="L47" s="65">
        <f t="shared" si="21"/>
        <v>5.9770114942528707E-2</v>
      </c>
      <c r="M47" s="65">
        <f t="shared" si="21"/>
        <v>-9.544468546637741E-2</v>
      </c>
      <c r="N47" s="65">
        <f t="shared" si="21"/>
        <v>2.3980815347721673E-3</v>
      </c>
      <c r="O47" s="65">
        <f t="shared" si="21"/>
        <v>4.0669856459330189E-2</v>
      </c>
      <c r="P47" s="65">
        <f t="shared" si="21"/>
        <v>2.0689655172413834E-2</v>
      </c>
      <c r="Q47" s="65">
        <f t="shared" si="21"/>
        <v>2.7027027027026973E-2</v>
      </c>
      <c r="R47" s="65">
        <f t="shared" si="21"/>
        <v>1.5350877192982448E-2</v>
      </c>
      <c r="S47" s="65">
        <f t="shared" si="21"/>
        <v>4.7516198704103729E-2</v>
      </c>
      <c r="T47" s="65">
        <f t="shared" si="21"/>
        <v>-5.7731958762886615E-2</v>
      </c>
      <c r="U47" s="65">
        <f t="shared" si="21"/>
        <v>6.3457330415754853E-2</v>
      </c>
      <c r="V47" s="65">
        <f t="shared" si="21"/>
        <v>-0.12757201646090532</v>
      </c>
      <c r="W47" s="65">
        <f t="shared" si="21"/>
        <v>-0.71226415094339623</v>
      </c>
      <c r="X47" s="65">
        <f t="shared" si="21"/>
        <v>1.1147540983606556</v>
      </c>
      <c r="Y47" s="65">
        <f t="shared" si="21"/>
        <v>0.92635658914728691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-1.4285714285714235E-2</v>
      </c>
      <c r="K48" s="65">
        <f t="shared" si="21"/>
        <v>4.3478260869565188E-2</v>
      </c>
      <c r="L48" s="65">
        <f t="shared" si="21"/>
        <v>2.7777777777777679E-2</v>
      </c>
      <c r="M48" s="65">
        <f t="shared" si="21"/>
        <v>-6.7567567567567544E-2</v>
      </c>
      <c r="N48" s="65">
        <f t="shared" si="21"/>
        <v>7.2463768115942129E-2</v>
      </c>
      <c r="O48" s="65">
        <f t="shared" si="21"/>
        <v>9.4594594594594517E-2</v>
      </c>
      <c r="P48" s="65">
        <f t="shared" si="21"/>
        <v>2.4691358024691468E-2</v>
      </c>
      <c r="Q48" s="65">
        <f t="shared" si="21"/>
        <v>4.8192771084337283E-2</v>
      </c>
      <c r="R48" s="65">
        <f t="shared" si="21"/>
        <v>-1.1494252873563204E-2</v>
      </c>
      <c r="S48" s="65">
        <f t="shared" si="21"/>
        <v>-9.3023255813953543E-2</v>
      </c>
      <c r="T48" s="65">
        <f t="shared" si="21"/>
        <v>-0.17948717948717952</v>
      </c>
      <c r="U48" s="65">
        <f t="shared" si="21"/>
        <v>0</v>
      </c>
      <c r="V48" s="65">
        <f t="shared" si="21"/>
        <v>-0.21875</v>
      </c>
      <c r="W48" s="65">
        <f t="shared" si="21"/>
        <v>-0.7</v>
      </c>
      <c r="X48" s="65">
        <f t="shared" si="21"/>
        <v>0.66666666666666674</v>
      </c>
      <c r="Y48" s="65">
        <f t="shared" si="21"/>
        <v>0.56000000000000005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0.14814814814814814</v>
      </c>
      <c r="K49" s="65">
        <f t="shared" si="22"/>
        <v>0.3046594982078854</v>
      </c>
      <c r="L49" s="65">
        <f t="shared" si="22"/>
        <v>6.0439560439560447E-2</v>
      </c>
      <c r="M49" s="65">
        <f t="shared" si="22"/>
        <v>-9.5854922279792754E-2</v>
      </c>
      <c r="N49" s="65">
        <f t="shared" si="22"/>
        <v>-1.4326647564469885E-2</v>
      </c>
      <c r="O49" s="65">
        <f t="shared" si="22"/>
        <v>3.1976744186046568E-2</v>
      </c>
      <c r="P49" s="65">
        <f t="shared" si="22"/>
        <v>1.4084507042253502E-2</v>
      </c>
      <c r="Q49" s="65">
        <f t="shared" si="22"/>
        <v>2.4999999999999911E-2</v>
      </c>
      <c r="R49" s="65">
        <f t="shared" si="22"/>
        <v>2.1680216802167918E-2</v>
      </c>
      <c r="S49" s="65">
        <f t="shared" si="22"/>
        <v>7.9575596816976235E-2</v>
      </c>
      <c r="T49" s="65">
        <f t="shared" si="22"/>
        <v>-3.4398034398034349E-2</v>
      </c>
      <c r="U49" s="65">
        <f t="shared" si="22"/>
        <v>7.1246819338422362E-2</v>
      </c>
      <c r="V49" s="65">
        <f t="shared" si="22"/>
        <v>-0.11163895486935871</v>
      </c>
      <c r="W49" s="65">
        <f t="shared" si="22"/>
        <v>-0.71657754010695185</v>
      </c>
      <c r="X49" s="65">
        <f t="shared" si="22"/>
        <v>1.1981132075471699</v>
      </c>
      <c r="Y49" s="65">
        <f t="shared" si="22"/>
        <v>0.96566523605150212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7.2929542645240986E-2</v>
      </c>
      <c r="K50" s="88">
        <f t="shared" si="23"/>
        <v>0.26958525345622131</v>
      </c>
      <c r="L50" s="88">
        <f t="shared" si="23"/>
        <v>-1.6333938294010864E-2</v>
      </c>
      <c r="M50" s="88">
        <f t="shared" si="23"/>
        <v>0.15313653136531369</v>
      </c>
      <c r="N50" s="88">
        <f t="shared" si="23"/>
        <v>0.16720000000000002</v>
      </c>
      <c r="O50" s="88">
        <f t="shared" si="23"/>
        <v>0.2405757368060315</v>
      </c>
      <c r="P50" s="88">
        <f t="shared" si="23"/>
        <v>7.5138121546961312E-2</v>
      </c>
      <c r="Q50" s="88">
        <f t="shared" si="23"/>
        <v>0.15262076053442963</v>
      </c>
      <c r="R50" s="88">
        <f t="shared" si="23"/>
        <v>-9.9420419081587164E-2</v>
      </c>
      <c r="S50" s="88">
        <f t="shared" si="23"/>
        <v>-0.18465346534653471</v>
      </c>
      <c r="T50" s="88">
        <f t="shared" si="23"/>
        <v>-0.39162112932604731</v>
      </c>
      <c r="U50" s="88">
        <f t="shared" si="23"/>
        <v>1.9960079840319445E-2</v>
      </c>
      <c r="V50" s="88">
        <f t="shared" si="23"/>
        <v>0.28669275929549909</v>
      </c>
      <c r="W50" s="88">
        <f t="shared" si="23"/>
        <v>-0.69429657794676802</v>
      </c>
      <c r="X50" s="88">
        <f t="shared" si="23"/>
        <v>0.60447761194029859</v>
      </c>
      <c r="Y50" s="88">
        <f t="shared" si="23"/>
        <v>1.1224806201550388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0.66253687315634213</v>
      </c>
      <c r="J52" s="65">
        <f t="shared" si="24"/>
        <v>0.6686846450192625</v>
      </c>
      <c r="K52" s="65">
        <f t="shared" si="24"/>
        <v>0.70927549607752649</v>
      </c>
      <c r="L52" s="65">
        <f t="shared" si="24"/>
        <v>0.75109382596013607</v>
      </c>
      <c r="M52" s="65">
        <f t="shared" si="24"/>
        <v>0.7292213473315835</v>
      </c>
      <c r="N52" s="65">
        <f t="shared" si="24"/>
        <v>0.73810460086511998</v>
      </c>
      <c r="O52" s="65">
        <f t="shared" si="24"/>
        <v>0.7387298453438631</v>
      </c>
      <c r="P52" s="65">
        <f t="shared" si="24"/>
        <v>0.76824172291867565</v>
      </c>
      <c r="Q52" s="65">
        <f t="shared" si="24"/>
        <v>0.79079988280105484</v>
      </c>
      <c r="R52" s="65">
        <f t="shared" si="24"/>
        <v>0.77812597931682859</v>
      </c>
      <c r="S52" s="65">
        <f t="shared" si="24"/>
        <v>0.76034236804564903</v>
      </c>
      <c r="T52" s="65">
        <f t="shared" si="24"/>
        <v>0.52690501986276639</v>
      </c>
      <c r="U52" s="65">
        <f t="shared" si="24"/>
        <v>0.68328047122791125</v>
      </c>
      <c r="V52" s="65">
        <f t="shared" si="24"/>
        <v>0.67324816105303908</v>
      </c>
      <c r="W52" s="65">
        <f t="shared" ref="W52:X52" si="25">W35/W32</f>
        <v>0.30914454277286135</v>
      </c>
      <c r="X52" s="65">
        <f t="shared" si="25"/>
        <v>0.40878225441376187</v>
      </c>
      <c r="Y52" s="65">
        <f t="shared" ref="Y52" si="26">Y35/Y32</f>
        <v>0.62786002691790044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0.87529228371005452</v>
      </c>
      <c r="J53" s="88">
        <f t="shared" si="27"/>
        <v>0.86048158640226624</v>
      </c>
      <c r="K53" s="88">
        <f t="shared" si="27"/>
        <v>0.88587896253602305</v>
      </c>
      <c r="L53" s="88">
        <f t="shared" si="27"/>
        <v>0.90034965034965031</v>
      </c>
      <c r="M53" s="88">
        <f t="shared" si="27"/>
        <v>0.89768443726440494</v>
      </c>
      <c r="N53" s="88">
        <f t="shared" si="27"/>
        <v>0.89637058261700098</v>
      </c>
      <c r="O53" s="88">
        <f t="shared" si="27"/>
        <v>0.91820040899795496</v>
      </c>
      <c r="P53" s="88">
        <f t="shared" si="27"/>
        <v>0.91325945739396253</v>
      </c>
      <c r="Q53" s="88">
        <f t="shared" si="27"/>
        <v>0.91677989130434778</v>
      </c>
      <c r="R53" s="88">
        <f t="shared" si="27"/>
        <v>0.90159767610747998</v>
      </c>
      <c r="S53" s="88">
        <f t="shared" si="27"/>
        <v>0.89995778809624316</v>
      </c>
      <c r="T53" s="88">
        <f t="shared" si="27"/>
        <v>0.63352149370386457</v>
      </c>
      <c r="U53" s="88">
        <f t="shared" si="27"/>
        <v>0.8597491448118586</v>
      </c>
      <c r="V53" s="88">
        <f t="shared" si="27"/>
        <v>0.82378019895783994</v>
      </c>
      <c r="W53" s="88">
        <f t="shared" ref="W53:X53" si="28">W35/W34</f>
        <v>0.54020618556701028</v>
      </c>
      <c r="X53" s="88">
        <f t="shared" si="28"/>
        <v>0.63636363636363635</v>
      </c>
      <c r="Y53" s="88">
        <f t="shared" ref="Y53" si="29">Y35/Y34</f>
        <v>0.77749999999999997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6.2333036509349959E-3</v>
      </c>
      <c r="J55" s="88">
        <f t="shared" si="30"/>
        <v>4.9382716049382715E-3</v>
      </c>
      <c r="K55" s="88">
        <f t="shared" si="30"/>
        <v>6.5061808718282366E-3</v>
      </c>
      <c r="L55" s="88">
        <f t="shared" si="30"/>
        <v>8.4142394822006479E-3</v>
      </c>
      <c r="M55" s="88">
        <f t="shared" si="30"/>
        <v>7.7984403119376123E-3</v>
      </c>
      <c r="N55" s="88">
        <f t="shared" si="30"/>
        <v>6.9259456579648373E-3</v>
      </c>
      <c r="O55" s="88">
        <f t="shared" si="30"/>
        <v>6.6815144766146995E-3</v>
      </c>
      <c r="P55" s="88">
        <f t="shared" si="30"/>
        <v>7.9497907949790791E-3</v>
      </c>
      <c r="Q55" s="88">
        <f t="shared" si="30"/>
        <v>8.1511670989255283E-3</v>
      </c>
      <c r="R55" s="88">
        <f t="shared" si="30"/>
        <v>1.5304067660088603E-2</v>
      </c>
      <c r="S55" s="88">
        <f t="shared" si="30"/>
        <v>3.3771106941838651E-2</v>
      </c>
      <c r="T55" s="88">
        <f t="shared" si="30"/>
        <v>4.386566141192598E-2</v>
      </c>
      <c r="U55" s="88">
        <f t="shared" si="30"/>
        <v>3.4482758620689655E-2</v>
      </c>
      <c r="V55" s="88">
        <f t="shared" si="30"/>
        <v>2.7027027027027029E-2</v>
      </c>
      <c r="W55" s="88">
        <f t="shared" ref="W55:X55" si="31">W42/W35</f>
        <v>2.4809160305343511E-2</v>
      </c>
      <c r="X55" s="88">
        <f t="shared" si="31"/>
        <v>2.2148394241417499E-2</v>
      </c>
      <c r="Y55" s="88">
        <f t="shared" ref="Y55" si="32">Y42/Y35</f>
        <v>1.3933547695605574E-2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6.2333036509349952E-2</v>
      </c>
      <c r="J56" s="65">
        <f t="shared" si="33"/>
        <v>5.6790123456790124E-2</v>
      </c>
      <c r="K56" s="65">
        <f t="shared" si="33"/>
        <v>4.6844502277163302E-2</v>
      </c>
      <c r="L56" s="65">
        <f t="shared" si="33"/>
        <v>4.7896440129449838E-2</v>
      </c>
      <c r="M56" s="65">
        <f t="shared" si="33"/>
        <v>4.1391721655668866E-2</v>
      </c>
      <c r="N56" s="65">
        <f t="shared" si="33"/>
        <v>3.9424613745338309E-2</v>
      </c>
      <c r="O56" s="65">
        <f t="shared" si="33"/>
        <v>3.6080178173719377E-2</v>
      </c>
      <c r="P56" s="65">
        <f t="shared" si="33"/>
        <v>3.472803347280335E-2</v>
      </c>
      <c r="Q56" s="65">
        <f t="shared" si="33"/>
        <v>3.2234160800296403E-2</v>
      </c>
      <c r="R56" s="65">
        <f t="shared" si="33"/>
        <v>3.4635521546516314E-2</v>
      </c>
      <c r="S56" s="65">
        <f t="shared" si="33"/>
        <v>3.6585365853658534E-2</v>
      </c>
      <c r="T56" s="65">
        <f t="shared" si="33"/>
        <v>4.386566141192598E-2</v>
      </c>
      <c r="U56" s="65">
        <f t="shared" si="33"/>
        <v>4.2440318302387266E-2</v>
      </c>
      <c r="V56" s="65">
        <f t="shared" si="33"/>
        <v>2.8752156411730879E-2</v>
      </c>
      <c r="W56" s="65">
        <f t="shared" ref="W56:X56" si="34">W37/W35</f>
        <v>2.8625954198473282E-2</v>
      </c>
      <c r="X56" s="65">
        <f t="shared" si="34"/>
        <v>2.768549280177187E-2</v>
      </c>
      <c r="Y56" s="65">
        <f t="shared" ref="Y56" si="35">Y37/Y35</f>
        <v>2.0900321543408359E-2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-765</v>
      </c>
      <c r="J59" s="42">
        <f t="shared" si="36"/>
        <v>-817</v>
      </c>
      <c r="K59" s="42">
        <f t="shared" si="36"/>
        <v>-1087</v>
      </c>
      <c r="L59" s="42">
        <f t="shared" si="36"/>
        <v>-1100</v>
      </c>
      <c r="M59" s="42">
        <f t="shared" si="36"/>
        <v>-1159</v>
      </c>
      <c r="N59" s="42">
        <f t="shared" si="36"/>
        <v>-1367</v>
      </c>
      <c r="O59" s="42">
        <f t="shared" si="36"/>
        <v>-1682</v>
      </c>
      <c r="P59" s="42">
        <f t="shared" si="36"/>
        <v>-1752</v>
      </c>
      <c r="Q59" s="42">
        <f t="shared" si="36"/>
        <v>-2010</v>
      </c>
      <c r="R59" s="42">
        <f t="shared" si="36"/>
        <v>-1692</v>
      </c>
      <c r="S59" s="42">
        <f t="shared" si="36"/>
        <v>-1409</v>
      </c>
      <c r="T59" s="42">
        <f t="shared" si="36"/>
        <v>-797</v>
      </c>
      <c r="U59" s="42">
        <f t="shared" si="36"/>
        <v>-797</v>
      </c>
      <c r="V59" s="42">
        <f t="shared" si="36"/>
        <v>-1007</v>
      </c>
      <c r="W59" s="42">
        <f t="shared" ref="W59:X59" si="37">W8-W35</f>
        <v>-278</v>
      </c>
      <c r="X59" s="42">
        <f t="shared" si="37"/>
        <v>-457</v>
      </c>
      <c r="Y59" s="42">
        <f t="shared" ref="Y59" si="38">Y8-Y35</f>
        <v>-1298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-6.7973856209150321E-2</v>
      </c>
      <c r="K61" s="87">
        <f t="shared" si="39"/>
        <v>-0.33047735618115054</v>
      </c>
      <c r="L61" s="87">
        <f t="shared" si="39"/>
        <v>-1.1959521619135235E-2</v>
      </c>
      <c r="M61" s="87">
        <f t="shared" si="39"/>
        <v>-5.3636363636363635E-2</v>
      </c>
      <c r="N61" s="87">
        <f t="shared" si="39"/>
        <v>-0.17946505608283003</v>
      </c>
      <c r="O61" s="87">
        <f t="shared" si="39"/>
        <v>-0.23043160204828092</v>
      </c>
      <c r="P61" s="87">
        <f t="shared" si="39"/>
        <v>-4.1617122473246136E-2</v>
      </c>
      <c r="Q61" s="87">
        <f t="shared" si="39"/>
        <v>-0.14726027397260275</v>
      </c>
      <c r="R61" s="87">
        <f t="shared" si="39"/>
        <v>0.15820895522388059</v>
      </c>
      <c r="S61" s="87">
        <f t="shared" si="39"/>
        <v>0.16725768321513002</v>
      </c>
      <c r="T61" s="87">
        <f t="shared" si="39"/>
        <v>0.43435060326472674</v>
      </c>
      <c r="U61" s="87">
        <f t="shared" si="39"/>
        <v>0</v>
      </c>
      <c r="V61" s="87">
        <f t="shared" si="39"/>
        <v>-0.26348808030112925</v>
      </c>
      <c r="W61" s="87">
        <f t="shared" si="39"/>
        <v>0.7239324726911619</v>
      </c>
      <c r="X61" s="87">
        <f t="shared" si="39"/>
        <v>-0.64388489208633093</v>
      </c>
      <c r="Y61" s="87">
        <f t="shared" si="39"/>
        <v>-1.8402625820568927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204" priority="19" stopIfTrue="1" operator="lessThan">
      <formula>0</formula>
    </cfRule>
  </conditionalFormatting>
  <conditionalFormatting sqref="B19:V24 W19:Y29 I25:V26 B27:V27 I28:V29 Z34:HI35 Z51:HI53 I55:Y56">
    <cfRule type="cellIs" dxfId="203" priority="21" stopIfTrue="1" operator="lessThan">
      <formula>0</formula>
    </cfRule>
  </conditionalFormatting>
  <conditionalFormatting sqref="B48:Y51 B54:Y54 A57:U57 I59:Y59">
    <cfRule type="cellIs" dxfId="202" priority="4" stopIfTrue="1" operator="lessThan">
      <formula>0</formula>
    </cfRule>
  </conditionalFormatting>
  <conditionalFormatting sqref="C50:I50 B50:B51 I52:Y53">
    <cfRule type="cellIs" dxfId="201" priority="18" stopIfTrue="1" operator="lessThan">
      <formula>0</formula>
    </cfRule>
  </conditionalFormatting>
  <conditionalFormatting sqref="C19:Y23">
    <cfRule type="cellIs" dxfId="200" priority="2" operator="lessThan">
      <formula>0</formula>
    </cfRule>
  </conditionalFormatting>
  <conditionalFormatting sqref="J46:Y50">
    <cfRule type="cellIs" dxfId="199" priority="1" operator="lessThan">
      <formula>0</formula>
    </cfRule>
  </conditionalFormatting>
  <conditionalFormatting sqref="J61:Y61">
    <cfRule type="cellIs" dxfId="198" priority="3" stopIfTrue="1" operator="lessThan">
      <formula>0</formula>
    </cfRule>
  </conditionalFormatting>
  <conditionalFormatting sqref="M34:P34">
    <cfRule type="cellIs" dxfId="197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7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152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4205</v>
      </c>
      <c r="J5" s="42">
        <v>5678</v>
      </c>
      <c r="K5" s="42">
        <v>7987</v>
      </c>
      <c r="L5" s="42">
        <v>6518</v>
      </c>
      <c r="M5" s="42">
        <v>8641</v>
      </c>
      <c r="N5" s="42">
        <v>10771</v>
      </c>
      <c r="O5" s="42">
        <v>12112</v>
      </c>
      <c r="P5" s="42">
        <v>13374</v>
      </c>
      <c r="Q5" s="42">
        <v>13294</v>
      </c>
      <c r="R5" s="42">
        <v>12897</v>
      </c>
      <c r="S5" s="42">
        <v>10881</v>
      </c>
      <c r="T5" s="42">
        <v>11687</v>
      </c>
      <c r="U5" s="42">
        <v>13318</v>
      </c>
      <c r="V5" s="42">
        <v>13697</v>
      </c>
      <c r="W5" s="42">
        <v>10584</v>
      </c>
      <c r="X5" s="42">
        <v>14417</v>
      </c>
      <c r="Y5" s="42">
        <v>17416</v>
      </c>
    </row>
    <row r="6" spans="1:25" x14ac:dyDescent="0.3">
      <c r="A6" s="67" t="s">
        <v>113</v>
      </c>
      <c r="B6" s="42">
        <v>1695</v>
      </c>
      <c r="C6" s="42">
        <v>1659</v>
      </c>
      <c r="D6" s="42">
        <v>1611</v>
      </c>
      <c r="E6" s="42">
        <v>1562</v>
      </c>
      <c r="F6" s="68">
        <v>1699</v>
      </c>
      <c r="G6" s="68">
        <v>2101</v>
      </c>
      <c r="H6" s="68">
        <v>2310</v>
      </c>
      <c r="I6" s="68">
        <v>2925</v>
      </c>
      <c r="J6" s="68">
        <v>4122</v>
      </c>
      <c r="K6" s="68">
        <v>6184</v>
      </c>
      <c r="L6" s="68">
        <v>4915</v>
      </c>
      <c r="M6" s="68">
        <v>6748</v>
      </c>
      <c r="N6" s="68">
        <v>8337</v>
      </c>
      <c r="O6" s="68">
        <v>9343</v>
      </c>
      <c r="P6" s="68">
        <v>10116</v>
      </c>
      <c r="Q6" s="68">
        <v>10047</v>
      </c>
      <c r="R6" s="42">
        <v>8703</v>
      </c>
      <c r="S6" s="42">
        <v>7903</v>
      </c>
      <c r="T6" s="42">
        <v>8659</v>
      </c>
      <c r="U6" s="42">
        <v>9666</v>
      </c>
      <c r="V6" s="42">
        <v>9646</v>
      </c>
      <c r="W6" s="42">
        <v>7561</v>
      </c>
      <c r="X6" s="42">
        <v>10446</v>
      </c>
      <c r="Y6" s="42">
        <v>13594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1281</v>
      </c>
      <c r="J7" s="68">
        <v>1557</v>
      </c>
      <c r="K7" s="68">
        <v>1804</v>
      </c>
      <c r="L7" s="68">
        <v>1603</v>
      </c>
      <c r="M7" s="68">
        <v>1894</v>
      </c>
      <c r="N7" s="68">
        <v>2434</v>
      </c>
      <c r="O7" s="68">
        <v>2769</v>
      </c>
      <c r="P7" s="68">
        <v>3258</v>
      </c>
      <c r="Q7" s="42">
        <v>3247</v>
      </c>
      <c r="R7" s="42">
        <v>4194</v>
      </c>
      <c r="S7" s="42">
        <v>2977</v>
      </c>
      <c r="T7" s="42">
        <v>3028</v>
      </c>
      <c r="U7" s="42">
        <v>3652</v>
      </c>
      <c r="V7" s="42">
        <v>4051</v>
      </c>
      <c r="W7" s="42">
        <v>3023</v>
      </c>
      <c r="X7" s="42">
        <v>3971</v>
      </c>
      <c r="Y7" s="42">
        <v>3822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632</v>
      </c>
      <c r="J8" s="3">
        <f t="shared" si="0"/>
        <v>693</v>
      </c>
      <c r="K8" s="3">
        <f t="shared" si="0"/>
        <v>762</v>
      </c>
      <c r="L8" s="3">
        <f t="shared" si="0"/>
        <v>699</v>
      </c>
      <c r="M8" s="3">
        <f t="shared" si="0"/>
        <v>778</v>
      </c>
      <c r="N8" s="3">
        <f t="shared" si="0"/>
        <v>814</v>
      </c>
      <c r="O8" s="3">
        <f t="shared" si="0"/>
        <v>906</v>
      </c>
      <c r="P8" s="3">
        <f t="shared" si="0"/>
        <v>1023</v>
      </c>
      <c r="Q8" s="3">
        <f t="shared" si="0"/>
        <v>1138</v>
      </c>
      <c r="R8" s="3">
        <f t="shared" si="0"/>
        <v>1259</v>
      </c>
      <c r="S8" s="3">
        <f t="shared" si="0"/>
        <v>1225</v>
      </c>
      <c r="T8" s="3">
        <f t="shared" si="0"/>
        <v>1190</v>
      </c>
      <c r="U8" s="3">
        <f t="shared" si="0"/>
        <v>1229</v>
      </c>
      <c r="V8" s="3">
        <f t="shared" si="0"/>
        <v>1275</v>
      </c>
      <c r="W8" s="3">
        <f t="shared" ref="W8:X8" si="1">W9+W17</f>
        <v>441</v>
      </c>
      <c r="X8" s="3">
        <f t="shared" si="1"/>
        <v>1348</v>
      </c>
      <c r="Y8" s="3">
        <f t="shared" ref="Y8" si="2">Y9+Y17</f>
        <v>1189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439</v>
      </c>
      <c r="J9" s="68">
        <v>484</v>
      </c>
      <c r="K9" s="68">
        <v>526</v>
      </c>
      <c r="L9" s="68">
        <v>519</v>
      </c>
      <c r="M9" s="68">
        <v>550</v>
      </c>
      <c r="N9" s="68">
        <v>553</v>
      </c>
      <c r="O9" s="68">
        <v>601</v>
      </c>
      <c r="P9" s="68">
        <v>722</v>
      </c>
      <c r="Q9" s="68">
        <v>784</v>
      </c>
      <c r="R9" s="42">
        <v>900</v>
      </c>
      <c r="S9" s="42">
        <v>917</v>
      </c>
      <c r="T9" s="42">
        <v>882</v>
      </c>
      <c r="U9" s="42">
        <v>918</v>
      </c>
      <c r="V9" s="42">
        <v>978</v>
      </c>
      <c r="W9" s="42">
        <v>356</v>
      </c>
      <c r="X9" s="42">
        <v>1123</v>
      </c>
      <c r="Y9" s="42">
        <v>928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155</v>
      </c>
      <c r="J10" s="68">
        <v>170</v>
      </c>
      <c r="K10" s="68">
        <v>177</v>
      </c>
      <c r="L10" s="68">
        <v>158</v>
      </c>
      <c r="M10" s="68">
        <v>151</v>
      </c>
      <c r="N10" s="68">
        <v>133</v>
      </c>
      <c r="O10" s="68">
        <v>123</v>
      </c>
      <c r="P10" s="68">
        <v>137</v>
      </c>
      <c r="Q10" s="68">
        <v>130</v>
      </c>
      <c r="R10" s="42">
        <v>138</v>
      </c>
      <c r="S10" s="42">
        <v>129</v>
      </c>
      <c r="T10" s="42">
        <v>112</v>
      </c>
      <c r="U10" s="42">
        <v>113</v>
      </c>
      <c r="V10" s="42">
        <v>111</v>
      </c>
      <c r="W10" s="42">
        <v>34</v>
      </c>
      <c r="X10" s="42">
        <v>110</v>
      </c>
      <c r="Y10" s="42">
        <v>89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21</v>
      </c>
      <c r="J11" s="68">
        <v>22</v>
      </c>
      <c r="K11" s="68">
        <v>24</v>
      </c>
      <c r="L11" s="68">
        <v>17</v>
      </c>
      <c r="M11" s="68">
        <v>10</v>
      </c>
      <c r="N11" s="68">
        <v>10</v>
      </c>
      <c r="O11" s="68">
        <v>12</v>
      </c>
      <c r="P11" s="68">
        <v>13</v>
      </c>
      <c r="Q11" s="68">
        <v>12</v>
      </c>
      <c r="R11" s="42">
        <v>16</v>
      </c>
      <c r="S11" s="42">
        <v>14</v>
      </c>
      <c r="T11" s="42">
        <v>16</v>
      </c>
      <c r="U11" s="42">
        <v>16</v>
      </c>
      <c r="V11" s="42">
        <v>19</v>
      </c>
      <c r="W11" s="42">
        <v>10</v>
      </c>
      <c r="X11" s="42">
        <v>17</v>
      </c>
      <c r="Y11" s="42">
        <v>24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134</v>
      </c>
      <c r="J12" s="68">
        <v>148</v>
      </c>
      <c r="K12" s="68">
        <v>153</v>
      </c>
      <c r="L12" s="68">
        <v>141</v>
      </c>
      <c r="M12" s="68">
        <v>141</v>
      </c>
      <c r="N12" s="68">
        <v>123</v>
      </c>
      <c r="O12" s="68">
        <v>111</v>
      </c>
      <c r="P12" s="68">
        <v>124</v>
      </c>
      <c r="Q12" s="68">
        <v>118</v>
      </c>
      <c r="R12" s="42">
        <v>122</v>
      </c>
      <c r="S12" s="42">
        <v>115</v>
      </c>
      <c r="T12" s="42">
        <v>96</v>
      </c>
      <c r="U12" s="42">
        <v>97</v>
      </c>
      <c r="V12" s="42">
        <v>93</v>
      </c>
      <c r="W12" s="42">
        <v>24</v>
      </c>
      <c r="X12" s="42">
        <v>94</v>
      </c>
      <c r="Y12" s="42">
        <v>65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284</v>
      </c>
      <c r="J13" s="68">
        <v>314</v>
      </c>
      <c r="K13" s="68">
        <v>349</v>
      </c>
      <c r="L13" s="68">
        <v>360</v>
      </c>
      <c r="M13" s="68">
        <v>399</v>
      </c>
      <c r="N13" s="68">
        <v>419</v>
      </c>
      <c r="O13" s="68">
        <v>478</v>
      </c>
      <c r="P13" s="68">
        <v>585</v>
      </c>
      <c r="Q13" s="68">
        <v>654</v>
      </c>
      <c r="R13" s="42">
        <v>762</v>
      </c>
      <c r="S13" s="42">
        <v>787</v>
      </c>
      <c r="T13" s="42">
        <v>770</v>
      </c>
      <c r="U13" s="42">
        <v>805</v>
      </c>
      <c r="V13" s="42">
        <v>867</v>
      </c>
      <c r="W13" s="42">
        <v>322</v>
      </c>
      <c r="X13" s="42">
        <v>1013</v>
      </c>
      <c r="Y13" s="42">
        <v>839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15</v>
      </c>
      <c r="J14" s="68">
        <v>16</v>
      </c>
      <c r="K14" s="68">
        <v>16</v>
      </c>
      <c r="L14" s="68">
        <v>15</v>
      </c>
      <c r="M14" s="68">
        <v>15</v>
      </c>
      <c r="N14" s="68">
        <v>13</v>
      </c>
      <c r="O14" s="68">
        <v>11</v>
      </c>
      <c r="P14" s="68">
        <v>11</v>
      </c>
      <c r="Q14" s="68">
        <v>12</v>
      </c>
      <c r="R14" s="42">
        <v>13</v>
      </c>
      <c r="S14" s="42">
        <v>13</v>
      </c>
      <c r="T14" s="42">
        <v>13</v>
      </c>
      <c r="U14" s="42">
        <v>12</v>
      </c>
      <c r="V14" s="42">
        <v>12</v>
      </c>
      <c r="W14" s="42">
        <v>3</v>
      </c>
      <c r="X14" s="42">
        <v>2</v>
      </c>
      <c r="Y14" s="42">
        <v>7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75</v>
      </c>
      <c r="J15" s="68">
        <v>76</v>
      </c>
      <c r="K15" s="68">
        <v>76</v>
      </c>
      <c r="L15" s="68">
        <v>76</v>
      </c>
      <c r="M15" s="68">
        <v>72</v>
      </c>
      <c r="N15" s="68">
        <v>70</v>
      </c>
      <c r="O15" s="68">
        <v>72</v>
      </c>
      <c r="P15" s="68">
        <v>76</v>
      </c>
      <c r="Q15" s="68">
        <v>84</v>
      </c>
      <c r="R15" s="42">
        <v>100</v>
      </c>
      <c r="S15" s="42">
        <v>114</v>
      </c>
      <c r="T15" s="42">
        <v>130</v>
      </c>
      <c r="U15" s="42">
        <v>144</v>
      </c>
      <c r="V15" s="42">
        <v>157</v>
      </c>
      <c r="W15" s="42">
        <v>133</v>
      </c>
      <c r="X15" s="42">
        <v>137</v>
      </c>
      <c r="Y15" s="42">
        <v>170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195</v>
      </c>
      <c r="J16" s="68">
        <v>222</v>
      </c>
      <c r="K16" s="68">
        <v>257</v>
      </c>
      <c r="L16" s="68">
        <v>269</v>
      </c>
      <c r="M16" s="68">
        <v>313</v>
      </c>
      <c r="N16" s="68">
        <v>336</v>
      </c>
      <c r="O16" s="68">
        <v>394</v>
      </c>
      <c r="P16" s="68">
        <v>498</v>
      </c>
      <c r="Q16" s="68">
        <v>558</v>
      </c>
      <c r="R16" s="42">
        <v>650</v>
      </c>
      <c r="S16" s="42">
        <v>660</v>
      </c>
      <c r="T16" s="42">
        <v>627</v>
      </c>
      <c r="U16" s="42">
        <v>649</v>
      </c>
      <c r="V16" s="42">
        <v>697</v>
      </c>
      <c r="W16" s="42">
        <v>186</v>
      </c>
      <c r="X16" s="42">
        <v>873</v>
      </c>
      <c r="Y16" s="42">
        <v>661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193</v>
      </c>
      <c r="J17" s="68">
        <v>209</v>
      </c>
      <c r="K17" s="68">
        <v>236</v>
      </c>
      <c r="L17" s="68">
        <v>180</v>
      </c>
      <c r="M17" s="68">
        <v>228</v>
      </c>
      <c r="N17" s="68">
        <v>261</v>
      </c>
      <c r="O17" s="68">
        <v>305</v>
      </c>
      <c r="P17" s="68">
        <v>301</v>
      </c>
      <c r="Q17" s="68">
        <v>354</v>
      </c>
      <c r="R17" s="42">
        <v>359</v>
      </c>
      <c r="S17" s="42">
        <v>308</v>
      </c>
      <c r="T17" s="42">
        <v>308</v>
      </c>
      <c r="U17" s="42">
        <v>311</v>
      </c>
      <c r="V17" s="42">
        <v>297</v>
      </c>
      <c r="W17" s="42">
        <v>85</v>
      </c>
      <c r="X17" s="42">
        <v>225</v>
      </c>
      <c r="Y17" s="42">
        <v>261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9.6518987341772222E-2</v>
      </c>
      <c r="K19" s="89">
        <f t="shared" si="3"/>
        <v>9.9567099567099637E-2</v>
      </c>
      <c r="L19" s="89">
        <f t="shared" si="3"/>
        <v>-8.2677165354330673E-2</v>
      </c>
      <c r="M19" s="89">
        <f t="shared" si="3"/>
        <v>0.11301859799713876</v>
      </c>
      <c r="N19" s="89">
        <f t="shared" si="3"/>
        <v>4.6272493573264795E-2</v>
      </c>
      <c r="O19" s="89">
        <f t="shared" si="3"/>
        <v>0.11302211302211296</v>
      </c>
      <c r="P19" s="89">
        <f t="shared" si="3"/>
        <v>0.12913907284768222</v>
      </c>
      <c r="Q19" s="89">
        <f t="shared" si="3"/>
        <v>0.11241446725317683</v>
      </c>
      <c r="R19" s="89">
        <f t="shared" si="3"/>
        <v>0.10632688927943756</v>
      </c>
      <c r="S19" s="89">
        <f t="shared" si="3"/>
        <v>-2.7005559968228732E-2</v>
      </c>
      <c r="T19" s="89">
        <f t="shared" si="3"/>
        <v>-2.8571428571428581E-2</v>
      </c>
      <c r="U19" s="89">
        <f t="shared" si="3"/>
        <v>3.2773109243697585E-2</v>
      </c>
      <c r="V19" s="89">
        <f t="shared" si="3"/>
        <v>3.7428803905614316E-2</v>
      </c>
      <c r="W19" s="89">
        <f t="shared" si="3"/>
        <v>-0.65411764705882347</v>
      </c>
      <c r="X19" s="89">
        <f t="shared" si="3"/>
        <v>2.0566893424036281</v>
      </c>
      <c r="Y19" s="89">
        <f t="shared" si="3"/>
        <v>-0.11795252225519293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0.10250569476082005</v>
      </c>
      <c r="K20" s="89">
        <f t="shared" si="3"/>
        <v>8.6776859504132275E-2</v>
      </c>
      <c r="L20" s="89">
        <f t="shared" si="3"/>
        <v>-1.3307984790874472E-2</v>
      </c>
      <c r="M20" s="89">
        <f t="shared" si="3"/>
        <v>5.9730250481695668E-2</v>
      </c>
      <c r="N20" s="89">
        <f t="shared" si="3"/>
        <v>5.4545454545453786E-3</v>
      </c>
      <c r="O20" s="89">
        <f t="shared" si="3"/>
        <v>8.6799276672694381E-2</v>
      </c>
      <c r="P20" s="89">
        <f t="shared" si="3"/>
        <v>0.20133111480865229</v>
      </c>
      <c r="Q20" s="89">
        <f t="shared" si="3"/>
        <v>8.5872576177285387E-2</v>
      </c>
      <c r="R20" s="89">
        <f t="shared" si="3"/>
        <v>0.1479591836734695</v>
      </c>
      <c r="S20" s="89">
        <f t="shared" si="3"/>
        <v>1.8888888888888955E-2</v>
      </c>
      <c r="T20" s="89">
        <f t="shared" si="3"/>
        <v>-3.8167938931297662E-2</v>
      </c>
      <c r="U20" s="89">
        <f t="shared" si="3"/>
        <v>4.081632653061229E-2</v>
      </c>
      <c r="V20" s="89">
        <f t="shared" si="3"/>
        <v>6.5359477124182996E-2</v>
      </c>
      <c r="W20" s="89">
        <f t="shared" si="3"/>
        <v>-0.63599182004089982</v>
      </c>
      <c r="X20" s="89">
        <f t="shared" si="3"/>
        <v>2.154494382022472</v>
      </c>
      <c r="Y20" s="89">
        <f t="shared" si="3"/>
        <v>-0.1736420302760463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9.6774193548387011E-2</v>
      </c>
      <c r="K21" s="89">
        <f t="shared" si="3"/>
        <v>4.117647058823537E-2</v>
      </c>
      <c r="L21" s="89">
        <f t="shared" si="3"/>
        <v>-0.10734463276836159</v>
      </c>
      <c r="M21" s="89">
        <f t="shared" si="3"/>
        <v>-4.4303797468354444E-2</v>
      </c>
      <c r="N21" s="89">
        <f t="shared" si="3"/>
        <v>-0.11920529801324509</v>
      </c>
      <c r="O21" s="89">
        <f t="shared" si="3"/>
        <v>-7.5187969924812026E-2</v>
      </c>
      <c r="P21" s="89">
        <f t="shared" si="3"/>
        <v>0.11382113821138207</v>
      </c>
      <c r="Q21" s="89">
        <f t="shared" si="3"/>
        <v>-5.1094890510948954E-2</v>
      </c>
      <c r="R21" s="89">
        <f t="shared" si="3"/>
        <v>6.1538461538461542E-2</v>
      </c>
      <c r="S21" s="89">
        <f t="shared" si="3"/>
        <v>-6.5217391304347783E-2</v>
      </c>
      <c r="T21" s="89">
        <f t="shared" si="3"/>
        <v>-0.13178294573643412</v>
      </c>
      <c r="U21" s="89">
        <f t="shared" si="3"/>
        <v>8.9285714285713969E-3</v>
      </c>
      <c r="V21" s="89">
        <f t="shared" si="3"/>
        <v>-1.7699115044247815E-2</v>
      </c>
      <c r="W21" s="89">
        <f t="shared" si="3"/>
        <v>-0.69369369369369371</v>
      </c>
      <c r="X21" s="89">
        <f t="shared" si="3"/>
        <v>2.2352941176470589</v>
      </c>
      <c r="Y21" s="89">
        <f t="shared" si="3"/>
        <v>-0.19090909090909092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0.10563380281690149</v>
      </c>
      <c r="K22" s="89">
        <f t="shared" si="4"/>
        <v>0.11146496815286633</v>
      </c>
      <c r="L22" s="89">
        <f t="shared" si="4"/>
        <v>3.1518624641833748E-2</v>
      </c>
      <c r="M22" s="89">
        <f t="shared" si="4"/>
        <v>0.10833333333333339</v>
      </c>
      <c r="N22" s="89">
        <f t="shared" si="4"/>
        <v>5.0125313283208017E-2</v>
      </c>
      <c r="O22" s="89">
        <f t="shared" si="4"/>
        <v>0.1408114558472553</v>
      </c>
      <c r="P22" s="89">
        <f t="shared" si="4"/>
        <v>0.2238493723849373</v>
      </c>
      <c r="Q22" s="89">
        <f t="shared" si="4"/>
        <v>0.11794871794871797</v>
      </c>
      <c r="R22" s="89">
        <f t="shared" si="4"/>
        <v>0.16513761467889898</v>
      </c>
      <c r="S22" s="89">
        <f t="shared" si="4"/>
        <v>3.2808398950131323E-2</v>
      </c>
      <c r="T22" s="89">
        <f t="shared" si="4"/>
        <v>-2.1601016518424387E-2</v>
      </c>
      <c r="U22" s="89">
        <f t="shared" si="4"/>
        <v>4.5454545454545414E-2</v>
      </c>
      <c r="V22" s="89">
        <f t="shared" si="4"/>
        <v>7.7018633540372639E-2</v>
      </c>
      <c r="W22" s="89">
        <f t="shared" si="4"/>
        <v>-0.62860438292964238</v>
      </c>
      <c r="X22" s="89">
        <f t="shared" si="4"/>
        <v>2.1459627329192545</v>
      </c>
      <c r="Y22" s="89">
        <f t="shared" si="4"/>
        <v>-0.1717670286278381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8.290155440414515E-2</v>
      </c>
      <c r="K23" s="89">
        <f t="shared" si="5"/>
        <v>0.12918660287081329</v>
      </c>
      <c r="L23" s="89">
        <f t="shared" si="5"/>
        <v>-0.23728813559322037</v>
      </c>
      <c r="M23" s="89">
        <f t="shared" si="5"/>
        <v>0.26666666666666661</v>
      </c>
      <c r="N23" s="89">
        <f t="shared" si="5"/>
        <v>0.14473684210526305</v>
      </c>
      <c r="O23" s="89">
        <f t="shared" si="5"/>
        <v>0.16858237547892729</v>
      </c>
      <c r="P23" s="89">
        <f t="shared" si="5"/>
        <v>-1.3114754098360604E-2</v>
      </c>
      <c r="Q23" s="89">
        <f t="shared" si="5"/>
        <v>0.17607973421926904</v>
      </c>
      <c r="R23" s="89">
        <f t="shared" si="5"/>
        <v>1.4124293785310771E-2</v>
      </c>
      <c r="S23" s="89">
        <f t="shared" si="5"/>
        <v>-0.14206128133704732</v>
      </c>
      <c r="T23" s="89">
        <f t="shared" si="5"/>
        <v>0</v>
      </c>
      <c r="U23" s="89">
        <f t="shared" si="5"/>
        <v>9.7402597402598268E-3</v>
      </c>
      <c r="V23" s="89">
        <f t="shared" si="5"/>
        <v>-4.5016077170418001E-2</v>
      </c>
      <c r="W23" s="89">
        <f t="shared" si="5"/>
        <v>-0.71380471380471389</v>
      </c>
      <c r="X23" s="89">
        <f t="shared" si="5"/>
        <v>1.6470588235294117</v>
      </c>
      <c r="Y23" s="89">
        <f t="shared" si="5"/>
        <v>0.15999999999999992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0.15029726516052319</v>
      </c>
      <c r="J25" s="89">
        <f t="shared" si="6"/>
        <v>0.12205001761183515</v>
      </c>
      <c r="K25" s="89">
        <f t="shared" si="6"/>
        <v>9.5405033178915744E-2</v>
      </c>
      <c r="L25" s="89">
        <f t="shared" si="6"/>
        <v>0.1072414851181344</v>
      </c>
      <c r="M25" s="89">
        <f t="shared" si="6"/>
        <v>9.0035875477375307E-2</v>
      </c>
      <c r="N25" s="89">
        <f t="shared" si="6"/>
        <v>7.557329867236097E-2</v>
      </c>
      <c r="O25" s="89">
        <f t="shared" si="6"/>
        <v>7.480184940554821E-2</v>
      </c>
      <c r="P25" s="89">
        <f t="shared" si="6"/>
        <v>7.6491700314042177E-2</v>
      </c>
      <c r="Q25" s="89">
        <f t="shared" si="6"/>
        <v>8.5602527455995184E-2</v>
      </c>
      <c r="R25" s="89">
        <f t="shared" si="6"/>
        <v>9.7619601457703348E-2</v>
      </c>
      <c r="S25" s="89">
        <f t="shared" si="6"/>
        <v>0.11258156419446742</v>
      </c>
      <c r="T25" s="89">
        <f t="shared" si="6"/>
        <v>0.10182253786258236</v>
      </c>
      <c r="U25" s="89">
        <f t="shared" si="6"/>
        <v>9.2281123291785547E-2</v>
      </c>
      <c r="V25" s="89">
        <f t="shared" si="6"/>
        <v>9.3086077243191942E-2</v>
      </c>
      <c r="W25" s="89">
        <f t="shared" ref="W25:X25" si="7">W8/W5</f>
        <v>4.1666666666666664E-2</v>
      </c>
      <c r="X25" s="89">
        <f t="shared" si="7"/>
        <v>9.3500728306859959E-2</v>
      </c>
      <c r="Y25" s="89">
        <f t="shared" ref="Y25" si="8">Y8/Y5</f>
        <v>6.8270555810748743E-2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0.49336455893832942</v>
      </c>
      <c r="J26" s="89">
        <f t="shared" si="9"/>
        <v>0.44508670520231214</v>
      </c>
      <c r="K26" s="89">
        <f t="shared" si="9"/>
        <v>0.42239467849223949</v>
      </c>
      <c r="L26" s="89">
        <f t="shared" si="9"/>
        <v>0.4360573923892701</v>
      </c>
      <c r="M26" s="89">
        <f t="shared" si="9"/>
        <v>0.41077085533262936</v>
      </c>
      <c r="N26" s="89">
        <f t="shared" si="9"/>
        <v>0.33442892358258014</v>
      </c>
      <c r="O26" s="89">
        <f t="shared" si="9"/>
        <v>0.32719393282773562</v>
      </c>
      <c r="P26" s="89">
        <f t="shared" si="9"/>
        <v>0.31399631675874767</v>
      </c>
      <c r="Q26" s="89">
        <f t="shared" si="9"/>
        <v>0.35047736372035726</v>
      </c>
      <c r="R26" s="89">
        <f t="shared" si="9"/>
        <v>0.30019074868860279</v>
      </c>
      <c r="S26" s="89">
        <f t="shared" si="9"/>
        <v>0.41148807524353376</v>
      </c>
      <c r="T26" s="89">
        <f t="shared" si="9"/>
        <v>0.39299867899603697</v>
      </c>
      <c r="U26" s="89">
        <f t="shared" si="9"/>
        <v>0.33652792990142388</v>
      </c>
      <c r="V26" s="89">
        <f t="shared" si="9"/>
        <v>0.31473710195013577</v>
      </c>
      <c r="W26" s="89">
        <f t="shared" ref="W26:X26" si="10">W8/W7</f>
        <v>0.14588157459477341</v>
      </c>
      <c r="X26" s="89">
        <f t="shared" si="10"/>
        <v>0.33946109292369681</v>
      </c>
      <c r="Y26" s="89">
        <f t="shared" ref="Y26" si="11">Y8/Y7</f>
        <v>0.3110936682365254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0.11867088607594936</v>
      </c>
      <c r="J28" s="89">
        <f t="shared" si="12"/>
        <v>0.10966810966810966</v>
      </c>
      <c r="K28" s="89">
        <f t="shared" si="12"/>
        <v>9.9737532808398949E-2</v>
      </c>
      <c r="L28" s="89">
        <f t="shared" si="12"/>
        <v>0.10872675250357654</v>
      </c>
      <c r="M28" s="89">
        <f t="shared" si="12"/>
        <v>9.2544987146529561E-2</v>
      </c>
      <c r="N28" s="89">
        <f t="shared" si="12"/>
        <v>8.5995085995085999E-2</v>
      </c>
      <c r="O28" s="89">
        <f t="shared" si="12"/>
        <v>7.9470198675496692E-2</v>
      </c>
      <c r="P28" s="89">
        <f t="shared" si="12"/>
        <v>7.4291300097751714E-2</v>
      </c>
      <c r="Q28" s="89">
        <f t="shared" si="12"/>
        <v>7.3813708260105443E-2</v>
      </c>
      <c r="R28" s="89">
        <f t="shared" si="12"/>
        <v>7.9428117553613981E-2</v>
      </c>
      <c r="S28" s="89">
        <f t="shared" si="12"/>
        <v>9.3061224489795924E-2</v>
      </c>
      <c r="T28" s="89">
        <f t="shared" si="12"/>
        <v>0.1092436974789916</v>
      </c>
      <c r="U28" s="89">
        <f t="shared" si="12"/>
        <v>0.11716842961757526</v>
      </c>
      <c r="V28" s="89">
        <f t="shared" si="12"/>
        <v>0.12313725490196079</v>
      </c>
      <c r="W28" s="89">
        <f t="shared" ref="W28:X28" si="13">W15/W8</f>
        <v>0.30158730158730157</v>
      </c>
      <c r="X28" s="89">
        <f t="shared" si="13"/>
        <v>0.10163204747774481</v>
      </c>
      <c r="Y28" s="89">
        <f t="shared" ref="Y28" si="14">Y15/Y8</f>
        <v>0.14297729184188393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0.24525316455696203</v>
      </c>
      <c r="J29" s="89">
        <f t="shared" si="15"/>
        <v>0.24531024531024531</v>
      </c>
      <c r="K29" s="89">
        <f t="shared" si="15"/>
        <v>0.23228346456692914</v>
      </c>
      <c r="L29" s="89">
        <f t="shared" si="15"/>
        <v>0.22603719599427755</v>
      </c>
      <c r="M29" s="89">
        <f t="shared" si="15"/>
        <v>0.19408740359897173</v>
      </c>
      <c r="N29" s="89">
        <f t="shared" si="15"/>
        <v>0.16339066339066338</v>
      </c>
      <c r="O29" s="89">
        <f t="shared" si="15"/>
        <v>0.13576158940397351</v>
      </c>
      <c r="P29" s="89">
        <f t="shared" si="15"/>
        <v>0.13391984359726294</v>
      </c>
      <c r="Q29" s="89">
        <f t="shared" si="15"/>
        <v>0.11423550087873462</v>
      </c>
      <c r="R29" s="89">
        <f t="shared" si="15"/>
        <v>0.10961080222398729</v>
      </c>
      <c r="S29" s="89">
        <f t="shared" si="15"/>
        <v>0.10530612244897959</v>
      </c>
      <c r="T29" s="89">
        <f t="shared" si="15"/>
        <v>9.4117647058823528E-2</v>
      </c>
      <c r="U29" s="89">
        <f t="shared" si="15"/>
        <v>9.1944670463791706E-2</v>
      </c>
      <c r="V29" s="89">
        <f t="shared" si="15"/>
        <v>8.7058823529411758E-2</v>
      </c>
      <c r="W29" s="89">
        <f t="shared" ref="W29:X29" si="16">W10/W8</f>
        <v>7.7097505668934238E-2</v>
      </c>
      <c r="X29" s="89">
        <f t="shared" si="16"/>
        <v>8.1602373887240356E-2</v>
      </c>
      <c r="Y29" s="89">
        <f t="shared" ref="Y29" si="17">Y10/Y8</f>
        <v>7.4852817493692173E-2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6670</v>
      </c>
      <c r="J32" s="42">
        <v>6166</v>
      </c>
      <c r="K32" s="42">
        <v>6894</v>
      </c>
      <c r="L32" s="42">
        <v>5261</v>
      </c>
      <c r="M32" s="42">
        <v>6493</v>
      </c>
      <c r="N32" s="42">
        <v>8329</v>
      </c>
      <c r="O32" s="42">
        <v>8047</v>
      </c>
      <c r="P32" s="42">
        <v>10410</v>
      </c>
      <c r="Q32" s="42">
        <v>8184</v>
      </c>
      <c r="R32" s="42">
        <v>7753</v>
      </c>
      <c r="S32" s="42">
        <v>7647</v>
      </c>
      <c r="T32" s="42">
        <v>8564</v>
      </c>
      <c r="U32" s="42">
        <v>9682</v>
      </c>
      <c r="V32" s="42">
        <v>7516</v>
      </c>
      <c r="W32" s="42">
        <v>6288</v>
      </c>
      <c r="X32" s="42">
        <v>8213</v>
      </c>
      <c r="Y32" s="42">
        <v>10207</v>
      </c>
    </row>
    <row r="33" spans="1:25" x14ac:dyDescent="0.3">
      <c r="A33" s="16" t="s">
        <v>116</v>
      </c>
      <c r="B33" s="42">
        <v>1940</v>
      </c>
      <c r="C33" s="42">
        <v>2012</v>
      </c>
      <c r="D33" s="42">
        <v>1861</v>
      </c>
      <c r="E33" s="42">
        <v>1953</v>
      </c>
      <c r="F33" s="68">
        <v>2424</v>
      </c>
      <c r="G33" s="68">
        <v>3719</v>
      </c>
      <c r="H33" s="68">
        <v>5142</v>
      </c>
      <c r="I33" s="68">
        <v>5914</v>
      </c>
      <c r="J33" s="68">
        <v>5305</v>
      </c>
      <c r="K33" s="68">
        <v>5870</v>
      </c>
      <c r="L33" s="68">
        <v>4252</v>
      </c>
      <c r="M33" s="68">
        <v>5275</v>
      </c>
      <c r="N33" s="68">
        <v>6651</v>
      </c>
      <c r="O33" s="68">
        <v>6463</v>
      </c>
      <c r="P33" s="68">
        <v>8172</v>
      </c>
      <c r="Q33" s="68">
        <v>6121</v>
      </c>
      <c r="R33" s="42">
        <v>5083</v>
      </c>
      <c r="S33" s="42">
        <v>6277</v>
      </c>
      <c r="T33" s="42">
        <v>7296</v>
      </c>
      <c r="U33" s="42">
        <v>7924</v>
      </c>
      <c r="V33" s="42">
        <v>6173</v>
      </c>
      <c r="W33" s="42">
        <v>5536</v>
      </c>
      <c r="X33" s="42">
        <v>6919</v>
      </c>
      <c r="Y33" s="42">
        <v>8676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757</v>
      </c>
      <c r="J34" s="68">
        <v>861</v>
      </c>
      <c r="K34" s="68">
        <v>1024</v>
      </c>
      <c r="L34" s="68">
        <v>1009</v>
      </c>
      <c r="M34" s="68">
        <v>1218</v>
      </c>
      <c r="N34" s="68">
        <v>1678</v>
      </c>
      <c r="O34" s="68">
        <v>1583</v>
      </c>
      <c r="P34" s="68">
        <v>2238</v>
      </c>
      <c r="Q34" s="42">
        <v>2064</v>
      </c>
      <c r="R34" s="42">
        <v>2670</v>
      </c>
      <c r="S34" s="42">
        <v>1370</v>
      </c>
      <c r="T34" s="42">
        <v>1268</v>
      </c>
      <c r="U34" s="42">
        <v>1758</v>
      </c>
      <c r="V34" s="42">
        <v>1343</v>
      </c>
      <c r="W34" s="42">
        <v>752</v>
      </c>
      <c r="X34" s="42">
        <v>1293</v>
      </c>
      <c r="Y34" s="42">
        <v>1531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>I36</f>
        <v>339</v>
      </c>
      <c r="J35" s="3">
        <f t="shared" ref="J35:N35" si="18">J36</f>
        <v>380</v>
      </c>
      <c r="K35" s="3">
        <f t="shared" si="18"/>
        <v>440</v>
      </c>
      <c r="L35" s="3">
        <f t="shared" si="18"/>
        <v>487</v>
      </c>
      <c r="M35" s="3">
        <f t="shared" si="18"/>
        <v>558</v>
      </c>
      <c r="N35" s="3">
        <f t="shared" si="18"/>
        <v>546</v>
      </c>
      <c r="O35" s="3">
        <f t="shared" ref="O35:Q35" si="19">O36+O44</f>
        <v>688</v>
      </c>
      <c r="P35" s="3">
        <f t="shared" si="19"/>
        <v>966</v>
      </c>
      <c r="Q35" s="3">
        <f t="shared" si="19"/>
        <v>817</v>
      </c>
      <c r="R35" s="3">
        <f>R36</f>
        <v>738</v>
      </c>
      <c r="S35" s="3">
        <f t="shared" ref="S35:Y35" si="20">S36</f>
        <v>760</v>
      </c>
      <c r="T35" s="3">
        <f t="shared" si="20"/>
        <v>712</v>
      </c>
      <c r="U35" s="3">
        <f t="shared" si="20"/>
        <v>750</v>
      </c>
      <c r="V35" s="3">
        <f t="shared" si="20"/>
        <v>757</v>
      </c>
      <c r="W35" s="3">
        <f t="shared" si="20"/>
        <v>175</v>
      </c>
      <c r="X35" s="3">
        <f t="shared" si="20"/>
        <v>324</v>
      </c>
      <c r="Y35" s="3">
        <f t="shared" si="20"/>
        <v>616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339</v>
      </c>
      <c r="J36" s="68">
        <v>380</v>
      </c>
      <c r="K36" s="68">
        <v>440</v>
      </c>
      <c r="L36" s="68">
        <v>487</v>
      </c>
      <c r="M36" s="68">
        <v>558</v>
      </c>
      <c r="N36" s="68">
        <v>546</v>
      </c>
      <c r="O36" s="68">
        <v>571</v>
      </c>
      <c r="P36" s="68">
        <v>617</v>
      </c>
      <c r="Q36" s="68">
        <v>702</v>
      </c>
      <c r="R36" s="42">
        <v>738</v>
      </c>
      <c r="S36" s="42">
        <v>760</v>
      </c>
      <c r="T36" s="42">
        <v>712</v>
      </c>
      <c r="U36" s="42">
        <v>750</v>
      </c>
      <c r="V36" s="42">
        <v>757</v>
      </c>
      <c r="W36" s="42">
        <v>175</v>
      </c>
      <c r="X36" s="42">
        <v>324</v>
      </c>
      <c r="Y36" s="42">
        <v>616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79</v>
      </c>
      <c r="J37" s="68">
        <v>80</v>
      </c>
      <c r="K37" s="68">
        <v>85</v>
      </c>
      <c r="L37" s="68">
        <v>79</v>
      </c>
      <c r="M37" s="68">
        <v>80</v>
      </c>
      <c r="N37" s="68">
        <v>71</v>
      </c>
      <c r="O37" s="68">
        <v>77</v>
      </c>
      <c r="P37" s="68">
        <v>78</v>
      </c>
      <c r="Q37" s="68">
        <v>91</v>
      </c>
      <c r="R37" s="42">
        <v>97</v>
      </c>
      <c r="S37" s="42">
        <v>91</v>
      </c>
      <c r="T37" s="42">
        <v>80</v>
      </c>
      <c r="U37" s="42">
        <v>80</v>
      </c>
      <c r="V37" s="42">
        <v>75</v>
      </c>
      <c r="W37" s="42">
        <v>17</v>
      </c>
      <c r="X37" s="42">
        <v>31</v>
      </c>
      <c r="Y37" s="42">
        <v>51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1</v>
      </c>
      <c r="J38" s="68">
        <v>1</v>
      </c>
      <c r="K38" s="68">
        <v>1</v>
      </c>
      <c r="L38" s="68">
        <v>1</v>
      </c>
      <c r="M38" s="68">
        <v>1</v>
      </c>
      <c r="N38" s="68">
        <v>2</v>
      </c>
      <c r="O38" s="68">
        <v>2</v>
      </c>
      <c r="P38" s="68">
        <v>2</v>
      </c>
      <c r="Q38" s="68">
        <v>2</v>
      </c>
      <c r="R38" s="42">
        <v>2</v>
      </c>
      <c r="S38" s="42">
        <v>2</v>
      </c>
      <c r="T38" s="42">
        <v>2</v>
      </c>
      <c r="U38" s="42">
        <v>2</v>
      </c>
      <c r="V38" s="42">
        <v>2</v>
      </c>
      <c r="W38" s="42">
        <v>2</v>
      </c>
      <c r="X38" s="42">
        <v>2</v>
      </c>
      <c r="Y38" s="42">
        <v>2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77</v>
      </c>
      <c r="J39" s="68">
        <v>79</v>
      </c>
      <c r="K39" s="68">
        <v>84</v>
      </c>
      <c r="L39" s="68">
        <v>78</v>
      </c>
      <c r="M39" s="68">
        <v>79</v>
      </c>
      <c r="N39" s="68">
        <v>70</v>
      </c>
      <c r="O39" s="68">
        <v>76</v>
      </c>
      <c r="P39" s="68">
        <v>76</v>
      </c>
      <c r="Q39" s="68">
        <v>90</v>
      </c>
      <c r="R39" s="42">
        <v>95</v>
      </c>
      <c r="S39" s="42">
        <v>90</v>
      </c>
      <c r="T39" s="42">
        <v>79</v>
      </c>
      <c r="U39" s="42">
        <v>78</v>
      </c>
      <c r="V39" s="42">
        <v>73</v>
      </c>
      <c r="W39" s="42">
        <v>15</v>
      </c>
      <c r="X39" s="42">
        <v>29</v>
      </c>
      <c r="Y39" s="42">
        <v>49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260</v>
      </c>
      <c r="J40" s="68">
        <v>300</v>
      </c>
      <c r="K40" s="68">
        <v>355</v>
      </c>
      <c r="L40" s="68">
        <v>408</v>
      </c>
      <c r="M40" s="68">
        <v>477</v>
      </c>
      <c r="N40" s="68">
        <v>475</v>
      </c>
      <c r="O40" s="68">
        <v>494</v>
      </c>
      <c r="P40" s="68">
        <v>539</v>
      </c>
      <c r="Q40" s="68">
        <v>611</v>
      </c>
      <c r="R40" s="42">
        <v>641</v>
      </c>
      <c r="S40" s="42">
        <v>668</v>
      </c>
      <c r="T40" s="42">
        <v>632</v>
      </c>
      <c r="U40" s="42">
        <v>669</v>
      </c>
      <c r="V40" s="42">
        <v>682</v>
      </c>
      <c r="W40" s="42">
        <v>158</v>
      </c>
      <c r="X40" s="42">
        <v>294</v>
      </c>
      <c r="Y40" s="42">
        <v>565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4</v>
      </c>
      <c r="J41" s="68">
        <v>5</v>
      </c>
      <c r="K41" s="68">
        <v>5</v>
      </c>
      <c r="L41" s="68">
        <v>6</v>
      </c>
      <c r="M41" s="68">
        <v>6</v>
      </c>
      <c r="N41" s="68">
        <v>7</v>
      </c>
      <c r="O41" s="68">
        <v>8</v>
      </c>
      <c r="P41" s="68">
        <v>9</v>
      </c>
      <c r="Q41" s="68">
        <v>10</v>
      </c>
      <c r="R41" s="42">
        <v>11</v>
      </c>
      <c r="S41" s="42">
        <v>13</v>
      </c>
      <c r="T41" s="42">
        <v>13</v>
      </c>
      <c r="U41" s="42">
        <v>12</v>
      </c>
      <c r="V41" s="42">
        <v>11</v>
      </c>
      <c r="W41" s="42">
        <v>3</v>
      </c>
      <c r="X41" s="42">
        <v>4</v>
      </c>
      <c r="Y41" s="42">
        <v>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10</v>
      </c>
      <c r="J42" s="68">
        <v>13</v>
      </c>
      <c r="K42" s="68">
        <v>18</v>
      </c>
      <c r="L42" s="68">
        <v>23</v>
      </c>
      <c r="M42" s="68">
        <v>26</v>
      </c>
      <c r="N42" s="68">
        <v>32</v>
      </c>
      <c r="O42" s="68">
        <v>38</v>
      </c>
      <c r="P42" s="68">
        <v>53</v>
      </c>
      <c r="Q42" s="68">
        <v>69</v>
      </c>
      <c r="R42" s="42">
        <v>68</v>
      </c>
      <c r="S42" s="42">
        <v>67</v>
      </c>
      <c r="T42" s="42">
        <v>72</v>
      </c>
      <c r="U42" s="42">
        <v>82</v>
      </c>
      <c r="V42" s="42">
        <v>73</v>
      </c>
      <c r="W42" s="42">
        <v>20</v>
      </c>
      <c r="X42" s="42">
        <v>15</v>
      </c>
      <c r="Y42" s="42">
        <v>23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246</v>
      </c>
      <c r="J43" s="68">
        <v>283</v>
      </c>
      <c r="K43" s="68">
        <v>332</v>
      </c>
      <c r="L43" s="68">
        <v>379</v>
      </c>
      <c r="M43" s="68">
        <v>445</v>
      </c>
      <c r="N43" s="68">
        <v>436</v>
      </c>
      <c r="O43" s="68">
        <v>448</v>
      </c>
      <c r="P43" s="68">
        <v>477</v>
      </c>
      <c r="Q43" s="68">
        <v>531</v>
      </c>
      <c r="R43" s="42">
        <v>561</v>
      </c>
      <c r="S43" s="42">
        <v>588</v>
      </c>
      <c r="T43" s="42">
        <v>546</v>
      </c>
      <c r="U43" s="42">
        <v>575</v>
      </c>
      <c r="V43" s="42">
        <v>598</v>
      </c>
      <c r="W43" s="42">
        <v>135</v>
      </c>
      <c r="X43" s="42">
        <v>275</v>
      </c>
      <c r="Y43" s="42">
        <v>534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 t="s">
        <v>18</v>
      </c>
      <c r="J44" s="68" t="s">
        <v>18</v>
      </c>
      <c r="K44" s="68" t="s">
        <v>18</v>
      </c>
      <c r="L44" s="68" t="s">
        <v>18</v>
      </c>
      <c r="M44" s="68" t="s">
        <v>18</v>
      </c>
      <c r="N44" s="68" t="s">
        <v>18</v>
      </c>
      <c r="O44" s="68">
        <v>117</v>
      </c>
      <c r="P44" s="68">
        <v>349</v>
      </c>
      <c r="Q44" s="68">
        <v>115</v>
      </c>
      <c r="R44" s="42" t="s">
        <v>18</v>
      </c>
      <c r="S44" s="42" t="s">
        <v>18</v>
      </c>
      <c r="T44" s="42" t="s">
        <v>18</v>
      </c>
      <c r="U44" s="42" t="s">
        <v>18</v>
      </c>
      <c r="V44" s="42" t="s">
        <v>18</v>
      </c>
      <c r="W44" s="42">
        <v>39</v>
      </c>
      <c r="X44" s="42">
        <v>182</v>
      </c>
      <c r="Y44" s="42">
        <v>141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0.12094395280235992</v>
      </c>
      <c r="K46" s="65">
        <f t="shared" si="21"/>
        <v>0.15789473684210531</v>
      </c>
      <c r="L46" s="65">
        <f t="shared" si="21"/>
        <v>0.10681818181818192</v>
      </c>
      <c r="M46" s="65">
        <f t="shared" si="21"/>
        <v>0.14579055441478439</v>
      </c>
      <c r="N46" s="65">
        <f t="shared" si="21"/>
        <v>-2.1505376344086002E-2</v>
      </c>
      <c r="O46" s="65">
        <f t="shared" si="21"/>
        <v>0.26007326007326004</v>
      </c>
      <c r="P46" s="65">
        <f t="shared" si="21"/>
        <v>0.40406976744186052</v>
      </c>
      <c r="Q46" s="65">
        <f t="shared" si="21"/>
        <v>-0.15424430641821951</v>
      </c>
      <c r="R46" s="65">
        <f t="shared" si="21"/>
        <v>-9.6695226438188508E-2</v>
      </c>
      <c r="S46" s="65">
        <f t="shared" si="21"/>
        <v>2.9810298102981081E-2</v>
      </c>
      <c r="T46" s="65">
        <f t="shared" si="21"/>
        <v>-6.315789473684208E-2</v>
      </c>
      <c r="U46" s="65">
        <f t="shared" si="21"/>
        <v>5.3370786516854007E-2</v>
      </c>
      <c r="V46" s="65">
        <f t="shared" si="21"/>
        <v>9.3333333333334156E-3</v>
      </c>
      <c r="W46" s="65">
        <f t="shared" si="21"/>
        <v>-0.76882430647291944</v>
      </c>
      <c r="X46" s="65">
        <f t="shared" si="21"/>
        <v>0.85142857142857142</v>
      </c>
      <c r="Y46" s="65">
        <f t="shared" si="21"/>
        <v>0.90123456790123457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0.12094395280235992</v>
      </c>
      <c r="K47" s="65">
        <f t="shared" si="21"/>
        <v>0.15789473684210531</v>
      </c>
      <c r="L47" s="65">
        <f t="shared" si="21"/>
        <v>0.10681818181818192</v>
      </c>
      <c r="M47" s="65">
        <f t="shared" si="21"/>
        <v>0.14579055441478439</v>
      </c>
      <c r="N47" s="65">
        <f t="shared" si="21"/>
        <v>-2.1505376344086002E-2</v>
      </c>
      <c r="O47" s="65">
        <f t="shared" si="21"/>
        <v>4.5787545787545847E-2</v>
      </c>
      <c r="P47" s="65">
        <f t="shared" si="21"/>
        <v>8.0560420315236358E-2</v>
      </c>
      <c r="Q47" s="65">
        <f t="shared" si="21"/>
        <v>0.13776337115072934</v>
      </c>
      <c r="R47" s="65">
        <f t="shared" si="21"/>
        <v>5.1282051282051322E-2</v>
      </c>
      <c r="S47" s="65">
        <f t="shared" si="21"/>
        <v>2.9810298102981081E-2</v>
      </c>
      <c r="T47" s="65">
        <f t="shared" si="21"/>
        <v>-6.315789473684208E-2</v>
      </c>
      <c r="U47" s="65">
        <f t="shared" si="21"/>
        <v>5.3370786516854007E-2</v>
      </c>
      <c r="V47" s="65">
        <f t="shared" si="21"/>
        <v>9.3333333333334156E-3</v>
      </c>
      <c r="W47" s="65">
        <f t="shared" si="21"/>
        <v>-0.76882430647291944</v>
      </c>
      <c r="X47" s="65">
        <f t="shared" si="21"/>
        <v>0.85142857142857142</v>
      </c>
      <c r="Y47" s="65">
        <f t="shared" si="21"/>
        <v>0.90123456790123457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1.2658227848101333E-2</v>
      </c>
      <c r="K48" s="65">
        <f t="shared" si="21"/>
        <v>6.25E-2</v>
      </c>
      <c r="L48" s="65">
        <f t="shared" si="21"/>
        <v>-7.0588235294117618E-2</v>
      </c>
      <c r="M48" s="65">
        <f t="shared" si="21"/>
        <v>1.2658227848101333E-2</v>
      </c>
      <c r="N48" s="65">
        <f t="shared" si="21"/>
        <v>-0.11250000000000004</v>
      </c>
      <c r="O48" s="65">
        <f t="shared" si="21"/>
        <v>8.4507042253521236E-2</v>
      </c>
      <c r="P48" s="65">
        <f t="shared" si="21"/>
        <v>1.298701298701288E-2</v>
      </c>
      <c r="Q48" s="65">
        <f t="shared" si="21"/>
        <v>0.16666666666666674</v>
      </c>
      <c r="R48" s="65">
        <f t="shared" si="21"/>
        <v>6.5934065934065922E-2</v>
      </c>
      <c r="S48" s="65">
        <f t="shared" si="21"/>
        <v>-6.1855670103092786E-2</v>
      </c>
      <c r="T48" s="65">
        <f t="shared" si="21"/>
        <v>-0.12087912087912089</v>
      </c>
      <c r="U48" s="65">
        <f t="shared" si="21"/>
        <v>0</v>
      </c>
      <c r="V48" s="65">
        <f t="shared" si="21"/>
        <v>-6.25E-2</v>
      </c>
      <c r="W48" s="65">
        <f t="shared" si="21"/>
        <v>-0.77333333333333332</v>
      </c>
      <c r="X48" s="65">
        <f t="shared" si="21"/>
        <v>0.82352941176470584</v>
      </c>
      <c r="Y48" s="65">
        <f t="shared" si="21"/>
        <v>0.64516129032258074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0.15384615384615374</v>
      </c>
      <c r="K49" s="65">
        <f t="shared" si="22"/>
        <v>0.18333333333333335</v>
      </c>
      <c r="L49" s="65">
        <f t="shared" si="22"/>
        <v>0.14929577464788735</v>
      </c>
      <c r="M49" s="65">
        <f t="shared" si="22"/>
        <v>0.16911764705882359</v>
      </c>
      <c r="N49" s="65">
        <f t="shared" si="22"/>
        <v>-4.1928721174003813E-3</v>
      </c>
      <c r="O49" s="65">
        <f t="shared" si="22"/>
        <v>4.0000000000000036E-2</v>
      </c>
      <c r="P49" s="65">
        <f t="shared" si="22"/>
        <v>9.109311740890691E-2</v>
      </c>
      <c r="Q49" s="65">
        <f t="shared" si="22"/>
        <v>0.13358070500927655</v>
      </c>
      <c r="R49" s="65">
        <f t="shared" si="22"/>
        <v>4.9099836333878821E-2</v>
      </c>
      <c r="S49" s="65">
        <f t="shared" si="22"/>
        <v>4.2121684867394649E-2</v>
      </c>
      <c r="T49" s="65">
        <f t="shared" si="22"/>
        <v>-5.3892215568862256E-2</v>
      </c>
      <c r="U49" s="65">
        <f t="shared" si="22"/>
        <v>5.8544303797468444E-2</v>
      </c>
      <c r="V49" s="65">
        <f t="shared" si="22"/>
        <v>1.9431988041853421E-2</v>
      </c>
      <c r="W49" s="65">
        <f t="shared" si="22"/>
        <v>-0.76832844574780057</v>
      </c>
      <c r="X49" s="65">
        <f t="shared" si="22"/>
        <v>0.860759493670886</v>
      </c>
      <c r="Y49" s="65">
        <f t="shared" si="22"/>
        <v>0.92176870748299322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65" t="s">
        <v>3</v>
      </c>
      <c r="K50" s="65" t="s">
        <v>3</v>
      </c>
      <c r="L50" s="65" t="s">
        <v>3</v>
      </c>
      <c r="M50" s="65" t="s">
        <v>3</v>
      </c>
      <c r="N50" s="65" t="s">
        <v>3</v>
      </c>
      <c r="O50" s="65" t="s">
        <v>3</v>
      </c>
      <c r="P50" s="88">
        <f t="shared" ref="P50:Q50" si="23">P44/O44-1</f>
        <v>1.982905982905983</v>
      </c>
      <c r="Q50" s="88">
        <f t="shared" si="23"/>
        <v>-0.67048710601719197</v>
      </c>
      <c r="R50" s="65" t="s">
        <v>3</v>
      </c>
      <c r="S50" s="65" t="s">
        <v>3</v>
      </c>
      <c r="T50" s="65" t="s">
        <v>3</v>
      </c>
      <c r="U50" s="65" t="s">
        <v>3</v>
      </c>
      <c r="V50" s="65" t="s">
        <v>3</v>
      </c>
      <c r="W50" s="65" t="s">
        <v>3</v>
      </c>
      <c r="X50" s="65">
        <f>X44/W44-1</f>
        <v>3.666666666666667</v>
      </c>
      <c r="Y50" s="65">
        <f>Y44/X44-1</f>
        <v>-0.22527472527472525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5.0824587706146923E-2</v>
      </c>
      <c r="J52" s="65">
        <f t="shared" si="24"/>
        <v>6.1628284138825817E-2</v>
      </c>
      <c r="K52" s="65">
        <f t="shared" si="24"/>
        <v>6.3823614737452863E-2</v>
      </c>
      <c r="L52" s="65">
        <f t="shared" si="24"/>
        <v>9.2567952860672875E-2</v>
      </c>
      <c r="M52" s="65">
        <f t="shared" si="24"/>
        <v>8.5938703218851067E-2</v>
      </c>
      <c r="N52" s="65">
        <f t="shared" si="24"/>
        <v>6.555408812582543E-2</v>
      </c>
      <c r="O52" s="65">
        <f t="shared" si="24"/>
        <v>8.549770100658631E-2</v>
      </c>
      <c r="P52" s="65">
        <f t="shared" si="24"/>
        <v>9.2795389048991359E-2</v>
      </c>
      <c r="Q52" s="65">
        <f t="shared" si="24"/>
        <v>9.9828934506353856E-2</v>
      </c>
      <c r="R52" s="65">
        <f t="shared" si="24"/>
        <v>9.5188959112601571E-2</v>
      </c>
      <c r="S52" s="65">
        <f t="shared" si="24"/>
        <v>9.9385379887537595E-2</v>
      </c>
      <c r="T52" s="65">
        <f t="shared" si="24"/>
        <v>8.3138720224194301E-2</v>
      </c>
      <c r="U52" s="65">
        <f t="shared" si="24"/>
        <v>7.7463334021896299E-2</v>
      </c>
      <c r="V52" s="65">
        <f t="shared" si="24"/>
        <v>0.10071846726982438</v>
      </c>
      <c r="W52" s="65">
        <f t="shared" ref="W52:X52" si="25">W35/W32</f>
        <v>2.7830788804071246E-2</v>
      </c>
      <c r="X52" s="65">
        <f t="shared" si="25"/>
        <v>3.9449652989163524E-2</v>
      </c>
      <c r="Y52" s="65">
        <f t="shared" ref="Y52" si="26">Y35/Y32</f>
        <v>6.0350739688449104E-2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0.44782034346103039</v>
      </c>
      <c r="J53" s="88">
        <f t="shared" si="27"/>
        <v>0.44134727061556328</v>
      </c>
      <c r="K53" s="88">
        <f t="shared" si="27"/>
        <v>0.4296875</v>
      </c>
      <c r="L53" s="88">
        <f t="shared" si="27"/>
        <v>0.48265609514370666</v>
      </c>
      <c r="M53" s="88">
        <f t="shared" si="27"/>
        <v>0.45812807881773399</v>
      </c>
      <c r="N53" s="88">
        <f t="shared" si="27"/>
        <v>0.32538736591179979</v>
      </c>
      <c r="O53" s="88">
        <f t="shared" si="27"/>
        <v>0.43461781427668983</v>
      </c>
      <c r="P53" s="88">
        <f t="shared" si="27"/>
        <v>0.43163538873994639</v>
      </c>
      <c r="Q53" s="88">
        <f t="shared" si="27"/>
        <v>0.39583333333333331</v>
      </c>
      <c r="R53" s="88">
        <f t="shared" si="27"/>
        <v>0.27640449438202247</v>
      </c>
      <c r="S53" s="88">
        <f t="shared" si="27"/>
        <v>0.55474452554744524</v>
      </c>
      <c r="T53" s="88">
        <f t="shared" si="27"/>
        <v>0.56151419558359617</v>
      </c>
      <c r="U53" s="88">
        <f t="shared" si="27"/>
        <v>0.42662116040955633</v>
      </c>
      <c r="V53" s="88">
        <f t="shared" si="27"/>
        <v>0.56366344005956814</v>
      </c>
      <c r="W53" s="88">
        <f t="shared" ref="W53:X53" si="28">W35/W34</f>
        <v>0.2327127659574468</v>
      </c>
      <c r="X53" s="88">
        <f t="shared" si="28"/>
        <v>0.25058004640371229</v>
      </c>
      <c r="Y53" s="88">
        <f t="shared" ref="Y53" si="29">Y35/Y34</f>
        <v>0.40235140431090788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2.9498525073746312E-2</v>
      </c>
      <c r="J55" s="88">
        <f t="shared" si="30"/>
        <v>3.4210526315789476E-2</v>
      </c>
      <c r="K55" s="88">
        <f t="shared" si="30"/>
        <v>4.0909090909090909E-2</v>
      </c>
      <c r="L55" s="88">
        <f t="shared" si="30"/>
        <v>4.7227926078028747E-2</v>
      </c>
      <c r="M55" s="88">
        <f t="shared" si="30"/>
        <v>4.6594982078853049E-2</v>
      </c>
      <c r="N55" s="88">
        <f t="shared" si="30"/>
        <v>5.8608058608058608E-2</v>
      </c>
      <c r="O55" s="88">
        <f t="shared" si="30"/>
        <v>5.5232558139534885E-2</v>
      </c>
      <c r="P55" s="88">
        <f t="shared" si="30"/>
        <v>5.4865424430641824E-2</v>
      </c>
      <c r="Q55" s="88">
        <f t="shared" si="30"/>
        <v>8.4455324357405145E-2</v>
      </c>
      <c r="R55" s="88">
        <f t="shared" si="30"/>
        <v>9.2140921409214094E-2</v>
      </c>
      <c r="S55" s="88">
        <f t="shared" si="30"/>
        <v>8.8157894736842102E-2</v>
      </c>
      <c r="T55" s="88">
        <f t="shared" si="30"/>
        <v>0.10112359550561797</v>
      </c>
      <c r="U55" s="88">
        <f t="shared" si="30"/>
        <v>0.10933333333333334</v>
      </c>
      <c r="V55" s="88">
        <f t="shared" si="30"/>
        <v>9.64332892998679E-2</v>
      </c>
      <c r="W55" s="88">
        <f t="shared" ref="W55:X55" si="31">W42/W35</f>
        <v>0.11428571428571428</v>
      </c>
      <c r="X55" s="88">
        <f t="shared" si="31"/>
        <v>4.6296296296296294E-2</v>
      </c>
      <c r="Y55" s="88">
        <f t="shared" ref="Y55" si="32">Y42/Y35</f>
        <v>3.7337662337662336E-2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0.23303834808259588</v>
      </c>
      <c r="J56" s="65">
        <f t="shared" si="33"/>
        <v>0.21052631578947367</v>
      </c>
      <c r="K56" s="65">
        <f t="shared" si="33"/>
        <v>0.19318181818181818</v>
      </c>
      <c r="L56" s="65">
        <f t="shared" si="33"/>
        <v>0.16221765913757699</v>
      </c>
      <c r="M56" s="65">
        <f t="shared" si="33"/>
        <v>0.14336917562724014</v>
      </c>
      <c r="N56" s="65">
        <f t="shared" si="33"/>
        <v>0.13003663003663005</v>
      </c>
      <c r="O56" s="65">
        <f t="shared" si="33"/>
        <v>0.1119186046511628</v>
      </c>
      <c r="P56" s="65">
        <f t="shared" si="33"/>
        <v>8.0745341614906832E-2</v>
      </c>
      <c r="Q56" s="65">
        <f t="shared" si="33"/>
        <v>0.11138310893512852</v>
      </c>
      <c r="R56" s="65">
        <f t="shared" si="33"/>
        <v>0.13143631436314362</v>
      </c>
      <c r="S56" s="65">
        <f t="shared" si="33"/>
        <v>0.11973684210526316</v>
      </c>
      <c r="T56" s="65">
        <f t="shared" si="33"/>
        <v>0.11235955056179775</v>
      </c>
      <c r="U56" s="65">
        <f t="shared" si="33"/>
        <v>0.10666666666666667</v>
      </c>
      <c r="V56" s="65">
        <f t="shared" si="33"/>
        <v>9.9075297225891673E-2</v>
      </c>
      <c r="W56" s="65">
        <f t="shared" ref="W56:X56" si="34">W37/W35</f>
        <v>9.7142857142857142E-2</v>
      </c>
      <c r="X56" s="65">
        <f t="shared" si="34"/>
        <v>9.5679012345679007E-2</v>
      </c>
      <c r="Y56" s="65">
        <f t="shared" ref="Y56" si="35">Y37/Y35</f>
        <v>8.2792207792207792E-2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293</v>
      </c>
      <c r="J59" s="42">
        <f t="shared" si="36"/>
        <v>313</v>
      </c>
      <c r="K59" s="42">
        <f t="shared" si="36"/>
        <v>322</v>
      </c>
      <c r="L59" s="42">
        <f t="shared" si="36"/>
        <v>212</v>
      </c>
      <c r="M59" s="42">
        <f t="shared" si="36"/>
        <v>220</v>
      </c>
      <c r="N59" s="42">
        <f t="shared" si="36"/>
        <v>268</v>
      </c>
      <c r="O59" s="42">
        <f t="shared" si="36"/>
        <v>218</v>
      </c>
      <c r="P59" s="42">
        <f t="shared" si="36"/>
        <v>57</v>
      </c>
      <c r="Q59" s="42">
        <f t="shared" si="36"/>
        <v>321</v>
      </c>
      <c r="R59" s="42">
        <f t="shared" si="36"/>
        <v>521</v>
      </c>
      <c r="S59" s="42">
        <f t="shared" si="36"/>
        <v>465</v>
      </c>
      <c r="T59" s="42">
        <f t="shared" si="36"/>
        <v>478</v>
      </c>
      <c r="U59" s="42">
        <f t="shared" si="36"/>
        <v>479</v>
      </c>
      <c r="V59" s="42">
        <f t="shared" si="36"/>
        <v>518</v>
      </c>
      <c r="W59" s="42">
        <f t="shared" ref="W59:X59" si="37">W8-W35</f>
        <v>266</v>
      </c>
      <c r="X59" s="42">
        <f t="shared" si="37"/>
        <v>1024</v>
      </c>
      <c r="Y59" s="42">
        <f t="shared" ref="Y59" si="38">Y8-Y35</f>
        <v>573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6.8259385665529013E-2</v>
      </c>
      <c r="K61" s="87">
        <f t="shared" si="39"/>
        <v>2.8753993610223641E-2</v>
      </c>
      <c r="L61" s="87">
        <f t="shared" si="39"/>
        <v>-0.34161490683229812</v>
      </c>
      <c r="M61" s="87">
        <f t="shared" si="39"/>
        <v>3.7735849056603772E-2</v>
      </c>
      <c r="N61" s="87">
        <f t="shared" si="39"/>
        <v>0.21818181818181817</v>
      </c>
      <c r="O61" s="87">
        <f t="shared" si="39"/>
        <v>-0.18656716417910449</v>
      </c>
      <c r="P61" s="87">
        <f t="shared" si="39"/>
        <v>-0.73853211009174313</v>
      </c>
      <c r="Q61" s="87">
        <f t="shared" si="39"/>
        <v>4.6315789473684212</v>
      </c>
      <c r="R61" s="87">
        <f t="shared" si="39"/>
        <v>0.62305295950155759</v>
      </c>
      <c r="S61" s="87">
        <f t="shared" si="39"/>
        <v>-0.10748560460652591</v>
      </c>
      <c r="T61" s="87">
        <f t="shared" si="39"/>
        <v>2.7956989247311829E-2</v>
      </c>
      <c r="U61" s="87">
        <f t="shared" si="39"/>
        <v>2.0920502092050207E-3</v>
      </c>
      <c r="V61" s="87">
        <f t="shared" si="39"/>
        <v>8.1419624217118999E-2</v>
      </c>
      <c r="W61" s="87">
        <f t="shared" si="39"/>
        <v>-0.48648648648648651</v>
      </c>
      <c r="X61" s="87">
        <f t="shared" si="39"/>
        <v>2.8496240601503757</v>
      </c>
      <c r="Y61" s="87">
        <f t="shared" si="39"/>
        <v>-0.4404296875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196" priority="21" stopIfTrue="1" operator="lessThan">
      <formula>0</formula>
    </cfRule>
  </conditionalFormatting>
  <conditionalFormatting sqref="B19:V24 W19:Y29 I25:V26 B27:V27 I28:V29 Z34:HI35 Z51:HI53 I55:Y56">
    <cfRule type="cellIs" dxfId="195" priority="23" stopIfTrue="1" operator="lessThan">
      <formula>0</formula>
    </cfRule>
  </conditionalFormatting>
  <conditionalFormatting sqref="B48:Y51 B54:Y54 A57:U57 I59:Y59">
    <cfRule type="cellIs" dxfId="194" priority="6" stopIfTrue="1" operator="lessThan">
      <formula>0</formula>
    </cfRule>
  </conditionalFormatting>
  <conditionalFormatting sqref="C50:O50 B50:B51 I52:Y53">
    <cfRule type="cellIs" dxfId="193" priority="20" stopIfTrue="1" operator="lessThan">
      <formula>0</formula>
    </cfRule>
  </conditionalFormatting>
  <conditionalFormatting sqref="C19:Y23">
    <cfRule type="cellIs" dxfId="192" priority="4" operator="lessThan">
      <formula>0</formula>
    </cfRule>
  </conditionalFormatting>
  <conditionalFormatting sqref="J46:Y50">
    <cfRule type="cellIs" dxfId="191" priority="3" operator="lessThan">
      <formula>0</formula>
    </cfRule>
  </conditionalFormatting>
  <conditionalFormatting sqref="J61:Y61">
    <cfRule type="cellIs" dxfId="190" priority="5" stopIfTrue="1" operator="lessThan">
      <formula>0</formula>
    </cfRule>
  </conditionalFormatting>
  <conditionalFormatting sqref="M34:P34">
    <cfRule type="cellIs" dxfId="189" priority="10" stopIfTrue="1" operator="lessThan">
      <formula>0</formula>
    </cfRule>
  </conditionalFormatting>
  <conditionalFormatting sqref="R50:Y50">
    <cfRule type="cellIs" dxfId="188" priority="1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33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N45" sqref="N45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82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9113</v>
      </c>
      <c r="C5" s="42">
        <v>10643</v>
      </c>
      <c r="D5" s="42">
        <v>9404</v>
      </c>
      <c r="E5" s="42">
        <v>9015</v>
      </c>
      <c r="F5" s="42">
        <v>9556</v>
      </c>
      <c r="G5" s="42">
        <v>8897</v>
      </c>
      <c r="H5" s="42">
        <v>8859</v>
      </c>
      <c r="I5" s="42">
        <v>9654</v>
      </c>
      <c r="J5" s="42">
        <v>9937</v>
      </c>
      <c r="K5" s="42">
        <v>10767</v>
      </c>
      <c r="L5" s="42">
        <v>8046</v>
      </c>
      <c r="M5" s="42">
        <v>9713</v>
      </c>
      <c r="N5" s="42">
        <v>10124</v>
      </c>
      <c r="O5" s="42">
        <v>10778</v>
      </c>
      <c r="P5" s="42">
        <v>11013</v>
      </c>
      <c r="Q5" s="42">
        <v>11086</v>
      </c>
      <c r="R5" s="42">
        <v>10575</v>
      </c>
      <c r="S5" s="42">
        <v>11075</v>
      </c>
      <c r="T5" s="42">
        <v>11599</v>
      </c>
      <c r="U5" s="42">
        <v>12196</v>
      </c>
      <c r="V5" s="42">
        <v>12192</v>
      </c>
      <c r="W5" s="42">
        <v>9880</v>
      </c>
      <c r="X5" s="42">
        <v>11659</v>
      </c>
      <c r="Y5" s="42">
        <v>12908</v>
      </c>
    </row>
    <row r="6" spans="1:25" x14ac:dyDescent="0.3">
      <c r="A6" s="67" t="s">
        <v>113</v>
      </c>
      <c r="B6" s="42">
        <v>7301</v>
      </c>
      <c r="C6" s="42">
        <v>8886</v>
      </c>
      <c r="D6" s="42">
        <v>7676</v>
      </c>
      <c r="E6" s="42">
        <v>7336</v>
      </c>
      <c r="F6" s="68">
        <v>8071</v>
      </c>
      <c r="G6" s="68">
        <v>7167</v>
      </c>
      <c r="H6" s="68">
        <v>6999</v>
      </c>
      <c r="I6" s="68">
        <v>7728</v>
      </c>
      <c r="J6" s="68">
        <v>7820</v>
      </c>
      <c r="K6" s="68">
        <v>8485</v>
      </c>
      <c r="L6" s="68">
        <v>5852</v>
      </c>
      <c r="M6" s="68">
        <v>7428</v>
      </c>
      <c r="N6" s="68">
        <v>7795</v>
      </c>
      <c r="O6" s="68">
        <v>8175</v>
      </c>
      <c r="P6" s="68">
        <v>8493</v>
      </c>
      <c r="Q6" s="68">
        <v>8541</v>
      </c>
      <c r="R6" s="42">
        <v>7956</v>
      </c>
      <c r="S6" s="42">
        <v>8239</v>
      </c>
      <c r="T6" s="42">
        <v>8504</v>
      </c>
      <c r="U6" s="42">
        <v>8784</v>
      </c>
      <c r="V6" s="42">
        <v>8707</v>
      </c>
      <c r="W6" s="42">
        <v>7744</v>
      </c>
      <c r="X6" s="42">
        <v>9291</v>
      </c>
      <c r="Y6" s="42">
        <v>9390</v>
      </c>
    </row>
    <row r="7" spans="1:25" x14ac:dyDescent="0.3">
      <c r="A7" s="67" t="s">
        <v>114</v>
      </c>
      <c r="B7" s="42">
        <v>1813</v>
      </c>
      <c r="C7" s="42">
        <v>1757</v>
      </c>
      <c r="D7" s="42">
        <v>1728</v>
      </c>
      <c r="E7" s="42">
        <v>1680</v>
      </c>
      <c r="F7" s="68">
        <v>1485</v>
      </c>
      <c r="G7" s="68">
        <v>1729</v>
      </c>
      <c r="H7" s="68">
        <v>1860</v>
      </c>
      <c r="I7" s="68">
        <v>1926</v>
      </c>
      <c r="J7" s="68">
        <v>2116</v>
      </c>
      <c r="K7" s="68">
        <v>2283</v>
      </c>
      <c r="L7" s="68">
        <v>2193</v>
      </c>
      <c r="M7" s="68">
        <v>2285</v>
      </c>
      <c r="N7" s="68">
        <v>2329</v>
      </c>
      <c r="O7" s="68">
        <v>2602</v>
      </c>
      <c r="P7" s="68">
        <v>2520</v>
      </c>
      <c r="Q7" s="42">
        <v>2545</v>
      </c>
      <c r="R7" s="42">
        <v>2618</v>
      </c>
      <c r="S7" s="42">
        <v>2836</v>
      </c>
      <c r="T7" s="42">
        <v>3094</v>
      </c>
      <c r="U7" s="42">
        <v>3412</v>
      </c>
      <c r="V7" s="42">
        <v>3486</v>
      </c>
      <c r="W7" s="42">
        <v>2136</v>
      </c>
      <c r="X7" s="42">
        <v>2368</v>
      </c>
      <c r="Y7" s="42">
        <v>3518</v>
      </c>
    </row>
    <row r="8" spans="1:25" x14ac:dyDescent="0.3">
      <c r="A8" s="69" t="s">
        <v>1</v>
      </c>
      <c r="B8" s="3">
        <f>B9+B17</f>
        <v>888</v>
      </c>
      <c r="C8" s="3">
        <f t="shared" ref="C8:V8" si="0">C9+C17</f>
        <v>1043</v>
      </c>
      <c r="D8" s="3">
        <f t="shared" si="0"/>
        <v>1085</v>
      </c>
      <c r="E8" s="3">
        <f t="shared" si="0"/>
        <v>1022</v>
      </c>
      <c r="F8" s="3">
        <f t="shared" si="0"/>
        <v>722</v>
      </c>
      <c r="G8" s="3">
        <f t="shared" si="0"/>
        <v>944</v>
      </c>
      <c r="H8" s="3">
        <f t="shared" si="0"/>
        <v>1024</v>
      </c>
      <c r="I8" s="3">
        <f t="shared" si="0"/>
        <v>1041</v>
      </c>
      <c r="J8" s="3">
        <f t="shared" si="0"/>
        <v>1123</v>
      </c>
      <c r="K8" s="3">
        <f t="shared" si="0"/>
        <v>1207</v>
      </c>
      <c r="L8" s="3">
        <f t="shared" si="0"/>
        <v>1184</v>
      </c>
      <c r="M8" s="3">
        <f t="shared" si="0"/>
        <v>1155</v>
      </c>
      <c r="N8" s="3">
        <f t="shared" si="0"/>
        <v>1060</v>
      </c>
      <c r="O8" s="3">
        <f t="shared" si="0"/>
        <v>1125</v>
      </c>
      <c r="P8" s="3">
        <f t="shared" si="0"/>
        <v>1167</v>
      </c>
      <c r="Q8" s="3">
        <f t="shared" si="0"/>
        <v>1228</v>
      </c>
      <c r="R8" s="3">
        <f t="shared" si="0"/>
        <v>1266</v>
      </c>
      <c r="S8" s="3">
        <f t="shared" si="0"/>
        <v>1381</v>
      </c>
      <c r="T8" s="3">
        <f t="shared" si="0"/>
        <v>1427</v>
      </c>
      <c r="U8" s="3">
        <f t="shared" si="0"/>
        <v>1466</v>
      </c>
      <c r="V8" s="3">
        <f t="shared" si="0"/>
        <v>1472</v>
      </c>
      <c r="W8" s="3">
        <f t="shared" ref="W8:X8" si="1">W9+W17</f>
        <v>580</v>
      </c>
      <c r="X8" s="3">
        <f t="shared" si="1"/>
        <v>591</v>
      </c>
      <c r="Y8" s="3">
        <f t="shared" ref="Y8" si="2">Y9+Y17</f>
        <v>1130</v>
      </c>
    </row>
    <row r="9" spans="1:25" x14ac:dyDescent="0.3">
      <c r="A9" s="70" t="s">
        <v>107</v>
      </c>
      <c r="B9" s="42">
        <v>694</v>
      </c>
      <c r="C9" s="42">
        <v>835</v>
      </c>
      <c r="D9" s="42">
        <v>894</v>
      </c>
      <c r="E9" s="42">
        <v>869</v>
      </c>
      <c r="F9" s="68">
        <v>586</v>
      </c>
      <c r="G9" s="68">
        <v>790</v>
      </c>
      <c r="H9" s="68">
        <v>865</v>
      </c>
      <c r="I9" s="68">
        <v>880</v>
      </c>
      <c r="J9" s="68">
        <v>935</v>
      </c>
      <c r="K9" s="68">
        <v>983</v>
      </c>
      <c r="L9" s="68">
        <v>944</v>
      </c>
      <c r="M9" s="68">
        <v>895</v>
      </c>
      <c r="N9" s="68">
        <v>796</v>
      </c>
      <c r="O9" s="68">
        <v>824</v>
      </c>
      <c r="P9" s="68">
        <v>857</v>
      </c>
      <c r="Q9" s="68">
        <v>892</v>
      </c>
      <c r="R9" s="42">
        <v>941</v>
      </c>
      <c r="S9" s="42">
        <v>1070</v>
      </c>
      <c r="T9" s="42">
        <v>1102</v>
      </c>
      <c r="U9" s="42">
        <v>1086</v>
      </c>
      <c r="V9" s="42">
        <v>1102</v>
      </c>
      <c r="W9" s="42">
        <v>268</v>
      </c>
      <c r="X9" s="42">
        <v>287</v>
      </c>
      <c r="Y9" s="42">
        <v>734</v>
      </c>
    </row>
    <row r="10" spans="1:25" x14ac:dyDescent="0.3">
      <c r="A10" s="71" t="s">
        <v>201</v>
      </c>
      <c r="B10" s="42">
        <v>375</v>
      </c>
      <c r="C10" s="42">
        <v>443</v>
      </c>
      <c r="D10" s="42">
        <v>479</v>
      </c>
      <c r="E10" s="42">
        <v>473</v>
      </c>
      <c r="F10" s="68">
        <v>263</v>
      </c>
      <c r="G10" s="68">
        <v>429</v>
      </c>
      <c r="H10" s="68">
        <v>474</v>
      </c>
      <c r="I10" s="68">
        <v>485</v>
      </c>
      <c r="J10" s="68">
        <v>487</v>
      </c>
      <c r="K10" s="68">
        <v>491</v>
      </c>
      <c r="L10" s="68">
        <v>456</v>
      </c>
      <c r="M10" s="68">
        <v>388</v>
      </c>
      <c r="N10" s="68">
        <v>335</v>
      </c>
      <c r="O10" s="68">
        <v>340</v>
      </c>
      <c r="P10" s="68">
        <v>294</v>
      </c>
      <c r="Q10" s="68">
        <v>310</v>
      </c>
      <c r="R10" s="42">
        <v>318</v>
      </c>
      <c r="S10" s="42">
        <v>324</v>
      </c>
      <c r="T10" s="42">
        <v>331</v>
      </c>
      <c r="U10" s="42">
        <v>312</v>
      </c>
      <c r="V10" s="42">
        <v>302</v>
      </c>
      <c r="W10" s="42">
        <v>56</v>
      </c>
      <c r="X10" s="42">
        <v>46</v>
      </c>
      <c r="Y10" s="42">
        <v>136</v>
      </c>
    </row>
    <row r="11" spans="1:25" x14ac:dyDescent="0.3">
      <c r="A11" s="72" t="s">
        <v>202</v>
      </c>
      <c r="B11" s="42">
        <v>123</v>
      </c>
      <c r="C11" s="42">
        <v>126</v>
      </c>
      <c r="D11" s="42">
        <v>141</v>
      </c>
      <c r="E11" s="42">
        <v>159</v>
      </c>
      <c r="F11" s="68">
        <v>21</v>
      </c>
      <c r="G11" s="68">
        <v>175</v>
      </c>
      <c r="H11" s="68">
        <v>213</v>
      </c>
      <c r="I11" s="68">
        <v>231</v>
      </c>
      <c r="J11" s="68">
        <v>195</v>
      </c>
      <c r="K11" s="68">
        <v>194</v>
      </c>
      <c r="L11" s="68">
        <v>174</v>
      </c>
      <c r="M11" s="68">
        <v>69</v>
      </c>
      <c r="N11" s="68">
        <v>73</v>
      </c>
      <c r="O11" s="68">
        <v>97</v>
      </c>
      <c r="P11" s="68">
        <v>31</v>
      </c>
      <c r="Q11" s="68">
        <v>41</v>
      </c>
      <c r="R11" s="42">
        <v>57</v>
      </c>
      <c r="S11" s="42">
        <v>41</v>
      </c>
      <c r="T11" s="42">
        <v>40</v>
      </c>
      <c r="U11" s="42">
        <v>47</v>
      </c>
      <c r="V11" s="42">
        <v>48</v>
      </c>
      <c r="W11" s="42">
        <v>24</v>
      </c>
      <c r="X11" s="42">
        <v>14</v>
      </c>
      <c r="Y11" s="42">
        <v>36</v>
      </c>
    </row>
    <row r="12" spans="1:25" x14ac:dyDescent="0.3">
      <c r="A12" s="72" t="s">
        <v>203</v>
      </c>
      <c r="B12" s="42">
        <v>252</v>
      </c>
      <c r="C12" s="42">
        <v>317</v>
      </c>
      <c r="D12" s="42">
        <v>337</v>
      </c>
      <c r="E12" s="42">
        <v>314</v>
      </c>
      <c r="F12" s="68">
        <v>241</v>
      </c>
      <c r="G12" s="68">
        <v>254</v>
      </c>
      <c r="H12" s="68">
        <v>262</v>
      </c>
      <c r="I12" s="68">
        <v>255</v>
      </c>
      <c r="J12" s="68">
        <v>292</v>
      </c>
      <c r="K12" s="68">
        <v>297</v>
      </c>
      <c r="L12" s="68">
        <v>282</v>
      </c>
      <c r="M12" s="68">
        <v>319</v>
      </c>
      <c r="N12" s="68">
        <v>262</v>
      </c>
      <c r="O12" s="68">
        <v>242</v>
      </c>
      <c r="P12" s="68">
        <v>264</v>
      </c>
      <c r="Q12" s="68">
        <v>269</v>
      </c>
      <c r="R12" s="42">
        <v>262</v>
      </c>
      <c r="S12" s="42">
        <v>283</v>
      </c>
      <c r="T12" s="42">
        <v>290</v>
      </c>
      <c r="U12" s="42">
        <v>265</v>
      </c>
      <c r="V12" s="42">
        <v>254</v>
      </c>
      <c r="W12" s="42">
        <v>32</v>
      </c>
      <c r="X12" s="42">
        <v>32</v>
      </c>
      <c r="Y12" s="42">
        <v>100</v>
      </c>
    </row>
    <row r="13" spans="1:25" x14ac:dyDescent="0.3">
      <c r="A13" s="71" t="s">
        <v>204</v>
      </c>
      <c r="B13" s="42">
        <v>319</v>
      </c>
      <c r="C13" s="42">
        <v>392</v>
      </c>
      <c r="D13" s="42">
        <v>415</v>
      </c>
      <c r="E13" s="42">
        <v>396</v>
      </c>
      <c r="F13" s="68">
        <v>323</v>
      </c>
      <c r="G13" s="68">
        <v>361</v>
      </c>
      <c r="H13" s="68">
        <v>391</v>
      </c>
      <c r="I13" s="68">
        <v>395</v>
      </c>
      <c r="J13" s="68">
        <v>447</v>
      </c>
      <c r="K13" s="68">
        <v>492</v>
      </c>
      <c r="L13" s="68">
        <v>489</v>
      </c>
      <c r="M13" s="68">
        <v>506</v>
      </c>
      <c r="N13" s="68">
        <v>461</v>
      </c>
      <c r="O13" s="68">
        <v>484</v>
      </c>
      <c r="P13" s="68">
        <v>563</v>
      </c>
      <c r="Q13" s="68">
        <v>582</v>
      </c>
      <c r="R13" s="42">
        <v>623</v>
      </c>
      <c r="S13" s="42">
        <v>746</v>
      </c>
      <c r="T13" s="42">
        <v>771</v>
      </c>
      <c r="U13" s="42">
        <v>774</v>
      </c>
      <c r="V13" s="42">
        <v>800</v>
      </c>
      <c r="W13" s="42">
        <v>212</v>
      </c>
      <c r="X13" s="42">
        <v>241</v>
      </c>
      <c r="Y13" s="42">
        <v>598</v>
      </c>
    </row>
    <row r="14" spans="1:25" x14ac:dyDescent="0.3">
      <c r="A14" s="72" t="s">
        <v>205</v>
      </c>
      <c r="B14" s="42">
        <v>5</v>
      </c>
      <c r="C14" s="42">
        <v>5</v>
      </c>
      <c r="D14" s="42">
        <v>5</v>
      </c>
      <c r="E14" s="42">
        <v>5</v>
      </c>
      <c r="F14" s="68">
        <v>5</v>
      </c>
      <c r="G14" s="68">
        <v>5</v>
      </c>
      <c r="H14" s="68">
        <v>5</v>
      </c>
      <c r="I14" s="68">
        <v>5</v>
      </c>
      <c r="J14" s="68">
        <v>5</v>
      </c>
      <c r="K14" s="68">
        <v>6</v>
      </c>
      <c r="L14" s="68">
        <v>6</v>
      </c>
      <c r="M14" s="68">
        <v>6</v>
      </c>
      <c r="N14" s="68">
        <v>5</v>
      </c>
      <c r="O14" s="68">
        <v>5</v>
      </c>
      <c r="P14" s="68">
        <v>5</v>
      </c>
      <c r="Q14" s="68">
        <v>6</v>
      </c>
      <c r="R14" s="42">
        <v>7</v>
      </c>
      <c r="S14" s="42">
        <v>9</v>
      </c>
      <c r="T14" s="42">
        <v>10</v>
      </c>
      <c r="U14" s="42">
        <v>11</v>
      </c>
      <c r="V14" s="42">
        <v>12</v>
      </c>
      <c r="W14" s="42">
        <v>3</v>
      </c>
      <c r="X14" s="42">
        <v>2</v>
      </c>
      <c r="Y14" s="42">
        <v>4</v>
      </c>
    </row>
    <row r="15" spans="1:25" x14ac:dyDescent="0.3">
      <c r="A15" s="72" t="s">
        <v>206</v>
      </c>
      <c r="B15" s="42">
        <v>47</v>
      </c>
      <c r="C15" s="42">
        <v>51</v>
      </c>
      <c r="D15" s="42">
        <v>54</v>
      </c>
      <c r="E15" s="42">
        <v>60</v>
      </c>
      <c r="F15" s="68">
        <v>64</v>
      </c>
      <c r="G15" s="68">
        <v>67</v>
      </c>
      <c r="H15" s="68">
        <v>73</v>
      </c>
      <c r="I15" s="68">
        <v>76</v>
      </c>
      <c r="J15" s="68">
        <v>84</v>
      </c>
      <c r="K15" s="68">
        <v>91</v>
      </c>
      <c r="L15" s="68">
        <v>96</v>
      </c>
      <c r="M15" s="68">
        <v>93</v>
      </c>
      <c r="N15" s="68">
        <v>90</v>
      </c>
      <c r="O15" s="68">
        <v>91</v>
      </c>
      <c r="P15" s="68">
        <v>93</v>
      </c>
      <c r="Q15" s="68">
        <v>98</v>
      </c>
      <c r="R15" s="42">
        <v>106</v>
      </c>
      <c r="S15" s="42">
        <v>117</v>
      </c>
      <c r="T15" s="42">
        <v>137</v>
      </c>
      <c r="U15" s="42">
        <v>150</v>
      </c>
      <c r="V15" s="42">
        <v>154</v>
      </c>
      <c r="W15" s="42">
        <v>130</v>
      </c>
      <c r="X15" s="42">
        <v>115</v>
      </c>
      <c r="Y15" s="42">
        <v>131</v>
      </c>
    </row>
    <row r="16" spans="1:25" x14ac:dyDescent="0.3">
      <c r="A16" s="72" t="s">
        <v>207</v>
      </c>
      <c r="B16" s="42">
        <v>267</v>
      </c>
      <c r="C16" s="42">
        <v>336</v>
      </c>
      <c r="D16" s="42">
        <v>356</v>
      </c>
      <c r="E16" s="42">
        <v>330</v>
      </c>
      <c r="F16" s="68">
        <v>254</v>
      </c>
      <c r="G16" s="68">
        <v>288</v>
      </c>
      <c r="H16" s="68">
        <v>313</v>
      </c>
      <c r="I16" s="68">
        <v>314</v>
      </c>
      <c r="J16" s="68">
        <v>358</v>
      </c>
      <c r="K16" s="68">
        <v>396</v>
      </c>
      <c r="L16" s="68">
        <v>386</v>
      </c>
      <c r="M16" s="68">
        <v>408</v>
      </c>
      <c r="N16" s="68">
        <v>367</v>
      </c>
      <c r="O16" s="68">
        <v>388</v>
      </c>
      <c r="P16" s="68">
        <v>465</v>
      </c>
      <c r="Q16" s="68">
        <v>478</v>
      </c>
      <c r="R16" s="42">
        <v>510</v>
      </c>
      <c r="S16" s="42">
        <v>621</v>
      </c>
      <c r="T16" s="42">
        <v>624</v>
      </c>
      <c r="U16" s="42">
        <v>613</v>
      </c>
      <c r="V16" s="42">
        <v>635</v>
      </c>
      <c r="W16" s="42">
        <v>79</v>
      </c>
      <c r="X16" s="42">
        <v>124</v>
      </c>
      <c r="Y16" s="42">
        <v>462</v>
      </c>
    </row>
    <row r="17" spans="1:25" x14ac:dyDescent="0.3">
      <c r="A17" s="70" t="s">
        <v>108</v>
      </c>
      <c r="B17" s="42">
        <v>194</v>
      </c>
      <c r="C17" s="42">
        <v>208</v>
      </c>
      <c r="D17" s="42">
        <v>191</v>
      </c>
      <c r="E17" s="42">
        <v>153</v>
      </c>
      <c r="F17" s="68">
        <v>136</v>
      </c>
      <c r="G17" s="68">
        <v>154</v>
      </c>
      <c r="H17" s="68">
        <v>159</v>
      </c>
      <c r="I17" s="68">
        <v>161</v>
      </c>
      <c r="J17" s="68">
        <v>188</v>
      </c>
      <c r="K17" s="68">
        <v>224</v>
      </c>
      <c r="L17" s="68">
        <v>240</v>
      </c>
      <c r="M17" s="68">
        <v>260</v>
      </c>
      <c r="N17" s="68">
        <v>264</v>
      </c>
      <c r="O17" s="68">
        <v>301</v>
      </c>
      <c r="P17" s="68">
        <v>310</v>
      </c>
      <c r="Q17" s="68">
        <v>336</v>
      </c>
      <c r="R17" s="42">
        <v>325</v>
      </c>
      <c r="S17" s="42">
        <v>311</v>
      </c>
      <c r="T17" s="42">
        <v>325</v>
      </c>
      <c r="U17" s="42">
        <v>380</v>
      </c>
      <c r="V17" s="42">
        <v>370</v>
      </c>
      <c r="W17" s="42">
        <v>312</v>
      </c>
      <c r="X17" s="42">
        <v>304</v>
      </c>
      <c r="Y17" s="42">
        <v>396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0.17454954954954949</v>
      </c>
      <c r="D19" s="89">
        <f t="shared" si="3"/>
        <v>4.0268456375838868E-2</v>
      </c>
      <c r="E19" s="89">
        <f t="shared" si="3"/>
        <v>-5.8064516129032295E-2</v>
      </c>
      <c r="F19" s="89">
        <f t="shared" si="3"/>
        <v>-0.29354207436399216</v>
      </c>
      <c r="G19" s="89">
        <f t="shared" si="3"/>
        <v>0.30747922437673125</v>
      </c>
      <c r="H19" s="89">
        <f t="shared" si="3"/>
        <v>8.4745762711864403E-2</v>
      </c>
      <c r="I19" s="89">
        <f t="shared" si="3"/>
        <v>1.66015625E-2</v>
      </c>
      <c r="J19" s="89">
        <f t="shared" si="3"/>
        <v>7.8770413064361167E-2</v>
      </c>
      <c r="K19" s="89">
        <f t="shared" si="3"/>
        <v>7.4799643811219951E-2</v>
      </c>
      <c r="L19" s="89">
        <f t="shared" si="3"/>
        <v>-1.905550952775481E-2</v>
      </c>
      <c r="M19" s="89">
        <f t="shared" si="3"/>
        <v>-2.4493243243243201E-2</v>
      </c>
      <c r="N19" s="89">
        <f t="shared" si="3"/>
        <v>-8.2251082251082241E-2</v>
      </c>
      <c r="O19" s="89">
        <f t="shared" si="3"/>
        <v>6.1320754716981174E-2</v>
      </c>
      <c r="P19" s="89">
        <f t="shared" si="3"/>
        <v>3.7333333333333441E-2</v>
      </c>
      <c r="Q19" s="89">
        <f t="shared" si="3"/>
        <v>5.2270779777206622E-2</v>
      </c>
      <c r="R19" s="89">
        <f t="shared" si="3"/>
        <v>3.0944625407166138E-2</v>
      </c>
      <c r="S19" s="89">
        <f t="shared" si="3"/>
        <v>9.08372827804107E-2</v>
      </c>
      <c r="T19" s="89">
        <f t="shared" si="3"/>
        <v>3.3309196234612592E-2</v>
      </c>
      <c r="U19" s="89">
        <f t="shared" si="3"/>
        <v>2.7330063069376243E-2</v>
      </c>
      <c r="V19" s="89">
        <f t="shared" si="3"/>
        <v>4.0927694406549531E-3</v>
      </c>
      <c r="W19" s="89">
        <f t="shared" si="3"/>
        <v>-0.60597826086956519</v>
      </c>
      <c r="X19" s="89">
        <f t="shared" si="3"/>
        <v>1.8965517241379404E-2</v>
      </c>
      <c r="Y19" s="89">
        <f t="shared" si="3"/>
        <v>0.91201353637901872</v>
      </c>
    </row>
    <row r="20" spans="1:25" x14ac:dyDescent="0.3">
      <c r="A20" s="73" t="s">
        <v>4</v>
      </c>
      <c r="B20" s="65" t="s">
        <v>3</v>
      </c>
      <c r="C20" s="89">
        <f t="shared" si="3"/>
        <v>0.2031700288184437</v>
      </c>
      <c r="D20" s="89">
        <f t="shared" si="3"/>
        <v>7.065868263473063E-2</v>
      </c>
      <c r="E20" s="89">
        <f t="shared" si="3"/>
        <v>-2.7964205816554788E-2</v>
      </c>
      <c r="F20" s="89">
        <f t="shared" si="3"/>
        <v>-0.32566168009205987</v>
      </c>
      <c r="G20" s="89">
        <f t="shared" si="3"/>
        <v>0.34812286689419802</v>
      </c>
      <c r="H20" s="89">
        <f t="shared" si="3"/>
        <v>9.4936708860759556E-2</v>
      </c>
      <c r="I20" s="89">
        <f t="shared" si="3"/>
        <v>1.7341040462427681E-2</v>
      </c>
      <c r="J20" s="89">
        <f t="shared" si="3"/>
        <v>6.25E-2</v>
      </c>
      <c r="K20" s="89">
        <f t="shared" si="3"/>
        <v>5.1336898395721864E-2</v>
      </c>
      <c r="L20" s="89">
        <f t="shared" si="3"/>
        <v>-3.9674465920651047E-2</v>
      </c>
      <c r="M20" s="89">
        <f t="shared" si="3"/>
        <v>-5.1906779661016977E-2</v>
      </c>
      <c r="N20" s="89">
        <f t="shared" si="3"/>
        <v>-0.11061452513966485</v>
      </c>
      <c r="O20" s="89">
        <f t="shared" si="3"/>
        <v>3.5175879396984966E-2</v>
      </c>
      <c r="P20" s="89">
        <f t="shared" si="3"/>
        <v>4.0048543689320315E-2</v>
      </c>
      <c r="Q20" s="89">
        <f t="shared" si="3"/>
        <v>4.0840140023337135E-2</v>
      </c>
      <c r="R20" s="89">
        <f t="shared" si="3"/>
        <v>5.4932735426008961E-2</v>
      </c>
      <c r="S20" s="89">
        <f t="shared" si="3"/>
        <v>0.13708820403825728</v>
      </c>
      <c r="T20" s="89">
        <f t="shared" si="3"/>
        <v>2.9906542056074681E-2</v>
      </c>
      <c r="U20" s="89">
        <f t="shared" si="3"/>
        <v>-1.4519056261342977E-2</v>
      </c>
      <c r="V20" s="89">
        <f t="shared" si="3"/>
        <v>1.4732965009208066E-2</v>
      </c>
      <c r="W20" s="89">
        <f t="shared" si="3"/>
        <v>-0.7568058076225046</v>
      </c>
      <c r="X20" s="89">
        <f t="shared" si="3"/>
        <v>7.0895522388059629E-2</v>
      </c>
      <c r="Y20" s="89">
        <f t="shared" si="3"/>
        <v>1.5574912891986061</v>
      </c>
    </row>
    <row r="21" spans="1:25" x14ac:dyDescent="0.3">
      <c r="A21" s="74" t="s">
        <v>208</v>
      </c>
      <c r="B21" s="65" t="s">
        <v>3</v>
      </c>
      <c r="C21" s="89">
        <f>C10/B10-1</f>
        <v>0.18133333333333335</v>
      </c>
      <c r="D21" s="89">
        <f t="shared" si="3"/>
        <v>8.1264108352144371E-2</v>
      </c>
      <c r="E21" s="89">
        <f t="shared" si="3"/>
        <v>-1.2526096033402934E-2</v>
      </c>
      <c r="F21" s="89">
        <f t="shared" si="3"/>
        <v>-0.44397463002114168</v>
      </c>
      <c r="G21" s="89">
        <f t="shared" si="3"/>
        <v>0.63117870722433467</v>
      </c>
      <c r="H21" s="89">
        <f t="shared" si="3"/>
        <v>0.10489510489510478</v>
      </c>
      <c r="I21" s="89">
        <f t="shared" si="3"/>
        <v>2.320675105485237E-2</v>
      </c>
      <c r="J21" s="89">
        <f t="shared" si="3"/>
        <v>4.1237113402061709E-3</v>
      </c>
      <c r="K21" s="89">
        <f t="shared" si="3"/>
        <v>8.2135523613962036E-3</v>
      </c>
      <c r="L21" s="89">
        <f t="shared" si="3"/>
        <v>-7.1283095723014278E-2</v>
      </c>
      <c r="M21" s="89">
        <f t="shared" si="3"/>
        <v>-0.14912280701754388</v>
      </c>
      <c r="N21" s="89">
        <f t="shared" si="3"/>
        <v>-0.13659793814432986</v>
      </c>
      <c r="O21" s="89">
        <f t="shared" si="3"/>
        <v>1.4925373134328401E-2</v>
      </c>
      <c r="P21" s="89">
        <f t="shared" si="3"/>
        <v>-0.13529411764705879</v>
      </c>
      <c r="Q21" s="89">
        <f t="shared" si="3"/>
        <v>5.4421768707483054E-2</v>
      </c>
      <c r="R21" s="89">
        <f t="shared" si="3"/>
        <v>2.5806451612903292E-2</v>
      </c>
      <c r="S21" s="89">
        <f t="shared" si="3"/>
        <v>1.8867924528301883E-2</v>
      </c>
      <c r="T21" s="89">
        <f t="shared" si="3"/>
        <v>2.1604938271605034E-2</v>
      </c>
      <c r="U21" s="89">
        <f t="shared" si="3"/>
        <v>-5.7401812688821718E-2</v>
      </c>
      <c r="V21" s="89">
        <f t="shared" si="3"/>
        <v>-3.2051282051282048E-2</v>
      </c>
      <c r="W21" s="89">
        <f t="shared" si="3"/>
        <v>-0.814569536423841</v>
      </c>
      <c r="X21" s="89">
        <f t="shared" si="3"/>
        <v>-0.1785714285714286</v>
      </c>
      <c r="Y21" s="89">
        <f t="shared" si="3"/>
        <v>1.9565217391304346</v>
      </c>
    </row>
    <row r="22" spans="1:25" x14ac:dyDescent="0.3">
      <c r="A22" s="74" t="s">
        <v>209</v>
      </c>
      <c r="B22" s="65" t="s">
        <v>3</v>
      </c>
      <c r="C22" s="89">
        <f>C13/B13-1</f>
        <v>0.2288401253918495</v>
      </c>
      <c r="D22" s="89">
        <f t="shared" ref="D22:Y22" si="4">D13/C13-1</f>
        <v>5.8673469387755084E-2</v>
      </c>
      <c r="E22" s="89">
        <f t="shared" si="4"/>
        <v>-4.5783132530120452E-2</v>
      </c>
      <c r="F22" s="89">
        <f t="shared" si="4"/>
        <v>-0.18434343434343436</v>
      </c>
      <c r="G22" s="89">
        <f t="shared" si="4"/>
        <v>0.11764705882352944</v>
      </c>
      <c r="H22" s="89">
        <f t="shared" si="4"/>
        <v>8.3102493074792338E-2</v>
      </c>
      <c r="I22" s="89">
        <f t="shared" si="4"/>
        <v>1.0230179028132946E-2</v>
      </c>
      <c r="J22" s="89">
        <f t="shared" si="4"/>
        <v>0.1316455696202532</v>
      </c>
      <c r="K22" s="89">
        <f t="shared" si="4"/>
        <v>0.10067114093959728</v>
      </c>
      <c r="L22" s="89">
        <f t="shared" si="4"/>
        <v>-6.0975609756097615E-3</v>
      </c>
      <c r="M22" s="89">
        <f t="shared" si="4"/>
        <v>3.4764826175869068E-2</v>
      </c>
      <c r="N22" s="89">
        <f t="shared" si="4"/>
        <v>-8.8932806324110714E-2</v>
      </c>
      <c r="O22" s="89">
        <f t="shared" si="4"/>
        <v>4.9891540130151846E-2</v>
      </c>
      <c r="P22" s="89">
        <f t="shared" si="4"/>
        <v>0.16322314049586772</v>
      </c>
      <c r="Q22" s="89">
        <f t="shared" si="4"/>
        <v>3.3747779751332141E-2</v>
      </c>
      <c r="R22" s="89">
        <f t="shared" si="4"/>
        <v>7.0446735395188975E-2</v>
      </c>
      <c r="S22" s="89">
        <f t="shared" si="4"/>
        <v>0.1974317817014446</v>
      </c>
      <c r="T22" s="89">
        <f t="shared" si="4"/>
        <v>3.351206434316345E-2</v>
      </c>
      <c r="U22" s="89">
        <f t="shared" si="4"/>
        <v>3.8910505836575737E-3</v>
      </c>
      <c r="V22" s="89">
        <f t="shared" si="4"/>
        <v>3.3591731266149782E-2</v>
      </c>
      <c r="W22" s="89">
        <f t="shared" si="4"/>
        <v>-0.73499999999999999</v>
      </c>
      <c r="X22" s="89">
        <f t="shared" si="4"/>
        <v>0.1367924528301887</v>
      </c>
      <c r="Y22" s="89">
        <f t="shared" si="4"/>
        <v>1.4813278008298756</v>
      </c>
    </row>
    <row r="23" spans="1:25" x14ac:dyDescent="0.3">
      <c r="A23" s="73" t="s">
        <v>109</v>
      </c>
      <c r="B23" s="65" t="s">
        <v>3</v>
      </c>
      <c r="C23" s="89">
        <f>C17/B17-1</f>
        <v>7.2164948453608213E-2</v>
      </c>
      <c r="D23" s="89">
        <f t="shared" ref="D23:Y23" si="5">D17/C17-1</f>
        <v>-8.1730769230769273E-2</v>
      </c>
      <c r="E23" s="89">
        <f t="shared" si="5"/>
        <v>-0.19895287958115182</v>
      </c>
      <c r="F23" s="89">
        <f t="shared" si="5"/>
        <v>-0.11111111111111116</v>
      </c>
      <c r="G23" s="89">
        <f t="shared" si="5"/>
        <v>0.13235294117647056</v>
      </c>
      <c r="H23" s="89">
        <f t="shared" si="5"/>
        <v>3.2467532467532534E-2</v>
      </c>
      <c r="I23" s="89">
        <f t="shared" si="5"/>
        <v>1.2578616352201255E-2</v>
      </c>
      <c r="J23" s="89">
        <f t="shared" si="5"/>
        <v>0.16770186335403725</v>
      </c>
      <c r="K23" s="89">
        <f t="shared" si="5"/>
        <v>0.1914893617021276</v>
      </c>
      <c r="L23" s="89">
        <f t="shared" si="5"/>
        <v>7.1428571428571397E-2</v>
      </c>
      <c r="M23" s="89">
        <f t="shared" si="5"/>
        <v>8.3333333333333259E-2</v>
      </c>
      <c r="N23" s="89">
        <f t="shared" si="5"/>
        <v>1.538461538461533E-2</v>
      </c>
      <c r="O23" s="89">
        <f t="shared" si="5"/>
        <v>0.14015151515151514</v>
      </c>
      <c r="P23" s="89">
        <f t="shared" si="5"/>
        <v>2.9900332225913706E-2</v>
      </c>
      <c r="Q23" s="89">
        <f t="shared" si="5"/>
        <v>8.3870967741935587E-2</v>
      </c>
      <c r="R23" s="89">
        <f t="shared" si="5"/>
        <v>-3.2738095238095233E-2</v>
      </c>
      <c r="S23" s="89">
        <f t="shared" si="5"/>
        <v>-4.3076923076923124E-2</v>
      </c>
      <c r="T23" s="89">
        <f t="shared" si="5"/>
        <v>4.5016077170418001E-2</v>
      </c>
      <c r="U23" s="89">
        <f t="shared" si="5"/>
        <v>0.1692307692307693</v>
      </c>
      <c r="V23" s="89">
        <f t="shared" si="5"/>
        <v>-2.6315789473684181E-2</v>
      </c>
      <c r="W23" s="89">
        <f t="shared" si="5"/>
        <v>-0.15675675675675671</v>
      </c>
      <c r="X23" s="89">
        <f t="shared" si="5"/>
        <v>-2.5641025641025661E-2</v>
      </c>
      <c r="Y23" s="89">
        <f t="shared" si="5"/>
        <v>0.30263157894736836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9.7443212992428405E-2</v>
      </c>
      <c r="C25" s="89">
        <f t="shared" si="6"/>
        <v>9.7998684581415016E-2</v>
      </c>
      <c r="D25" s="89">
        <f t="shared" si="6"/>
        <v>0.11537643555933645</v>
      </c>
      <c r="E25" s="89">
        <f t="shared" si="6"/>
        <v>0.11336661120354964</v>
      </c>
      <c r="F25" s="89">
        <f t="shared" si="6"/>
        <v>7.5554625366262035E-2</v>
      </c>
      <c r="G25" s="89">
        <f t="shared" si="6"/>
        <v>0.10610318084747668</v>
      </c>
      <c r="H25" s="89">
        <f t="shared" si="6"/>
        <v>0.11558866689242578</v>
      </c>
      <c r="I25" s="89">
        <f t="shared" si="6"/>
        <v>0.10783095090118086</v>
      </c>
      <c r="J25" s="89">
        <f t="shared" si="6"/>
        <v>0.11301197544530542</v>
      </c>
      <c r="K25" s="89">
        <f t="shared" si="6"/>
        <v>0.11210179251416365</v>
      </c>
      <c r="L25" s="89">
        <f t="shared" si="6"/>
        <v>0.14715386527467064</v>
      </c>
      <c r="M25" s="89">
        <f t="shared" si="6"/>
        <v>0.11891279728199321</v>
      </c>
      <c r="N25" s="89">
        <f t="shared" si="6"/>
        <v>0.10470169893322798</v>
      </c>
      <c r="O25" s="89">
        <f t="shared" si="6"/>
        <v>0.10437929114863612</v>
      </c>
      <c r="P25" s="89">
        <f t="shared" si="6"/>
        <v>0.10596567692726777</v>
      </c>
      <c r="Q25" s="89">
        <f t="shared" si="6"/>
        <v>0.11077034097059354</v>
      </c>
      <c r="R25" s="89">
        <f t="shared" si="6"/>
        <v>0.11971631205673759</v>
      </c>
      <c r="S25" s="89">
        <f t="shared" si="6"/>
        <v>0.12469525959367946</v>
      </c>
      <c r="T25" s="89">
        <f t="shared" si="6"/>
        <v>0.12302784722820932</v>
      </c>
      <c r="U25" s="89">
        <f t="shared" si="6"/>
        <v>0.12020334535913414</v>
      </c>
      <c r="V25" s="89">
        <f t="shared" si="6"/>
        <v>0.12073490813648294</v>
      </c>
      <c r="W25" s="89">
        <f t="shared" ref="W25:X25" si="7">W8/W5</f>
        <v>5.8704453441295545E-2</v>
      </c>
      <c r="X25" s="89">
        <f t="shared" si="7"/>
        <v>5.0690453726734711E-2</v>
      </c>
      <c r="Y25" s="89">
        <f t="shared" ref="Y25" si="8">Y8/Y5</f>
        <v>8.7542609234583207E-2</v>
      </c>
    </row>
    <row r="26" spans="1:25" x14ac:dyDescent="0.3">
      <c r="A26" s="75" t="s">
        <v>211</v>
      </c>
      <c r="B26" s="89">
        <f t="shared" ref="B26:V26" si="9">B8/B7</f>
        <v>0.48979591836734693</v>
      </c>
      <c r="C26" s="89">
        <f t="shared" si="9"/>
        <v>0.59362549800796816</v>
      </c>
      <c r="D26" s="89">
        <f t="shared" si="9"/>
        <v>0.62789351851851849</v>
      </c>
      <c r="E26" s="89">
        <f t="shared" si="9"/>
        <v>0.60833333333333328</v>
      </c>
      <c r="F26" s="89">
        <f t="shared" si="9"/>
        <v>0.48619528619528618</v>
      </c>
      <c r="G26" s="89">
        <f t="shared" si="9"/>
        <v>0.54598033545401969</v>
      </c>
      <c r="H26" s="89">
        <f t="shared" si="9"/>
        <v>0.55053763440860215</v>
      </c>
      <c r="I26" s="89">
        <f t="shared" si="9"/>
        <v>0.54049844236760125</v>
      </c>
      <c r="J26" s="89">
        <f t="shared" si="9"/>
        <v>0.53071833648393196</v>
      </c>
      <c r="K26" s="89">
        <f t="shared" si="9"/>
        <v>0.5286903197547087</v>
      </c>
      <c r="L26" s="89">
        <f t="shared" si="9"/>
        <v>0.53989968080255357</v>
      </c>
      <c r="M26" s="89">
        <f t="shared" si="9"/>
        <v>0.50547045951859959</v>
      </c>
      <c r="N26" s="89">
        <f t="shared" si="9"/>
        <v>0.45513095749248605</v>
      </c>
      <c r="O26" s="89">
        <f t="shared" si="9"/>
        <v>0.43235972328977712</v>
      </c>
      <c r="P26" s="89">
        <f t="shared" si="9"/>
        <v>0.46309523809523812</v>
      </c>
      <c r="Q26" s="89">
        <f t="shared" si="9"/>
        <v>0.48251473477406681</v>
      </c>
      <c r="R26" s="89">
        <f t="shared" si="9"/>
        <v>0.48357524828113063</v>
      </c>
      <c r="S26" s="89">
        <f t="shared" si="9"/>
        <v>0.4869534555712271</v>
      </c>
      <c r="T26" s="89">
        <f t="shared" si="9"/>
        <v>0.46121525533290242</v>
      </c>
      <c r="U26" s="89">
        <f t="shared" si="9"/>
        <v>0.42966002344665888</v>
      </c>
      <c r="V26" s="89">
        <f t="shared" si="9"/>
        <v>0.42226047045324155</v>
      </c>
      <c r="W26" s="89">
        <f t="shared" ref="W26:X26" si="10">W8/W7</f>
        <v>0.27153558052434457</v>
      </c>
      <c r="X26" s="89">
        <f t="shared" si="10"/>
        <v>0.24957770270270271</v>
      </c>
      <c r="Y26" s="89">
        <f t="shared" ref="Y26" si="11">Y8/Y7</f>
        <v>0.32120523024445707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5.2927927927927929E-2</v>
      </c>
      <c r="C28" s="89">
        <f t="shared" ref="C28:V28" si="12">C15/C8</f>
        <v>4.8897411313518699E-2</v>
      </c>
      <c r="D28" s="89">
        <f t="shared" si="12"/>
        <v>4.9769585253456219E-2</v>
      </c>
      <c r="E28" s="89">
        <f t="shared" si="12"/>
        <v>5.8708414872798431E-2</v>
      </c>
      <c r="F28" s="89">
        <f t="shared" si="12"/>
        <v>8.8642659279778394E-2</v>
      </c>
      <c r="G28" s="89">
        <f t="shared" si="12"/>
        <v>7.0974576271186446E-2</v>
      </c>
      <c r="H28" s="89">
        <f t="shared" si="12"/>
        <v>7.12890625E-2</v>
      </c>
      <c r="I28" s="89">
        <f t="shared" si="12"/>
        <v>7.3006724303554274E-2</v>
      </c>
      <c r="J28" s="89">
        <f t="shared" si="12"/>
        <v>7.4799643811219951E-2</v>
      </c>
      <c r="K28" s="89">
        <f t="shared" si="12"/>
        <v>7.5393537696768848E-2</v>
      </c>
      <c r="L28" s="89">
        <f t="shared" si="12"/>
        <v>8.1081081081081086E-2</v>
      </c>
      <c r="M28" s="89">
        <f t="shared" si="12"/>
        <v>8.0519480519480519E-2</v>
      </c>
      <c r="N28" s="89">
        <f t="shared" si="12"/>
        <v>8.4905660377358486E-2</v>
      </c>
      <c r="O28" s="89">
        <f t="shared" si="12"/>
        <v>8.0888888888888885E-2</v>
      </c>
      <c r="P28" s="89">
        <f t="shared" si="12"/>
        <v>7.9691516709511565E-2</v>
      </c>
      <c r="Q28" s="89">
        <f t="shared" si="12"/>
        <v>7.9804560260586313E-2</v>
      </c>
      <c r="R28" s="89">
        <f t="shared" si="12"/>
        <v>8.3728278041074244E-2</v>
      </c>
      <c r="S28" s="89">
        <f t="shared" si="12"/>
        <v>8.4721216509775529E-2</v>
      </c>
      <c r="T28" s="89">
        <f t="shared" si="12"/>
        <v>9.6005606166783455E-2</v>
      </c>
      <c r="U28" s="89">
        <f t="shared" si="12"/>
        <v>0.10231923601637108</v>
      </c>
      <c r="V28" s="89">
        <f t="shared" si="12"/>
        <v>0.10461956521739131</v>
      </c>
      <c r="W28" s="89">
        <f t="shared" ref="W28:X28" si="13">W15/W8</f>
        <v>0.22413793103448276</v>
      </c>
      <c r="X28" s="89">
        <f t="shared" si="13"/>
        <v>0.19458544839255498</v>
      </c>
      <c r="Y28" s="89">
        <f t="shared" ref="Y28" si="14">Y15/Y8</f>
        <v>0.11592920353982301</v>
      </c>
    </row>
    <row r="29" spans="1:25" x14ac:dyDescent="0.3">
      <c r="A29" s="75" t="s">
        <v>213</v>
      </c>
      <c r="B29" s="89">
        <f>B10/B8</f>
        <v>0.42229729729729731</v>
      </c>
      <c r="C29" s="89">
        <f t="shared" ref="C29:V29" si="15">C10/C8</f>
        <v>0.42473633748801531</v>
      </c>
      <c r="D29" s="89">
        <f t="shared" si="15"/>
        <v>0.44147465437788019</v>
      </c>
      <c r="E29" s="89">
        <f t="shared" si="15"/>
        <v>0.46281800391389433</v>
      </c>
      <c r="F29" s="89">
        <f t="shared" si="15"/>
        <v>0.36426592797783935</v>
      </c>
      <c r="G29" s="89">
        <f t="shared" si="15"/>
        <v>0.45444915254237289</v>
      </c>
      <c r="H29" s="89">
        <f t="shared" si="15"/>
        <v>0.462890625</v>
      </c>
      <c r="I29" s="89">
        <f t="shared" si="15"/>
        <v>0.46589817483189239</v>
      </c>
      <c r="J29" s="89">
        <f t="shared" si="15"/>
        <v>0.43365983971504896</v>
      </c>
      <c r="K29" s="89">
        <f t="shared" si="15"/>
        <v>0.40679370339685172</v>
      </c>
      <c r="L29" s="89">
        <f t="shared" si="15"/>
        <v>0.38513513513513514</v>
      </c>
      <c r="M29" s="89">
        <f t="shared" si="15"/>
        <v>0.33593073593073591</v>
      </c>
      <c r="N29" s="89">
        <f t="shared" si="15"/>
        <v>0.31603773584905659</v>
      </c>
      <c r="O29" s="89">
        <f t="shared" si="15"/>
        <v>0.30222222222222223</v>
      </c>
      <c r="P29" s="89">
        <f t="shared" si="15"/>
        <v>0.25192802056555269</v>
      </c>
      <c r="Q29" s="89">
        <f t="shared" si="15"/>
        <v>0.25244299674267101</v>
      </c>
      <c r="R29" s="89">
        <f t="shared" si="15"/>
        <v>0.25118483412322273</v>
      </c>
      <c r="S29" s="89">
        <f t="shared" si="15"/>
        <v>0.23461259956553221</v>
      </c>
      <c r="T29" s="89">
        <f t="shared" si="15"/>
        <v>0.2319551506657323</v>
      </c>
      <c r="U29" s="89">
        <f t="shared" si="15"/>
        <v>0.21282401091405184</v>
      </c>
      <c r="V29" s="89">
        <f t="shared" si="15"/>
        <v>0.20516304347826086</v>
      </c>
      <c r="W29" s="89">
        <f t="shared" ref="W29:X29" si="16">W10/W8</f>
        <v>9.6551724137931033E-2</v>
      </c>
      <c r="X29" s="89">
        <f t="shared" si="16"/>
        <v>7.7834179357021999E-2</v>
      </c>
      <c r="Y29" s="89">
        <f t="shared" ref="Y29" si="17">Y10/Y8</f>
        <v>0.12035398230088495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13421</v>
      </c>
      <c r="C32" s="42">
        <v>15221</v>
      </c>
      <c r="D32" s="42">
        <v>12563</v>
      </c>
      <c r="E32" s="42">
        <v>12344</v>
      </c>
      <c r="F32" s="42">
        <v>11324</v>
      </c>
      <c r="G32" s="42">
        <v>10727</v>
      </c>
      <c r="H32" s="42">
        <v>10969</v>
      </c>
      <c r="I32" s="42">
        <v>11598</v>
      </c>
      <c r="J32" s="42">
        <v>11727</v>
      </c>
      <c r="K32" s="42">
        <v>11373</v>
      </c>
      <c r="L32" s="42">
        <v>9380</v>
      </c>
      <c r="M32" s="42">
        <v>10884</v>
      </c>
      <c r="N32" s="42">
        <v>12532</v>
      </c>
      <c r="O32" s="42">
        <v>13511</v>
      </c>
      <c r="P32" s="42">
        <v>13066</v>
      </c>
      <c r="Q32" s="42">
        <v>14466</v>
      </c>
      <c r="R32" s="42">
        <v>14712</v>
      </c>
      <c r="S32" s="42">
        <v>14953</v>
      </c>
      <c r="T32" s="42">
        <v>16611</v>
      </c>
      <c r="U32" s="42">
        <v>17646</v>
      </c>
      <c r="V32" s="42">
        <v>18244</v>
      </c>
      <c r="W32" s="42">
        <v>15204</v>
      </c>
      <c r="X32" s="42">
        <v>19002</v>
      </c>
      <c r="Y32" s="42">
        <v>23199</v>
      </c>
    </row>
    <row r="33" spans="1:25" x14ac:dyDescent="0.3">
      <c r="A33" s="16" t="s">
        <v>116</v>
      </c>
      <c r="B33" s="42">
        <v>12453</v>
      </c>
      <c r="C33" s="42">
        <v>14114</v>
      </c>
      <c r="D33" s="42">
        <v>11491</v>
      </c>
      <c r="E33" s="42">
        <v>11169</v>
      </c>
      <c r="F33" s="68">
        <v>10199</v>
      </c>
      <c r="G33" s="68">
        <v>9315</v>
      </c>
      <c r="H33" s="68">
        <v>9469</v>
      </c>
      <c r="I33" s="68">
        <v>9928</v>
      </c>
      <c r="J33" s="68">
        <v>9670</v>
      </c>
      <c r="K33" s="68">
        <v>9029</v>
      </c>
      <c r="L33" s="68">
        <v>6984</v>
      </c>
      <c r="M33" s="68">
        <v>8170</v>
      </c>
      <c r="N33" s="68">
        <v>9341</v>
      </c>
      <c r="O33" s="68">
        <v>9771</v>
      </c>
      <c r="P33" s="68">
        <v>9451</v>
      </c>
      <c r="Q33" s="68">
        <v>10354</v>
      </c>
      <c r="R33" s="42">
        <v>10368</v>
      </c>
      <c r="S33" s="42">
        <v>10147</v>
      </c>
      <c r="T33" s="42">
        <v>11662</v>
      </c>
      <c r="U33" s="42">
        <v>12609</v>
      </c>
      <c r="V33" s="42">
        <v>12683</v>
      </c>
      <c r="W33" s="42">
        <v>10977</v>
      </c>
      <c r="X33" s="42">
        <v>13859</v>
      </c>
      <c r="Y33" s="42">
        <v>16069</v>
      </c>
    </row>
    <row r="34" spans="1:25" x14ac:dyDescent="0.3">
      <c r="A34" s="16" t="s">
        <v>117</v>
      </c>
      <c r="B34" s="42">
        <v>968</v>
      </c>
      <c r="C34" s="42">
        <v>1107</v>
      </c>
      <c r="D34" s="42">
        <v>1072</v>
      </c>
      <c r="E34" s="42">
        <v>1174</v>
      </c>
      <c r="F34" s="68">
        <v>1125</v>
      </c>
      <c r="G34" s="68">
        <v>1412</v>
      </c>
      <c r="H34" s="68">
        <v>1500</v>
      </c>
      <c r="I34" s="68">
        <v>1670</v>
      </c>
      <c r="J34" s="68">
        <v>2056</v>
      </c>
      <c r="K34" s="68">
        <v>2344</v>
      </c>
      <c r="L34" s="68">
        <v>2396</v>
      </c>
      <c r="M34" s="68">
        <v>2714</v>
      </c>
      <c r="N34" s="68">
        <v>3191</v>
      </c>
      <c r="O34" s="68">
        <v>3741</v>
      </c>
      <c r="P34" s="68">
        <v>3615</v>
      </c>
      <c r="Q34" s="42">
        <v>4113</v>
      </c>
      <c r="R34" s="42">
        <v>4344</v>
      </c>
      <c r="S34" s="42">
        <v>4806</v>
      </c>
      <c r="T34" s="42">
        <v>4948</v>
      </c>
      <c r="U34" s="42">
        <v>5037</v>
      </c>
      <c r="V34" s="42">
        <v>5561</v>
      </c>
      <c r="W34" s="42">
        <v>4227</v>
      </c>
      <c r="X34" s="42">
        <v>5142</v>
      </c>
      <c r="Y34" s="42">
        <v>7131</v>
      </c>
    </row>
    <row r="35" spans="1:25" x14ac:dyDescent="0.3">
      <c r="A35" s="76" t="s">
        <v>2</v>
      </c>
      <c r="B35" s="3">
        <f>B36+B44</f>
        <v>569</v>
      </c>
      <c r="C35" s="3">
        <f t="shared" ref="C35:V35" si="18">C36+C44</f>
        <v>711</v>
      </c>
      <c r="D35" s="3">
        <f t="shared" si="18"/>
        <v>624</v>
      </c>
      <c r="E35" s="3">
        <f t="shared" si="18"/>
        <v>677</v>
      </c>
      <c r="F35" s="3">
        <f t="shared" si="18"/>
        <v>634</v>
      </c>
      <c r="G35" s="3">
        <f t="shared" si="18"/>
        <v>804</v>
      </c>
      <c r="H35" s="3">
        <f t="shared" si="18"/>
        <v>836</v>
      </c>
      <c r="I35" s="3">
        <f t="shared" si="18"/>
        <v>893</v>
      </c>
      <c r="J35" s="3">
        <f t="shared" si="18"/>
        <v>1064</v>
      </c>
      <c r="K35" s="3">
        <f t="shared" si="18"/>
        <v>1061</v>
      </c>
      <c r="L35" s="3">
        <f t="shared" si="18"/>
        <v>1052</v>
      </c>
      <c r="M35" s="3">
        <f t="shared" si="18"/>
        <v>1161</v>
      </c>
      <c r="N35" s="3">
        <f t="shared" si="18"/>
        <v>1365</v>
      </c>
      <c r="O35" s="3">
        <f t="shared" si="18"/>
        <v>1428</v>
      </c>
      <c r="P35" s="3">
        <f t="shared" si="18"/>
        <v>1411</v>
      </c>
      <c r="Q35" s="3">
        <f t="shared" si="18"/>
        <v>1517</v>
      </c>
      <c r="R35" s="3">
        <f t="shared" si="18"/>
        <v>1684</v>
      </c>
      <c r="S35" s="3">
        <f t="shared" si="18"/>
        <v>1832</v>
      </c>
      <c r="T35" s="3">
        <f t="shared" si="18"/>
        <v>1971</v>
      </c>
      <c r="U35" s="3">
        <f t="shared" si="18"/>
        <v>2169</v>
      </c>
      <c r="V35" s="3">
        <f t="shared" si="18"/>
        <v>2336</v>
      </c>
      <c r="W35" s="3">
        <f t="shared" ref="W35:X35" si="19">W36+W44</f>
        <v>587</v>
      </c>
      <c r="X35" s="3">
        <f t="shared" si="19"/>
        <v>440</v>
      </c>
      <c r="Y35" s="3">
        <f t="shared" ref="Y35" si="20">Y36+Y44</f>
        <v>1933</v>
      </c>
    </row>
    <row r="36" spans="1:25" x14ac:dyDescent="0.3">
      <c r="A36" s="77" t="s">
        <v>107</v>
      </c>
      <c r="B36" s="42">
        <v>487</v>
      </c>
      <c r="C36" s="42">
        <v>593</v>
      </c>
      <c r="D36" s="42">
        <v>511</v>
      </c>
      <c r="E36" s="42">
        <v>539</v>
      </c>
      <c r="F36" s="68">
        <v>507</v>
      </c>
      <c r="G36" s="68">
        <v>647</v>
      </c>
      <c r="H36" s="68">
        <v>673</v>
      </c>
      <c r="I36" s="68">
        <v>718</v>
      </c>
      <c r="J36" s="68">
        <v>854</v>
      </c>
      <c r="K36" s="68">
        <v>833</v>
      </c>
      <c r="L36" s="68">
        <v>866</v>
      </c>
      <c r="M36" s="68">
        <v>921</v>
      </c>
      <c r="N36" s="68">
        <v>1048</v>
      </c>
      <c r="O36" s="68">
        <v>1103</v>
      </c>
      <c r="P36" s="68">
        <v>1119</v>
      </c>
      <c r="Q36" s="68">
        <v>1211</v>
      </c>
      <c r="R36" s="42">
        <v>1323</v>
      </c>
      <c r="S36" s="42">
        <v>1456</v>
      </c>
      <c r="T36" s="42">
        <v>1566</v>
      </c>
      <c r="U36" s="42">
        <v>1699</v>
      </c>
      <c r="V36" s="42">
        <v>1867</v>
      </c>
      <c r="W36" s="42">
        <v>410</v>
      </c>
      <c r="X36" s="42">
        <v>221</v>
      </c>
      <c r="Y36" s="42">
        <v>1204</v>
      </c>
    </row>
    <row r="37" spans="1:25" x14ac:dyDescent="0.3">
      <c r="A37" s="78" t="s">
        <v>201</v>
      </c>
      <c r="B37" s="42">
        <v>112</v>
      </c>
      <c r="C37" s="42">
        <v>138</v>
      </c>
      <c r="D37" s="42">
        <v>117</v>
      </c>
      <c r="E37" s="42">
        <v>122</v>
      </c>
      <c r="F37" s="68">
        <v>116</v>
      </c>
      <c r="G37" s="68">
        <v>145</v>
      </c>
      <c r="H37" s="68">
        <v>130</v>
      </c>
      <c r="I37" s="68">
        <v>128</v>
      </c>
      <c r="J37" s="68">
        <v>142</v>
      </c>
      <c r="K37" s="68">
        <v>131</v>
      </c>
      <c r="L37" s="68">
        <v>131</v>
      </c>
      <c r="M37" s="68">
        <v>145</v>
      </c>
      <c r="N37" s="68">
        <v>167</v>
      </c>
      <c r="O37" s="68">
        <v>192</v>
      </c>
      <c r="P37" s="68">
        <v>192</v>
      </c>
      <c r="Q37" s="68">
        <v>204</v>
      </c>
      <c r="R37" s="42">
        <v>204</v>
      </c>
      <c r="S37" s="42">
        <v>197</v>
      </c>
      <c r="T37" s="42">
        <v>184</v>
      </c>
      <c r="U37" s="42">
        <v>169</v>
      </c>
      <c r="V37" s="42">
        <v>162</v>
      </c>
      <c r="W37" s="42">
        <v>44</v>
      </c>
      <c r="X37" s="42">
        <v>30</v>
      </c>
      <c r="Y37" s="42">
        <v>98</v>
      </c>
    </row>
    <row r="38" spans="1:25" x14ac:dyDescent="0.3">
      <c r="A38" s="79" t="s">
        <v>202</v>
      </c>
      <c r="B38" s="42">
        <v>3</v>
      </c>
      <c r="C38" s="42">
        <v>3</v>
      </c>
      <c r="D38" s="42">
        <v>3</v>
      </c>
      <c r="E38" s="42">
        <v>3</v>
      </c>
      <c r="F38" s="68">
        <v>4</v>
      </c>
      <c r="G38" s="68">
        <v>5</v>
      </c>
      <c r="H38" s="68">
        <v>5</v>
      </c>
      <c r="I38" s="68">
        <v>11</v>
      </c>
      <c r="J38" s="68">
        <v>12</v>
      </c>
      <c r="K38" s="68">
        <v>12</v>
      </c>
      <c r="L38" s="68">
        <v>12</v>
      </c>
      <c r="M38" s="68">
        <v>12</v>
      </c>
      <c r="N38" s="68">
        <v>12</v>
      </c>
      <c r="O38" s="68">
        <v>13</v>
      </c>
      <c r="P38" s="68">
        <v>13</v>
      </c>
      <c r="Q38" s="68">
        <v>13</v>
      </c>
      <c r="R38" s="42">
        <v>14</v>
      </c>
      <c r="S38" s="42">
        <v>14</v>
      </c>
      <c r="T38" s="42">
        <v>15</v>
      </c>
      <c r="U38" s="42">
        <v>16</v>
      </c>
      <c r="V38" s="42">
        <v>16</v>
      </c>
      <c r="W38" s="42">
        <v>15</v>
      </c>
      <c r="X38" s="42">
        <v>15</v>
      </c>
      <c r="Y38" s="42">
        <v>17</v>
      </c>
    </row>
    <row r="39" spans="1:25" x14ac:dyDescent="0.3">
      <c r="A39" s="79" t="s">
        <v>203</v>
      </c>
      <c r="B39" s="42">
        <v>109</v>
      </c>
      <c r="C39" s="42">
        <v>135</v>
      </c>
      <c r="D39" s="42">
        <v>114</v>
      </c>
      <c r="E39" s="42">
        <v>119</v>
      </c>
      <c r="F39" s="68">
        <v>113</v>
      </c>
      <c r="G39" s="68">
        <v>141</v>
      </c>
      <c r="H39" s="68">
        <v>126</v>
      </c>
      <c r="I39" s="68">
        <v>117</v>
      </c>
      <c r="J39" s="68">
        <v>130</v>
      </c>
      <c r="K39" s="68">
        <v>119</v>
      </c>
      <c r="L39" s="68">
        <v>120</v>
      </c>
      <c r="M39" s="68">
        <v>133</v>
      </c>
      <c r="N39" s="68">
        <v>155</v>
      </c>
      <c r="O39" s="68">
        <v>179</v>
      </c>
      <c r="P39" s="68">
        <v>179</v>
      </c>
      <c r="Q39" s="68">
        <v>191</v>
      </c>
      <c r="R39" s="42">
        <v>190</v>
      </c>
      <c r="S39" s="42">
        <v>183</v>
      </c>
      <c r="T39" s="42">
        <v>169</v>
      </c>
      <c r="U39" s="42">
        <v>153</v>
      </c>
      <c r="V39" s="42">
        <v>146</v>
      </c>
      <c r="W39" s="42">
        <v>29</v>
      </c>
      <c r="X39" s="42">
        <v>15</v>
      </c>
      <c r="Y39" s="42">
        <v>82</v>
      </c>
    </row>
    <row r="40" spans="1:25" x14ac:dyDescent="0.3">
      <c r="A40" s="78" t="s">
        <v>204</v>
      </c>
      <c r="B40" s="42">
        <v>375</v>
      </c>
      <c r="C40" s="42">
        <v>455</v>
      </c>
      <c r="D40" s="42">
        <v>394</v>
      </c>
      <c r="E40" s="42">
        <v>417</v>
      </c>
      <c r="F40" s="68">
        <v>391</v>
      </c>
      <c r="G40" s="68">
        <v>502</v>
      </c>
      <c r="H40" s="68">
        <v>542</v>
      </c>
      <c r="I40" s="68">
        <v>590</v>
      </c>
      <c r="J40" s="68">
        <v>712</v>
      </c>
      <c r="K40" s="68">
        <v>702</v>
      </c>
      <c r="L40" s="68">
        <v>735</v>
      </c>
      <c r="M40" s="68">
        <v>776</v>
      </c>
      <c r="N40" s="68">
        <v>880</v>
      </c>
      <c r="O40" s="68">
        <v>911</v>
      </c>
      <c r="P40" s="68">
        <v>927</v>
      </c>
      <c r="Q40" s="68">
        <v>1007</v>
      </c>
      <c r="R40" s="42">
        <v>1119</v>
      </c>
      <c r="S40" s="42">
        <v>1259</v>
      </c>
      <c r="T40" s="42">
        <v>1382</v>
      </c>
      <c r="U40" s="42">
        <v>1530</v>
      </c>
      <c r="V40" s="42">
        <v>1705</v>
      </c>
      <c r="W40" s="42">
        <v>366</v>
      </c>
      <c r="X40" s="42">
        <v>191</v>
      </c>
      <c r="Y40" s="42">
        <v>1106</v>
      </c>
    </row>
    <row r="41" spans="1:25" x14ac:dyDescent="0.3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2</v>
      </c>
      <c r="H41" s="68">
        <v>2</v>
      </c>
      <c r="I41" s="68">
        <v>2</v>
      </c>
      <c r="J41" s="68">
        <v>2</v>
      </c>
      <c r="K41" s="68">
        <v>2</v>
      </c>
      <c r="L41" s="68">
        <v>2</v>
      </c>
      <c r="M41" s="68">
        <v>3</v>
      </c>
      <c r="N41" s="68">
        <v>3</v>
      </c>
      <c r="O41" s="68">
        <v>3</v>
      </c>
      <c r="P41" s="68">
        <v>3</v>
      </c>
      <c r="Q41" s="68">
        <v>4</v>
      </c>
      <c r="R41" s="42">
        <v>5</v>
      </c>
      <c r="S41" s="42">
        <v>7</v>
      </c>
      <c r="T41" s="42">
        <v>9</v>
      </c>
      <c r="U41" s="42">
        <v>10</v>
      </c>
      <c r="V41" s="42">
        <v>11</v>
      </c>
      <c r="W41" s="42">
        <v>4</v>
      </c>
      <c r="X41" s="42">
        <v>4</v>
      </c>
      <c r="Y41" s="42">
        <v>8</v>
      </c>
    </row>
    <row r="42" spans="1:25" x14ac:dyDescent="0.3">
      <c r="A42" s="79" t="s">
        <v>206</v>
      </c>
      <c r="B42" s="42">
        <v>10</v>
      </c>
      <c r="C42" s="42">
        <v>8</v>
      </c>
      <c r="D42" s="42">
        <v>6</v>
      </c>
      <c r="E42" s="42">
        <v>9</v>
      </c>
      <c r="F42" s="68">
        <v>9</v>
      </c>
      <c r="G42" s="68">
        <v>9</v>
      </c>
      <c r="H42" s="68">
        <v>15</v>
      </c>
      <c r="I42" s="68">
        <v>16</v>
      </c>
      <c r="J42" s="68">
        <v>10</v>
      </c>
      <c r="K42" s="68">
        <v>10</v>
      </c>
      <c r="L42" s="68">
        <v>18</v>
      </c>
      <c r="M42" s="68">
        <v>24</v>
      </c>
      <c r="N42" s="68">
        <v>27</v>
      </c>
      <c r="O42" s="68">
        <v>30</v>
      </c>
      <c r="P42" s="68">
        <v>35</v>
      </c>
      <c r="Q42" s="68">
        <v>42</v>
      </c>
      <c r="R42" s="42">
        <v>52</v>
      </c>
      <c r="S42" s="42">
        <v>61</v>
      </c>
      <c r="T42" s="42">
        <v>59</v>
      </c>
      <c r="U42" s="42">
        <v>30</v>
      </c>
      <c r="V42" s="42">
        <v>9</v>
      </c>
      <c r="W42" s="42">
        <v>3</v>
      </c>
      <c r="X42" s="42">
        <v>1</v>
      </c>
      <c r="Y42" s="42" t="s">
        <v>18</v>
      </c>
    </row>
    <row r="43" spans="1:25" x14ac:dyDescent="0.3">
      <c r="A43" s="79" t="s">
        <v>207</v>
      </c>
      <c r="B43" s="42">
        <v>363</v>
      </c>
      <c r="C43" s="42">
        <v>446</v>
      </c>
      <c r="D43" s="42">
        <v>386</v>
      </c>
      <c r="E43" s="42">
        <v>407</v>
      </c>
      <c r="F43" s="68">
        <v>381</v>
      </c>
      <c r="G43" s="68">
        <v>491</v>
      </c>
      <c r="H43" s="68">
        <v>525</v>
      </c>
      <c r="I43" s="68">
        <v>573</v>
      </c>
      <c r="J43" s="68">
        <v>700</v>
      </c>
      <c r="K43" s="68">
        <v>689</v>
      </c>
      <c r="L43" s="68">
        <v>714</v>
      </c>
      <c r="M43" s="68">
        <v>749</v>
      </c>
      <c r="N43" s="68">
        <v>850</v>
      </c>
      <c r="O43" s="68">
        <v>878</v>
      </c>
      <c r="P43" s="68">
        <v>888</v>
      </c>
      <c r="Q43" s="68">
        <v>961</v>
      </c>
      <c r="R43" s="42">
        <v>1062</v>
      </c>
      <c r="S43" s="42">
        <v>1191</v>
      </c>
      <c r="T43" s="42">
        <v>1314</v>
      </c>
      <c r="U43" s="42">
        <v>1491</v>
      </c>
      <c r="V43" s="42">
        <v>1685</v>
      </c>
      <c r="W43" s="42">
        <v>360</v>
      </c>
      <c r="X43" s="42">
        <v>186</v>
      </c>
      <c r="Y43" s="42">
        <v>1098</v>
      </c>
    </row>
    <row r="44" spans="1:25" x14ac:dyDescent="0.3">
      <c r="A44" s="77" t="s">
        <v>108</v>
      </c>
      <c r="B44" s="42">
        <v>82</v>
      </c>
      <c r="C44" s="42">
        <v>118</v>
      </c>
      <c r="D44" s="42">
        <v>113</v>
      </c>
      <c r="E44" s="42">
        <v>138</v>
      </c>
      <c r="F44" s="68">
        <v>127</v>
      </c>
      <c r="G44" s="68">
        <v>157</v>
      </c>
      <c r="H44" s="68">
        <v>163</v>
      </c>
      <c r="I44" s="68">
        <v>175</v>
      </c>
      <c r="J44" s="68">
        <v>210</v>
      </c>
      <c r="K44" s="68">
        <v>228</v>
      </c>
      <c r="L44" s="68">
        <v>186</v>
      </c>
      <c r="M44" s="68">
        <v>240</v>
      </c>
      <c r="N44" s="68">
        <v>317</v>
      </c>
      <c r="O44" s="68">
        <v>325</v>
      </c>
      <c r="P44" s="68">
        <v>292</v>
      </c>
      <c r="Q44" s="68">
        <v>306</v>
      </c>
      <c r="R44" s="42">
        <v>361</v>
      </c>
      <c r="S44" s="42">
        <v>376</v>
      </c>
      <c r="T44" s="42">
        <v>405</v>
      </c>
      <c r="U44" s="42">
        <v>470</v>
      </c>
      <c r="V44" s="42">
        <v>469</v>
      </c>
      <c r="W44" s="42">
        <v>177</v>
      </c>
      <c r="X44" s="42">
        <v>219</v>
      </c>
      <c r="Y44" s="42">
        <v>729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0.24956063268892792</v>
      </c>
      <c r="D46" s="65">
        <f t="shared" si="21"/>
        <v>-0.12236286919831219</v>
      </c>
      <c r="E46" s="65">
        <f t="shared" si="21"/>
        <v>8.4935897435897356E-2</v>
      </c>
      <c r="F46" s="65">
        <f t="shared" si="21"/>
        <v>-6.3515509601181686E-2</v>
      </c>
      <c r="G46" s="65">
        <f t="shared" si="21"/>
        <v>0.26813880126182976</v>
      </c>
      <c r="H46" s="65">
        <f t="shared" si="21"/>
        <v>3.9800995024875663E-2</v>
      </c>
      <c r="I46" s="65">
        <f t="shared" si="21"/>
        <v>6.8181818181818121E-2</v>
      </c>
      <c r="J46" s="65">
        <f t="shared" si="21"/>
        <v>0.1914893617021276</v>
      </c>
      <c r="K46" s="65">
        <f t="shared" si="21"/>
        <v>-2.8195488721804995E-3</v>
      </c>
      <c r="L46" s="65">
        <f t="shared" si="21"/>
        <v>-8.4825636192271681E-3</v>
      </c>
      <c r="M46" s="65">
        <f t="shared" si="21"/>
        <v>0.10361216730038025</v>
      </c>
      <c r="N46" s="65">
        <f t="shared" si="21"/>
        <v>0.17571059431524549</v>
      </c>
      <c r="O46" s="65">
        <f t="shared" si="21"/>
        <v>4.6153846153846212E-2</v>
      </c>
      <c r="P46" s="65">
        <f t="shared" si="21"/>
        <v>-1.1904761904761862E-2</v>
      </c>
      <c r="Q46" s="65">
        <f t="shared" si="21"/>
        <v>7.5124025513819914E-2</v>
      </c>
      <c r="R46" s="65">
        <f t="shared" si="21"/>
        <v>0.110085695451549</v>
      </c>
      <c r="S46" s="65">
        <f t="shared" si="21"/>
        <v>8.7885985748218598E-2</v>
      </c>
      <c r="T46" s="65">
        <f t="shared" si="21"/>
        <v>7.5873362445414871E-2</v>
      </c>
      <c r="U46" s="65">
        <f t="shared" si="21"/>
        <v>0.10045662100456632</v>
      </c>
      <c r="V46" s="65">
        <f t="shared" si="21"/>
        <v>7.6994006454587316E-2</v>
      </c>
      <c r="W46" s="65">
        <f t="shared" si="21"/>
        <v>-0.74871575342465757</v>
      </c>
      <c r="X46" s="65">
        <f t="shared" si="21"/>
        <v>-0.25042589437819418</v>
      </c>
      <c r="Y46" s="65">
        <f t="shared" si="21"/>
        <v>3.3931818181818185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0.21765913757700206</v>
      </c>
      <c r="D47" s="65">
        <f t="shared" si="21"/>
        <v>-0.13827993254637438</v>
      </c>
      <c r="E47" s="65">
        <f t="shared" si="21"/>
        <v>5.4794520547945202E-2</v>
      </c>
      <c r="F47" s="65">
        <f t="shared" si="21"/>
        <v>-5.9369202226345119E-2</v>
      </c>
      <c r="G47" s="65">
        <f t="shared" si="21"/>
        <v>0.27613412228796852</v>
      </c>
      <c r="H47" s="65">
        <f t="shared" si="21"/>
        <v>4.0185471406491535E-2</v>
      </c>
      <c r="I47" s="65">
        <f t="shared" si="21"/>
        <v>6.6864784546805334E-2</v>
      </c>
      <c r="J47" s="65">
        <f t="shared" si="21"/>
        <v>0.18941504178272983</v>
      </c>
      <c r="K47" s="65">
        <f t="shared" si="21"/>
        <v>-2.4590163934426257E-2</v>
      </c>
      <c r="L47" s="65">
        <f t="shared" si="21"/>
        <v>3.9615846338535432E-2</v>
      </c>
      <c r="M47" s="65">
        <f t="shared" si="21"/>
        <v>6.3510392609699817E-2</v>
      </c>
      <c r="N47" s="65">
        <f t="shared" si="21"/>
        <v>0.13789359391965261</v>
      </c>
      <c r="O47" s="65">
        <f t="shared" si="21"/>
        <v>5.2480916030534397E-2</v>
      </c>
      <c r="P47" s="65">
        <f t="shared" si="21"/>
        <v>1.4505893019038929E-2</v>
      </c>
      <c r="Q47" s="65">
        <f t="shared" si="21"/>
        <v>8.2216264521894455E-2</v>
      </c>
      <c r="R47" s="65">
        <f t="shared" si="21"/>
        <v>9.2485549132947931E-2</v>
      </c>
      <c r="S47" s="65">
        <f t="shared" si="21"/>
        <v>0.10052910052910047</v>
      </c>
      <c r="T47" s="65">
        <f t="shared" si="21"/>
        <v>7.5549450549450503E-2</v>
      </c>
      <c r="U47" s="65">
        <f t="shared" si="21"/>
        <v>8.4929757343550349E-2</v>
      </c>
      <c r="V47" s="65">
        <f t="shared" si="21"/>
        <v>9.8881695114773294E-2</v>
      </c>
      <c r="W47" s="65">
        <f t="shared" si="21"/>
        <v>-0.78039635779325123</v>
      </c>
      <c r="X47" s="65">
        <f t="shared" si="21"/>
        <v>-0.46097560975609753</v>
      </c>
      <c r="Y47" s="65">
        <f t="shared" si="21"/>
        <v>4.4479638009049776</v>
      </c>
    </row>
    <row r="48" spans="1:25" x14ac:dyDescent="0.3">
      <c r="A48" s="74" t="s">
        <v>214</v>
      </c>
      <c r="B48" s="65" t="s">
        <v>3</v>
      </c>
      <c r="C48" s="65">
        <f>C37/B37-1</f>
        <v>0.23214285714285721</v>
      </c>
      <c r="D48" s="65">
        <f>D37/C37-1</f>
        <v>-0.15217391304347827</v>
      </c>
      <c r="E48" s="65">
        <f>E37/D37-1</f>
        <v>4.2735042735042805E-2</v>
      </c>
      <c r="F48" s="65">
        <f>F37/E37-1</f>
        <v>-4.9180327868852514E-2</v>
      </c>
      <c r="G48" s="65">
        <f t="shared" si="21"/>
        <v>0.25</v>
      </c>
      <c r="H48" s="65">
        <f t="shared" si="21"/>
        <v>-0.10344827586206895</v>
      </c>
      <c r="I48" s="65">
        <f t="shared" si="21"/>
        <v>-1.538461538461533E-2</v>
      </c>
      <c r="J48" s="65">
        <f t="shared" si="21"/>
        <v>0.109375</v>
      </c>
      <c r="K48" s="65">
        <f t="shared" si="21"/>
        <v>-7.7464788732394374E-2</v>
      </c>
      <c r="L48" s="65">
        <f t="shared" si="21"/>
        <v>0</v>
      </c>
      <c r="M48" s="65">
        <f t="shared" si="21"/>
        <v>0.10687022900763354</v>
      </c>
      <c r="N48" s="65">
        <f t="shared" si="21"/>
        <v>0.15172413793103456</v>
      </c>
      <c r="O48" s="65">
        <f t="shared" si="21"/>
        <v>0.14970059880239517</v>
      </c>
      <c r="P48" s="65">
        <f t="shared" si="21"/>
        <v>0</v>
      </c>
      <c r="Q48" s="65">
        <f t="shared" si="21"/>
        <v>6.25E-2</v>
      </c>
      <c r="R48" s="65">
        <f t="shared" si="21"/>
        <v>0</v>
      </c>
      <c r="S48" s="65">
        <f t="shared" si="21"/>
        <v>-3.4313725490196068E-2</v>
      </c>
      <c r="T48" s="65">
        <f t="shared" si="21"/>
        <v>-6.5989847715736016E-2</v>
      </c>
      <c r="U48" s="65">
        <f t="shared" si="21"/>
        <v>-8.1521739130434812E-2</v>
      </c>
      <c r="V48" s="65">
        <f t="shared" si="21"/>
        <v>-4.1420118343195256E-2</v>
      </c>
      <c r="W48" s="65">
        <f t="shared" si="21"/>
        <v>-0.72839506172839508</v>
      </c>
      <c r="X48" s="65">
        <f t="shared" si="21"/>
        <v>-0.31818181818181823</v>
      </c>
      <c r="Y48" s="65">
        <f t="shared" si="21"/>
        <v>2.2666666666666666</v>
      </c>
    </row>
    <row r="49" spans="1:25" x14ac:dyDescent="0.3">
      <c r="A49" s="74" t="s">
        <v>215</v>
      </c>
      <c r="B49" s="65" t="s">
        <v>3</v>
      </c>
      <c r="C49" s="65">
        <f>C40/B40-1</f>
        <v>0.21333333333333337</v>
      </c>
      <c r="D49" s="65">
        <f>D40/C40-1</f>
        <v>-0.13406593406593403</v>
      </c>
      <c r="E49" s="65">
        <f>E40/D40-1</f>
        <v>5.8375634517766395E-2</v>
      </c>
      <c r="F49" s="65">
        <f>F40/E40-1</f>
        <v>-6.2350119904076684E-2</v>
      </c>
      <c r="G49" s="65">
        <f t="shared" ref="G49:Y49" si="22">G40/F40-1</f>
        <v>0.28388746803069043</v>
      </c>
      <c r="H49" s="65">
        <f t="shared" si="22"/>
        <v>7.9681274900398336E-2</v>
      </c>
      <c r="I49" s="65">
        <f t="shared" si="22"/>
        <v>8.8560885608855999E-2</v>
      </c>
      <c r="J49" s="65">
        <f t="shared" si="22"/>
        <v>0.20677966101694922</v>
      </c>
      <c r="K49" s="65">
        <f t="shared" si="22"/>
        <v>-1.4044943820224698E-2</v>
      </c>
      <c r="L49" s="65">
        <f t="shared" si="22"/>
        <v>4.7008547008547064E-2</v>
      </c>
      <c r="M49" s="65">
        <f t="shared" si="22"/>
        <v>5.5782312925169997E-2</v>
      </c>
      <c r="N49" s="65">
        <f t="shared" si="22"/>
        <v>0.134020618556701</v>
      </c>
      <c r="O49" s="65">
        <f t="shared" si="22"/>
        <v>3.5227272727272663E-2</v>
      </c>
      <c r="P49" s="65">
        <f t="shared" si="22"/>
        <v>1.7563117453347932E-2</v>
      </c>
      <c r="Q49" s="65">
        <f t="shared" si="22"/>
        <v>8.6299892125134781E-2</v>
      </c>
      <c r="R49" s="65">
        <f t="shared" si="22"/>
        <v>0.11122144985104265</v>
      </c>
      <c r="S49" s="65">
        <f t="shared" si="22"/>
        <v>0.12511170688114381</v>
      </c>
      <c r="T49" s="65">
        <f t="shared" si="22"/>
        <v>9.7696584590945212E-2</v>
      </c>
      <c r="U49" s="65">
        <f t="shared" si="22"/>
        <v>0.1070911722141823</v>
      </c>
      <c r="V49" s="65">
        <f t="shared" si="22"/>
        <v>0.1143790849673203</v>
      </c>
      <c r="W49" s="65">
        <f t="shared" si="22"/>
        <v>-0.78533724340175959</v>
      </c>
      <c r="X49" s="65">
        <f t="shared" si="22"/>
        <v>-0.47814207650273222</v>
      </c>
      <c r="Y49" s="65">
        <f t="shared" si="22"/>
        <v>4.7905759162303667</v>
      </c>
    </row>
    <row r="50" spans="1:25" x14ac:dyDescent="0.3">
      <c r="A50" s="73" t="s">
        <v>110</v>
      </c>
      <c r="B50" s="65" t="s">
        <v>3</v>
      </c>
      <c r="C50" s="88">
        <f>C44/B44-1</f>
        <v>0.43902439024390238</v>
      </c>
      <c r="D50" s="88">
        <f>D44/C44-1</f>
        <v>-4.2372881355932202E-2</v>
      </c>
      <c r="E50" s="88">
        <f>E44/D44-1</f>
        <v>0.22123893805309724</v>
      </c>
      <c r="F50" s="88">
        <f>F44/E44-1</f>
        <v>-7.9710144927536253E-2</v>
      </c>
      <c r="G50" s="88">
        <f t="shared" ref="G50:Y50" si="23">G44/F44-1</f>
        <v>0.23622047244094491</v>
      </c>
      <c r="H50" s="88">
        <f t="shared" si="23"/>
        <v>3.8216560509554132E-2</v>
      </c>
      <c r="I50" s="88">
        <f t="shared" si="23"/>
        <v>7.361963190184051E-2</v>
      </c>
      <c r="J50" s="88">
        <f t="shared" si="23"/>
        <v>0.19999999999999996</v>
      </c>
      <c r="K50" s="88">
        <f t="shared" si="23"/>
        <v>8.5714285714285632E-2</v>
      </c>
      <c r="L50" s="88">
        <f t="shared" si="23"/>
        <v>-0.18421052631578949</v>
      </c>
      <c r="M50" s="88">
        <f t="shared" si="23"/>
        <v>0.29032258064516125</v>
      </c>
      <c r="N50" s="88">
        <f t="shared" si="23"/>
        <v>0.3208333333333333</v>
      </c>
      <c r="O50" s="88">
        <f t="shared" si="23"/>
        <v>2.5236593059936974E-2</v>
      </c>
      <c r="P50" s="88">
        <f t="shared" si="23"/>
        <v>-0.10153846153846158</v>
      </c>
      <c r="Q50" s="88">
        <f t="shared" si="23"/>
        <v>4.7945205479452024E-2</v>
      </c>
      <c r="R50" s="88">
        <f t="shared" si="23"/>
        <v>0.1797385620915033</v>
      </c>
      <c r="S50" s="88">
        <f t="shared" si="23"/>
        <v>4.1551246537396169E-2</v>
      </c>
      <c r="T50" s="88">
        <f t="shared" si="23"/>
        <v>7.7127659574468099E-2</v>
      </c>
      <c r="U50" s="88">
        <f t="shared" si="23"/>
        <v>0.16049382716049387</v>
      </c>
      <c r="V50" s="88">
        <f t="shared" si="23"/>
        <v>-2.1276595744680327E-3</v>
      </c>
      <c r="W50" s="88">
        <f t="shared" si="23"/>
        <v>-0.62260127931769715</v>
      </c>
      <c r="X50" s="88">
        <f t="shared" si="23"/>
        <v>0.23728813559322037</v>
      </c>
      <c r="Y50" s="88">
        <f t="shared" si="23"/>
        <v>2.3287671232876712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4.2396244691155653E-2</v>
      </c>
      <c r="C52" s="65">
        <f t="shared" si="24"/>
        <v>4.6711779777938375E-2</v>
      </c>
      <c r="D52" s="65">
        <f t="shared" si="24"/>
        <v>4.9669664888959644E-2</v>
      </c>
      <c r="E52" s="65">
        <f t="shared" si="24"/>
        <v>5.4844458846403113E-2</v>
      </c>
      <c r="F52" s="65">
        <f t="shared" si="24"/>
        <v>5.5987283645354997E-2</v>
      </c>
      <c r="G52" s="65">
        <f t="shared" si="24"/>
        <v>7.495105807774774E-2</v>
      </c>
      <c r="H52" s="65">
        <f t="shared" si="24"/>
        <v>7.6214787127358921E-2</v>
      </c>
      <c r="I52" s="65">
        <f t="shared" si="24"/>
        <v>7.6996033798930844E-2</v>
      </c>
      <c r="J52" s="65">
        <f t="shared" si="24"/>
        <v>9.0730792188965639E-2</v>
      </c>
      <c r="K52" s="65">
        <f t="shared" si="24"/>
        <v>9.3291128110436994E-2</v>
      </c>
      <c r="L52" s="65">
        <f t="shared" si="24"/>
        <v>0.11215351812366738</v>
      </c>
      <c r="M52" s="65">
        <f t="shared" si="24"/>
        <v>0.10667034178610804</v>
      </c>
      <c r="N52" s="65">
        <f t="shared" si="24"/>
        <v>0.10892116182572614</v>
      </c>
      <c r="O52" s="65">
        <f t="shared" si="24"/>
        <v>0.10569165864850862</v>
      </c>
      <c r="P52" s="65">
        <f t="shared" si="24"/>
        <v>0.10799020358181539</v>
      </c>
      <c r="Q52" s="65">
        <f t="shared" si="24"/>
        <v>0.10486658371353519</v>
      </c>
      <c r="R52" s="65">
        <f t="shared" si="24"/>
        <v>0.11446438281674823</v>
      </c>
      <c r="S52" s="65">
        <f t="shared" si="24"/>
        <v>0.12251722062462382</v>
      </c>
      <c r="T52" s="65">
        <f t="shared" si="24"/>
        <v>0.11865631208235507</v>
      </c>
      <c r="U52" s="65">
        <f t="shared" si="24"/>
        <v>0.12291737504250255</v>
      </c>
      <c r="V52" s="65">
        <f t="shared" si="24"/>
        <v>0.12804209603157202</v>
      </c>
      <c r="W52" s="65">
        <f t="shared" ref="W52:X52" si="25">W35/W32</f>
        <v>3.8608260983951592E-2</v>
      </c>
      <c r="X52" s="65">
        <f t="shared" si="25"/>
        <v>2.3155457320282076E-2</v>
      </c>
      <c r="Y52" s="65">
        <f t="shared" ref="Y52" si="26">Y35/Y32</f>
        <v>8.3322557006767536E-2</v>
      </c>
    </row>
    <row r="53" spans="1:25" x14ac:dyDescent="0.3">
      <c r="A53" s="75" t="s">
        <v>217</v>
      </c>
      <c r="B53" s="88">
        <f t="shared" ref="B53:V53" si="27">B35/B34</f>
        <v>0.58780991735537191</v>
      </c>
      <c r="C53" s="88">
        <f t="shared" si="27"/>
        <v>0.64227642276422769</v>
      </c>
      <c r="D53" s="88">
        <f t="shared" si="27"/>
        <v>0.58208955223880599</v>
      </c>
      <c r="E53" s="88">
        <f t="shared" si="27"/>
        <v>0.57666098807495736</v>
      </c>
      <c r="F53" s="88">
        <f t="shared" si="27"/>
        <v>0.56355555555555559</v>
      </c>
      <c r="G53" s="88">
        <f t="shared" si="27"/>
        <v>0.56940509915014159</v>
      </c>
      <c r="H53" s="88">
        <f t="shared" si="27"/>
        <v>0.55733333333333335</v>
      </c>
      <c r="I53" s="88">
        <f t="shared" si="27"/>
        <v>0.53473053892215572</v>
      </c>
      <c r="J53" s="88">
        <f t="shared" si="27"/>
        <v>0.51750972762645919</v>
      </c>
      <c r="K53" s="88">
        <f t="shared" si="27"/>
        <v>0.45264505119453924</v>
      </c>
      <c r="L53" s="88">
        <f t="shared" si="27"/>
        <v>0.43906510851419034</v>
      </c>
      <c r="M53" s="88">
        <f t="shared" si="27"/>
        <v>0.42778187177597643</v>
      </c>
      <c r="N53" s="88">
        <f t="shared" si="27"/>
        <v>0.42776559072391102</v>
      </c>
      <c r="O53" s="88">
        <f t="shared" si="27"/>
        <v>0.38171611868484362</v>
      </c>
      <c r="P53" s="88">
        <f t="shared" si="27"/>
        <v>0.39031811894882434</v>
      </c>
      <c r="Q53" s="88">
        <f t="shared" si="27"/>
        <v>0.36883053732069049</v>
      </c>
      <c r="R53" s="88">
        <f t="shared" si="27"/>
        <v>0.38766114180478822</v>
      </c>
      <c r="S53" s="88">
        <f t="shared" si="27"/>
        <v>0.38119017894298796</v>
      </c>
      <c r="T53" s="88">
        <f t="shared" si="27"/>
        <v>0.39834276475343572</v>
      </c>
      <c r="U53" s="88">
        <f t="shared" si="27"/>
        <v>0.43061346039309112</v>
      </c>
      <c r="V53" s="88">
        <f t="shared" si="27"/>
        <v>0.42006833303362706</v>
      </c>
      <c r="W53" s="88">
        <f t="shared" ref="W53:X53" si="28">W35/W34</f>
        <v>0.13886917435533475</v>
      </c>
      <c r="X53" s="88">
        <f t="shared" si="28"/>
        <v>8.5569817191754174E-2</v>
      </c>
      <c r="Y53" s="88">
        <f t="shared" ref="Y53" si="29">Y35/Y34</f>
        <v>0.27106997616042633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1.7574692442882251E-2</v>
      </c>
      <c r="C55" s="88">
        <f t="shared" ref="C55:V55" si="30">C42/C35</f>
        <v>1.1251758087201125E-2</v>
      </c>
      <c r="D55" s="88">
        <f t="shared" si="30"/>
        <v>9.6153846153846159E-3</v>
      </c>
      <c r="E55" s="88">
        <f t="shared" si="30"/>
        <v>1.3293943870014771E-2</v>
      </c>
      <c r="F55" s="88">
        <f t="shared" si="30"/>
        <v>1.4195583596214511E-2</v>
      </c>
      <c r="G55" s="88">
        <f t="shared" si="30"/>
        <v>1.1194029850746268E-2</v>
      </c>
      <c r="H55" s="88">
        <f t="shared" si="30"/>
        <v>1.7942583732057416E-2</v>
      </c>
      <c r="I55" s="88">
        <f t="shared" si="30"/>
        <v>1.7917133258678612E-2</v>
      </c>
      <c r="J55" s="88">
        <f t="shared" si="30"/>
        <v>9.3984962406015032E-3</v>
      </c>
      <c r="K55" s="88">
        <f t="shared" si="30"/>
        <v>9.4250706880301596E-3</v>
      </c>
      <c r="L55" s="88">
        <f t="shared" si="30"/>
        <v>1.7110266159695818E-2</v>
      </c>
      <c r="M55" s="88">
        <f t="shared" si="30"/>
        <v>2.0671834625322998E-2</v>
      </c>
      <c r="N55" s="88">
        <f t="shared" si="30"/>
        <v>1.9780219780219779E-2</v>
      </c>
      <c r="O55" s="88">
        <f t="shared" si="30"/>
        <v>2.100840336134454E-2</v>
      </c>
      <c r="P55" s="88">
        <f t="shared" si="30"/>
        <v>2.4805102763997167E-2</v>
      </c>
      <c r="Q55" s="88">
        <f t="shared" si="30"/>
        <v>2.7686222808174028E-2</v>
      </c>
      <c r="R55" s="88">
        <f t="shared" si="30"/>
        <v>3.0878859857482184E-2</v>
      </c>
      <c r="S55" s="88">
        <f t="shared" si="30"/>
        <v>3.3296943231441049E-2</v>
      </c>
      <c r="T55" s="88">
        <f t="shared" si="30"/>
        <v>2.9934043632673768E-2</v>
      </c>
      <c r="U55" s="88">
        <f t="shared" si="30"/>
        <v>1.3831258644536652E-2</v>
      </c>
      <c r="V55" s="88">
        <f t="shared" si="30"/>
        <v>3.852739726027397E-3</v>
      </c>
      <c r="W55" s="88">
        <f t="shared" ref="W55:X55" si="31">W42/W35</f>
        <v>5.1107325383304937E-3</v>
      </c>
      <c r="X55" s="88">
        <f t="shared" si="31"/>
        <v>2.2727272727272726E-3</v>
      </c>
      <c r="Y55" s="88" t="s">
        <v>3</v>
      </c>
    </row>
    <row r="56" spans="1:25" x14ac:dyDescent="0.3">
      <c r="A56" s="75" t="s">
        <v>219</v>
      </c>
      <c r="B56" s="65">
        <f>B37/B35</f>
        <v>0.19683655536028119</v>
      </c>
      <c r="C56" s="65">
        <f t="shared" ref="C56:V56" si="32">C37/C35</f>
        <v>0.1940928270042194</v>
      </c>
      <c r="D56" s="65">
        <f t="shared" si="32"/>
        <v>0.1875</v>
      </c>
      <c r="E56" s="65">
        <f t="shared" si="32"/>
        <v>0.18020679468242246</v>
      </c>
      <c r="F56" s="65">
        <f t="shared" si="32"/>
        <v>0.18296529968454259</v>
      </c>
      <c r="G56" s="65">
        <f t="shared" si="32"/>
        <v>0.18034825870646767</v>
      </c>
      <c r="H56" s="65">
        <f t="shared" si="32"/>
        <v>0.15550239234449761</v>
      </c>
      <c r="I56" s="65">
        <f t="shared" si="32"/>
        <v>0.14333706606942889</v>
      </c>
      <c r="J56" s="65">
        <f t="shared" si="32"/>
        <v>0.13345864661654136</v>
      </c>
      <c r="K56" s="65">
        <f t="shared" si="32"/>
        <v>0.1234684260131951</v>
      </c>
      <c r="L56" s="65">
        <f t="shared" si="32"/>
        <v>0.12452471482889733</v>
      </c>
      <c r="M56" s="65">
        <f t="shared" si="32"/>
        <v>0.12489233419465978</v>
      </c>
      <c r="N56" s="65">
        <f t="shared" si="32"/>
        <v>0.12234432234432234</v>
      </c>
      <c r="O56" s="65">
        <f t="shared" si="32"/>
        <v>0.13445378151260504</v>
      </c>
      <c r="P56" s="65">
        <f t="shared" si="32"/>
        <v>0.13607370659107015</v>
      </c>
      <c r="Q56" s="65">
        <f t="shared" si="32"/>
        <v>0.13447593935398813</v>
      </c>
      <c r="R56" s="65">
        <f t="shared" si="32"/>
        <v>0.12114014251781473</v>
      </c>
      <c r="S56" s="65">
        <f t="shared" si="32"/>
        <v>0.10753275109170306</v>
      </c>
      <c r="T56" s="65">
        <f t="shared" si="32"/>
        <v>9.3353627600202937E-2</v>
      </c>
      <c r="U56" s="65">
        <f t="shared" si="32"/>
        <v>7.7916090364223145E-2</v>
      </c>
      <c r="V56" s="65">
        <f t="shared" si="32"/>
        <v>6.934931506849315E-2</v>
      </c>
      <c r="W56" s="65">
        <f t="shared" ref="W56:X56" si="33">W37/W35</f>
        <v>7.4957410562180582E-2</v>
      </c>
      <c r="X56" s="65">
        <f t="shared" si="33"/>
        <v>6.8181818181818177E-2</v>
      </c>
      <c r="Y56" s="65">
        <f t="shared" ref="Y56" si="34">Y37/Y35</f>
        <v>5.0698396275219867E-2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5">B8-B35</f>
        <v>319</v>
      </c>
      <c r="C59" s="42">
        <f t="shared" si="35"/>
        <v>332</v>
      </c>
      <c r="D59" s="42">
        <f t="shared" si="35"/>
        <v>461</v>
      </c>
      <c r="E59" s="42">
        <f t="shared" si="35"/>
        <v>345</v>
      </c>
      <c r="F59" s="42">
        <f t="shared" si="35"/>
        <v>88</v>
      </c>
      <c r="G59" s="42">
        <f t="shared" si="35"/>
        <v>140</v>
      </c>
      <c r="H59" s="42">
        <f t="shared" si="35"/>
        <v>188</v>
      </c>
      <c r="I59" s="42">
        <f t="shared" si="35"/>
        <v>148</v>
      </c>
      <c r="J59" s="42">
        <f t="shared" si="35"/>
        <v>59</v>
      </c>
      <c r="K59" s="42">
        <f t="shared" si="35"/>
        <v>146</v>
      </c>
      <c r="L59" s="42">
        <f t="shared" si="35"/>
        <v>132</v>
      </c>
      <c r="M59" s="42">
        <f t="shared" si="35"/>
        <v>-6</v>
      </c>
      <c r="N59" s="42">
        <f t="shared" si="35"/>
        <v>-305</v>
      </c>
      <c r="O59" s="42">
        <f t="shared" si="35"/>
        <v>-303</v>
      </c>
      <c r="P59" s="42">
        <f t="shared" si="35"/>
        <v>-244</v>
      </c>
      <c r="Q59" s="42">
        <f t="shared" si="35"/>
        <v>-289</v>
      </c>
      <c r="R59" s="42">
        <f t="shared" si="35"/>
        <v>-418</v>
      </c>
      <c r="S59" s="42">
        <f t="shared" si="35"/>
        <v>-451</v>
      </c>
      <c r="T59" s="42">
        <f t="shared" si="35"/>
        <v>-544</v>
      </c>
      <c r="U59" s="42">
        <f t="shared" si="35"/>
        <v>-703</v>
      </c>
      <c r="V59" s="42">
        <f t="shared" si="35"/>
        <v>-864</v>
      </c>
      <c r="W59" s="42">
        <f t="shared" ref="W59:X59" si="36">W8-W35</f>
        <v>-7</v>
      </c>
      <c r="X59" s="42">
        <f t="shared" si="36"/>
        <v>151</v>
      </c>
      <c r="Y59" s="42">
        <f t="shared" ref="Y59" si="37">Y8-Y35</f>
        <v>-803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8">(C59-B59)/ABS(B59)</f>
        <v>4.0752351097178681E-2</v>
      </c>
      <c r="D61" s="87">
        <f t="shared" si="38"/>
        <v>0.38855421686746988</v>
      </c>
      <c r="E61" s="87">
        <f t="shared" si="38"/>
        <v>-0.25162689804772237</v>
      </c>
      <c r="F61" s="87">
        <f t="shared" si="38"/>
        <v>-0.74492753623188401</v>
      </c>
      <c r="G61" s="87">
        <f t="shared" si="38"/>
        <v>0.59090909090909094</v>
      </c>
      <c r="H61" s="87">
        <f t="shared" si="38"/>
        <v>0.34285714285714286</v>
      </c>
      <c r="I61" s="87">
        <f t="shared" si="38"/>
        <v>-0.21276595744680851</v>
      </c>
      <c r="J61" s="87">
        <f t="shared" si="38"/>
        <v>-0.60135135135135132</v>
      </c>
      <c r="K61" s="87">
        <f t="shared" si="38"/>
        <v>1.4745762711864407</v>
      </c>
      <c r="L61" s="87">
        <f t="shared" si="38"/>
        <v>-9.5890410958904104E-2</v>
      </c>
      <c r="M61" s="87">
        <f t="shared" si="38"/>
        <v>-1.0454545454545454</v>
      </c>
      <c r="N61" s="87">
        <f t="shared" si="38"/>
        <v>-49.833333333333336</v>
      </c>
      <c r="O61" s="87">
        <f t="shared" si="38"/>
        <v>6.5573770491803279E-3</v>
      </c>
      <c r="P61" s="87">
        <f t="shared" si="38"/>
        <v>0.19471947194719472</v>
      </c>
      <c r="Q61" s="87">
        <f t="shared" si="38"/>
        <v>-0.18442622950819673</v>
      </c>
      <c r="R61" s="87">
        <f t="shared" si="38"/>
        <v>-0.44636678200692043</v>
      </c>
      <c r="S61" s="87">
        <f t="shared" si="38"/>
        <v>-7.8947368421052627E-2</v>
      </c>
      <c r="T61" s="87">
        <f t="shared" si="38"/>
        <v>-0.20620842572062084</v>
      </c>
      <c r="U61" s="87">
        <f t="shared" si="38"/>
        <v>-0.2922794117647059</v>
      </c>
      <c r="V61" s="87">
        <f t="shared" si="38"/>
        <v>-0.22901849217638692</v>
      </c>
      <c r="W61" s="87">
        <f t="shared" si="38"/>
        <v>0.99189814814814814</v>
      </c>
      <c r="X61" s="87">
        <f t="shared" si="38"/>
        <v>22.571428571428573</v>
      </c>
      <c r="Y61" s="87">
        <f t="shared" si="38"/>
        <v>-6.3178807947019866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187" priority="19" stopIfTrue="1" operator="lessThan">
      <formula>0</formula>
    </cfRule>
  </conditionalFormatting>
  <conditionalFormatting sqref="B50:B52 C52:Y52">
    <cfRule type="cellIs" dxfId="186" priority="18" stopIfTrue="1" operator="lessThan">
      <formula>0</formula>
    </cfRule>
  </conditionalFormatting>
  <conditionalFormatting sqref="B19:Y29 Z34:HI35 Z51:HI53">
    <cfRule type="cellIs" dxfId="185" priority="21" stopIfTrue="1" operator="lessThan">
      <formula>0</formula>
    </cfRule>
  </conditionalFormatting>
  <conditionalFormatting sqref="B48:Y56 A57:U57 B59:Y59">
    <cfRule type="cellIs" dxfId="184" priority="4" stopIfTrue="1" operator="lessThan">
      <formula>0</formula>
    </cfRule>
  </conditionalFormatting>
  <conditionalFormatting sqref="B61:Y61">
    <cfRule type="cellIs" dxfId="183" priority="3" stopIfTrue="1" operator="lessThan">
      <formula>0</formula>
    </cfRule>
  </conditionalFormatting>
  <conditionalFormatting sqref="C19:Y23">
    <cfRule type="cellIs" dxfId="182" priority="2" operator="lessThan">
      <formula>0</formula>
    </cfRule>
  </conditionalFormatting>
  <conditionalFormatting sqref="C46:Y50">
    <cfRule type="cellIs" dxfId="181" priority="1" operator="lessThan">
      <formula>0</formula>
    </cfRule>
  </conditionalFormatting>
  <conditionalFormatting sqref="M34:P34">
    <cfRule type="cellIs" dxfId="180" priority="8" stopIfTrue="1" operator="lessThan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8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157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3643</v>
      </c>
      <c r="J5" s="42">
        <v>4816</v>
      </c>
      <c r="K5" s="42">
        <v>5179</v>
      </c>
      <c r="L5" s="42">
        <v>3638</v>
      </c>
      <c r="M5" s="42">
        <v>4628</v>
      </c>
      <c r="N5" s="42">
        <v>5063</v>
      </c>
      <c r="O5" s="42">
        <v>5266</v>
      </c>
      <c r="P5" s="42">
        <v>5709</v>
      </c>
      <c r="Q5" s="42">
        <v>5716</v>
      </c>
      <c r="R5" s="42">
        <v>5746</v>
      </c>
      <c r="S5" s="42">
        <v>5741</v>
      </c>
      <c r="T5" s="42">
        <v>7028</v>
      </c>
      <c r="U5" s="42">
        <v>7917</v>
      </c>
      <c r="V5" s="42">
        <v>8496</v>
      </c>
      <c r="W5" s="42">
        <v>6773</v>
      </c>
      <c r="X5" s="42">
        <v>7653</v>
      </c>
      <c r="Y5" s="42">
        <v>14212</v>
      </c>
    </row>
    <row r="6" spans="1:25" x14ac:dyDescent="0.3">
      <c r="A6" s="67" t="s">
        <v>113</v>
      </c>
      <c r="B6" s="42">
        <v>837</v>
      </c>
      <c r="C6" s="42">
        <v>766</v>
      </c>
      <c r="D6" s="42">
        <v>807</v>
      </c>
      <c r="E6" s="42">
        <v>710</v>
      </c>
      <c r="F6" s="68">
        <v>772</v>
      </c>
      <c r="G6" s="68">
        <v>972</v>
      </c>
      <c r="H6" s="68">
        <v>1333</v>
      </c>
      <c r="I6" s="68">
        <v>2289</v>
      </c>
      <c r="J6" s="68">
        <v>3199</v>
      </c>
      <c r="K6" s="68">
        <v>3503</v>
      </c>
      <c r="L6" s="68">
        <v>2181</v>
      </c>
      <c r="M6" s="68">
        <v>3008</v>
      </c>
      <c r="N6" s="68">
        <v>3178</v>
      </c>
      <c r="O6" s="68">
        <v>3378</v>
      </c>
      <c r="P6" s="68">
        <v>3806</v>
      </c>
      <c r="Q6" s="68">
        <v>3653</v>
      </c>
      <c r="R6" s="42">
        <v>3712</v>
      </c>
      <c r="S6" s="42">
        <v>3630</v>
      </c>
      <c r="T6" s="42">
        <v>4502</v>
      </c>
      <c r="U6" s="42">
        <v>5350</v>
      </c>
      <c r="V6" s="42">
        <v>5926</v>
      </c>
      <c r="W6" s="42">
        <v>4991</v>
      </c>
      <c r="X6" s="42">
        <v>5834</v>
      </c>
      <c r="Y6" s="42">
        <v>11378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1355</v>
      </c>
      <c r="J7" s="68">
        <v>1617</v>
      </c>
      <c r="K7" s="68">
        <v>1676</v>
      </c>
      <c r="L7" s="68">
        <v>1456</v>
      </c>
      <c r="M7" s="68">
        <v>1620</v>
      </c>
      <c r="N7" s="68">
        <v>1885</v>
      </c>
      <c r="O7" s="68">
        <v>1888</v>
      </c>
      <c r="P7" s="68">
        <v>1903</v>
      </c>
      <c r="Q7" s="42">
        <v>2063</v>
      </c>
      <c r="R7" s="42">
        <v>2034</v>
      </c>
      <c r="S7" s="42">
        <v>2111</v>
      </c>
      <c r="T7" s="42">
        <v>2526</v>
      </c>
      <c r="U7" s="42">
        <v>2567</v>
      </c>
      <c r="V7" s="42">
        <v>2570</v>
      </c>
      <c r="W7" s="42">
        <v>1783</v>
      </c>
      <c r="X7" s="42">
        <v>1819</v>
      </c>
      <c r="Y7" s="42">
        <v>2833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493</v>
      </c>
      <c r="J8" s="3">
        <f t="shared" si="0"/>
        <v>530</v>
      </c>
      <c r="K8" s="3">
        <f t="shared" si="0"/>
        <v>595</v>
      </c>
      <c r="L8" s="3">
        <f t="shared" si="0"/>
        <v>485</v>
      </c>
      <c r="M8" s="3">
        <f t="shared" si="0"/>
        <v>498</v>
      </c>
      <c r="N8" s="3">
        <f t="shared" si="0"/>
        <v>503</v>
      </c>
      <c r="O8" s="3">
        <f t="shared" si="0"/>
        <v>503</v>
      </c>
      <c r="P8" s="3">
        <f t="shared" si="0"/>
        <v>585</v>
      </c>
      <c r="Q8" s="3">
        <f t="shared" si="0"/>
        <v>693</v>
      </c>
      <c r="R8" s="3">
        <f t="shared" si="0"/>
        <v>713</v>
      </c>
      <c r="S8" s="3">
        <f t="shared" si="0"/>
        <v>744</v>
      </c>
      <c r="T8" s="3">
        <f t="shared" si="0"/>
        <v>799</v>
      </c>
      <c r="U8" s="3">
        <f t="shared" si="0"/>
        <v>855</v>
      </c>
      <c r="V8" s="3">
        <f t="shared" si="0"/>
        <v>887</v>
      </c>
      <c r="W8" s="3">
        <f t="shared" ref="W8:X8" si="1">W9+W17</f>
        <v>235</v>
      </c>
      <c r="X8" s="3">
        <f t="shared" si="1"/>
        <v>202</v>
      </c>
      <c r="Y8" s="3">
        <f t="shared" ref="Y8" si="2">Y9+Y17</f>
        <v>920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442</v>
      </c>
      <c r="J9" s="68">
        <v>474</v>
      </c>
      <c r="K9" s="68">
        <v>518</v>
      </c>
      <c r="L9" s="68">
        <v>429</v>
      </c>
      <c r="M9" s="68">
        <v>435</v>
      </c>
      <c r="N9" s="68">
        <v>426</v>
      </c>
      <c r="O9" s="68">
        <v>413</v>
      </c>
      <c r="P9" s="68">
        <v>497</v>
      </c>
      <c r="Q9" s="68">
        <v>579</v>
      </c>
      <c r="R9" s="42">
        <v>603</v>
      </c>
      <c r="S9" s="42">
        <v>640</v>
      </c>
      <c r="T9" s="42">
        <v>687</v>
      </c>
      <c r="U9" s="42">
        <v>719</v>
      </c>
      <c r="V9" s="42">
        <v>759</v>
      </c>
      <c r="W9" s="42">
        <v>200</v>
      </c>
      <c r="X9" s="42">
        <v>167</v>
      </c>
      <c r="Y9" s="42">
        <v>761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119</v>
      </c>
      <c r="J10" s="68">
        <v>129</v>
      </c>
      <c r="K10" s="68">
        <v>141</v>
      </c>
      <c r="L10" s="68">
        <v>107</v>
      </c>
      <c r="M10" s="68">
        <v>106</v>
      </c>
      <c r="N10" s="68">
        <v>106</v>
      </c>
      <c r="O10" s="68">
        <v>107</v>
      </c>
      <c r="P10" s="68">
        <v>123</v>
      </c>
      <c r="Q10" s="68">
        <v>136</v>
      </c>
      <c r="R10" s="42">
        <v>141</v>
      </c>
      <c r="S10" s="42">
        <v>151</v>
      </c>
      <c r="T10" s="42">
        <v>155</v>
      </c>
      <c r="U10" s="42">
        <v>157</v>
      </c>
      <c r="V10" s="42">
        <v>169</v>
      </c>
      <c r="W10" s="42">
        <v>39</v>
      </c>
      <c r="X10" s="42">
        <v>32</v>
      </c>
      <c r="Y10" s="42">
        <v>167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9</v>
      </c>
      <c r="J11" s="68">
        <v>8</v>
      </c>
      <c r="K11" s="68">
        <v>7</v>
      </c>
      <c r="L11" s="68">
        <v>6</v>
      </c>
      <c r="M11" s="68">
        <v>3</v>
      </c>
      <c r="N11" s="68">
        <v>4</v>
      </c>
      <c r="O11" s="68">
        <v>4</v>
      </c>
      <c r="P11" s="68">
        <v>5</v>
      </c>
      <c r="Q11" s="68">
        <v>6</v>
      </c>
      <c r="R11" s="42">
        <v>6</v>
      </c>
      <c r="S11" s="42">
        <v>9</v>
      </c>
      <c r="T11" s="42">
        <v>6</v>
      </c>
      <c r="U11" s="42">
        <v>6</v>
      </c>
      <c r="V11" s="42">
        <v>11</v>
      </c>
      <c r="W11" s="42">
        <v>3</v>
      </c>
      <c r="X11" s="42">
        <v>6</v>
      </c>
      <c r="Y11" s="42">
        <v>11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110</v>
      </c>
      <c r="J12" s="68">
        <v>121</v>
      </c>
      <c r="K12" s="68">
        <v>134</v>
      </c>
      <c r="L12" s="68">
        <v>101</v>
      </c>
      <c r="M12" s="68">
        <v>102</v>
      </c>
      <c r="N12" s="68">
        <v>102</v>
      </c>
      <c r="O12" s="68">
        <v>103</v>
      </c>
      <c r="P12" s="68">
        <v>118</v>
      </c>
      <c r="Q12" s="68">
        <v>130</v>
      </c>
      <c r="R12" s="42">
        <v>134</v>
      </c>
      <c r="S12" s="42">
        <v>143</v>
      </c>
      <c r="T12" s="42">
        <v>149</v>
      </c>
      <c r="U12" s="42">
        <v>151</v>
      </c>
      <c r="V12" s="42">
        <v>159</v>
      </c>
      <c r="W12" s="42">
        <v>36</v>
      </c>
      <c r="X12" s="42">
        <v>26</v>
      </c>
      <c r="Y12" s="42">
        <v>156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324</v>
      </c>
      <c r="J13" s="68">
        <v>345</v>
      </c>
      <c r="K13" s="68">
        <v>377</v>
      </c>
      <c r="L13" s="68">
        <v>322</v>
      </c>
      <c r="M13" s="68">
        <v>330</v>
      </c>
      <c r="N13" s="68">
        <v>320</v>
      </c>
      <c r="O13" s="68">
        <v>306</v>
      </c>
      <c r="P13" s="68">
        <v>374</v>
      </c>
      <c r="Q13" s="68">
        <v>443</v>
      </c>
      <c r="R13" s="42">
        <v>462</v>
      </c>
      <c r="S13" s="42">
        <v>488</v>
      </c>
      <c r="T13" s="42">
        <v>532</v>
      </c>
      <c r="U13" s="42">
        <v>562</v>
      </c>
      <c r="V13" s="42">
        <v>590</v>
      </c>
      <c r="W13" s="42">
        <v>161</v>
      </c>
      <c r="X13" s="42">
        <v>135</v>
      </c>
      <c r="Y13" s="42">
        <v>594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>
        <v>1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88</v>
      </c>
      <c r="J15" s="68">
        <v>91</v>
      </c>
      <c r="K15" s="68">
        <v>85</v>
      </c>
      <c r="L15" s="68">
        <v>77</v>
      </c>
      <c r="M15" s="68">
        <v>68</v>
      </c>
      <c r="N15" s="68">
        <v>61</v>
      </c>
      <c r="O15" s="68">
        <v>57</v>
      </c>
      <c r="P15" s="68">
        <v>56</v>
      </c>
      <c r="Q15" s="68">
        <v>56</v>
      </c>
      <c r="R15" s="42">
        <v>58</v>
      </c>
      <c r="S15" s="42">
        <v>64</v>
      </c>
      <c r="T15" s="42">
        <v>71</v>
      </c>
      <c r="U15" s="42">
        <v>75</v>
      </c>
      <c r="V15" s="42">
        <v>75</v>
      </c>
      <c r="W15" s="42">
        <v>63</v>
      </c>
      <c r="X15" s="42">
        <v>61</v>
      </c>
      <c r="Y15" s="42">
        <v>68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234</v>
      </c>
      <c r="J16" s="68">
        <v>252</v>
      </c>
      <c r="K16" s="68">
        <v>290</v>
      </c>
      <c r="L16" s="68">
        <v>244</v>
      </c>
      <c r="M16" s="68">
        <v>261</v>
      </c>
      <c r="N16" s="68">
        <v>258</v>
      </c>
      <c r="O16" s="68">
        <v>248</v>
      </c>
      <c r="P16" s="68">
        <v>317</v>
      </c>
      <c r="Q16" s="68">
        <v>385</v>
      </c>
      <c r="R16" s="42">
        <v>403</v>
      </c>
      <c r="S16" s="42">
        <v>423</v>
      </c>
      <c r="T16" s="42">
        <v>460</v>
      </c>
      <c r="U16" s="42">
        <v>486</v>
      </c>
      <c r="V16" s="42">
        <v>513</v>
      </c>
      <c r="W16" s="42">
        <v>98</v>
      </c>
      <c r="X16" s="42">
        <v>74</v>
      </c>
      <c r="Y16" s="42">
        <v>525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51</v>
      </c>
      <c r="J17" s="68">
        <v>56</v>
      </c>
      <c r="K17" s="68">
        <v>77</v>
      </c>
      <c r="L17" s="68">
        <v>56</v>
      </c>
      <c r="M17" s="68">
        <v>63</v>
      </c>
      <c r="N17" s="68">
        <v>77</v>
      </c>
      <c r="O17" s="68">
        <v>90</v>
      </c>
      <c r="P17" s="68">
        <v>88</v>
      </c>
      <c r="Q17" s="68">
        <v>114</v>
      </c>
      <c r="R17" s="42">
        <v>110</v>
      </c>
      <c r="S17" s="42">
        <v>104</v>
      </c>
      <c r="T17" s="42">
        <v>112</v>
      </c>
      <c r="U17" s="42">
        <v>136</v>
      </c>
      <c r="V17" s="42">
        <v>128</v>
      </c>
      <c r="W17" s="42">
        <v>35</v>
      </c>
      <c r="X17" s="42">
        <v>35</v>
      </c>
      <c r="Y17" s="42">
        <v>159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7.5050709939147975E-2</v>
      </c>
      <c r="K19" s="89">
        <f t="shared" si="3"/>
        <v>0.12264150943396235</v>
      </c>
      <c r="L19" s="89">
        <f t="shared" si="3"/>
        <v>-0.18487394957983194</v>
      </c>
      <c r="M19" s="89">
        <f t="shared" si="3"/>
        <v>2.6804123711340111E-2</v>
      </c>
      <c r="N19" s="89">
        <f t="shared" si="3"/>
        <v>1.0040160642570184E-2</v>
      </c>
      <c r="O19" s="89">
        <f t="shared" si="3"/>
        <v>0</v>
      </c>
      <c r="P19" s="89">
        <f t="shared" si="3"/>
        <v>0.16302186878727642</v>
      </c>
      <c r="Q19" s="89">
        <f t="shared" si="3"/>
        <v>0.18461538461538463</v>
      </c>
      <c r="R19" s="89">
        <f t="shared" si="3"/>
        <v>2.8860028860028919E-2</v>
      </c>
      <c r="S19" s="89">
        <f t="shared" si="3"/>
        <v>4.3478260869565188E-2</v>
      </c>
      <c r="T19" s="89">
        <f t="shared" si="3"/>
        <v>7.3924731182795744E-2</v>
      </c>
      <c r="U19" s="89">
        <f t="shared" si="3"/>
        <v>7.0087609511889859E-2</v>
      </c>
      <c r="V19" s="89">
        <f t="shared" si="3"/>
        <v>3.7426900584795364E-2</v>
      </c>
      <c r="W19" s="89">
        <f t="shared" si="3"/>
        <v>-0.73506200676437428</v>
      </c>
      <c r="X19" s="89">
        <f t="shared" si="3"/>
        <v>-0.1404255319148936</v>
      </c>
      <c r="Y19" s="89">
        <f t="shared" si="3"/>
        <v>3.5544554455445541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7.2398190045248834E-2</v>
      </c>
      <c r="K20" s="89">
        <f t="shared" si="3"/>
        <v>9.2827004219409259E-2</v>
      </c>
      <c r="L20" s="89">
        <f t="shared" si="3"/>
        <v>-0.1718146718146718</v>
      </c>
      <c r="M20" s="89">
        <f t="shared" si="3"/>
        <v>1.3986013986013957E-2</v>
      </c>
      <c r="N20" s="89">
        <f t="shared" si="3"/>
        <v>-2.0689655172413834E-2</v>
      </c>
      <c r="O20" s="89">
        <f t="shared" si="3"/>
        <v>-3.0516431924882625E-2</v>
      </c>
      <c r="P20" s="89">
        <f t="shared" si="3"/>
        <v>0.20338983050847448</v>
      </c>
      <c r="Q20" s="89">
        <f t="shared" si="3"/>
        <v>0.16498993963782693</v>
      </c>
      <c r="R20" s="89">
        <f t="shared" si="3"/>
        <v>4.1450777202072464E-2</v>
      </c>
      <c r="S20" s="89">
        <f t="shared" si="3"/>
        <v>6.1359867330016638E-2</v>
      </c>
      <c r="T20" s="89">
        <f t="shared" si="3"/>
        <v>7.3437500000000044E-2</v>
      </c>
      <c r="U20" s="89">
        <f t="shared" si="3"/>
        <v>4.6579330422125143E-2</v>
      </c>
      <c r="V20" s="89">
        <f t="shared" si="3"/>
        <v>5.5632823365785899E-2</v>
      </c>
      <c r="W20" s="89">
        <f t="shared" si="3"/>
        <v>-0.73649538866930175</v>
      </c>
      <c r="X20" s="89">
        <f t="shared" si="3"/>
        <v>-0.16500000000000004</v>
      </c>
      <c r="Y20" s="89">
        <f t="shared" si="3"/>
        <v>3.5568862275449105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8.4033613445378075E-2</v>
      </c>
      <c r="K21" s="89">
        <f t="shared" si="3"/>
        <v>9.3023255813953432E-2</v>
      </c>
      <c r="L21" s="89">
        <f t="shared" si="3"/>
        <v>-0.24113475177304966</v>
      </c>
      <c r="M21" s="89">
        <f t="shared" si="3"/>
        <v>-9.3457943925233655E-3</v>
      </c>
      <c r="N21" s="89">
        <f t="shared" si="3"/>
        <v>0</v>
      </c>
      <c r="O21" s="89">
        <f t="shared" si="3"/>
        <v>9.4339622641510523E-3</v>
      </c>
      <c r="P21" s="89">
        <f t="shared" si="3"/>
        <v>0.14953271028037385</v>
      </c>
      <c r="Q21" s="89">
        <f t="shared" si="3"/>
        <v>0.10569105691056913</v>
      </c>
      <c r="R21" s="89">
        <f t="shared" si="3"/>
        <v>3.6764705882353033E-2</v>
      </c>
      <c r="S21" s="89">
        <f t="shared" si="3"/>
        <v>7.0921985815602939E-2</v>
      </c>
      <c r="T21" s="89">
        <f t="shared" si="3"/>
        <v>2.6490066225165476E-2</v>
      </c>
      <c r="U21" s="89">
        <f t="shared" si="3"/>
        <v>1.2903225806451646E-2</v>
      </c>
      <c r="V21" s="89">
        <f t="shared" si="3"/>
        <v>7.6433121019108263E-2</v>
      </c>
      <c r="W21" s="89">
        <f t="shared" si="3"/>
        <v>-0.76923076923076916</v>
      </c>
      <c r="X21" s="89">
        <f t="shared" si="3"/>
        <v>-0.17948717948717952</v>
      </c>
      <c r="Y21" s="89">
        <f t="shared" si="3"/>
        <v>4.21875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6.4814814814814881E-2</v>
      </c>
      <c r="K22" s="89">
        <f t="shared" si="4"/>
        <v>9.2753623188405854E-2</v>
      </c>
      <c r="L22" s="89">
        <f t="shared" si="4"/>
        <v>-0.14588859416445621</v>
      </c>
      <c r="M22" s="89">
        <f t="shared" si="4"/>
        <v>2.4844720496894457E-2</v>
      </c>
      <c r="N22" s="89">
        <f t="shared" si="4"/>
        <v>-3.0303030303030276E-2</v>
      </c>
      <c r="O22" s="89">
        <f t="shared" si="4"/>
        <v>-4.3749999999999956E-2</v>
      </c>
      <c r="P22" s="89">
        <f t="shared" si="4"/>
        <v>0.22222222222222232</v>
      </c>
      <c r="Q22" s="89">
        <f t="shared" si="4"/>
        <v>0.18449197860962574</v>
      </c>
      <c r="R22" s="89">
        <f t="shared" si="4"/>
        <v>4.2889390519187387E-2</v>
      </c>
      <c r="S22" s="89">
        <f t="shared" si="4"/>
        <v>5.6277056277056259E-2</v>
      </c>
      <c r="T22" s="89">
        <f t="shared" si="4"/>
        <v>9.0163934426229497E-2</v>
      </c>
      <c r="U22" s="89">
        <f t="shared" si="4"/>
        <v>5.6390977443609103E-2</v>
      </c>
      <c r="V22" s="89">
        <f t="shared" si="4"/>
        <v>4.9822064056939563E-2</v>
      </c>
      <c r="W22" s="89">
        <f t="shared" si="4"/>
        <v>-0.72711864406779658</v>
      </c>
      <c r="X22" s="89">
        <f t="shared" si="4"/>
        <v>-0.16149068322981364</v>
      </c>
      <c r="Y22" s="89">
        <f t="shared" si="4"/>
        <v>3.4000000000000004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9.8039215686274606E-2</v>
      </c>
      <c r="K23" s="89">
        <f t="shared" si="5"/>
        <v>0.375</v>
      </c>
      <c r="L23" s="89">
        <f t="shared" si="5"/>
        <v>-0.27272727272727271</v>
      </c>
      <c r="M23" s="89">
        <f t="shared" si="5"/>
        <v>0.125</v>
      </c>
      <c r="N23" s="89">
        <f t="shared" si="5"/>
        <v>0.22222222222222232</v>
      </c>
      <c r="O23" s="89">
        <f t="shared" si="5"/>
        <v>0.16883116883116878</v>
      </c>
      <c r="P23" s="89">
        <f t="shared" si="5"/>
        <v>-2.2222222222222254E-2</v>
      </c>
      <c r="Q23" s="89">
        <f t="shared" si="5"/>
        <v>0.29545454545454541</v>
      </c>
      <c r="R23" s="89">
        <f t="shared" si="5"/>
        <v>-3.5087719298245612E-2</v>
      </c>
      <c r="S23" s="89">
        <f t="shared" si="5"/>
        <v>-5.4545454545454564E-2</v>
      </c>
      <c r="T23" s="89">
        <f t="shared" si="5"/>
        <v>7.6923076923076872E-2</v>
      </c>
      <c r="U23" s="89">
        <f t="shared" si="5"/>
        <v>0.21428571428571419</v>
      </c>
      <c r="V23" s="89">
        <f t="shared" si="5"/>
        <v>-5.8823529411764719E-2</v>
      </c>
      <c r="W23" s="89">
        <f t="shared" si="5"/>
        <v>-0.7265625</v>
      </c>
      <c r="X23" s="89">
        <f t="shared" si="5"/>
        <v>0</v>
      </c>
      <c r="Y23" s="89">
        <f t="shared" si="5"/>
        <v>3.5428571428571427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0.13532802635190777</v>
      </c>
      <c r="J25" s="89">
        <f t="shared" si="6"/>
        <v>0.11004983388704319</v>
      </c>
      <c r="K25" s="89">
        <f t="shared" si="6"/>
        <v>0.11488704383085538</v>
      </c>
      <c r="L25" s="89">
        <f t="shared" si="6"/>
        <v>0.13331500824628917</v>
      </c>
      <c r="M25" s="89">
        <f t="shared" si="6"/>
        <v>0.10760587726879861</v>
      </c>
      <c r="N25" s="89">
        <f t="shared" si="6"/>
        <v>9.9348212522220022E-2</v>
      </c>
      <c r="O25" s="89">
        <f t="shared" si="6"/>
        <v>9.5518420053171293E-2</v>
      </c>
      <c r="P25" s="89">
        <f t="shared" si="6"/>
        <v>0.1024697845507094</v>
      </c>
      <c r="Q25" s="89">
        <f t="shared" si="6"/>
        <v>0.12123862841147656</v>
      </c>
      <c r="R25" s="89">
        <f t="shared" si="6"/>
        <v>0.12408632091890011</v>
      </c>
      <c r="S25" s="89">
        <f t="shared" si="6"/>
        <v>0.12959414736108693</v>
      </c>
      <c r="T25" s="89">
        <f t="shared" si="6"/>
        <v>0.11368810472396129</v>
      </c>
      <c r="U25" s="89">
        <f t="shared" si="6"/>
        <v>0.10799545282303903</v>
      </c>
      <c r="V25" s="89">
        <f t="shared" si="6"/>
        <v>0.10440207156308851</v>
      </c>
      <c r="W25" s="89">
        <f t="shared" ref="W25:X25" si="7">W8/W5</f>
        <v>3.4696589399084599E-2</v>
      </c>
      <c r="X25" s="89">
        <f t="shared" si="7"/>
        <v>2.6394877825689271E-2</v>
      </c>
      <c r="Y25" s="89">
        <f t="shared" ref="Y25" si="8">Y8/Y5</f>
        <v>6.4734027582324799E-2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0.36383763837638378</v>
      </c>
      <c r="J26" s="89">
        <f t="shared" si="9"/>
        <v>0.32776747062461348</v>
      </c>
      <c r="K26" s="89">
        <f t="shared" si="9"/>
        <v>0.35501193317422436</v>
      </c>
      <c r="L26" s="89">
        <f t="shared" si="9"/>
        <v>0.33310439560439559</v>
      </c>
      <c r="M26" s="89">
        <f t="shared" si="9"/>
        <v>0.30740740740740741</v>
      </c>
      <c r="N26" s="89">
        <f t="shared" si="9"/>
        <v>0.26684350132625995</v>
      </c>
      <c r="O26" s="89">
        <f t="shared" si="9"/>
        <v>0.26641949152542371</v>
      </c>
      <c r="P26" s="89">
        <f t="shared" si="9"/>
        <v>0.30740935365212824</v>
      </c>
      <c r="Q26" s="89">
        <f t="shared" si="9"/>
        <v>0.33591856519631602</v>
      </c>
      <c r="R26" s="89">
        <f t="shared" si="9"/>
        <v>0.3505408062930187</v>
      </c>
      <c r="S26" s="89">
        <f t="shared" si="9"/>
        <v>0.35243960208432024</v>
      </c>
      <c r="T26" s="89">
        <f t="shared" si="9"/>
        <v>0.31631037212984958</v>
      </c>
      <c r="U26" s="89">
        <f t="shared" si="9"/>
        <v>0.33307362680171404</v>
      </c>
      <c r="V26" s="89">
        <f t="shared" si="9"/>
        <v>0.34513618677042801</v>
      </c>
      <c r="W26" s="89">
        <f t="shared" ref="W26:X26" si="10">W8/W7</f>
        <v>0.13180033651149747</v>
      </c>
      <c r="X26" s="89">
        <f t="shared" si="10"/>
        <v>0.11105002748763057</v>
      </c>
      <c r="Y26" s="89">
        <f t="shared" ref="Y26" si="11">Y8/Y7</f>
        <v>0.32474408753971057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0.17849898580121704</v>
      </c>
      <c r="J28" s="89">
        <f t="shared" si="12"/>
        <v>0.17169811320754716</v>
      </c>
      <c r="K28" s="89">
        <f t="shared" si="12"/>
        <v>0.14285714285714285</v>
      </c>
      <c r="L28" s="89">
        <f t="shared" si="12"/>
        <v>0.15876288659793814</v>
      </c>
      <c r="M28" s="89">
        <f t="shared" si="12"/>
        <v>0.13654618473895583</v>
      </c>
      <c r="N28" s="89">
        <f t="shared" si="12"/>
        <v>0.12127236580516898</v>
      </c>
      <c r="O28" s="89">
        <f t="shared" si="12"/>
        <v>0.11332007952286283</v>
      </c>
      <c r="P28" s="89">
        <f t="shared" si="12"/>
        <v>9.5726495726495733E-2</v>
      </c>
      <c r="Q28" s="89">
        <f t="shared" si="12"/>
        <v>8.0808080808080815E-2</v>
      </c>
      <c r="R28" s="89">
        <f t="shared" si="12"/>
        <v>8.134642356241234E-2</v>
      </c>
      <c r="S28" s="89">
        <f t="shared" si="12"/>
        <v>8.6021505376344093E-2</v>
      </c>
      <c r="T28" s="89">
        <f t="shared" si="12"/>
        <v>8.8861076345431791E-2</v>
      </c>
      <c r="U28" s="89">
        <f t="shared" si="12"/>
        <v>8.771929824561403E-2</v>
      </c>
      <c r="V28" s="89">
        <f t="shared" si="12"/>
        <v>8.4554678692220969E-2</v>
      </c>
      <c r="W28" s="89">
        <f t="shared" ref="W28:X28" si="13">W15/W8</f>
        <v>0.26808510638297872</v>
      </c>
      <c r="X28" s="89">
        <f t="shared" si="13"/>
        <v>0.30198019801980197</v>
      </c>
      <c r="Y28" s="89">
        <f t="shared" ref="Y28" si="14">Y15/Y8</f>
        <v>7.3913043478260873E-2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0.2413793103448276</v>
      </c>
      <c r="J29" s="89">
        <f t="shared" si="15"/>
        <v>0.24339622641509434</v>
      </c>
      <c r="K29" s="89">
        <f t="shared" si="15"/>
        <v>0.23697478991596638</v>
      </c>
      <c r="L29" s="89">
        <f t="shared" si="15"/>
        <v>0.22061855670103092</v>
      </c>
      <c r="M29" s="89">
        <f t="shared" si="15"/>
        <v>0.21285140562248997</v>
      </c>
      <c r="N29" s="89">
        <f t="shared" si="15"/>
        <v>0.21073558648111332</v>
      </c>
      <c r="O29" s="89">
        <f t="shared" si="15"/>
        <v>0.21272365805168986</v>
      </c>
      <c r="P29" s="89">
        <f t="shared" si="15"/>
        <v>0.21025641025641026</v>
      </c>
      <c r="Q29" s="89">
        <f t="shared" si="15"/>
        <v>0.19624819624819625</v>
      </c>
      <c r="R29" s="89">
        <f t="shared" si="15"/>
        <v>0.19775596072931276</v>
      </c>
      <c r="S29" s="89">
        <f t="shared" si="15"/>
        <v>0.20295698924731181</v>
      </c>
      <c r="T29" s="89">
        <f t="shared" si="15"/>
        <v>0.19399249061326659</v>
      </c>
      <c r="U29" s="89">
        <f t="shared" si="15"/>
        <v>0.18362573099415205</v>
      </c>
      <c r="V29" s="89">
        <f t="shared" si="15"/>
        <v>0.19052987598647125</v>
      </c>
      <c r="W29" s="89">
        <f t="shared" ref="W29:X29" si="16">W10/W8</f>
        <v>0.16595744680851063</v>
      </c>
      <c r="X29" s="89">
        <f t="shared" si="16"/>
        <v>0.15841584158415842</v>
      </c>
      <c r="Y29" s="89">
        <f t="shared" ref="Y29" si="17">Y10/Y8</f>
        <v>0.18152173913043479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3272</v>
      </c>
      <c r="J32" s="42">
        <v>3156</v>
      </c>
      <c r="K32" s="42">
        <v>3541</v>
      </c>
      <c r="L32" s="42">
        <v>2871</v>
      </c>
      <c r="M32" s="42">
        <v>3834</v>
      </c>
      <c r="N32" s="42">
        <v>5364</v>
      </c>
      <c r="O32" s="42">
        <v>5661</v>
      </c>
      <c r="P32" s="42">
        <v>5898</v>
      </c>
      <c r="Q32" s="42">
        <v>6327</v>
      </c>
      <c r="R32" s="42">
        <v>6671</v>
      </c>
      <c r="S32" s="42">
        <v>7119</v>
      </c>
      <c r="T32" s="42">
        <v>8632</v>
      </c>
      <c r="U32" s="42">
        <v>9934</v>
      </c>
      <c r="V32" s="42">
        <v>10519</v>
      </c>
      <c r="W32" s="42">
        <v>10508</v>
      </c>
      <c r="X32" s="42">
        <v>12059</v>
      </c>
      <c r="Y32" s="42">
        <v>15063</v>
      </c>
    </row>
    <row r="33" spans="1:25" x14ac:dyDescent="0.3">
      <c r="A33" s="16" t="s">
        <v>116</v>
      </c>
      <c r="B33" s="42">
        <v>841</v>
      </c>
      <c r="C33" s="42">
        <v>1047</v>
      </c>
      <c r="D33" s="42">
        <v>957</v>
      </c>
      <c r="E33" s="42">
        <v>1117</v>
      </c>
      <c r="F33" s="68">
        <v>1335</v>
      </c>
      <c r="G33" s="68">
        <v>1845</v>
      </c>
      <c r="H33" s="68">
        <v>1975</v>
      </c>
      <c r="I33" s="68">
        <v>2282</v>
      </c>
      <c r="J33" s="68">
        <v>2256</v>
      </c>
      <c r="K33" s="68">
        <v>2641</v>
      </c>
      <c r="L33" s="68">
        <v>2076</v>
      </c>
      <c r="M33" s="68">
        <v>2976</v>
      </c>
      <c r="N33" s="68">
        <v>4403</v>
      </c>
      <c r="O33" s="68">
        <v>4642</v>
      </c>
      <c r="P33" s="68">
        <v>4909</v>
      </c>
      <c r="Q33" s="68">
        <v>5211</v>
      </c>
      <c r="R33" s="42">
        <v>5618</v>
      </c>
      <c r="S33" s="42">
        <v>5956</v>
      </c>
      <c r="T33" s="42">
        <v>7092</v>
      </c>
      <c r="U33" s="42">
        <v>8019</v>
      </c>
      <c r="V33" s="42">
        <v>8362</v>
      </c>
      <c r="W33" s="42">
        <v>8595</v>
      </c>
      <c r="X33" s="42">
        <v>9745</v>
      </c>
      <c r="Y33" s="42">
        <v>11890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990</v>
      </c>
      <c r="J34" s="68">
        <v>901</v>
      </c>
      <c r="K34" s="68">
        <v>901</v>
      </c>
      <c r="L34" s="68">
        <v>795</v>
      </c>
      <c r="M34" s="68">
        <v>858</v>
      </c>
      <c r="N34" s="68">
        <v>961</v>
      </c>
      <c r="O34" s="68">
        <v>1019</v>
      </c>
      <c r="P34" s="68">
        <v>990</v>
      </c>
      <c r="Q34" s="42">
        <v>1116</v>
      </c>
      <c r="R34" s="42">
        <v>1053</v>
      </c>
      <c r="S34" s="42">
        <v>1162</v>
      </c>
      <c r="T34" s="42">
        <v>1539</v>
      </c>
      <c r="U34" s="42">
        <v>1915</v>
      </c>
      <c r="V34" s="42">
        <v>2158</v>
      </c>
      <c r="W34" s="42">
        <v>1913</v>
      </c>
      <c r="X34" s="42">
        <v>2314</v>
      </c>
      <c r="Y34" s="42">
        <v>3173</v>
      </c>
    </row>
    <row r="35" spans="1:25" x14ac:dyDescent="0.3">
      <c r="A35" s="76" t="s">
        <v>2</v>
      </c>
      <c r="B35" s="63" t="s">
        <v>3</v>
      </c>
      <c r="C35" s="63" t="s">
        <v>3</v>
      </c>
      <c r="D35" s="63" t="s">
        <v>3</v>
      </c>
      <c r="E35" s="63" t="s">
        <v>3</v>
      </c>
      <c r="F35" s="63" t="s">
        <v>3</v>
      </c>
      <c r="G35" s="63" t="s">
        <v>3</v>
      </c>
      <c r="H35" s="63" t="s">
        <v>3</v>
      </c>
      <c r="I35" s="3">
        <f t="shared" ref="I35:V35" si="18">I36+I44</f>
        <v>426</v>
      </c>
      <c r="J35" s="3">
        <f t="shared" si="18"/>
        <v>458</v>
      </c>
      <c r="K35" s="3">
        <f t="shared" si="18"/>
        <v>479</v>
      </c>
      <c r="L35" s="3">
        <f t="shared" si="18"/>
        <v>433</v>
      </c>
      <c r="M35" s="3">
        <f t="shared" si="18"/>
        <v>450</v>
      </c>
      <c r="N35" s="3">
        <f t="shared" si="18"/>
        <v>437</v>
      </c>
      <c r="O35" s="3">
        <f t="shared" si="18"/>
        <v>426</v>
      </c>
      <c r="P35" s="3">
        <f t="shared" si="18"/>
        <v>390</v>
      </c>
      <c r="Q35" s="3">
        <f t="shared" si="18"/>
        <v>395</v>
      </c>
      <c r="R35" s="3">
        <f t="shared" si="18"/>
        <v>377</v>
      </c>
      <c r="S35" s="3">
        <f t="shared" si="18"/>
        <v>461</v>
      </c>
      <c r="T35" s="3">
        <f t="shared" si="18"/>
        <v>603</v>
      </c>
      <c r="U35" s="3">
        <f t="shared" si="18"/>
        <v>730</v>
      </c>
      <c r="V35" s="3">
        <f t="shared" si="18"/>
        <v>790</v>
      </c>
      <c r="W35" s="3">
        <f t="shared" ref="W35:X35" si="19">W36+W44</f>
        <v>121</v>
      </c>
      <c r="X35" s="3">
        <f t="shared" si="19"/>
        <v>316</v>
      </c>
      <c r="Y35" s="3">
        <f t="shared" ref="Y35" si="20">Y36+Y44</f>
        <v>711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309</v>
      </c>
      <c r="J36" s="68">
        <v>327</v>
      </c>
      <c r="K36" s="68">
        <v>332</v>
      </c>
      <c r="L36" s="68">
        <v>316</v>
      </c>
      <c r="M36" s="68">
        <v>308</v>
      </c>
      <c r="N36" s="68">
        <v>308</v>
      </c>
      <c r="O36" s="68">
        <v>307</v>
      </c>
      <c r="P36" s="68">
        <v>298</v>
      </c>
      <c r="Q36" s="68">
        <v>308</v>
      </c>
      <c r="R36" s="42">
        <v>294</v>
      </c>
      <c r="S36" s="42">
        <v>378</v>
      </c>
      <c r="T36" s="42">
        <v>480</v>
      </c>
      <c r="U36" s="42">
        <v>570</v>
      </c>
      <c r="V36" s="42">
        <v>610</v>
      </c>
      <c r="W36" s="42">
        <v>95</v>
      </c>
      <c r="X36" s="42">
        <v>246</v>
      </c>
      <c r="Y36" s="42">
        <v>548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68</v>
      </c>
      <c r="J37" s="68">
        <v>76</v>
      </c>
      <c r="K37" s="68">
        <v>80</v>
      </c>
      <c r="L37" s="68">
        <v>74</v>
      </c>
      <c r="M37" s="68">
        <v>68</v>
      </c>
      <c r="N37" s="68">
        <v>63</v>
      </c>
      <c r="O37" s="68">
        <v>65</v>
      </c>
      <c r="P37" s="68">
        <v>63</v>
      </c>
      <c r="Q37" s="68">
        <v>69</v>
      </c>
      <c r="R37" s="42">
        <v>69</v>
      </c>
      <c r="S37" s="42">
        <v>93</v>
      </c>
      <c r="T37" s="42">
        <v>122</v>
      </c>
      <c r="U37" s="42">
        <v>142</v>
      </c>
      <c r="V37" s="42">
        <v>147</v>
      </c>
      <c r="W37" s="42">
        <v>21</v>
      </c>
      <c r="X37" s="42">
        <v>48</v>
      </c>
      <c r="Y37" s="42">
        <v>99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2</v>
      </c>
      <c r="J38" s="68">
        <v>3</v>
      </c>
      <c r="K38" s="68">
        <v>3</v>
      </c>
      <c r="L38" s="68">
        <v>3</v>
      </c>
      <c r="M38" s="68">
        <v>3</v>
      </c>
      <c r="N38" s="68">
        <v>3</v>
      </c>
      <c r="O38" s="68">
        <v>3</v>
      </c>
      <c r="P38" s="68">
        <v>3</v>
      </c>
      <c r="Q38" s="68">
        <v>3</v>
      </c>
      <c r="R38" s="42">
        <v>3</v>
      </c>
      <c r="S38" s="42">
        <v>3</v>
      </c>
      <c r="T38" s="42">
        <v>3</v>
      </c>
      <c r="U38" s="42">
        <v>4</v>
      </c>
      <c r="V38" s="42">
        <v>4</v>
      </c>
      <c r="W38" s="42">
        <v>3</v>
      </c>
      <c r="X38" s="42">
        <v>3</v>
      </c>
      <c r="Y38" s="42">
        <v>4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66</v>
      </c>
      <c r="J39" s="68">
        <v>74</v>
      </c>
      <c r="K39" s="68">
        <v>77</v>
      </c>
      <c r="L39" s="68">
        <v>71</v>
      </c>
      <c r="M39" s="68">
        <v>66</v>
      </c>
      <c r="N39" s="68">
        <v>61</v>
      </c>
      <c r="O39" s="68">
        <v>62</v>
      </c>
      <c r="P39" s="68">
        <v>60</v>
      </c>
      <c r="Q39" s="68">
        <v>66</v>
      </c>
      <c r="R39" s="42">
        <v>66</v>
      </c>
      <c r="S39" s="42">
        <v>90</v>
      </c>
      <c r="T39" s="42">
        <v>118</v>
      </c>
      <c r="U39" s="42">
        <v>139</v>
      </c>
      <c r="V39" s="42">
        <v>143</v>
      </c>
      <c r="W39" s="42">
        <v>18</v>
      </c>
      <c r="X39" s="42">
        <v>45</v>
      </c>
      <c r="Y39" s="42">
        <v>95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241</v>
      </c>
      <c r="J40" s="68">
        <v>251</v>
      </c>
      <c r="K40" s="68">
        <v>252</v>
      </c>
      <c r="L40" s="68">
        <v>242</v>
      </c>
      <c r="M40" s="68">
        <v>239</v>
      </c>
      <c r="N40" s="68">
        <v>245</v>
      </c>
      <c r="O40" s="68">
        <v>242</v>
      </c>
      <c r="P40" s="68">
        <v>235</v>
      </c>
      <c r="Q40" s="68">
        <v>239</v>
      </c>
      <c r="R40" s="42">
        <v>225</v>
      </c>
      <c r="S40" s="42">
        <v>285</v>
      </c>
      <c r="T40" s="42">
        <v>358</v>
      </c>
      <c r="U40" s="42">
        <v>428</v>
      </c>
      <c r="V40" s="42">
        <v>463</v>
      </c>
      <c r="W40" s="42">
        <v>74</v>
      </c>
      <c r="X40" s="42">
        <v>197</v>
      </c>
      <c r="Y40" s="42">
        <v>449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2</v>
      </c>
      <c r="K41" s="68">
        <v>2</v>
      </c>
      <c r="L41" s="68">
        <v>3</v>
      </c>
      <c r="M41" s="68">
        <v>3</v>
      </c>
      <c r="N41" s="68">
        <v>3</v>
      </c>
      <c r="O41" s="68">
        <v>3</v>
      </c>
      <c r="P41" s="68">
        <v>3</v>
      </c>
      <c r="Q41" s="68">
        <v>3</v>
      </c>
      <c r="R41" s="42">
        <v>4</v>
      </c>
      <c r="S41" s="42">
        <v>4</v>
      </c>
      <c r="T41" s="42">
        <v>4</v>
      </c>
      <c r="U41" s="42">
        <v>3</v>
      </c>
      <c r="V41" s="42">
        <v>3</v>
      </c>
      <c r="W41" s="42">
        <v>1</v>
      </c>
      <c r="X41" s="42">
        <v>1</v>
      </c>
      <c r="Y41" s="42">
        <v>2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21</v>
      </c>
      <c r="J42" s="68">
        <v>25</v>
      </c>
      <c r="K42" s="68">
        <v>30</v>
      </c>
      <c r="L42" s="68">
        <v>31</v>
      </c>
      <c r="M42" s="68">
        <v>32</v>
      </c>
      <c r="N42" s="68">
        <v>34</v>
      </c>
      <c r="O42" s="68">
        <v>33</v>
      </c>
      <c r="P42" s="68">
        <v>32</v>
      </c>
      <c r="Q42" s="68">
        <v>32</v>
      </c>
      <c r="R42" s="42">
        <v>32</v>
      </c>
      <c r="S42" s="42">
        <v>35</v>
      </c>
      <c r="T42" s="42">
        <v>38</v>
      </c>
      <c r="U42" s="42">
        <v>39</v>
      </c>
      <c r="V42" s="42">
        <v>35</v>
      </c>
      <c r="W42" s="42">
        <v>22</v>
      </c>
      <c r="X42" s="42">
        <v>26</v>
      </c>
      <c r="Y42" s="42">
        <v>54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218</v>
      </c>
      <c r="J43" s="68">
        <v>224</v>
      </c>
      <c r="K43" s="68">
        <v>220</v>
      </c>
      <c r="L43" s="68">
        <v>209</v>
      </c>
      <c r="M43" s="68">
        <v>204</v>
      </c>
      <c r="N43" s="68">
        <v>208</v>
      </c>
      <c r="O43" s="68">
        <v>206</v>
      </c>
      <c r="P43" s="68">
        <v>199</v>
      </c>
      <c r="Q43" s="68">
        <v>204</v>
      </c>
      <c r="R43" s="42">
        <v>189</v>
      </c>
      <c r="S43" s="42">
        <v>247</v>
      </c>
      <c r="T43" s="42">
        <v>316</v>
      </c>
      <c r="U43" s="42">
        <v>386</v>
      </c>
      <c r="V43" s="42">
        <v>425</v>
      </c>
      <c r="W43" s="42">
        <v>51</v>
      </c>
      <c r="X43" s="42">
        <v>170</v>
      </c>
      <c r="Y43" s="42">
        <v>394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117</v>
      </c>
      <c r="J44" s="68">
        <v>131</v>
      </c>
      <c r="K44" s="68">
        <v>147</v>
      </c>
      <c r="L44" s="68">
        <v>117</v>
      </c>
      <c r="M44" s="68">
        <v>142</v>
      </c>
      <c r="N44" s="68">
        <v>129</v>
      </c>
      <c r="O44" s="68">
        <v>119</v>
      </c>
      <c r="P44" s="68">
        <v>92</v>
      </c>
      <c r="Q44" s="68">
        <v>87</v>
      </c>
      <c r="R44" s="42">
        <v>83</v>
      </c>
      <c r="S44" s="42">
        <v>83</v>
      </c>
      <c r="T44" s="42">
        <v>123</v>
      </c>
      <c r="U44" s="42">
        <v>160</v>
      </c>
      <c r="V44" s="42">
        <v>180</v>
      </c>
      <c r="W44" s="42">
        <v>26</v>
      </c>
      <c r="X44" s="42">
        <v>70</v>
      </c>
      <c r="Y44" s="42">
        <v>163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7.5117370892018753E-2</v>
      </c>
      <c r="K46" s="65">
        <f t="shared" si="21"/>
        <v>4.5851528384279527E-2</v>
      </c>
      <c r="L46" s="65">
        <f t="shared" si="21"/>
        <v>-9.6033402922755751E-2</v>
      </c>
      <c r="M46" s="65">
        <f t="shared" si="21"/>
        <v>3.9260969976905313E-2</v>
      </c>
      <c r="N46" s="65">
        <f t="shared" si="21"/>
        <v>-2.8888888888888853E-2</v>
      </c>
      <c r="O46" s="65">
        <f t="shared" si="21"/>
        <v>-2.517162471395884E-2</v>
      </c>
      <c r="P46" s="65">
        <f t="shared" si="21"/>
        <v>-8.4507042253521125E-2</v>
      </c>
      <c r="Q46" s="65">
        <f t="shared" si="21"/>
        <v>1.2820512820512775E-2</v>
      </c>
      <c r="R46" s="65">
        <f t="shared" si="21"/>
        <v>-4.5569620253164578E-2</v>
      </c>
      <c r="S46" s="65">
        <f t="shared" si="21"/>
        <v>0.22281167108753319</v>
      </c>
      <c r="T46" s="65">
        <f t="shared" si="21"/>
        <v>0.30802603036876364</v>
      </c>
      <c r="U46" s="65">
        <f t="shared" si="21"/>
        <v>0.21061359867330021</v>
      </c>
      <c r="V46" s="65">
        <f t="shared" si="21"/>
        <v>8.2191780821917915E-2</v>
      </c>
      <c r="W46" s="65">
        <f t="shared" si="21"/>
        <v>-0.84683544303797464</v>
      </c>
      <c r="X46" s="65">
        <f t="shared" si="21"/>
        <v>1.6115702479338845</v>
      </c>
      <c r="Y46" s="65">
        <f t="shared" si="21"/>
        <v>1.25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5.8252427184465994E-2</v>
      </c>
      <c r="K47" s="65">
        <f t="shared" si="21"/>
        <v>1.5290519877675823E-2</v>
      </c>
      <c r="L47" s="65">
        <f t="shared" si="21"/>
        <v>-4.8192771084337394E-2</v>
      </c>
      <c r="M47" s="65">
        <f t="shared" si="21"/>
        <v>-2.5316455696202556E-2</v>
      </c>
      <c r="N47" s="65">
        <f t="shared" si="21"/>
        <v>0</v>
      </c>
      <c r="O47" s="65">
        <f t="shared" si="21"/>
        <v>-3.2467532467532756E-3</v>
      </c>
      <c r="P47" s="65">
        <f t="shared" si="21"/>
        <v>-2.931596091205213E-2</v>
      </c>
      <c r="Q47" s="65">
        <f t="shared" si="21"/>
        <v>3.3557046979865834E-2</v>
      </c>
      <c r="R47" s="65">
        <f t="shared" si="21"/>
        <v>-4.5454545454545414E-2</v>
      </c>
      <c r="S47" s="65">
        <f t="shared" si="21"/>
        <v>0.28571428571428581</v>
      </c>
      <c r="T47" s="65">
        <f t="shared" si="21"/>
        <v>0.26984126984126977</v>
      </c>
      <c r="U47" s="65">
        <f t="shared" si="21"/>
        <v>0.1875</v>
      </c>
      <c r="V47" s="65">
        <f t="shared" si="21"/>
        <v>7.0175438596491224E-2</v>
      </c>
      <c r="W47" s="65">
        <f t="shared" si="21"/>
        <v>-0.84426229508196715</v>
      </c>
      <c r="X47" s="65">
        <f t="shared" si="21"/>
        <v>1.5894736842105264</v>
      </c>
      <c r="Y47" s="65">
        <f t="shared" si="21"/>
        <v>1.2276422764227641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0.11764705882352944</v>
      </c>
      <c r="K48" s="65">
        <f t="shared" si="21"/>
        <v>5.2631578947368363E-2</v>
      </c>
      <c r="L48" s="65">
        <f t="shared" si="21"/>
        <v>-7.4999999999999956E-2</v>
      </c>
      <c r="M48" s="65">
        <f t="shared" si="21"/>
        <v>-8.108108108108103E-2</v>
      </c>
      <c r="N48" s="65">
        <f t="shared" si="21"/>
        <v>-7.3529411764705843E-2</v>
      </c>
      <c r="O48" s="65">
        <f t="shared" si="21"/>
        <v>3.1746031746031855E-2</v>
      </c>
      <c r="P48" s="65">
        <f t="shared" si="21"/>
        <v>-3.0769230769230771E-2</v>
      </c>
      <c r="Q48" s="65">
        <f t="shared" si="21"/>
        <v>9.5238095238095344E-2</v>
      </c>
      <c r="R48" s="65">
        <f t="shared" si="21"/>
        <v>0</v>
      </c>
      <c r="S48" s="65">
        <f t="shared" si="21"/>
        <v>0.34782608695652173</v>
      </c>
      <c r="T48" s="65">
        <f t="shared" si="21"/>
        <v>0.31182795698924726</v>
      </c>
      <c r="U48" s="65">
        <f t="shared" si="21"/>
        <v>0.16393442622950816</v>
      </c>
      <c r="V48" s="65">
        <f t="shared" si="21"/>
        <v>3.5211267605633756E-2</v>
      </c>
      <c r="W48" s="65">
        <f t="shared" si="21"/>
        <v>-0.85714285714285721</v>
      </c>
      <c r="X48" s="65">
        <f t="shared" si="21"/>
        <v>1.2857142857142856</v>
      </c>
      <c r="Y48" s="65">
        <f t="shared" si="21"/>
        <v>1.0625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4.1493775933610033E-2</v>
      </c>
      <c r="K49" s="65">
        <f t="shared" si="22"/>
        <v>3.9840637450199168E-3</v>
      </c>
      <c r="L49" s="65">
        <f t="shared" si="22"/>
        <v>-3.9682539682539653E-2</v>
      </c>
      <c r="M49" s="65">
        <f t="shared" si="22"/>
        <v>-1.2396694214875992E-2</v>
      </c>
      <c r="N49" s="65">
        <f t="shared" si="22"/>
        <v>2.5104602510460206E-2</v>
      </c>
      <c r="O49" s="65">
        <f t="shared" si="22"/>
        <v>-1.2244897959183709E-2</v>
      </c>
      <c r="P49" s="65">
        <f t="shared" si="22"/>
        <v>-2.8925619834710758E-2</v>
      </c>
      <c r="Q49" s="65">
        <f t="shared" si="22"/>
        <v>1.7021276595744705E-2</v>
      </c>
      <c r="R49" s="65">
        <f t="shared" si="22"/>
        <v>-5.8577405857740628E-2</v>
      </c>
      <c r="S49" s="65">
        <f t="shared" si="22"/>
        <v>0.26666666666666661</v>
      </c>
      <c r="T49" s="65">
        <f t="shared" si="22"/>
        <v>0.25614035087719289</v>
      </c>
      <c r="U49" s="65">
        <f t="shared" si="22"/>
        <v>0.1955307262569832</v>
      </c>
      <c r="V49" s="65">
        <f t="shared" si="22"/>
        <v>8.1775700934579421E-2</v>
      </c>
      <c r="W49" s="65">
        <f t="shared" si="22"/>
        <v>-0.84017278617710578</v>
      </c>
      <c r="X49" s="65">
        <f t="shared" si="22"/>
        <v>1.6621621621621623</v>
      </c>
      <c r="Y49" s="65">
        <f t="shared" si="22"/>
        <v>1.2791878172588831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0.11965811965811968</v>
      </c>
      <c r="K50" s="88">
        <f t="shared" si="23"/>
        <v>0.12213740458015265</v>
      </c>
      <c r="L50" s="88">
        <f t="shared" si="23"/>
        <v>-0.20408163265306123</v>
      </c>
      <c r="M50" s="88">
        <f t="shared" si="23"/>
        <v>0.21367521367521358</v>
      </c>
      <c r="N50" s="88">
        <f t="shared" si="23"/>
        <v>-9.1549295774647876E-2</v>
      </c>
      <c r="O50" s="88">
        <f t="shared" si="23"/>
        <v>-7.7519379844961267E-2</v>
      </c>
      <c r="P50" s="88">
        <f t="shared" si="23"/>
        <v>-0.22689075630252098</v>
      </c>
      <c r="Q50" s="88">
        <f t="shared" si="23"/>
        <v>-5.4347826086956541E-2</v>
      </c>
      <c r="R50" s="88">
        <f t="shared" si="23"/>
        <v>-4.5977011494252928E-2</v>
      </c>
      <c r="S50" s="88">
        <f t="shared" si="23"/>
        <v>0</v>
      </c>
      <c r="T50" s="88">
        <f t="shared" si="23"/>
        <v>0.48192771084337349</v>
      </c>
      <c r="U50" s="88">
        <f t="shared" si="23"/>
        <v>0.30081300813008127</v>
      </c>
      <c r="V50" s="88">
        <f t="shared" si="23"/>
        <v>0.125</v>
      </c>
      <c r="W50" s="88">
        <f t="shared" si="23"/>
        <v>-0.85555555555555562</v>
      </c>
      <c r="X50" s="88">
        <f t="shared" si="23"/>
        <v>1.6923076923076925</v>
      </c>
      <c r="Y50" s="88">
        <f t="shared" si="23"/>
        <v>1.3285714285714287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0.13019559902200489</v>
      </c>
      <c r="J52" s="65">
        <f t="shared" si="24"/>
        <v>0.14512040557667935</v>
      </c>
      <c r="K52" s="65">
        <f t="shared" si="24"/>
        <v>0.13527252188647274</v>
      </c>
      <c r="L52" s="65">
        <f t="shared" si="24"/>
        <v>0.15081853012887494</v>
      </c>
      <c r="M52" s="65">
        <f t="shared" si="24"/>
        <v>0.11737089201877934</v>
      </c>
      <c r="N52" s="65">
        <f t="shared" si="24"/>
        <v>8.1469052945563017E-2</v>
      </c>
      <c r="O52" s="65">
        <f t="shared" si="24"/>
        <v>7.5251722310545846E-2</v>
      </c>
      <c r="P52" s="65">
        <f t="shared" si="24"/>
        <v>6.6124109867751774E-2</v>
      </c>
      <c r="Q52" s="65">
        <f t="shared" si="24"/>
        <v>6.2430851904536115E-2</v>
      </c>
      <c r="R52" s="65">
        <f t="shared" si="24"/>
        <v>5.6513266376855047E-2</v>
      </c>
      <c r="S52" s="65">
        <f t="shared" si="24"/>
        <v>6.4756285995224053E-2</v>
      </c>
      <c r="T52" s="65">
        <f t="shared" si="24"/>
        <v>6.9856348470806295E-2</v>
      </c>
      <c r="U52" s="65">
        <f t="shared" si="24"/>
        <v>7.3485001006643846E-2</v>
      </c>
      <c r="V52" s="65">
        <f t="shared" si="24"/>
        <v>7.510219602623823E-2</v>
      </c>
      <c r="W52" s="65">
        <f t="shared" ref="W52:X52" si="25">W35/W32</f>
        <v>1.1515036162923487E-2</v>
      </c>
      <c r="X52" s="65">
        <f t="shared" si="25"/>
        <v>2.6204494568372171E-2</v>
      </c>
      <c r="Y52" s="65">
        <f t="shared" ref="Y52" si="26">Y35/Y32</f>
        <v>4.7201752638916551E-2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0.4303030303030303</v>
      </c>
      <c r="J53" s="88">
        <f t="shared" si="27"/>
        <v>0.50832408435072141</v>
      </c>
      <c r="K53" s="88">
        <f t="shared" si="27"/>
        <v>0.53163152053274143</v>
      </c>
      <c r="L53" s="88">
        <f t="shared" si="27"/>
        <v>0.54465408805031446</v>
      </c>
      <c r="M53" s="88">
        <f t="shared" si="27"/>
        <v>0.52447552447552448</v>
      </c>
      <c r="N53" s="88">
        <f t="shared" si="27"/>
        <v>0.45473465140478669</v>
      </c>
      <c r="O53" s="88">
        <f t="shared" si="27"/>
        <v>0.41805691854759569</v>
      </c>
      <c r="P53" s="88">
        <f t="shared" si="27"/>
        <v>0.39393939393939392</v>
      </c>
      <c r="Q53" s="88">
        <f t="shared" si="27"/>
        <v>0.35394265232974909</v>
      </c>
      <c r="R53" s="88">
        <f t="shared" si="27"/>
        <v>0.35802469135802467</v>
      </c>
      <c r="S53" s="88">
        <f t="shared" si="27"/>
        <v>0.39672977624784855</v>
      </c>
      <c r="T53" s="88">
        <f t="shared" si="27"/>
        <v>0.391812865497076</v>
      </c>
      <c r="U53" s="88">
        <f t="shared" si="27"/>
        <v>0.38120104438642299</v>
      </c>
      <c r="V53" s="88">
        <f t="shared" si="27"/>
        <v>0.36607970342910101</v>
      </c>
      <c r="W53" s="88">
        <f t="shared" ref="W53:X53" si="28">W35/W34</f>
        <v>6.3251437532671193E-2</v>
      </c>
      <c r="X53" s="88">
        <f t="shared" si="28"/>
        <v>0.1365600691443388</v>
      </c>
      <c r="Y53" s="88">
        <f t="shared" ref="Y53" si="29">Y35/Y34</f>
        <v>0.22407815947053261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4.9295774647887321E-2</v>
      </c>
      <c r="J55" s="88">
        <f t="shared" si="30"/>
        <v>5.458515283842795E-2</v>
      </c>
      <c r="K55" s="88">
        <f t="shared" si="30"/>
        <v>6.2630480167014613E-2</v>
      </c>
      <c r="L55" s="88">
        <f t="shared" si="30"/>
        <v>7.1593533487297925E-2</v>
      </c>
      <c r="M55" s="88">
        <f t="shared" si="30"/>
        <v>7.1111111111111111E-2</v>
      </c>
      <c r="N55" s="88">
        <f t="shared" si="30"/>
        <v>7.780320366132723E-2</v>
      </c>
      <c r="O55" s="88">
        <f t="shared" si="30"/>
        <v>7.746478873239436E-2</v>
      </c>
      <c r="P55" s="88">
        <f t="shared" si="30"/>
        <v>8.2051282051282051E-2</v>
      </c>
      <c r="Q55" s="88">
        <f t="shared" si="30"/>
        <v>8.1012658227848103E-2</v>
      </c>
      <c r="R55" s="88">
        <f t="shared" si="30"/>
        <v>8.4880636604774531E-2</v>
      </c>
      <c r="S55" s="88">
        <f t="shared" si="30"/>
        <v>7.5921908893709325E-2</v>
      </c>
      <c r="T55" s="88">
        <f t="shared" si="30"/>
        <v>6.3018242122719739E-2</v>
      </c>
      <c r="U55" s="88">
        <f t="shared" si="30"/>
        <v>5.3424657534246578E-2</v>
      </c>
      <c r="V55" s="88">
        <f t="shared" si="30"/>
        <v>4.4303797468354431E-2</v>
      </c>
      <c r="W55" s="88">
        <f t="shared" ref="W55:X55" si="31">W42/W35</f>
        <v>0.18181818181818182</v>
      </c>
      <c r="X55" s="88">
        <f t="shared" si="31"/>
        <v>8.2278481012658222E-2</v>
      </c>
      <c r="Y55" s="88">
        <f t="shared" ref="Y55" si="32">Y42/Y35</f>
        <v>7.5949367088607597E-2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0.15962441314553991</v>
      </c>
      <c r="J56" s="65">
        <f t="shared" si="33"/>
        <v>0.16593886462882096</v>
      </c>
      <c r="K56" s="65">
        <f t="shared" si="33"/>
        <v>0.16701461377870563</v>
      </c>
      <c r="L56" s="65">
        <f t="shared" si="33"/>
        <v>0.17090069284064666</v>
      </c>
      <c r="M56" s="65">
        <f t="shared" si="33"/>
        <v>0.15111111111111111</v>
      </c>
      <c r="N56" s="65">
        <f t="shared" si="33"/>
        <v>0.14416475972540047</v>
      </c>
      <c r="O56" s="65">
        <f t="shared" si="33"/>
        <v>0.15258215962441316</v>
      </c>
      <c r="P56" s="65">
        <f t="shared" si="33"/>
        <v>0.16153846153846155</v>
      </c>
      <c r="Q56" s="65">
        <f t="shared" si="33"/>
        <v>0.17468354430379746</v>
      </c>
      <c r="R56" s="65">
        <f t="shared" si="33"/>
        <v>0.1830238726790451</v>
      </c>
      <c r="S56" s="65">
        <f t="shared" si="33"/>
        <v>0.2017353579175705</v>
      </c>
      <c r="T56" s="65">
        <f t="shared" si="33"/>
        <v>0.20232172470978441</v>
      </c>
      <c r="U56" s="65">
        <f t="shared" si="33"/>
        <v>0.19452054794520549</v>
      </c>
      <c r="V56" s="65">
        <f t="shared" si="33"/>
        <v>0.1860759493670886</v>
      </c>
      <c r="W56" s="65">
        <f t="shared" ref="W56:X56" si="34">W37/W35</f>
        <v>0.17355371900826447</v>
      </c>
      <c r="X56" s="65">
        <f t="shared" si="34"/>
        <v>0.15189873417721519</v>
      </c>
      <c r="Y56" s="65">
        <f t="shared" ref="Y56" si="35">Y37/Y35</f>
        <v>0.13924050632911392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63" t="s">
        <v>3</v>
      </c>
      <c r="C59" s="63" t="s">
        <v>3</v>
      </c>
      <c r="D59" s="63" t="s">
        <v>3</v>
      </c>
      <c r="E59" s="63" t="s">
        <v>3</v>
      </c>
      <c r="F59" s="63" t="s">
        <v>3</v>
      </c>
      <c r="G59" s="63" t="s">
        <v>3</v>
      </c>
      <c r="H59" s="63" t="s">
        <v>3</v>
      </c>
      <c r="I59" s="42">
        <f t="shared" ref="I59:V59" si="36">I8-I35</f>
        <v>67</v>
      </c>
      <c r="J59" s="42">
        <f t="shared" si="36"/>
        <v>72</v>
      </c>
      <c r="K59" s="42">
        <f t="shared" si="36"/>
        <v>116</v>
      </c>
      <c r="L59" s="42">
        <f t="shared" si="36"/>
        <v>52</v>
      </c>
      <c r="M59" s="42">
        <f t="shared" si="36"/>
        <v>48</v>
      </c>
      <c r="N59" s="42">
        <f t="shared" si="36"/>
        <v>66</v>
      </c>
      <c r="O59" s="42">
        <f t="shared" si="36"/>
        <v>77</v>
      </c>
      <c r="P59" s="42">
        <f t="shared" si="36"/>
        <v>195</v>
      </c>
      <c r="Q59" s="42">
        <f t="shared" si="36"/>
        <v>298</v>
      </c>
      <c r="R59" s="42">
        <f t="shared" si="36"/>
        <v>336</v>
      </c>
      <c r="S59" s="42">
        <f t="shared" si="36"/>
        <v>283</v>
      </c>
      <c r="T59" s="42">
        <f t="shared" si="36"/>
        <v>196</v>
      </c>
      <c r="U59" s="42">
        <f t="shared" si="36"/>
        <v>125</v>
      </c>
      <c r="V59" s="42">
        <f t="shared" si="36"/>
        <v>97</v>
      </c>
      <c r="W59" s="42">
        <f t="shared" ref="W59:X59" si="37">W8-W35</f>
        <v>114</v>
      </c>
      <c r="X59" s="42">
        <f t="shared" si="37"/>
        <v>-114</v>
      </c>
      <c r="Y59" s="42">
        <f t="shared" ref="Y59" si="38">Y8-Y35</f>
        <v>209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7.4626865671641784E-2</v>
      </c>
      <c r="K61" s="87">
        <f t="shared" si="39"/>
        <v>0.61111111111111116</v>
      </c>
      <c r="L61" s="87">
        <f t="shared" si="39"/>
        <v>-0.55172413793103448</v>
      </c>
      <c r="M61" s="87">
        <f t="shared" si="39"/>
        <v>-7.6923076923076927E-2</v>
      </c>
      <c r="N61" s="87">
        <f t="shared" si="39"/>
        <v>0.375</v>
      </c>
      <c r="O61" s="87">
        <f t="shared" si="39"/>
        <v>0.16666666666666666</v>
      </c>
      <c r="P61" s="87">
        <f t="shared" si="39"/>
        <v>1.5324675324675325</v>
      </c>
      <c r="Q61" s="87">
        <f t="shared" si="39"/>
        <v>0.52820512820512822</v>
      </c>
      <c r="R61" s="87">
        <f t="shared" si="39"/>
        <v>0.12751677852348994</v>
      </c>
      <c r="S61" s="87">
        <f t="shared" si="39"/>
        <v>-0.15773809523809523</v>
      </c>
      <c r="T61" s="87">
        <f t="shared" si="39"/>
        <v>-0.30742049469964666</v>
      </c>
      <c r="U61" s="87">
        <f t="shared" si="39"/>
        <v>-0.36224489795918369</v>
      </c>
      <c r="V61" s="87">
        <f t="shared" si="39"/>
        <v>-0.224</v>
      </c>
      <c r="W61" s="87">
        <f t="shared" si="39"/>
        <v>0.17525773195876287</v>
      </c>
      <c r="X61" s="87">
        <f t="shared" si="39"/>
        <v>-2</v>
      </c>
      <c r="Y61" s="87">
        <f t="shared" si="39"/>
        <v>2.8333333333333335</v>
      </c>
    </row>
    <row r="62" spans="1:25" x14ac:dyDescent="0.3">
      <c r="A62" s="35"/>
    </row>
    <row r="63" spans="1:25" x14ac:dyDescent="0.3">
      <c r="A63" s="36"/>
    </row>
  </sheetData>
  <conditionalFormatting sqref="B25:H26">
    <cfRule type="cellIs" dxfId="179" priority="29" stopIfTrue="1" operator="lessThan">
      <formula>0</formula>
    </cfRule>
  </conditionalFormatting>
  <conditionalFormatting sqref="B28:H29">
    <cfRule type="cellIs" dxfId="178" priority="23" stopIfTrue="1" operator="lessThan">
      <formula>0</formula>
    </cfRule>
  </conditionalFormatting>
  <conditionalFormatting sqref="B35:H35">
    <cfRule type="cellIs" dxfId="177" priority="19" stopIfTrue="1" operator="lessThan">
      <formula>0</formula>
    </cfRule>
  </conditionalFormatting>
  <conditionalFormatting sqref="B53:H53">
    <cfRule type="cellIs" dxfId="176" priority="14" stopIfTrue="1" operator="lessThan">
      <formula>0</formula>
    </cfRule>
  </conditionalFormatting>
  <conditionalFormatting sqref="B55:H56">
    <cfRule type="cellIs" dxfId="175" priority="8" stopIfTrue="1" operator="lessThan">
      <formula>0</formula>
    </cfRule>
  </conditionalFormatting>
  <conditionalFormatting sqref="B19:I23">
    <cfRule type="cellIs" dxfId="174" priority="52" stopIfTrue="1" operator="lessThan">
      <formula>0</formula>
    </cfRule>
  </conditionalFormatting>
  <conditionalFormatting sqref="B19:Y29 Z34:HI35 Z51:HI53">
    <cfRule type="cellIs" dxfId="173" priority="54" stopIfTrue="1" operator="lessThan">
      <formula>0</formula>
    </cfRule>
  </conditionalFormatting>
  <conditionalFormatting sqref="B48:Y56 A57:U57">
    <cfRule type="cellIs" dxfId="172" priority="37" stopIfTrue="1" operator="lessThan">
      <formula>0</formula>
    </cfRule>
  </conditionalFormatting>
  <conditionalFormatting sqref="B52:Y52">
    <cfRule type="cellIs" dxfId="171" priority="17" stopIfTrue="1" operator="lessThan">
      <formula>0</formula>
    </cfRule>
  </conditionalFormatting>
  <conditionalFormatting sqref="B59:Y59">
    <cfRule type="cellIs" dxfId="170" priority="5" stopIfTrue="1" operator="lessThan">
      <formula>0</formula>
    </cfRule>
  </conditionalFormatting>
  <conditionalFormatting sqref="B61:Y61">
    <cfRule type="cellIs" dxfId="169" priority="2" stopIfTrue="1" operator="lessThan">
      <formula>0</formula>
    </cfRule>
  </conditionalFormatting>
  <conditionalFormatting sqref="C25:H26">
    <cfRule type="cellIs" dxfId="168" priority="28" operator="lessThan">
      <formula>0</formula>
    </cfRule>
  </conditionalFormatting>
  <conditionalFormatting sqref="C28:H29">
    <cfRule type="cellIs" dxfId="167" priority="22" operator="lessThan">
      <formula>0</formula>
    </cfRule>
  </conditionalFormatting>
  <conditionalFormatting sqref="C35:H35">
    <cfRule type="cellIs" dxfId="166" priority="18" operator="lessThan">
      <formula>0</formula>
    </cfRule>
  </conditionalFormatting>
  <conditionalFormatting sqref="C52:H53">
    <cfRule type="cellIs" dxfId="165" priority="13" operator="lessThan">
      <formula>0</formula>
    </cfRule>
  </conditionalFormatting>
  <conditionalFormatting sqref="C55:H56">
    <cfRule type="cellIs" dxfId="164" priority="7" operator="lessThan">
      <formula>0</formula>
    </cfRule>
  </conditionalFormatting>
  <conditionalFormatting sqref="C59:H59">
    <cfRule type="cellIs" dxfId="163" priority="4" operator="lessThan">
      <formula>0</formula>
    </cfRule>
  </conditionalFormatting>
  <conditionalFormatting sqref="C61:H61">
    <cfRule type="cellIs" dxfId="162" priority="1" operator="lessThan">
      <formula>0</formula>
    </cfRule>
  </conditionalFormatting>
  <conditionalFormatting sqref="C50:I50 B50:B52">
    <cfRule type="cellIs" dxfId="161" priority="51" stopIfTrue="1" operator="lessThan">
      <formula>0</formula>
    </cfRule>
  </conditionalFormatting>
  <conditionalFormatting sqref="C19:Y23">
    <cfRule type="cellIs" dxfId="160" priority="35" operator="lessThan">
      <formula>0</formula>
    </cfRule>
  </conditionalFormatting>
  <conditionalFormatting sqref="J46:Y50">
    <cfRule type="cellIs" dxfId="159" priority="34" operator="lessThan">
      <formula>0</formula>
    </cfRule>
  </conditionalFormatting>
  <conditionalFormatting sqref="M34:P34">
    <cfRule type="cellIs" dxfId="158" priority="41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9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144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2488</v>
      </c>
      <c r="J5" s="42">
        <v>3692</v>
      </c>
      <c r="K5" s="42">
        <v>3945</v>
      </c>
      <c r="L5" s="42">
        <v>2181</v>
      </c>
      <c r="M5" s="42">
        <v>2252</v>
      </c>
      <c r="N5" s="42">
        <v>2668</v>
      </c>
      <c r="O5" s="42">
        <v>2372</v>
      </c>
      <c r="P5" s="42">
        <v>1990</v>
      </c>
      <c r="Q5" s="42">
        <v>2382</v>
      </c>
      <c r="R5" s="42">
        <v>2102</v>
      </c>
      <c r="S5" s="42">
        <v>2149</v>
      </c>
      <c r="T5" s="42">
        <v>2428</v>
      </c>
      <c r="U5" s="42">
        <v>3058</v>
      </c>
      <c r="V5" s="42">
        <v>3312</v>
      </c>
      <c r="W5" s="42">
        <v>2490</v>
      </c>
      <c r="X5" s="42">
        <v>3201</v>
      </c>
      <c r="Y5" s="42">
        <v>4369</v>
      </c>
    </row>
    <row r="6" spans="1:25" x14ac:dyDescent="0.3">
      <c r="A6" s="67" t="s">
        <v>113</v>
      </c>
      <c r="B6" s="42">
        <v>873</v>
      </c>
      <c r="C6" s="42">
        <v>977</v>
      </c>
      <c r="D6" s="42">
        <v>1244</v>
      </c>
      <c r="E6" s="42">
        <v>881</v>
      </c>
      <c r="F6" s="68">
        <v>940</v>
      </c>
      <c r="G6" s="68">
        <v>1100</v>
      </c>
      <c r="H6" s="68">
        <v>1160</v>
      </c>
      <c r="I6" s="68">
        <v>1559</v>
      </c>
      <c r="J6" s="68">
        <v>2532</v>
      </c>
      <c r="K6" s="68">
        <v>2709</v>
      </c>
      <c r="L6" s="68">
        <v>1116</v>
      </c>
      <c r="M6" s="68">
        <v>1108</v>
      </c>
      <c r="N6" s="68">
        <v>1380</v>
      </c>
      <c r="O6" s="68">
        <v>1160</v>
      </c>
      <c r="P6" s="68">
        <v>898</v>
      </c>
      <c r="Q6" s="68">
        <v>1167</v>
      </c>
      <c r="R6" s="42">
        <v>968</v>
      </c>
      <c r="S6" s="42">
        <v>987</v>
      </c>
      <c r="T6" s="42">
        <v>1215</v>
      </c>
      <c r="U6" s="42">
        <v>1611</v>
      </c>
      <c r="V6" s="42">
        <v>1728</v>
      </c>
      <c r="W6" s="42">
        <v>1672</v>
      </c>
      <c r="X6" s="42">
        <v>2385</v>
      </c>
      <c r="Y6" s="42">
        <v>2981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929</v>
      </c>
      <c r="J7" s="68">
        <v>1160</v>
      </c>
      <c r="K7" s="68">
        <v>1236</v>
      </c>
      <c r="L7" s="68">
        <v>1065</v>
      </c>
      <c r="M7" s="68">
        <v>1144</v>
      </c>
      <c r="N7" s="68">
        <v>1288</v>
      </c>
      <c r="O7" s="68">
        <v>1212</v>
      </c>
      <c r="P7" s="68">
        <v>1092</v>
      </c>
      <c r="Q7" s="42">
        <v>1216</v>
      </c>
      <c r="R7" s="42">
        <v>1134</v>
      </c>
      <c r="S7" s="42">
        <v>1162</v>
      </c>
      <c r="T7" s="42">
        <v>1212</v>
      </c>
      <c r="U7" s="42">
        <v>1448</v>
      </c>
      <c r="V7" s="42">
        <v>1583</v>
      </c>
      <c r="W7" s="42">
        <v>818</v>
      </c>
      <c r="X7" s="42">
        <v>816</v>
      </c>
      <c r="Y7" s="42">
        <v>1388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270</v>
      </c>
      <c r="J8" s="3">
        <f t="shared" si="0"/>
        <v>303</v>
      </c>
      <c r="K8" s="3">
        <f t="shared" si="0"/>
        <v>374</v>
      </c>
      <c r="L8" s="3">
        <f t="shared" si="0"/>
        <v>328</v>
      </c>
      <c r="M8" s="3">
        <f t="shared" si="0"/>
        <v>405</v>
      </c>
      <c r="N8" s="3">
        <f t="shared" si="0"/>
        <v>405</v>
      </c>
      <c r="O8" s="3">
        <f t="shared" si="0"/>
        <v>400</v>
      </c>
      <c r="P8" s="3">
        <f t="shared" si="0"/>
        <v>423</v>
      </c>
      <c r="Q8" s="3">
        <f t="shared" si="0"/>
        <v>463</v>
      </c>
      <c r="R8" s="3">
        <f t="shared" si="0"/>
        <v>478</v>
      </c>
      <c r="S8" s="3">
        <f t="shared" si="0"/>
        <v>526</v>
      </c>
      <c r="T8" s="3">
        <f t="shared" si="0"/>
        <v>545</v>
      </c>
      <c r="U8" s="3">
        <f t="shared" si="0"/>
        <v>608</v>
      </c>
      <c r="V8" s="3">
        <f t="shared" si="0"/>
        <v>627</v>
      </c>
      <c r="W8" s="3">
        <f t="shared" ref="W8:X8" si="1">W9+W17</f>
        <v>136</v>
      </c>
      <c r="X8" s="3">
        <f t="shared" si="1"/>
        <v>140</v>
      </c>
      <c r="Y8" s="3">
        <f t="shared" ref="Y8" si="2">Y9+Y17</f>
        <v>552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212</v>
      </c>
      <c r="J9" s="68">
        <v>247</v>
      </c>
      <c r="K9" s="68">
        <v>281</v>
      </c>
      <c r="L9" s="68">
        <v>245</v>
      </c>
      <c r="M9" s="68">
        <v>320</v>
      </c>
      <c r="N9" s="68">
        <v>329</v>
      </c>
      <c r="O9" s="68">
        <v>313</v>
      </c>
      <c r="P9" s="68">
        <v>330</v>
      </c>
      <c r="Q9" s="68">
        <v>353</v>
      </c>
      <c r="R9" s="42">
        <v>373</v>
      </c>
      <c r="S9" s="42">
        <v>415</v>
      </c>
      <c r="T9" s="42">
        <v>439</v>
      </c>
      <c r="U9" s="42">
        <v>456</v>
      </c>
      <c r="V9" s="42">
        <v>474</v>
      </c>
      <c r="W9" s="42">
        <v>103</v>
      </c>
      <c r="X9" s="42">
        <v>104</v>
      </c>
      <c r="Y9" s="42">
        <v>395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51</v>
      </c>
      <c r="J10" s="68">
        <v>59</v>
      </c>
      <c r="K10" s="68">
        <v>67</v>
      </c>
      <c r="L10" s="68">
        <v>57</v>
      </c>
      <c r="M10" s="68">
        <v>74</v>
      </c>
      <c r="N10" s="68">
        <v>72</v>
      </c>
      <c r="O10" s="68">
        <v>66</v>
      </c>
      <c r="P10" s="68">
        <v>64</v>
      </c>
      <c r="Q10" s="68">
        <v>65</v>
      </c>
      <c r="R10" s="42">
        <v>66</v>
      </c>
      <c r="S10" s="42">
        <v>69</v>
      </c>
      <c r="T10" s="42">
        <v>71</v>
      </c>
      <c r="U10" s="42">
        <v>73</v>
      </c>
      <c r="V10" s="42">
        <v>73</v>
      </c>
      <c r="W10" s="42">
        <v>13</v>
      </c>
      <c r="X10" s="42">
        <v>14</v>
      </c>
      <c r="Y10" s="42">
        <v>65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3</v>
      </c>
      <c r="J11" s="68">
        <v>2</v>
      </c>
      <c r="K11" s="68">
        <v>3</v>
      </c>
      <c r="L11" s="68">
        <v>2</v>
      </c>
      <c r="M11" s="68">
        <v>2</v>
      </c>
      <c r="N11" s="68">
        <v>3</v>
      </c>
      <c r="O11" s="68">
        <v>3</v>
      </c>
      <c r="P11" s="68">
        <v>3</v>
      </c>
      <c r="Q11" s="68">
        <v>3</v>
      </c>
      <c r="R11" s="42">
        <v>4</v>
      </c>
      <c r="S11" s="42">
        <v>4</v>
      </c>
      <c r="T11" s="42">
        <v>4</v>
      </c>
      <c r="U11" s="42">
        <v>4</v>
      </c>
      <c r="V11" s="42">
        <v>6</v>
      </c>
      <c r="W11" s="42">
        <v>2</v>
      </c>
      <c r="X11" s="42">
        <v>2</v>
      </c>
      <c r="Y11" s="42">
        <v>6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49</v>
      </c>
      <c r="J12" s="68">
        <v>57</v>
      </c>
      <c r="K12" s="68">
        <v>65</v>
      </c>
      <c r="L12" s="68">
        <v>55</v>
      </c>
      <c r="M12" s="68">
        <v>72</v>
      </c>
      <c r="N12" s="68">
        <v>69</v>
      </c>
      <c r="O12" s="68">
        <v>63</v>
      </c>
      <c r="P12" s="68">
        <v>60</v>
      </c>
      <c r="Q12" s="68">
        <v>61</v>
      </c>
      <c r="R12" s="42">
        <v>62</v>
      </c>
      <c r="S12" s="42">
        <v>66</v>
      </c>
      <c r="T12" s="42">
        <v>67</v>
      </c>
      <c r="U12" s="42">
        <v>69</v>
      </c>
      <c r="V12" s="42">
        <v>67</v>
      </c>
      <c r="W12" s="42">
        <v>11</v>
      </c>
      <c r="X12" s="42">
        <v>12</v>
      </c>
      <c r="Y12" s="42">
        <v>60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160</v>
      </c>
      <c r="J13" s="68">
        <v>188</v>
      </c>
      <c r="K13" s="68">
        <v>214</v>
      </c>
      <c r="L13" s="68">
        <v>188</v>
      </c>
      <c r="M13" s="68">
        <v>246</v>
      </c>
      <c r="N13" s="68">
        <v>257</v>
      </c>
      <c r="O13" s="68">
        <v>247</v>
      </c>
      <c r="P13" s="68">
        <v>266</v>
      </c>
      <c r="Q13" s="68">
        <v>289</v>
      </c>
      <c r="R13" s="42">
        <v>307</v>
      </c>
      <c r="S13" s="42">
        <v>345</v>
      </c>
      <c r="T13" s="42">
        <v>368</v>
      </c>
      <c r="U13" s="42">
        <v>383</v>
      </c>
      <c r="V13" s="42">
        <v>401</v>
      </c>
      <c r="W13" s="42">
        <v>90</v>
      </c>
      <c r="X13" s="42">
        <v>91</v>
      </c>
      <c r="Y13" s="42">
        <v>330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>
        <v>1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23</v>
      </c>
      <c r="J15" s="68">
        <v>25</v>
      </c>
      <c r="K15" s="68">
        <v>27</v>
      </c>
      <c r="L15" s="68">
        <v>30</v>
      </c>
      <c r="M15" s="68">
        <v>31</v>
      </c>
      <c r="N15" s="68">
        <v>32</v>
      </c>
      <c r="O15" s="68">
        <v>33</v>
      </c>
      <c r="P15" s="68">
        <v>32</v>
      </c>
      <c r="Q15" s="68">
        <v>33</v>
      </c>
      <c r="R15" s="42">
        <v>36</v>
      </c>
      <c r="S15" s="42">
        <v>39</v>
      </c>
      <c r="T15" s="42">
        <v>43</v>
      </c>
      <c r="U15" s="42">
        <v>46</v>
      </c>
      <c r="V15" s="42">
        <v>47</v>
      </c>
      <c r="W15" s="42">
        <v>39</v>
      </c>
      <c r="X15" s="42">
        <v>39</v>
      </c>
      <c r="Y15" s="42">
        <v>45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136</v>
      </c>
      <c r="J16" s="68">
        <v>162</v>
      </c>
      <c r="K16" s="68">
        <v>186</v>
      </c>
      <c r="L16" s="68">
        <v>158</v>
      </c>
      <c r="M16" s="68">
        <v>214</v>
      </c>
      <c r="N16" s="68">
        <v>224</v>
      </c>
      <c r="O16" s="68">
        <v>213</v>
      </c>
      <c r="P16" s="68">
        <v>233</v>
      </c>
      <c r="Q16" s="68">
        <v>254</v>
      </c>
      <c r="R16" s="42">
        <v>270</v>
      </c>
      <c r="S16" s="42">
        <v>305</v>
      </c>
      <c r="T16" s="42">
        <v>324</v>
      </c>
      <c r="U16" s="42">
        <v>336</v>
      </c>
      <c r="V16" s="42">
        <v>352</v>
      </c>
      <c r="W16" s="42">
        <v>50</v>
      </c>
      <c r="X16" s="42">
        <v>52</v>
      </c>
      <c r="Y16" s="42">
        <v>284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58</v>
      </c>
      <c r="J17" s="68">
        <v>56</v>
      </c>
      <c r="K17" s="68">
        <v>93</v>
      </c>
      <c r="L17" s="68">
        <v>83</v>
      </c>
      <c r="M17" s="68">
        <v>85</v>
      </c>
      <c r="N17" s="68">
        <v>76</v>
      </c>
      <c r="O17" s="68">
        <v>87</v>
      </c>
      <c r="P17" s="68">
        <v>93</v>
      </c>
      <c r="Q17" s="68">
        <v>110</v>
      </c>
      <c r="R17" s="42">
        <v>105</v>
      </c>
      <c r="S17" s="42">
        <v>111</v>
      </c>
      <c r="T17" s="42">
        <v>106</v>
      </c>
      <c r="U17" s="42">
        <v>152</v>
      </c>
      <c r="V17" s="42">
        <v>153</v>
      </c>
      <c r="W17" s="42">
        <v>33</v>
      </c>
      <c r="X17" s="42">
        <v>36</v>
      </c>
      <c r="Y17" s="42">
        <v>157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0.12222222222222223</v>
      </c>
      <c r="K19" s="89">
        <f t="shared" si="3"/>
        <v>0.23432343234323438</v>
      </c>
      <c r="L19" s="89">
        <f t="shared" si="3"/>
        <v>-0.12299465240641716</v>
      </c>
      <c r="M19" s="89">
        <f t="shared" si="3"/>
        <v>0.23475609756097571</v>
      </c>
      <c r="N19" s="89">
        <f t="shared" si="3"/>
        <v>0</v>
      </c>
      <c r="O19" s="89">
        <f t="shared" si="3"/>
        <v>-1.2345679012345734E-2</v>
      </c>
      <c r="P19" s="89">
        <f t="shared" si="3"/>
        <v>5.7500000000000107E-2</v>
      </c>
      <c r="Q19" s="89">
        <f t="shared" si="3"/>
        <v>9.456264775413703E-2</v>
      </c>
      <c r="R19" s="89">
        <f t="shared" si="3"/>
        <v>3.2397408207343492E-2</v>
      </c>
      <c r="S19" s="89">
        <f t="shared" si="3"/>
        <v>0.10041841004184104</v>
      </c>
      <c r="T19" s="89">
        <f t="shared" si="3"/>
        <v>3.6121673003802313E-2</v>
      </c>
      <c r="U19" s="89">
        <f t="shared" si="3"/>
        <v>0.11559633027522942</v>
      </c>
      <c r="V19" s="89">
        <f t="shared" si="3"/>
        <v>3.125E-2</v>
      </c>
      <c r="W19" s="89">
        <f t="shared" si="3"/>
        <v>-0.78309409888357262</v>
      </c>
      <c r="X19" s="89">
        <f t="shared" si="3"/>
        <v>2.9411764705882248E-2</v>
      </c>
      <c r="Y19" s="89">
        <f t="shared" si="3"/>
        <v>2.9428571428571431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0.16509433962264142</v>
      </c>
      <c r="K20" s="89">
        <f t="shared" si="3"/>
        <v>0.13765182186234814</v>
      </c>
      <c r="L20" s="89">
        <f t="shared" si="3"/>
        <v>-0.12811387900355875</v>
      </c>
      <c r="M20" s="89">
        <f t="shared" si="3"/>
        <v>0.30612244897959173</v>
      </c>
      <c r="N20" s="89">
        <f t="shared" si="3"/>
        <v>2.8124999999999956E-2</v>
      </c>
      <c r="O20" s="89">
        <f t="shared" si="3"/>
        <v>-4.8632218844984809E-2</v>
      </c>
      <c r="P20" s="89">
        <f t="shared" si="3"/>
        <v>5.4313099041533475E-2</v>
      </c>
      <c r="Q20" s="89">
        <f t="shared" si="3"/>
        <v>6.9696969696969591E-2</v>
      </c>
      <c r="R20" s="89">
        <f t="shared" si="3"/>
        <v>5.6657223796033884E-2</v>
      </c>
      <c r="S20" s="89">
        <f t="shared" si="3"/>
        <v>0.11260053619302957</v>
      </c>
      <c r="T20" s="89">
        <f t="shared" si="3"/>
        <v>5.7831325301204828E-2</v>
      </c>
      <c r="U20" s="89">
        <f t="shared" si="3"/>
        <v>3.8724373576309867E-2</v>
      </c>
      <c r="V20" s="89">
        <f t="shared" si="3"/>
        <v>3.9473684210526327E-2</v>
      </c>
      <c r="W20" s="89">
        <f t="shared" si="3"/>
        <v>-0.78270042194092826</v>
      </c>
      <c r="X20" s="89">
        <f t="shared" si="3"/>
        <v>9.7087378640776656E-3</v>
      </c>
      <c r="Y20" s="89">
        <f t="shared" si="3"/>
        <v>2.7980769230769229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0.15686274509803932</v>
      </c>
      <c r="K21" s="89">
        <f t="shared" si="3"/>
        <v>0.13559322033898313</v>
      </c>
      <c r="L21" s="89">
        <f t="shared" si="3"/>
        <v>-0.14925373134328357</v>
      </c>
      <c r="M21" s="89">
        <f t="shared" si="3"/>
        <v>0.29824561403508776</v>
      </c>
      <c r="N21" s="89">
        <f t="shared" si="3"/>
        <v>-2.7027027027026973E-2</v>
      </c>
      <c r="O21" s="89">
        <f t="shared" si="3"/>
        <v>-8.333333333333337E-2</v>
      </c>
      <c r="P21" s="89">
        <f t="shared" si="3"/>
        <v>-3.0303030303030276E-2</v>
      </c>
      <c r="Q21" s="89">
        <f t="shared" si="3"/>
        <v>1.5625E-2</v>
      </c>
      <c r="R21" s="89">
        <f t="shared" si="3"/>
        <v>1.538461538461533E-2</v>
      </c>
      <c r="S21" s="89">
        <f t="shared" si="3"/>
        <v>4.5454545454545414E-2</v>
      </c>
      <c r="T21" s="89">
        <f t="shared" si="3"/>
        <v>2.8985507246376718E-2</v>
      </c>
      <c r="U21" s="89">
        <f t="shared" si="3"/>
        <v>2.8169014084507005E-2</v>
      </c>
      <c r="V21" s="89">
        <f t="shared" si="3"/>
        <v>0</v>
      </c>
      <c r="W21" s="89">
        <f t="shared" si="3"/>
        <v>-0.82191780821917804</v>
      </c>
      <c r="X21" s="89">
        <f t="shared" si="3"/>
        <v>7.6923076923076872E-2</v>
      </c>
      <c r="Y21" s="89">
        <f t="shared" si="3"/>
        <v>3.6428571428571432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0.17500000000000004</v>
      </c>
      <c r="K22" s="89">
        <f t="shared" si="4"/>
        <v>0.13829787234042556</v>
      </c>
      <c r="L22" s="89">
        <f t="shared" si="4"/>
        <v>-0.12149532710280375</v>
      </c>
      <c r="M22" s="89">
        <f t="shared" si="4"/>
        <v>0.3085106382978724</v>
      </c>
      <c r="N22" s="89">
        <f t="shared" si="4"/>
        <v>4.471544715447151E-2</v>
      </c>
      <c r="O22" s="89">
        <f t="shared" si="4"/>
        <v>-3.8910505836575848E-2</v>
      </c>
      <c r="P22" s="89">
        <f t="shared" si="4"/>
        <v>7.6923076923076872E-2</v>
      </c>
      <c r="Q22" s="89">
        <f t="shared" si="4"/>
        <v>8.6466165413533913E-2</v>
      </c>
      <c r="R22" s="89">
        <f t="shared" si="4"/>
        <v>6.2283737024221519E-2</v>
      </c>
      <c r="S22" s="89">
        <f t="shared" si="4"/>
        <v>0.12377850162866455</v>
      </c>
      <c r="T22" s="89">
        <f t="shared" si="4"/>
        <v>6.6666666666666652E-2</v>
      </c>
      <c r="U22" s="89">
        <f t="shared" si="4"/>
        <v>4.0760869565217295E-2</v>
      </c>
      <c r="V22" s="89">
        <f t="shared" si="4"/>
        <v>4.6997389033942572E-2</v>
      </c>
      <c r="W22" s="89">
        <f t="shared" si="4"/>
        <v>-0.77556109725685785</v>
      </c>
      <c r="X22" s="89">
        <f t="shared" si="4"/>
        <v>1.1111111111111072E-2</v>
      </c>
      <c r="Y22" s="89">
        <f t="shared" si="4"/>
        <v>2.6263736263736264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-3.4482758620689613E-2</v>
      </c>
      <c r="K23" s="89">
        <f t="shared" si="5"/>
        <v>0.66071428571428581</v>
      </c>
      <c r="L23" s="89">
        <f t="shared" si="5"/>
        <v>-0.10752688172043012</v>
      </c>
      <c r="M23" s="89">
        <f t="shared" si="5"/>
        <v>2.4096385542168752E-2</v>
      </c>
      <c r="N23" s="89">
        <f t="shared" si="5"/>
        <v>-0.10588235294117643</v>
      </c>
      <c r="O23" s="89">
        <f t="shared" si="5"/>
        <v>0.14473684210526305</v>
      </c>
      <c r="P23" s="89">
        <f t="shared" si="5"/>
        <v>6.8965517241379226E-2</v>
      </c>
      <c r="Q23" s="89">
        <f t="shared" si="5"/>
        <v>0.18279569892473124</v>
      </c>
      <c r="R23" s="89">
        <f t="shared" si="5"/>
        <v>-4.5454545454545414E-2</v>
      </c>
      <c r="S23" s="89">
        <f t="shared" si="5"/>
        <v>5.7142857142857162E-2</v>
      </c>
      <c r="T23" s="89">
        <f t="shared" si="5"/>
        <v>-4.5045045045045029E-2</v>
      </c>
      <c r="U23" s="89">
        <f t="shared" si="5"/>
        <v>0.4339622641509433</v>
      </c>
      <c r="V23" s="89">
        <f t="shared" si="5"/>
        <v>6.5789473684210176E-3</v>
      </c>
      <c r="W23" s="89">
        <f t="shared" si="5"/>
        <v>-0.78431372549019607</v>
      </c>
      <c r="X23" s="89">
        <f t="shared" si="5"/>
        <v>9.0909090909090828E-2</v>
      </c>
      <c r="Y23" s="89">
        <f t="shared" si="5"/>
        <v>3.3611111111111107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0.10852090032154341</v>
      </c>
      <c r="J25" s="89">
        <f t="shared" si="6"/>
        <v>8.2069339111592629E-2</v>
      </c>
      <c r="K25" s="89">
        <f t="shared" si="6"/>
        <v>9.4803548795944229E-2</v>
      </c>
      <c r="L25" s="89">
        <f t="shared" si="6"/>
        <v>0.15038972948188903</v>
      </c>
      <c r="M25" s="89">
        <f t="shared" si="6"/>
        <v>0.17984014209591473</v>
      </c>
      <c r="N25" s="89">
        <f t="shared" si="6"/>
        <v>0.15179910044977513</v>
      </c>
      <c r="O25" s="89">
        <f t="shared" si="6"/>
        <v>0.16863406408094436</v>
      </c>
      <c r="P25" s="89">
        <f t="shared" si="6"/>
        <v>0.21256281407035177</v>
      </c>
      <c r="Q25" s="89">
        <f t="shared" si="6"/>
        <v>0.1943744752308984</v>
      </c>
      <c r="R25" s="89">
        <f t="shared" si="6"/>
        <v>0.2274024738344434</v>
      </c>
      <c r="S25" s="89">
        <f t="shared" si="6"/>
        <v>0.24476500697999071</v>
      </c>
      <c r="T25" s="89">
        <f t="shared" si="6"/>
        <v>0.22446457990115321</v>
      </c>
      <c r="U25" s="89">
        <f t="shared" si="6"/>
        <v>0.19882275997383911</v>
      </c>
      <c r="V25" s="89">
        <f t="shared" si="6"/>
        <v>0.18931159420289856</v>
      </c>
      <c r="W25" s="89">
        <f t="shared" ref="W25:X25" si="7">W8/W5</f>
        <v>5.4618473895582331E-2</v>
      </c>
      <c r="X25" s="89">
        <f t="shared" si="7"/>
        <v>4.3736332396126211E-2</v>
      </c>
      <c r="Y25" s="89">
        <f t="shared" ref="Y25" si="8">Y8/Y5</f>
        <v>0.12634470130464637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0.29063509149623251</v>
      </c>
      <c r="J26" s="89">
        <f t="shared" si="9"/>
        <v>0.26120689655172413</v>
      </c>
      <c r="K26" s="89">
        <f t="shared" si="9"/>
        <v>0.30258899676375406</v>
      </c>
      <c r="L26" s="89">
        <f t="shared" si="9"/>
        <v>0.30798122065727701</v>
      </c>
      <c r="M26" s="89">
        <f t="shared" si="9"/>
        <v>0.35402097902097901</v>
      </c>
      <c r="N26" s="89">
        <f t="shared" si="9"/>
        <v>0.3144409937888199</v>
      </c>
      <c r="O26" s="89">
        <f t="shared" si="9"/>
        <v>0.33003300330033003</v>
      </c>
      <c r="P26" s="89">
        <f t="shared" si="9"/>
        <v>0.38736263736263737</v>
      </c>
      <c r="Q26" s="89">
        <f t="shared" si="9"/>
        <v>0.38075657894736842</v>
      </c>
      <c r="R26" s="89">
        <f t="shared" si="9"/>
        <v>0.42151675485008816</v>
      </c>
      <c r="S26" s="89">
        <f t="shared" si="9"/>
        <v>0.45266781411359724</v>
      </c>
      <c r="T26" s="89">
        <f t="shared" si="9"/>
        <v>0.44966996699669964</v>
      </c>
      <c r="U26" s="89">
        <f t="shared" si="9"/>
        <v>0.41988950276243092</v>
      </c>
      <c r="V26" s="89">
        <f t="shared" si="9"/>
        <v>0.39608338597599496</v>
      </c>
      <c r="W26" s="89">
        <f t="shared" ref="W26:X26" si="10">W8/W7</f>
        <v>0.16625916870415647</v>
      </c>
      <c r="X26" s="89">
        <f t="shared" si="10"/>
        <v>0.17156862745098039</v>
      </c>
      <c r="Y26" s="89">
        <f t="shared" ref="Y26" si="11">Y8/Y7</f>
        <v>0.39769452449567722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8.5185185185185183E-2</v>
      </c>
      <c r="J28" s="89">
        <f t="shared" si="12"/>
        <v>8.2508250825082508E-2</v>
      </c>
      <c r="K28" s="89">
        <f t="shared" si="12"/>
        <v>7.2192513368983954E-2</v>
      </c>
      <c r="L28" s="89">
        <f t="shared" si="12"/>
        <v>9.1463414634146339E-2</v>
      </c>
      <c r="M28" s="89">
        <f t="shared" si="12"/>
        <v>7.6543209876543214E-2</v>
      </c>
      <c r="N28" s="89">
        <f t="shared" si="12"/>
        <v>7.9012345679012344E-2</v>
      </c>
      <c r="O28" s="89">
        <f t="shared" si="12"/>
        <v>8.2500000000000004E-2</v>
      </c>
      <c r="P28" s="89">
        <f t="shared" si="12"/>
        <v>7.5650118203309691E-2</v>
      </c>
      <c r="Q28" s="89">
        <f t="shared" si="12"/>
        <v>7.1274298056155511E-2</v>
      </c>
      <c r="R28" s="89">
        <f t="shared" si="12"/>
        <v>7.5313807531380755E-2</v>
      </c>
      <c r="S28" s="89">
        <f t="shared" si="12"/>
        <v>7.4144486692015205E-2</v>
      </c>
      <c r="T28" s="89">
        <f t="shared" si="12"/>
        <v>7.8899082568807344E-2</v>
      </c>
      <c r="U28" s="89">
        <f t="shared" si="12"/>
        <v>7.5657894736842105E-2</v>
      </c>
      <c r="V28" s="89">
        <f t="shared" si="12"/>
        <v>7.4960127591706532E-2</v>
      </c>
      <c r="W28" s="89">
        <f t="shared" ref="W28:X28" si="13">W15/W8</f>
        <v>0.28676470588235292</v>
      </c>
      <c r="X28" s="89">
        <f t="shared" si="13"/>
        <v>0.27857142857142858</v>
      </c>
      <c r="Y28" s="89">
        <f t="shared" ref="Y28" si="14">Y15/Y8</f>
        <v>8.1521739130434784E-2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0.18888888888888888</v>
      </c>
      <c r="J29" s="89">
        <f t="shared" si="15"/>
        <v>0.19471947194719472</v>
      </c>
      <c r="K29" s="89">
        <f t="shared" si="15"/>
        <v>0.17914438502673796</v>
      </c>
      <c r="L29" s="89">
        <f t="shared" si="15"/>
        <v>0.17378048780487804</v>
      </c>
      <c r="M29" s="89">
        <f t="shared" si="15"/>
        <v>0.18271604938271604</v>
      </c>
      <c r="N29" s="89">
        <f t="shared" si="15"/>
        <v>0.17777777777777778</v>
      </c>
      <c r="O29" s="89">
        <f t="shared" si="15"/>
        <v>0.16500000000000001</v>
      </c>
      <c r="P29" s="89">
        <f t="shared" si="15"/>
        <v>0.15130023640661938</v>
      </c>
      <c r="Q29" s="89">
        <f t="shared" si="15"/>
        <v>0.14038876889848811</v>
      </c>
      <c r="R29" s="89">
        <f t="shared" si="15"/>
        <v>0.13807531380753138</v>
      </c>
      <c r="S29" s="89">
        <f t="shared" si="15"/>
        <v>0.13117870722433461</v>
      </c>
      <c r="T29" s="89">
        <f t="shared" si="15"/>
        <v>0.13027522935779817</v>
      </c>
      <c r="U29" s="89">
        <f t="shared" si="15"/>
        <v>0.12006578947368421</v>
      </c>
      <c r="V29" s="89">
        <f t="shared" si="15"/>
        <v>0.11642743221690591</v>
      </c>
      <c r="W29" s="89">
        <f t="shared" ref="W29:X29" si="16">W10/W8</f>
        <v>9.5588235294117641E-2</v>
      </c>
      <c r="X29" s="89">
        <f t="shared" si="16"/>
        <v>0.1</v>
      </c>
      <c r="Y29" s="89">
        <f t="shared" ref="Y29" si="17">Y10/Y8</f>
        <v>0.11775362318840579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28" t="s">
        <v>3</v>
      </c>
      <c r="C32" s="28" t="s">
        <v>3</v>
      </c>
      <c r="D32" s="28" t="s">
        <v>3</v>
      </c>
      <c r="E32" s="28" t="s">
        <v>3</v>
      </c>
      <c r="F32" s="42" t="s">
        <v>3</v>
      </c>
      <c r="G32" s="42" t="s">
        <v>3</v>
      </c>
      <c r="H32" s="42" t="s">
        <v>3</v>
      </c>
      <c r="I32" s="42">
        <v>3930</v>
      </c>
      <c r="J32" s="42">
        <v>3940</v>
      </c>
      <c r="K32" s="42">
        <v>3296</v>
      </c>
      <c r="L32" s="42">
        <v>2407</v>
      </c>
      <c r="M32" s="42">
        <v>2906</v>
      </c>
      <c r="N32" s="42">
        <v>3396</v>
      </c>
      <c r="O32" s="42">
        <v>3411</v>
      </c>
      <c r="P32" s="42">
        <v>3574</v>
      </c>
      <c r="Q32" s="42">
        <v>3985</v>
      </c>
      <c r="R32" s="42">
        <v>4057</v>
      </c>
      <c r="S32" s="42">
        <v>4203</v>
      </c>
      <c r="T32" s="42">
        <v>4859</v>
      </c>
      <c r="U32" s="42">
        <v>5402</v>
      </c>
      <c r="V32" s="42">
        <v>5574</v>
      </c>
      <c r="W32" s="42">
        <v>4201</v>
      </c>
      <c r="X32" s="42">
        <v>5897</v>
      </c>
      <c r="Y32" s="42">
        <v>8148</v>
      </c>
    </row>
    <row r="33" spans="1:25" x14ac:dyDescent="0.3">
      <c r="A33" s="16" t="s">
        <v>116</v>
      </c>
      <c r="B33" s="30">
        <v>1361</v>
      </c>
      <c r="C33" s="30">
        <v>1581</v>
      </c>
      <c r="D33" s="30">
        <v>1557</v>
      </c>
      <c r="E33" s="30">
        <v>1672</v>
      </c>
      <c r="F33" s="68">
        <v>1973</v>
      </c>
      <c r="G33" s="68">
        <v>2254</v>
      </c>
      <c r="H33" s="68">
        <v>2343</v>
      </c>
      <c r="I33" s="68">
        <v>3080</v>
      </c>
      <c r="J33" s="68">
        <v>3067</v>
      </c>
      <c r="K33" s="68">
        <v>2470</v>
      </c>
      <c r="L33" s="68">
        <v>1593</v>
      </c>
      <c r="M33" s="68">
        <v>2153</v>
      </c>
      <c r="N33" s="68">
        <v>2585</v>
      </c>
      <c r="O33" s="68">
        <v>2609</v>
      </c>
      <c r="P33" s="68">
        <v>2827</v>
      </c>
      <c r="Q33" s="68">
        <v>3215</v>
      </c>
      <c r="R33" s="42">
        <v>3274</v>
      </c>
      <c r="S33" s="42">
        <v>3204</v>
      </c>
      <c r="T33" s="42">
        <v>3504</v>
      </c>
      <c r="U33" s="42">
        <v>3858</v>
      </c>
      <c r="V33" s="42">
        <v>3867</v>
      </c>
      <c r="W33" s="42">
        <v>3727</v>
      </c>
      <c r="X33" s="42">
        <v>5116</v>
      </c>
      <c r="Y33" s="42">
        <v>6165</v>
      </c>
    </row>
    <row r="34" spans="1:25" x14ac:dyDescent="0.3">
      <c r="A34" s="16" t="s">
        <v>117</v>
      </c>
      <c r="B34" s="28" t="s">
        <v>3</v>
      </c>
      <c r="C34" s="28" t="s">
        <v>3</v>
      </c>
      <c r="D34" s="28" t="s">
        <v>3</v>
      </c>
      <c r="E34" s="28" t="s">
        <v>3</v>
      </c>
      <c r="F34" s="68" t="s">
        <v>3</v>
      </c>
      <c r="G34" s="68" t="s">
        <v>3</v>
      </c>
      <c r="H34" s="68" t="s">
        <v>3</v>
      </c>
      <c r="I34" s="68">
        <v>850</v>
      </c>
      <c r="J34" s="68">
        <v>873</v>
      </c>
      <c r="K34" s="68">
        <v>826</v>
      </c>
      <c r="L34" s="68">
        <v>814</v>
      </c>
      <c r="M34" s="68">
        <v>753</v>
      </c>
      <c r="N34" s="68">
        <v>811</v>
      </c>
      <c r="O34" s="68">
        <v>802</v>
      </c>
      <c r="P34" s="68">
        <v>747</v>
      </c>
      <c r="Q34" s="42">
        <v>771</v>
      </c>
      <c r="R34" s="42">
        <v>783</v>
      </c>
      <c r="S34" s="42">
        <v>999</v>
      </c>
      <c r="T34" s="42">
        <v>1355</v>
      </c>
      <c r="U34" s="42">
        <v>1545</v>
      </c>
      <c r="V34" s="42">
        <v>1707</v>
      </c>
      <c r="W34" s="42">
        <v>474</v>
      </c>
      <c r="X34" s="42">
        <v>781</v>
      </c>
      <c r="Y34" s="42">
        <v>1984</v>
      </c>
    </row>
    <row r="35" spans="1:25" x14ac:dyDescent="0.3">
      <c r="A35" s="76" t="s">
        <v>2</v>
      </c>
      <c r="B35" s="28" t="s">
        <v>3</v>
      </c>
      <c r="C35" s="28" t="s">
        <v>3</v>
      </c>
      <c r="D35" s="28" t="s">
        <v>3</v>
      </c>
      <c r="E35" s="28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395</v>
      </c>
      <c r="J35" s="3">
        <f t="shared" si="18"/>
        <v>430</v>
      </c>
      <c r="K35" s="3">
        <f t="shared" si="18"/>
        <v>409</v>
      </c>
      <c r="L35" s="3">
        <f t="shared" si="18"/>
        <v>379</v>
      </c>
      <c r="M35" s="3">
        <f t="shared" si="18"/>
        <v>384</v>
      </c>
      <c r="N35" s="3">
        <f t="shared" si="18"/>
        <v>500</v>
      </c>
      <c r="O35" s="3">
        <f t="shared" si="18"/>
        <v>492</v>
      </c>
      <c r="P35" s="3">
        <f t="shared" si="18"/>
        <v>493</v>
      </c>
      <c r="Q35" s="3">
        <f t="shared" si="18"/>
        <v>553</v>
      </c>
      <c r="R35" s="3">
        <f t="shared" si="18"/>
        <v>592</v>
      </c>
      <c r="S35" s="3">
        <f t="shared" si="18"/>
        <v>813</v>
      </c>
      <c r="T35" s="3">
        <f t="shared" si="18"/>
        <v>1176</v>
      </c>
      <c r="U35" s="3">
        <f t="shared" si="18"/>
        <v>1279</v>
      </c>
      <c r="V35" s="3">
        <f t="shared" si="18"/>
        <v>1488</v>
      </c>
      <c r="W35" s="3">
        <f t="shared" ref="W35:X35" si="19">W36+W44</f>
        <v>256</v>
      </c>
      <c r="X35" s="3">
        <f t="shared" si="19"/>
        <v>529</v>
      </c>
      <c r="Y35" s="3">
        <f t="shared" ref="Y35" si="20">Y36+Y44</f>
        <v>1628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328</v>
      </c>
      <c r="J36" s="68">
        <v>347</v>
      </c>
      <c r="K36" s="68">
        <v>305</v>
      </c>
      <c r="L36" s="68">
        <v>294</v>
      </c>
      <c r="M36" s="68">
        <v>287</v>
      </c>
      <c r="N36" s="68">
        <v>372</v>
      </c>
      <c r="O36" s="68">
        <v>366</v>
      </c>
      <c r="P36" s="68">
        <v>391</v>
      </c>
      <c r="Q36" s="68">
        <v>446</v>
      </c>
      <c r="R36" s="42">
        <v>489</v>
      </c>
      <c r="S36" s="42">
        <v>691</v>
      </c>
      <c r="T36" s="42">
        <v>920</v>
      </c>
      <c r="U36" s="42">
        <v>1038</v>
      </c>
      <c r="V36" s="42">
        <v>1193</v>
      </c>
      <c r="W36" s="42">
        <v>194</v>
      </c>
      <c r="X36" s="42">
        <v>403</v>
      </c>
      <c r="Y36" s="42">
        <v>1280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101</v>
      </c>
      <c r="J37" s="68">
        <v>100</v>
      </c>
      <c r="K37" s="68">
        <v>86</v>
      </c>
      <c r="L37" s="68">
        <v>74</v>
      </c>
      <c r="M37" s="68">
        <v>65</v>
      </c>
      <c r="N37" s="68">
        <v>85</v>
      </c>
      <c r="O37" s="68">
        <v>86</v>
      </c>
      <c r="P37" s="68">
        <v>92</v>
      </c>
      <c r="Q37" s="68">
        <v>97</v>
      </c>
      <c r="R37" s="42">
        <v>106</v>
      </c>
      <c r="S37" s="42">
        <v>137</v>
      </c>
      <c r="T37" s="42">
        <v>168</v>
      </c>
      <c r="U37" s="42">
        <v>162</v>
      </c>
      <c r="V37" s="42">
        <v>169</v>
      </c>
      <c r="W37" s="42">
        <v>31</v>
      </c>
      <c r="X37" s="42">
        <v>53</v>
      </c>
      <c r="Y37" s="42">
        <v>153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2</v>
      </c>
      <c r="J38" s="68">
        <v>2</v>
      </c>
      <c r="K38" s="68">
        <v>2</v>
      </c>
      <c r="L38" s="68">
        <v>2</v>
      </c>
      <c r="M38" s="68">
        <v>2</v>
      </c>
      <c r="N38" s="68">
        <v>2</v>
      </c>
      <c r="O38" s="68">
        <v>2</v>
      </c>
      <c r="P38" s="68">
        <v>2</v>
      </c>
      <c r="Q38" s="68">
        <v>2</v>
      </c>
      <c r="R38" s="42">
        <v>2</v>
      </c>
      <c r="S38" s="42">
        <v>2</v>
      </c>
      <c r="T38" s="42">
        <v>2</v>
      </c>
      <c r="U38" s="42">
        <v>2</v>
      </c>
      <c r="V38" s="42">
        <v>2</v>
      </c>
      <c r="W38" s="42">
        <v>2</v>
      </c>
      <c r="X38" s="42">
        <v>2</v>
      </c>
      <c r="Y38" s="42">
        <v>2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100</v>
      </c>
      <c r="J39" s="68">
        <v>99</v>
      </c>
      <c r="K39" s="68">
        <v>85</v>
      </c>
      <c r="L39" s="68">
        <v>72</v>
      </c>
      <c r="M39" s="68">
        <v>63</v>
      </c>
      <c r="N39" s="68">
        <v>83</v>
      </c>
      <c r="O39" s="68">
        <v>84</v>
      </c>
      <c r="P39" s="68">
        <v>90</v>
      </c>
      <c r="Q39" s="68">
        <v>95</v>
      </c>
      <c r="R39" s="42">
        <v>104</v>
      </c>
      <c r="S39" s="42">
        <v>135</v>
      </c>
      <c r="T39" s="42">
        <v>166</v>
      </c>
      <c r="U39" s="42">
        <v>160</v>
      </c>
      <c r="V39" s="42">
        <v>167</v>
      </c>
      <c r="W39" s="42">
        <v>29</v>
      </c>
      <c r="X39" s="42">
        <v>51</v>
      </c>
      <c r="Y39" s="42">
        <v>150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227</v>
      </c>
      <c r="J40" s="68">
        <v>247</v>
      </c>
      <c r="K40" s="68">
        <v>219</v>
      </c>
      <c r="L40" s="68">
        <v>220</v>
      </c>
      <c r="M40" s="68">
        <v>222</v>
      </c>
      <c r="N40" s="68">
        <v>287</v>
      </c>
      <c r="O40" s="68">
        <v>280</v>
      </c>
      <c r="P40" s="68">
        <v>299</v>
      </c>
      <c r="Q40" s="68">
        <v>349</v>
      </c>
      <c r="R40" s="42">
        <v>383</v>
      </c>
      <c r="S40" s="42">
        <v>554</v>
      </c>
      <c r="T40" s="42">
        <v>751</v>
      </c>
      <c r="U40" s="42">
        <v>876</v>
      </c>
      <c r="V40" s="42">
        <v>1023</v>
      </c>
      <c r="W40" s="42">
        <v>163</v>
      </c>
      <c r="X40" s="42">
        <v>350</v>
      </c>
      <c r="Y40" s="42">
        <v>1128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2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4</v>
      </c>
      <c r="J42" s="68">
        <v>4</v>
      </c>
      <c r="K42" s="68">
        <v>5</v>
      </c>
      <c r="L42" s="68">
        <v>7</v>
      </c>
      <c r="M42" s="68">
        <v>9</v>
      </c>
      <c r="N42" s="68">
        <v>9</v>
      </c>
      <c r="O42" s="68">
        <v>10</v>
      </c>
      <c r="P42" s="68">
        <v>12</v>
      </c>
      <c r="Q42" s="68">
        <v>13</v>
      </c>
      <c r="R42" s="42">
        <v>15</v>
      </c>
      <c r="S42" s="42">
        <v>18</v>
      </c>
      <c r="T42" s="42">
        <v>22</v>
      </c>
      <c r="U42" s="42">
        <v>27</v>
      </c>
      <c r="V42" s="42">
        <v>30</v>
      </c>
      <c r="W42" s="42">
        <v>11</v>
      </c>
      <c r="X42" s="42">
        <v>8</v>
      </c>
      <c r="Y42" s="42">
        <v>9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222</v>
      </c>
      <c r="J43" s="68">
        <v>243</v>
      </c>
      <c r="K43" s="68">
        <v>214</v>
      </c>
      <c r="L43" s="68">
        <v>213</v>
      </c>
      <c r="M43" s="68">
        <v>213</v>
      </c>
      <c r="N43" s="68">
        <v>278</v>
      </c>
      <c r="O43" s="68">
        <v>270</v>
      </c>
      <c r="P43" s="68">
        <v>287</v>
      </c>
      <c r="Q43" s="68">
        <v>336</v>
      </c>
      <c r="R43" s="42">
        <v>368</v>
      </c>
      <c r="S43" s="42">
        <v>536</v>
      </c>
      <c r="T43" s="42">
        <v>729</v>
      </c>
      <c r="U43" s="42">
        <v>849</v>
      </c>
      <c r="V43" s="42">
        <v>993</v>
      </c>
      <c r="W43" s="42">
        <v>152</v>
      </c>
      <c r="X43" s="42">
        <v>342</v>
      </c>
      <c r="Y43" s="42">
        <v>1117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67</v>
      </c>
      <c r="J44" s="68">
        <v>83</v>
      </c>
      <c r="K44" s="68">
        <v>104</v>
      </c>
      <c r="L44" s="68">
        <v>85</v>
      </c>
      <c r="M44" s="68">
        <v>97</v>
      </c>
      <c r="N44" s="68">
        <v>128</v>
      </c>
      <c r="O44" s="68">
        <v>126</v>
      </c>
      <c r="P44" s="68">
        <v>102</v>
      </c>
      <c r="Q44" s="68">
        <v>107</v>
      </c>
      <c r="R44" s="42">
        <v>103</v>
      </c>
      <c r="S44" s="42">
        <v>122</v>
      </c>
      <c r="T44" s="42">
        <v>256</v>
      </c>
      <c r="U44" s="42">
        <v>241</v>
      </c>
      <c r="V44" s="42">
        <v>295</v>
      </c>
      <c r="W44" s="42">
        <v>62</v>
      </c>
      <c r="X44" s="42">
        <v>126</v>
      </c>
      <c r="Y44" s="42">
        <v>348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8.8607594936708889E-2</v>
      </c>
      <c r="K46" s="65">
        <f t="shared" si="21"/>
        <v>-4.8837209302325602E-2</v>
      </c>
      <c r="L46" s="65">
        <f t="shared" si="21"/>
        <v>-7.3349633251833746E-2</v>
      </c>
      <c r="M46" s="65">
        <f t="shared" si="21"/>
        <v>1.3192612137203241E-2</v>
      </c>
      <c r="N46" s="65">
        <f t="shared" si="21"/>
        <v>0.30208333333333326</v>
      </c>
      <c r="O46" s="65">
        <f t="shared" si="21"/>
        <v>-1.6000000000000014E-2</v>
      </c>
      <c r="P46" s="65">
        <f t="shared" si="21"/>
        <v>2.0325203252031798E-3</v>
      </c>
      <c r="Q46" s="65">
        <f t="shared" si="21"/>
        <v>0.1217038539553752</v>
      </c>
      <c r="R46" s="65">
        <f t="shared" si="21"/>
        <v>7.0524412296564254E-2</v>
      </c>
      <c r="S46" s="65">
        <f t="shared" si="21"/>
        <v>0.37331081081081074</v>
      </c>
      <c r="T46" s="65">
        <f t="shared" si="21"/>
        <v>0.44649446494464939</v>
      </c>
      <c r="U46" s="65">
        <f t="shared" si="21"/>
        <v>8.7585034013605512E-2</v>
      </c>
      <c r="V46" s="65">
        <f t="shared" si="21"/>
        <v>0.16340891321344797</v>
      </c>
      <c r="W46" s="65">
        <f t="shared" si="21"/>
        <v>-0.82795698924731176</v>
      </c>
      <c r="X46" s="65">
        <f t="shared" si="21"/>
        <v>1.06640625</v>
      </c>
      <c r="Y46" s="65">
        <f t="shared" si="21"/>
        <v>2.0775047258979207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5.7926829268292623E-2</v>
      </c>
      <c r="K47" s="65">
        <f t="shared" si="21"/>
        <v>-0.12103746397694526</v>
      </c>
      <c r="L47" s="65">
        <f t="shared" si="21"/>
        <v>-3.6065573770491799E-2</v>
      </c>
      <c r="M47" s="65">
        <f t="shared" si="21"/>
        <v>-2.3809523809523836E-2</v>
      </c>
      <c r="N47" s="65">
        <f t="shared" si="21"/>
        <v>0.29616724738675959</v>
      </c>
      <c r="O47" s="65">
        <f t="shared" si="21"/>
        <v>-1.6129032258064502E-2</v>
      </c>
      <c r="P47" s="65">
        <f t="shared" si="21"/>
        <v>6.8306010928961713E-2</v>
      </c>
      <c r="Q47" s="65">
        <f t="shared" si="21"/>
        <v>0.14066496163682873</v>
      </c>
      <c r="R47" s="65">
        <f t="shared" si="21"/>
        <v>9.6412556053811604E-2</v>
      </c>
      <c r="S47" s="65">
        <f t="shared" si="21"/>
        <v>0.41308793456032711</v>
      </c>
      <c r="T47" s="65">
        <f t="shared" si="21"/>
        <v>0.33140376266280747</v>
      </c>
      <c r="U47" s="65">
        <f t="shared" si="21"/>
        <v>0.12826086956521743</v>
      </c>
      <c r="V47" s="65">
        <f t="shared" si="21"/>
        <v>0.14932562620423884</v>
      </c>
      <c r="W47" s="65">
        <f t="shared" si="21"/>
        <v>-0.83738474434199495</v>
      </c>
      <c r="X47" s="65">
        <f t="shared" si="21"/>
        <v>1.0773195876288661</v>
      </c>
      <c r="Y47" s="65">
        <f t="shared" si="21"/>
        <v>2.176178660049628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-9.9009900990099098E-3</v>
      </c>
      <c r="K48" s="65">
        <f t="shared" si="21"/>
        <v>-0.14000000000000001</v>
      </c>
      <c r="L48" s="65">
        <f t="shared" si="21"/>
        <v>-0.13953488372093026</v>
      </c>
      <c r="M48" s="65">
        <f t="shared" si="21"/>
        <v>-0.1216216216216216</v>
      </c>
      <c r="N48" s="65">
        <f t="shared" si="21"/>
        <v>0.30769230769230771</v>
      </c>
      <c r="O48" s="65">
        <f t="shared" si="21"/>
        <v>1.1764705882352899E-2</v>
      </c>
      <c r="P48" s="65">
        <f t="shared" si="21"/>
        <v>6.9767441860465018E-2</v>
      </c>
      <c r="Q48" s="65">
        <f t="shared" si="21"/>
        <v>5.4347826086956541E-2</v>
      </c>
      <c r="R48" s="65">
        <f t="shared" si="21"/>
        <v>9.2783505154639068E-2</v>
      </c>
      <c r="S48" s="65">
        <f t="shared" si="21"/>
        <v>0.29245283018867929</v>
      </c>
      <c r="T48" s="65">
        <f t="shared" si="21"/>
        <v>0.22627737226277378</v>
      </c>
      <c r="U48" s="65">
        <f t="shared" si="21"/>
        <v>-3.5714285714285698E-2</v>
      </c>
      <c r="V48" s="65">
        <f t="shared" si="21"/>
        <v>4.3209876543209846E-2</v>
      </c>
      <c r="W48" s="65">
        <f t="shared" si="21"/>
        <v>-0.81656804733727806</v>
      </c>
      <c r="X48" s="65">
        <f t="shared" si="21"/>
        <v>0.70967741935483875</v>
      </c>
      <c r="Y48" s="65">
        <f t="shared" si="21"/>
        <v>1.8867924528301887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8.8105726872246715E-2</v>
      </c>
      <c r="K49" s="65">
        <f t="shared" si="22"/>
        <v>-0.11336032388663964</v>
      </c>
      <c r="L49" s="65">
        <f t="shared" si="22"/>
        <v>4.5662100456620447E-3</v>
      </c>
      <c r="M49" s="65">
        <f t="shared" si="22"/>
        <v>9.0909090909090384E-3</v>
      </c>
      <c r="N49" s="65">
        <f t="shared" si="22"/>
        <v>0.29279279279279269</v>
      </c>
      <c r="O49" s="65">
        <f t="shared" si="22"/>
        <v>-2.4390243902439046E-2</v>
      </c>
      <c r="P49" s="65">
        <f t="shared" si="22"/>
        <v>6.7857142857142838E-2</v>
      </c>
      <c r="Q49" s="65">
        <f t="shared" si="22"/>
        <v>0.16722408026755864</v>
      </c>
      <c r="R49" s="65">
        <f t="shared" si="22"/>
        <v>9.7421203438395443E-2</v>
      </c>
      <c r="S49" s="65">
        <f t="shared" si="22"/>
        <v>0.44647519582245421</v>
      </c>
      <c r="T49" s="65">
        <f t="shared" si="22"/>
        <v>0.35559566787003605</v>
      </c>
      <c r="U49" s="65">
        <f t="shared" si="22"/>
        <v>0.16644474034620504</v>
      </c>
      <c r="V49" s="65">
        <f t="shared" si="22"/>
        <v>0.16780821917808209</v>
      </c>
      <c r="W49" s="65">
        <f t="shared" si="22"/>
        <v>-0.8406647116324536</v>
      </c>
      <c r="X49" s="65">
        <f t="shared" si="22"/>
        <v>1.147239263803681</v>
      </c>
      <c r="Y49" s="65">
        <f t="shared" si="22"/>
        <v>2.2228571428571429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0.23880597014925375</v>
      </c>
      <c r="K50" s="88">
        <f t="shared" si="23"/>
        <v>0.25301204819277112</v>
      </c>
      <c r="L50" s="88">
        <f t="shared" si="23"/>
        <v>-0.18269230769230771</v>
      </c>
      <c r="M50" s="88">
        <f t="shared" si="23"/>
        <v>0.14117647058823524</v>
      </c>
      <c r="N50" s="88">
        <f t="shared" si="23"/>
        <v>0.31958762886597936</v>
      </c>
      <c r="O50" s="88">
        <f t="shared" si="23"/>
        <v>-1.5625E-2</v>
      </c>
      <c r="P50" s="88">
        <f t="shared" si="23"/>
        <v>-0.19047619047619047</v>
      </c>
      <c r="Q50" s="88">
        <f t="shared" si="23"/>
        <v>4.9019607843137303E-2</v>
      </c>
      <c r="R50" s="88">
        <f t="shared" si="23"/>
        <v>-3.7383177570093462E-2</v>
      </c>
      <c r="S50" s="88">
        <f t="shared" si="23"/>
        <v>0.18446601941747565</v>
      </c>
      <c r="T50" s="88">
        <f t="shared" si="23"/>
        <v>1.098360655737705</v>
      </c>
      <c r="U50" s="88">
        <f t="shared" si="23"/>
        <v>-5.859375E-2</v>
      </c>
      <c r="V50" s="88">
        <f t="shared" si="23"/>
        <v>0.22406639004149387</v>
      </c>
      <c r="W50" s="88">
        <f t="shared" si="23"/>
        <v>-0.78983050847457625</v>
      </c>
      <c r="X50" s="88">
        <f t="shared" si="23"/>
        <v>1.032258064516129</v>
      </c>
      <c r="Y50" s="88">
        <f t="shared" si="23"/>
        <v>1.7619047619047619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90" t="s">
        <v>3</v>
      </c>
      <c r="C52" s="90" t="s">
        <v>3</v>
      </c>
      <c r="D52" s="90" t="s">
        <v>3</v>
      </c>
      <c r="E52" s="90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0.1005089058524173</v>
      </c>
      <c r="J52" s="65">
        <f t="shared" si="24"/>
        <v>0.10913705583756345</v>
      </c>
      <c r="K52" s="65">
        <f t="shared" si="24"/>
        <v>0.12408980582524272</v>
      </c>
      <c r="L52" s="65">
        <f t="shared" si="24"/>
        <v>0.15745741587037806</v>
      </c>
      <c r="M52" s="65">
        <f t="shared" si="24"/>
        <v>0.13214039917412251</v>
      </c>
      <c r="N52" s="65">
        <f t="shared" si="24"/>
        <v>0.14723203769140164</v>
      </c>
      <c r="O52" s="65">
        <f t="shared" si="24"/>
        <v>0.14423922603342129</v>
      </c>
      <c r="P52" s="65">
        <f t="shared" si="24"/>
        <v>0.13794068270844992</v>
      </c>
      <c r="Q52" s="65">
        <f t="shared" si="24"/>
        <v>0.13877038895859473</v>
      </c>
      <c r="R52" s="65">
        <f t="shared" si="24"/>
        <v>0.1459206310081341</v>
      </c>
      <c r="S52" s="65">
        <f t="shared" si="24"/>
        <v>0.19343326195574589</v>
      </c>
      <c r="T52" s="65">
        <f t="shared" si="24"/>
        <v>0.24202510804692323</v>
      </c>
      <c r="U52" s="65">
        <f t="shared" si="24"/>
        <v>0.23676416142169568</v>
      </c>
      <c r="V52" s="65">
        <f t="shared" si="24"/>
        <v>0.26695371367061355</v>
      </c>
      <c r="W52" s="65">
        <f t="shared" ref="W52:X52" si="25">W35/W32</f>
        <v>6.0937871935253511E-2</v>
      </c>
      <c r="X52" s="65">
        <f t="shared" si="25"/>
        <v>8.9706630490079708E-2</v>
      </c>
      <c r="Y52" s="65">
        <f t="shared" ref="Y52" si="26">Y35/Y32</f>
        <v>0.19980363279332353</v>
      </c>
    </row>
    <row r="53" spans="1:25" x14ac:dyDescent="0.3">
      <c r="A53" s="75" t="s">
        <v>217</v>
      </c>
      <c r="B53" s="90" t="s">
        <v>3</v>
      </c>
      <c r="C53" s="90" t="s">
        <v>3</v>
      </c>
      <c r="D53" s="90" t="s">
        <v>3</v>
      </c>
      <c r="E53" s="90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0.46470588235294119</v>
      </c>
      <c r="J53" s="88">
        <f t="shared" si="27"/>
        <v>0.4925544100801833</v>
      </c>
      <c r="K53" s="88">
        <f t="shared" si="27"/>
        <v>0.49515738498789347</v>
      </c>
      <c r="L53" s="88">
        <f t="shared" si="27"/>
        <v>0.4656019656019656</v>
      </c>
      <c r="M53" s="88">
        <f t="shared" si="27"/>
        <v>0.50996015936254979</v>
      </c>
      <c r="N53" s="88">
        <f t="shared" si="27"/>
        <v>0.61652281134401976</v>
      </c>
      <c r="O53" s="88">
        <f t="shared" si="27"/>
        <v>0.61346633416458851</v>
      </c>
      <c r="P53" s="88">
        <f t="shared" si="27"/>
        <v>0.65997322623828647</v>
      </c>
      <c r="Q53" s="88">
        <f t="shared" si="27"/>
        <v>0.71725032425421531</v>
      </c>
      <c r="R53" s="88">
        <f t="shared" si="27"/>
        <v>0.75606641123882501</v>
      </c>
      <c r="S53" s="88">
        <f t="shared" si="27"/>
        <v>0.81381381381381379</v>
      </c>
      <c r="T53" s="88">
        <f t="shared" si="27"/>
        <v>0.86789667896678968</v>
      </c>
      <c r="U53" s="88">
        <f t="shared" si="27"/>
        <v>0.82783171521035603</v>
      </c>
      <c r="V53" s="88">
        <f t="shared" si="27"/>
        <v>0.87170474516695962</v>
      </c>
      <c r="W53" s="88">
        <f t="shared" ref="W53:X53" si="28">W35/W34</f>
        <v>0.54008438818565396</v>
      </c>
      <c r="X53" s="88">
        <f t="shared" si="28"/>
        <v>0.67733674775928299</v>
      </c>
      <c r="Y53" s="88">
        <f t="shared" ref="Y53" si="29">Y35/Y34</f>
        <v>0.82056451612903225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90" t="s">
        <v>3</v>
      </c>
      <c r="C55" s="90" t="s">
        <v>3</v>
      </c>
      <c r="D55" s="90" t="s">
        <v>3</v>
      </c>
      <c r="E55" s="90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1.0126582278481013E-2</v>
      </c>
      <c r="J55" s="88">
        <f t="shared" si="30"/>
        <v>9.3023255813953487E-3</v>
      </c>
      <c r="K55" s="88">
        <f t="shared" si="30"/>
        <v>1.2224938875305624E-2</v>
      </c>
      <c r="L55" s="88">
        <f t="shared" si="30"/>
        <v>1.8469656992084433E-2</v>
      </c>
      <c r="M55" s="88">
        <f t="shared" si="30"/>
        <v>2.34375E-2</v>
      </c>
      <c r="N55" s="88">
        <f t="shared" si="30"/>
        <v>1.7999999999999999E-2</v>
      </c>
      <c r="O55" s="88">
        <f t="shared" si="30"/>
        <v>2.032520325203252E-2</v>
      </c>
      <c r="P55" s="88">
        <f t="shared" si="30"/>
        <v>2.434077079107505E-2</v>
      </c>
      <c r="Q55" s="88">
        <f t="shared" si="30"/>
        <v>2.3508137432188065E-2</v>
      </c>
      <c r="R55" s="88">
        <f t="shared" si="30"/>
        <v>2.5337837837837839E-2</v>
      </c>
      <c r="S55" s="88">
        <f t="shared" si="30"/>
        <v>2.2140221402214021E-2</v>
      </c>
      <c r="T55" s="88">
        <f t="shared" si="30"/>
        <v>1.8707482993197279E-2</v>
      </c>
      <c r="U55" s="88">
        <f t="shared" si="30"/>
        <v>2.1110242376856918E-2</v>
      </c>
      <c r="V55" s="88">
        <f t="shared" si="30"/>
        <v>2.0161290322580645E-2</v>
      </c>
      <c r="W55" s="88">
        <f t="shared" ref="W55:X55" si="31">W42/W35</f>
        <v>4.296875E-2</v>
      </c>
      <c r="X55" s="88">
        <f t="shared" si="31"/>
        <v>1.5122873345935728E-2</v>
      </c>
      <c r="Y55" s="88">
        <f t="shared" ref="Y55" si="32">Y42/Y35</f>
        <v>5.528255528255528E-3</v>
      </c>
    </row>
    <row r="56" spans="1:25" x14ac:dyDescent="0.3">
      <c r="A56" s="75" t="s">
        <v>219</v>
      </c>
      <c r="B56" s="90" t="s">
        <v>3</v>
      </c>
      <c r="C56" s="90" t="s">
        <v>3</v>
      </c>
      <c r="D56" s="90" t="s">
        <v>3</v>
      </c>
      <c r="E56" s="90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0.25569620253164554</v>
      </c>
      <c r="J56" s="65">
        <f t="shared" si="33"/>
        <v>0.23255813953488372</v>
      </c>
      <c r="K56" s="65">
        <f t="shared" si="33"/>
        <v>0.21026894865525672</v>
      </c>
      <c r="L56" s="65">
        <f t="shared" si="33"/>
        <v>0.19525065963060687</v>
      </c>
      <c r="M56" s="65">
        <f t="shared" si="33"/>
        <v>0.16927083333333334</v>
      </c>
      <c r="N56" s="65">
        <f t="shared" si="33"/>
        <v>0.17</v>
      </c>
      <c r="O56" s="65">
        <f t="shared" si="33"/>
        <v>0.17479674796747968</v>
      </c>
      <c r="P56" s="65">
        <f t="shared" si="33"/>
        <v>0.18661257606490872</v>
      </c>
      <c r="Q56" s="65">
        <f t="shared" si="33"/>
        <v>0.17540687160940324</v>
      </c>
      <c r="R56" s="65">
        <f t="shared" si="33"/>
        <v>0.17905405405405406</v>
      </c>
      <c r="S56" s="65">
        <f t="shared" si="33"/>
        <v>0.16851168511685116</v>
      </c>
      <c r="T56" s="65">
        <f t="shared" si="33"/>
        <v>0.14285714285714285</v>
      </c>
      <c r="U56" s="65">
        <f t="shared" si="33"/>
        <v>0.1266614542611415</v>
      </c>
      <c r="V56" s="65">
        <f t="shared" si="33"/>
        <v>0.1135752688172043</v>
      </c>
      <c r="W56" s="65">
        <f t="shared" ref="W56:X56" si="34">W37/W35</f>
        <v>0.12109375</v>
      </c>
      <c r="X56" s="65">
        <f t="shared" si="34"/>
        <v>0.1001890359168242</v>
      </c>
      <c r="Y56" s="65">
        <f t="shared" ref="Y56" si="35">Y37/Y35</f>
        <v>9.3980343980343981E-2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28" t="s">
        <v>3</v>
      </c>
      <c r="C59" s="28" t="s">
        <v>3</v>
      </c>
      <c r="D59" s="28" t="s">
        <v>3</v>
      </c>
      <c r="E59" s="28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-125</v>
      </c>
      <c r="J59" s="42">
        <f t="shared" si="36"/>
        <v>-127</v>
      </c>
      <c r="K59" s="42">
        <f t="shared" si="36"/>
        <v>-35</v>
      </c>
      <c r="L59" s="42">
        <f t="shared" si="36"/>
        <v>-51</v>
      </c>
      <c r="M59" s="42">
        <f t="shared" si="36"/>
        <v>21</v>
      </c>
      <c r="N59" s="42">
        <f t="shared" si="36"/>
        <v>-95</v>
      </c>
      <c r="O59" s="42">
        <f t="shared" si="36"/>
        <v>-92</v>
      </c>
      <c r="P59" s="42">
        <f t="shared" si="36"/>
        <v>-70</v>
      </c>
      <c r="Q59" s="42">
        <f t="shared" si="36"/>
        <v>-90</v>
      </c>
      <c r="R59" s="42">
        <f t="shared" si="36"/>
        <v>-114</v>
      </c>
      <c r="S59" s="42">
        <f t="shared" si="36"/>
        <v>-287</v>
      </c>
      <c r="T59" s="42">
        <f t="shared" si="36"/>
        <v>-631</v>
      </c>
      <c r="U59" s="42">
        <f t="shared" si="36"/>
        <v>-671</v>
      </c>
      <c r="V59" s="42">
        <f t="shared" si="36"/>
        <v>-861</v>
      </c>
      <c r="W59" s="42">
        <f t="shared" ref="W59:X59" si="37">W8-W35</f>
        <v>-120</v>
      </c>
      <c r="X59" s="42">
        <f t="shared" si="37"/>
        <v>-389</v>
      </c>
      <c r="Y59" s="42">
        <f t="shared" ref="Y59" si="38">Y8-Y35</f>
        <v>-1076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90" t="s">
        <v>3</v>
      </c>
      <c r="C61" s="90" t="s">
        <v>3</v>
      </c>
      <c r="D61" s="90" t="s">
        <v>3</v>
      </c>
      <c r="E61" s="90" t="s">
        <v>3</v>
      </c>
      <c r="F61" s="65" t="s">
        <v>3</v>
      </c>
      <c r="G61" s="65" t="s">
        <v>3</v>
      </c>
      <c r="H61" s="65" t="s">
        <v>3</v>
      </c>
      <c r="I61" s="90" t="s">
        <v>3</v>
      </c>
      <c r="J61" s="87">
        <f t="shared" ref="J61:Y61" si="39">(J59-I59)/ABS(I59)</f>
        <v>-1.6E-2</v>
      </c>
      <c r="K61" s="87">
        <f t="shared" si="39"/>
        <v>0.72440944881889768</v>
      </c>
      <c r="L61" s="87">
        <f t="shared" si="39"/>
        <v>-0.45714285714285713</v>
      </c>
      <c r="M61" s="87">
        <f t="shared" si="39"/>
        <v>1.411764705882353</v>
      </c>
      <c r="N61" s="87">
        <f t="shared" si="39"/>
        <v>-5.5238095238095237</v>
      </c>
      <c r="O61" s="87">
        <f t="shared" si="39"/>
        <v>3.1578947368421054E-2</v>
      </c>
      <c r="P61" s="87">
        <f t="shared" si="39"/>
        <v>0.2391304347826087</v>
      </c>
      <c r="Q61" s="87">
        <f t="shared" si="39"/>
        <v>-0.2857142857142857</v>
      </c>
      <c r="R61" s="87">
        <f t="shared" si="39"/>
        <v>-0.26666666666666666</v>
      </c>
      <c r="S61" s="87">
        <f t="shared" si="39"/>
        <v>-1.5175438596491229</v>
      </c>
      <c r="T61" s="87">
        <f t="shared" si="39"/>
        <v>-1.1986062717770034</v>
      </c>
      <c r="U61" s="87">
        <f t="shared" si="39"/>
        <v>-6.3391442155309036E-2</v>
      </c>
      <c r="V61" s="87">
        <f t="shared" si="39"/>
        <v>-0.28315946348733234</v>
      </c>
      <c r="W61" s="87">
        <f t="shared" si="39"/>
        <v>0.86062717770034847</v>
      </c>
      <c r="X61" s="87">
        <f t="shared" si="39"/>
        <v>-2.2416666666666667</v>
      </c>
      <c r="Y61" s="87">
        <f t="shared" si="39"/>
        <v>-1.7660668380462725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157" priority="19" stopIfTrue="1" operator="lessThan">
      <formula>0</formula>
    </cfRule>
  </conditionalFormatting>
  <conditionalFormatting sqref="B19:V24 W19:Y29 I25:V26 B27:V27 I28:V29 Z34:HI35 Z51:HI53 I55:Y56">
    <cfRule type="cellIs" dxfId="156" priority="21" stopIfTrue="1" operator="lessThan">
      <formula>0</formula>
    </cfRule>
  </conditionalFormatting>
  <conditionalFormatting sqref="B48:Y51 B54:Y54 A57:U57 I59:Y59">
    <cfRule type="cellIs" dxfId="155" priority="4" stopIfTrue="1" operator="lessThan">
      <formula>0</formula>
    </cfRule>
  </conditionalFormatting>
  <conditionalFormatting sqref="C50:I50 B50:B51 I52:Y53">
    <cfRule type="cellIs" dxfId="154" priority="18" stopIfTrue="1" operator="lessThan">
      <formula>0</formula>
    </cfRule>
  </conditionalFormatting>
  <conditionalFormatting sqref="C19:Y23">
    <cfRule type="cellIs" dxfId="153" priority="2" operator="lessThan">
      <formula>0</formula>
    </cfRule>
  </conditionalFormatting>
  <conditionalFormatting sqref="J46:Y50">
    <cfRule type="cellIs" dxfId="152" priority="1" operator="lessThan">
      <formula>0</formula>
    </cfRule>
  </conditionalFormatting>
  <conditionalFormatting sqref="J61:Y61">
    <cfRule type="cellIs" dxfId="151" priority="3" stopIfTrue="1" operator="lessThan">
      <formula>0</formula>
    </cfRule>
  </conditionalFormatting>
  <conditionalFormatting sqref="M34:P34">
    <cfRule type="cellIs" dxfId="150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0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158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1033</v>
      </c>
      <c r="J5" s="42">
        <v>1196</v>
      </c>
      <c r="K5" s="42">
        <v>1420</v>
      </c>
      <c r="L5" s="42">
        <v>1052</v>
      </c>
      <c r="M5" s="42">
        <v>1250</v>
      </c>
      <c r="N5" s="42">
        <v>1541</v>
      </c>
      <c r="O5" s="42">
        <v>1456</v>
      </c>
      <c r="P5" s="42">
        <v>1402</v>
      </c>
      <c r="Q5" s="42">
        <v>1664</v>
      </c>
      <c r="R5" s="42">
        <v>1405</v>
      </c>
      <c r="S5" s="42">
        <v>1383</v>
      </c>
      <c r="T5" s="42">
        <v>1723</v>
      </c>
      <c r="U5" s="42">
        <v>1897</v>
      </c>
      <c r="V5" s="42">
        <v>1785</v>
      </c>
      <c r="W5" s="42">
        <v>1462</v>
      </c>
      <c r="X5" s="42">
        <v>2030</v>
      </c>
      <c r="Y5" s="42">
        <v>2200</v>
      </c>
    </row>
    <row r="6" spans="1:25" x14ac:dyDescent="0.3">
      <c r="A6" s="67" t="s">
        <v>113</v>
      </c>
      <c r="B6" s="42">
        <v>374</v>
      </c>
      <c r="C6" s="42">
        <v>380</v>
      </c>
      <c r="D6" s="42">
        <v>448</v>
      </c>
      <c r="E6" s="42">
        <v>438</v>
      </c>
      <c r="F6" s="68">
        <v>503</v>
      </c>
      <c r="G6" s="68">
        <v>595</v>
      </c>
      <c r="H6" s="68">
        <v>628</v>
      </c>
      <c r="I6" s="68">
        <v>755</v>
      </c>
      <c r="J6" s="68">
        <v>894</v>
      </c>
      <c r="K6" s="68">
        <v>1100</v>
      </c>
      <c r="L6" s="68">
        <v>717</v>
      </c>
      <c r="M6" s="68">
        <v>730</v>
      </c>
      <c r="N6" s="68">
        <v>921</v>
      </c>
      <c r="O6" s="68">
        <v>834</v>
      </c>
      <c r="P6" s="68">
        <v>749</v>
      </c>
      <c r="Q6" s="68">
        <v>979</v>
      </c>
      <c r="R6" s="42">
        <v>755</v>
      </c>
      <c r="S6" s="42">
        <v>698</v>
      </c>
      <c r="T6" s="42">
        <v>960</v>
      </c>
      <c r="U6" s="42">
        <v>1115</v>
      </c>
      <c r="V6" s="42">
        <v>950</v>
      </c>
      <c r="W6" s="42">
        <v>922</v>
      </c>
      <c r="X6" s="42">
        <v>1411</v>
      </c>
      <c r="Y6" s="42">
        <v>1351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278</v>
      </c>
      <c r="J7" s="68">
        <v>301</v>
      </c>
      <c r="K7" s="68">
        <v>319</v>
      </c>
      <c r="L7" s="68">
        <v>334</v>
      </c>
      <c r="M7" s="68">
        <v>520</v>
      </c>
      <c r="N7" s="68">
        <v>621</v>
      </c>
      <c r="O7" s="68">
        <v>621</v>
      </c>
      <c r="P7" s="68">
        <v>654</v>
      </c>
      <c r="Q7" s="42">
        <v>684</v>
      </c>
      <c r="R7" s="42">
        <v>650</v>
      </c>
      <c r="S7" s="42">
        <v>685</v>
      </c>
      <c r="T7" s="42">
        <v>763</v>
      </c>
      <c r="U7" s="42">
        <v>781</v>
      </c>
      <c r="V7" s="42">
        <v>835</v>
      </c>
      <c r="W7" s="42">
        <v>540</v>
      </c>
      <c r="X7" s="42">
        <v>619</v>
      </c>
      <c r="Y7" s="42">
        <v>849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216</v>
      </c>
      <c r="J8" s="3">
        <f t="shared" si="0"/>
        <v>242</v>
      </c>
      <c r="K8" s="3">
        <f t="shared" si="0"/>
        <v>271</v>
      </c>
      <c r="L8" s="3">
        <f t="shared" si="0"/>
        <v>229</v>
      </c>
      <c r="M8" s="3">
        <f t="shared" si="0"/>
        <v>236</v>
      </c>
      <c r="N8" s="3">
        <f t="shared" si="0"/>
        <v>232</v>
      </c>
      <c r="O8" s="3">
        <f t="shared" si="0"/>
        <v>235</v>
      </c>
      <c r="P8" s="3">
        <f t="shared" si="0"/>
        <v>262</v>
      </c>
      <c r="Q8" s="3">
        <f t="shared" si="0"/>
        <v>284</v>
      </c>
      <c r="R8" s="3">
        <f t="shared" si="0"/>
        <v>286</v>
      </c>
      <c r="S8" s="3">
        <f t="shared" si="0"/>
        <v>314</v>
      </c>
      <c r="T8" s="3">
        <f t="shared" si="0"/>
        <v>330</v>
      </c>
      <c r="U8" s="3">
        <f t="shared" si="0"/>
        <v>347</v>
      </c>
      <c r="V8" s="3">
        <f t="shared" si="0"/>
        <v>374</v>
      </c>
      <c r="W8" s="3">
        <f t="shared" ref="W8:X8" si="1">W9+W17</f>
        <v>114</v>
      </c>
      <c r="X8" s="3">
        <f t="shared" si="1"/>
        <v>133</v>
      </c>
      <c r="Y8" s="3">
        <f t="shared" ref="Y8" si="2">Y9+Y17</f>
        <v>262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197</v>
      </c>
      <c r="J9" s="68">
        <v>212</v>
      </c>
      <c r="K9" s="68">
        <v>233</v>
      </c>
      <c r="L9" s="68">
        <v>203</v>
      </c>
      <c r="M9" s="68">
        <v>210</v>
      </c>
      <c r="N9" s="68">
        <v>205</v>
      </c>
      <c r="O9" s="68">
        <v>206</v>
      </c>
      <c r="P9" s="68">
        <v>228</v>
      </c>
      <c r="Q9" s="68">
        <v>244</v>
      </c>
      <c r="R9" s="42">
        <v>251</v>
      </c>
      <c r="S9" s="42">
        <v>278</v>
      </c>
      <c r="T9" s="42">
        <v>287</v>
      </c>
      <c r="U9" s="42">
        <v>301</v>
      </c>
      <c r="V9" s="42">
        <v>325</v>
      </c>
      <c r="W9" s="42">
        <v>99</v>
      </c>
      <c r="X9" s="42">
        <v>116</v>
      </c>
      <c r="Y9" s="42">
        <v>222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71</v>
      </c>
      <c r="J10" s="68">
        <v>75</v>
      </c>
      <c r="K10" s="68">
        <v>81</v>
      </c>
      <c r="L10" s="68">
        <v>65</v>
      </c>
      <c r="M10" s="68">
        <v>59</v>
      </c>
      <c r="N10" s="68">
        <v>57</v>
      </c>
      <c r="O10" s="68">
        <v>56</v>
      </c>
      <c r="P10" s="68">
        <v>55</v>
      </c>
      <c r="Q10" s="68">
        <v>58</v>
      </c>
      <c r="R10" s="42">
        <v>58</v>
      </c>
      <c r="S10" s="42">
        <v>68</v>
      </c>
      <c r="T10" s="42">
        <v>68</v>
      </c>
      <c r="U10" s="42">
        <v>82</v>
      </c>
      <c r="V10" s="42">
        <v>97</v>
      </c>
      <c r="W10" s="42">
        <v>28</v>
      </c>
      <c r="X10" s="42">
        <v>38</v>
      </c>
      <c r="Y10" s="42">
        <v>65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29</v>
      </c>
      <c r="J11" s="68">
        <v>24</v>
      </c>
      <c r="K11" s="68">
        <v>25</v>
      </c>
      <c r="L11" s="68">
        <v>20</v>
      </c>
      <c r="M11" s="68">
        <v>7</v>
      </c>
      <c r="N11" s="68">
        <v>8</v>
      </c>
      <c r="O11" s="68">
        <v>8</v>
      </c>
      <c r="P11" s="68">
        <v>9</v>
      </c>
      <c r="Q11" s="68">
        <v>12</v>
      </c>
      <c r="R11" s="42">
        <v>11</v>
      </c>
      <c r="S11" s="42">
        <v>16</v>
      </c>
      <c r="T11" s="42">
        <v>11</v>
      </c>
      <c r="U11" s="42">
        <v>13</v>
      </c>
      <c r="V11" s="42">
        <v>20</v>
      </c>
      <c r="W11" s="42">
        <v>14</v>
      </c>
      <c r="X11" s="42">
        <v>20</v>
      </c>
      <c r="Y11" s="42">
        <v>22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42</v>
      </c>
      <c r="J12" s="68">
        <v>51</v>
      </c>
      <c r="K12" s="68">
        <v>56</v>
      </c>
      <c r="L12" s="68">
        <v>45</v>
      </c>
      <c r="M12" s="68">
        <v>52</v>
      </c>
      <c r="N12" s="68">
        <v>49</v>
      </c>
      <c r="O12" s="68">
        <v>48</v>
      </c>
      <c r="P12" s="68">
        <v>46</v>
      </c>
      <c r="Q12" s="68">
        <v>47</v>
      </c>
      <c r="R12" s="42">
        <v>47</v>
      </c>
      <c r="S12" s="42">
        <v>51</v>
      </c>
      <c r="T12" s="42">
        <v>58</v>
      </c>
      <c r="U12" s="42">
        <v>69</v>
      </c>
      <c r="V12" s="42">
        <v>76</v>
      </c>
      <c r="W12" s="42">
        <v>15</v>
      </c>
      <c r="X12" s="42">
        <v>18</v>
      </c>
      <c r="Y12" s="42">
        <v>43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125</v>
      </c>
      <c r="J13" s="68">
        <v>137</v>
      </c>
      <c r="K13" s="68">
        <v>152</v>
      </c>
      <c r="L13" s="68">
        <v>138</v>
      </c>
      <c r="M13" s="68">
        <v>151</v>
      </c>
      <c r="N13" s="68">
        <v>147</v>
      </c>
      <c r="O13" s="68">
        <v>150</v>
      </c>
      <c r="P13" s="68">
        <v>173</v>
      </c>
      <c r="Q13" s="68">
        <v>185</v>
      </c>
      <c r="R13" s="42">
        <v>193</v>
      </c>
      <c r="S13" s="42">
        <v>210</v>
      </c>
      <c r="T13" s="42">
        <v>219</v>
      </c>
      <c r="U13" s="42">
        <v>219</v>
      </c>
      <c r="V13" s="42">
        <v>228</v>
      </c>
      <c r="W13" s="42">
        <v>70</v>
      </c>
      <c r="X13" s="42">
        <v>79</v>
      </c>
      <c r="Y13" s="42">
        <v>157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>
        <v>1</v>
      </c>
      <c r="K14" s="68">
        <v>1</v>
      </c>
      <c r="L14" s="68">
        <v>1</v>
      </c>
      <c r="M14" s="68">
        <v>1</v>
      </c>
      <c r="N14" s="68" t="s">
        <v>18</v>
      </c>
      <c r="O14" s="68" t="s">
        <v>18</v>
      </c>
      <c r="P14" s="68" t="s">
        <v>18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71</v>
      </c>
      <c r="J15" s="68">
        <v>71</v>
      </c>
      <c r="K15" s="68">
        <v>67</v>
      </c>
      <c r="L15" s="68">
        <v>63</v>
      </c>
      <c r="M15" s="68">
        <v>56</v>
      </c>
      <c r="N15" s="68">
        <v>50</v>
      </c>
      <c r="O15" s="68">
        <v>47</v>
      </c>
      <c r="P15" s="68">
        <v>44</v>
      </c>
      <c r="Q15" s="68">
        <v>44</v>
      </c>
      <c r="R15" s="42">
        <v>45</v>
      </c>
      <c r="S15" s="42">
        <v>47</v>
      </c>
      <c r="T15" s="42">
        <v>48</v>
      </c>
      <c r="U15" s="42">
        <v>46</v>
      </c>
      <c r="V15" s="42">
        <v>45</v>
      </c>
      <c r="W15" s="42">
        <v>37</v>
      </c>
      <c r="X15" s="42">
        <v>33</v>
      </c>
      <c r="Y15" s="42">
        <v>36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54</v>
      </c>
      <c r="J16" s="68">
        <v>66</v>
      </c>
      <c r="K16" s="68">
        <v>84</v>
      </c>
      <c r="L16" s="68">
        <v>75</v>
      </c>
      <c r="M16" s="68">
        <v>95</v>
      </c>
      <c r="N16" s="68">
        <v>97</v>
      </c>
      <c r="O16" s="68">
        <v>103</v>
      </c>
      <c r="P16" s="68">
        <v>128</v>
      </c>
      <c r="Q16" s="68">
        <v>140</v>
      </c>
      <c r="R16" s="42">
        <v>147</v>
      </c>
      <c r="S16" s="42">
        <v>163</v>
      </c>
      <c r="T16" s="42">
        <v>170</v>
      </c>
      <c r="U16" s="42">
        <v>172</v>
      </c>
      <c r="V16" s="42">
        <v>182</v>
      </c>
      <c r="W16" s="42">
        <v>34</v>
      </c>
      <c r="X16" s="42">
        <v>46</v>
      </c>
      <c r="Y16" s="42">
        <v>121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19</v>
      </c>
      <c r="J17" s="68">
        <v>30</v>
      </c>
      <c r="K17" s="68">
        <v>38</v>
      </c>
      <c r="L17" s="68">
        <v>26</v>
      </c>
      <c r="M17" s="68">
        <v>26</v>
      </c>
      <c r="N17" s="68">
        <v>27</v>
      </c>
      <c r="O17" s="68">
        <v>29</v>
      </c>
      <c r="P17" s="68">
        <v>34</v>
      </c>
      <c r="Q17" s="68">
        <v>40</v>
      </c>
      <c r="R17" s="42">
        <v>35</v>
      </c>
      <c r="S17" s="42">
        <v>36</v>
      </c>
      <c r="T17" s="42">
        <v>43</v>
      </c>
      <c r="U17" s="42">
        <v>46</v>
      </c>
      <c r="V17" s="42">
        <v>49</v>
      </c>
      <c r="W17" s="42">
        <v>15</v>
      </c>
      <c r="X17" s="42">
        <v>17</v>
      </c>
      <c r="Y17" s="42">
        <v>40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0.12037037037037046</v>
      </c>
      <c r="K19" s="89">
        <f t="shared" si="3"/>
        <v>0.11983471074380159</v>
      </c>
      <c r="L19" s="89">
        <f t="shared" si="3"/>
        <v>-0.15498154981549817</v>
      </c>
      <c r="M19" s="89">
        <f t="shared" si="3"/>
        <v>3.0567685589519611E-2</v>
      </c>
      <c r="N19" s="89">
        <f t="shared" si="3"/>
        <v>-1.6949152542372836E-2</v>
      </c>
      <c r="O19" s="89">
        <f t="shared" si="3"/>
        <v>1.2931034482758674E-2</v>
      </c>
      <c r="P19" s="89">
        <f t="shared" si="3"/>
        <v>0.11489361702127665</v>
      </c>
      <c r="Q19" s="89">
        <f t="shared" si="3"/>
        <v>8.3969465648854991E-2</v>
      </c>
      <c r="R19" s="89">
        <f t="shared" si="3"/>
        <v>7.0422535211267512E-3</v>
      </c>
      <c r="S19" s="89">
        <f t="shared" si="3"/>
        <v>9.7902097902097918E-2</v>
      </c>
      <c r="T19" s="89">
        <f t="shared" si="3"/>
        <v>5.0955414012738842E-2</v>
      </c>
      <c r="U19" s="89">
        <f t="shared" si="3"/>
        <v>5.1515151515151514E-2</v>
      </c>
      <c r="V19" s="89">
        <f t="shared" si="3"/>
        <v>7.7809798270893404E-2</v>
      </c>
      <c r="W19" s="89">
        <f t="shared" si="3"/>
        <v>-0.69518716577540107</v>
      </c>
      <c r="X19" s="89">
        <f t="shared" si="3"/>
        <v>0.16666666666666674</v>
      </c>
      <c r="Y19" s="89">
        <f t="shared" si="3"/>
        <v>0.96992481203007519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7.6142131979695327E-2</v>
      </c>
      <c r="K20" s="89">
        <f t="shared" si="3"/>
        <v>9.9056603773584939E-2</v>
      </c>
      <c r="L20" s="89">
        <f t="shared" si="3"/>
        <v>-0.128755364806867</v>
      </c>
      <c r="M20" s="89">
        <f t="shared" si="3"/>
        <v>3.4482758620689724E-2</v>
      </c>
      <c r="N20" s="89">
        <f t="shared" si="3"/>
        <v>-2.3809523809523836E-2</v>
      </c>
      <c r="O20" s="89">
        <f t="shared" si="3"/>
        <v>4.8780487804878092E-3</v>
      </c>
      <c r="P20" s="89">
        <f t="shared" si="3"/>
        <v>0.10679611650485432</v>
      </c>
      <c r="Q20" s="89">
        <f t="shared" si="3"/>
        <v>7.0175438596491224E-2</v>
      </c>
      <c r="R20" s="89">
        <f t="shared" si="3"/>
        <v>2.8688524590164022E-2</v>
      </c>
      <c r="S20" s="89">
        <f t="shared" si="3"/>
        <v>0.10756972111553775</v>
      </c>
      <c r="T20" s="89">
        <f t="shared" si="3"/>
        <v>3.2374100719424481E-2</v>
      </c>
      <c r="U20" s="89">
        <f t="shared" si="3"/>
        <v>4.8780487804878092E-2</v>
      </c>
      <c r="V20" s="89">
        <f t="shared" si="3"/>
        <v>7.9734219269103068E-2</v>
      </c>
      <c r="W20" s="89">
        <f t="shared" si="3"/>
        <v>-0.69538461538461538</v>
      </c>
      <c r="X20" s="89">
        <f t="shared" si="3"/>
        <v>0.17171717171717171</v>
      </c>
      <c r="Y20" s="89">
        <f t="shared" si="3"/>
        <v>0.9137931034482758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5.6338028169014009E-2</v>
      </c>
      <c r="K21" s="89">
        <f t="shared" si="3"/>
        <v>8.0000000000000071E-2</v>
      </c>
      <c r="L21" s="89">
        <f t="shared" si="3"/>
        <v>-0.19753086419753085</v>
      </c>
      <c r="M21" s="89">
        <f t="shared" si="3"/>
        <v>-9.2307692307692313E-2</v>
      </c>
      <c r="N21" s="89">
        <f t="shared" si="3"/>
        <v>-3.3898305084745783E-2</v>
      </c>
      <c r="O21" s="89">
        <f t="shared" si="3"/>
        <v>-1.7543859649122862E-2</v>
      </c>
      <c r="P21" s="89">
        <f t="shared" si="3"/>
        <v>-1.7857142857142905E-2</v>
      </c>
      <c r="Q21" s="89">
        <f t="shared" si="3"/>
        <v>5.4545454545454453E-2</v>
      </c>
      <c r="R21" s="89">
        <f t="shared" si="3"/>
        <v>0</v>
      </c>
      <c r="S21" s="89">
        <f t="shared" si="3"/>
        <v>0.17241379310344818</v>
      </c>
      <c r="T21" s="89">
        <f t="shared" si="3"/>
        <v>0</v>
      </c>
      <c r="U21" s="89">
        <f t="shared" si="3"/>
        <v>0.20588235294117641</v>
      </c>
      <c r="V21" s="89">
        <f t="shared" si="3"/>
        <v>0.18292682926829262</v>
      </c>
      <c r="W21" s="89">
        <f t="shared" si="3"/>
        <v>-0.71134020618556704</v>
      </c>
      <c r="X21" s="89">
        <f t="shared" si="3"/>
        <v>0.35714285714285721</v>
      </c>
      <c r="Y21" s="89">
        <f t="shared" si="3"/>
        <v>0.71052631578947367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9.6000000000000085E-2</v>
      </c>
      <c r="K22" s="89">
        <f t="shared" si="4"/>
        <v>0.10948905109489049</v>
      </c>
      <c r="L22" s="89">
        <f t="shared" si="4"/>
        <v>-9.210526315789469E-2</v>
      </c>
      <c r="M22" s="89">
        <f t="shared" si="4"/>
        <v>9.4202898550724612E-2</v>
      </c>
      <c r="N22" s="89">
        <f t="shared" si="4"/>
        <v>-2.6490066225165587E-2</v>
      </c>
      <c r="O22" s="89">
        <f t="shared" si="4"/>
        <v>2.0408163265306145E-2</v>
      </c>
      <c r="P22" s="89">
        <f t="shared" si="4"/>
        <v>0.15333333333333332</v>
      </c>
      <c r="Q22" s="89">
        <f t="shared" si="4"/>
        <v>6.9364161849710948E-2</v>
      </c>
      <c r="R22" s="89">
        <f t="shared" si="4"/>
        <v>4.3243243243243246E-2</v>
      </c>
      <c r="S22" s="89">
        <f t="shared" si="4"/>
        <v>8.8082901554404236E-2</v>
      </c>
      <c r="T22" s="89">
        <f t="shared" si="4"/>
        <v>4.2857142857142927E-2</v>
      </c>
      <c r="U22" s="89">
        <f t="shared" si="4"/>
        <v>0</v>
      </c>
      <c r="V22" s="89">
        <f t="shared" si="4"/>
        <v>4.1095890410958846E-2</v>
      </c>
      <c r="W22" s="89">
        <f t="shared" si="4"/>
        <v>-0.69298245614035081</v>
      </c>
      <c r="X22" s="89">
        <f t="shared" si="4"/>
        <v>0.12857142857142856</v>
      </c>
      <c r="Y22" s="89">
        <f t="shared" si="4"/>
        <v>0.98734177215189867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0.57894736842105265</v>
      </c>
      <c r="K23" s="89">
        <f t="shared" si="5"/>
        <v>0.26666666666666661</v>
      </c>
      <c r="L23" s="89">
        <f t="shared" si="5"/>
        <v>-0.31578947368421051</v>
      </c>
      <c r="M23" s="89">
        <f t="shared" si="5"/>
        <v>0</v>
      </c>
      <c r="N23" s="89">
        <f t="shared" si="5"/>
        <v>3.8461538461538547E-2</v>
      </c>
      <c r="O23" s="89">
        <f t="shared" si="5"/>
        <v>7.4074074074074181E-2</v>
      </c>
      <c r="P23" s="89">
        <f t="shared" si="5"/>
        <v>0.17241379310344818</v>
      </c>
      <c r="Q23" s="89">
        <f t="shared" si="5"/>
        <v>0.17647058823529416</v>
      </c>
      <c r="R23" s="89">
        <f t="shared" si="5"/>
        <v>-0.125</v>
      </c>
      <c r="S23" s="89">
        <f t="shared" si="5"/>
        <v>2.857142857142847E-2</v>
      </c>
      <c r="T23" s="89">
        <f t="shared" si="5"/>
        <v>0.19444444444444442</v>
      </c>
      <c r="U23" s="89">
        <f t="shared" si="5"/>
        <v>6.9767441860465018E-2</v>
      </c>
      <c r="V23" s="89">
        <f t="shared" si="5"/>
        <v>6.5217391304347894E-2</v>
      </c>
      <c r="W23" s="89">
        <f t="shared" si="5"/>
        <v>-0.69387755102040816</v>
      </c>
      <c r="X23" s="89">
        <f t="shared" si="5"/>
        <v>0.1333333333333333</v>
      </c>
      <c r="Y23" s="89">
        <f t="shared" si="5"/>
        <v>1.3529411764705883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0.20909970958373669</v>
      </c>
      <c r="J25" s="89">
        <f t="shared" si="6"/>
        <v>0.20234113712374582</v>
      </c>
      <c r="K25" s="89">
        <f t="shared" si="6"/>
        <v>0.19084507042253521</v>
      </c>
      <c r="L25" s="89">
        <f t="shared" si="6"/>
        <v>0.21768060836501901</v>
      </c>
      <c r="M25" s="89">
        <f t="shared" si="6"/>
        <v>0.1888</v>
      </c>
      <c r="N25" s="89">
        <f t="shared" si="6"/>
        <v>0.15055158987670345</v>
      </c>
      <c r="O25" s="89">
        <f t="shared" si="6"/>
        <v>0.16140109890109891</v>
      </c>
      <c r="P25" s="89">
        <f t="shared" si="6"/>
        <v>0.18687589158345222</v>
      </c>
      <c r="Q25" s="89">
        <f t="shared" si="6"/>
        <v>0.17067307692307693</v>
      </c>
      <c r="R25" s="89">
        <f t="shared" si="6"/>
        <v>0.20355871886120996</v>
      </c>
      <c r="S25" s="89">
        <f t="shared" si="6"/>
        <v>0.22704266088214028</v>
      </c>
      <c r="T25" s="89">
        <f t="shared" si="6"/>
        <v>0.19152640742890309</v>
      </c>
      <c r="U25" s="89">
        <f t="shared" si="6"/>
        <v>0.18292040063257775</v>
      </c>
      <c r="V25" s="89">
        <f t="shared" si="6"/>
        <v>0.20952380952380953</v>
      </c>
      <c r="W25" s="89">
        <f t="shared" ref="W25:X25" si="7">W8/W5</f>
        <v>7.7975376196990423E-2</v>
      </c>
      <c r="X25" s="89">
        <f t="shared" si="7"/>
        <v>6.5517241379310351E-2</v>
      </c>
      <c r="Y25" s="89">
        <f t="shared" ref="Y25" si="8">Y8/Y5</f>
        <v>0.11909090909090909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0.7769784172661871</v>
      </c>
      <c r="J26" s="89">
        <f t="shared" si="9"/>
        <v>0.8039867109634552</v>
      </c>
      <c r="K26" s="89">
        <f t="shared" si="9"/>
        <v>0.84952978056426331</v>
      </c>
      <c r="L26" s="89">
        <f t="shared" si="9"/>
        <v>0.68562874251497008</v>
      </c>
      <c r="M26" s="89">
        <f t="shared" si="9"/>
        <v>0.45384615384615384</v>
      </c>
      <c r="N26" s="89">
        <f t="shared" si="9"/>
        <v>0.37359098228663445</v>
      </c>
      <c r="O26" s="89">
        <f t="shared" si="9"/>
        <v>0.37842190016103061</v>
      </c>
      <c r="P26" s="89">
        <f t="shared" si="9"/>
        <v>0.40061162079510704</v>
      </c>
      <c r="Q26" s="89">
        <f t="shared" si="9"/>
        <v>0.41520467836257308</v>
      </c>
      <c r="R26" s="89">
        <f t="shared" si="9"/>
        <v>0.44</v>
      </c>
      <c r="S26" s="89">
        <f t="shared" si="9"/>
        <v>0.45839416058394161</v>
      </c>
      <c r="T26" s="89">
        <f t="shared" si="9"/>
        <v>0.43250327653997378</v>
      </c>
      <c r="U26" s="89">
        <f t="shared" si="9"/>
        <v>0.44430217669654287</v>
      </c>
      <c r="V26" s="89">
        <f t="shared" si="9"/>
        <v>0.44790419161676648</v>
      </c>
      <c r="W26" s="89">
        <f t="shared" ref="W26:X26" si="10">W8/W7</f>
        <v>0.21111111111111111</v>
      </c>
      <c r="X26" s="89">
        <f t="shared" si="10"/>
        <v>0.2148626817447496</v>
      </c>
      <c r="Y26" s="89">
        <f t="shared" ref="Y26" si="11">Y8/Y7</f>
        <v>0.30859835100117783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0.32870370370370372</v>
      </c>
      <c r="J28" s="89">
        <f t="shared" si="12"/>
        <v>0.29338842975206614</v>
      </c>
      <c r="K28" s="89">
        <f t="shared" si="12"/>
        <v>0.24723247232472326</v>
      </c>
      <c r="L28" s="89">
        <f t="shared" si="12"/>
        <v>0.27510917030567683</v>
      </c>
      <c r="M28" s="89">
        <f t="shared" si="12"/>
        <v>0.23728813559322035</v>
      </c>
      <c r="N28" s="89">
        <f t="shared" si="12"/>
        <v>0.21551724137931033</v>
      </c>
      <c r="O28" s="89">
        <f t="shared" si="12"/>
        <v>0.2</v>
      </c>
      <c r="P28" s="89">
        <f t="shared" si="12"/>
        <v>0.16793893129770993</v>
      </c>
      <c r="Q28" s="89">
        <f t="shared" si="12"/>
        <v>0.15492957746478872</v>
      </c>
      <c r="R28" s="89">
        <f t="shared" si="12"/>
        <v>0.15734265734265734</v>
      </c>
      <c r="S28" s="89">
        <f t="shared" si="12"/>
        <v>0.14968152866242038</v>
      </c>
      <c r="T28" s="89">
        <f t="shared" si="12"/>
        <v>0.14545454545454545</v>
      </c>
      <c r="U28" s="89">
        <f t="shared" si="12"/>
        <v>0.13256484149855907</v>
      </c>
      <c r="V28" s="89">
        <f t="shared" si="12"/>
        <v>0.12032085561497326</v>
      </c>
      <c r="W28" s="89">
        <f t="shared" ref="W28:X28" si="13">W15/W8</f>
        <v>0.32456140350877194</v>
      </c>
      <c r="X28" s="89">
        <f t="shared" si="13"/>
        <v>0.24812030075187969</v>
      </c>
      <c r="Y28" s="89">
        <f t="shared" ref="Y28" si="14">Y15/Y8</f>
        <v>0.13740458015267176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0.32870370370370372</v>
      </c>
      <c r="J29" s="89">
        <f t="shared" si="15"/>
        <v>0.30991735537190085</v>
      </c>
      <c r="K29" s="89">
        <f t="shared" si="15"/>
        <v>0.2988929889298893</v>
      </c>
      <c r="L29" s="89">
        <f t="shared" si="15"/>
        <v>0.28384279475982532</v>
      </c>
      <c r="M29" s="89">
        <f t="shared" si="15"/>
        <v>0.25</v>
      </c>
      <c r="N29" s="89">
        <f t="shared" si="15"/>
        <v>0.24568965517241378</v>
      </c>
      <c r="O29" s="89">
        <f t="shared" si="15"/>
        <v>0.23829787234042554</v>
      </c>
      <c r="P29" s="89">
        <f t="shared" si="15"/>
        <v>0.20992366412213739</v>
      </c>
      <c r="Q29" s="89">
        <f t="shared" si="15"/>
        <v>0.20422535211267606</v>
      </c>
      <c r="R29" s="89">
        <f t="shared" si="15"/>
        <v>0.20279720279720279</v>
      </c>
      <c r="S29" s="89">
        <f t="shared" si="15"/>
        <v>0.21656050955414013</v>
      </c>
      <c r="T29" s="89">
        <f t="shared" si="15"/>
        <v>0.20606060606060606</v>
      </c>
      <c r="U29" s="89">
        <f t="shared" si="15"/>
        <v>0.23631123919308358</v>
      </c>
      <c r="V29" s="89">
        <f t="shared" si="15"/>
        <v>0.25935828877005346</v>
      </c>
      <c r="W29" s="89">
        <f t="shared" ref="W29:X29" si="16">W10/W8</f>
        <v>0.24561403508771928</v>
      </c>
      <c r="X29" s="89">
        <f t="shared" si="16"/>
        <v>0.2857142857142857</v>
      </c>
      <c r="Y29" s="89">
        <f t="shared" ref="Y29" si="17">Y10/Y8</f>
        <v>0.24809160305343511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1868</v>
      </c>
      <c r="J32" s="42">
        <v>1945</v>
      </c>
      <c r="K32" s="42">
        <v>2101</v>
      </c>
      <c r="L32" s="42">
        <v>2025</v>
      </c>
      <c r="M32" s="42">
        <v>1319</v>
      </c>
      <c r="N32" s="42">
        <v>1809</v>
      </c>
      <c r="O32" s="42">
        <v>2096</v>
      </c>
      <c r="P32" s="42">
        <v>2096</v>
      </c>
      <c r="Q32" s="42">
        <v>2656</v>
      </c>
      <c r="R32" s="42">
        <v>2729</v>
      </c>
      <c r="S32" s="42">
        <v>2578</v>
      </c>
      <c r="T32" s="42">
        <v>2789</v>
      </c>
      <c r="U32" s="42">
        <v>3152</v>
      </c>
      <c r="V32" s="42">
        <v>2980</v>
      </c>
      <c r="W32" s="42">
        <v>2626</v>
      </c>
      <c r="X32" s="42">
        <v>3434</v>
      </c>
      <c r="Y32" s="42">
        <v>4503</v>
      </c>
    </row>
    <row r="33" spans="1:25" x14ac:dyDescent="0.3">
      <c r="A33" s="16" t="s">
        <v>116</v>
      </c>
      <c r="B33" s="42">
        <v>498</v>
      </c>
      <c r="C33" s="42">
        <v>596</v>
      </c>
      <c r="D33" s="42">
        <v>609</v>
      </c>
      <c r="E33" s="42">
        <v>686</v>
      </c>
      <c r="F33" s="68">
        <v>779</v>
      </c>
      <c r="G33" s="68">
        <v>1001</v>
      </c>
      <c r="H33" s="68">
        <v>1195</v>
      </c>
      <c r="I33" s="68">
        <v>1542</v>
      </c>
      <c r="J33" s="68">
        <v>1618</v>
      </c>
      <c r="K33" s="68">
        <v>1724</v>
      </c>
      <c r="L33" s="68">
        <v>1625</v>
      </c>
      <c r="M33" s="68">
        <v>1014</v>
      </c>
      <c r="N33" s="68">
        <v>1439</v>
      </c>
      <c r="O33" s="68">
        <v>1623</v>
      </c>
      <c r="P33" s="68">
        <v>1719</v>
      </c>
      <c r="Q33" s="68">
        <v>2138</v>
      </c>
      <c r="R33" s="42">
        <v>2155</v>
      </c>
      <c r="S33" s="42">
        <v>1965</v>
      </c>
      <c r="T33" s="42">
        <v>2198</v>
      </c>
      <c r="U33" s="42">
        <v>2607</v>
      </c>
      <c r="V33" s="42">
        <v>2376</v>
      </c>
      <c r="W33" s="42">
        <v>2127</v>
      </c>
      <c r="X33" s="42">
        <v>2909</v>
      </c>
      <c r="Y33" s="42">
        <v>3779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327</v>
      </c>
      <c r="J34" s="68">
        <v>326</v>
      </c>
      <c r="K34" s="68">
        <v>377</v>
      </c>
      <c r="L34" s="68">
        <v>400</v>
      </c>
      <c r="M34" s="68">
        <v>305</v>
      </c>
      <c r="N34" s="68">
        <v>370</v>
      </c>
      <c r="O34" s="68">
        <v>473</v>
      </c>
      <c r="P34" s="68">
        <v>377</v>
      </c>
      <c r="Q34" s="42">
        <v>518</v>
      </c>
      <c r="R34" s="42">
        <v>574</v>
      </c>
      <c r="S34" s="42">
        <v>613</v>
      </c>
      <c r="T34" s="42">
        <v>591</v>
      </c>
      <c r="U34" s="42">
        <v>545</v>
      </c>
      <c r="V34" s="42">
        <v>604</v>
      </c>
      <c r="W34" s="42">
        <v>499</v>
      </c>
      <c r="X34" s="42">
        <v>525</v>
      </c>
      <c r="Y34" s="42">
        <v>724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91</v>
      </c>
      <c r="J35" s="3">
        <f t="shared" si="18"/>
        <v>198</v>
      </c>
      <c r="K35" s="3">
        <f t="shared" si="18"/>
        <v>198</v>
      </c>
      <c r="L35" s="3">
        <f t="shared" si="18"/>
        <v>177</v>
      </c>
      <c r="M35" s="3">
        <f t="shared" si="18"/>
        <v>160</v>
      </c>
      <c r="N35" s="3">
        <f t="shared" si="18"/>
        <v>143</v>
      </c>
      <c r="O35" s="3">
        <f t="shared" si="18"/>
        <v>169</v>
      </c>
      <c r="P35" s="3">
        <f t="shared" si="18"/>
        <v>176</v>
      </c>
      <c r="Q35" s="3">
        <f t="shared" si="18"/>
        <v>186</v>
      </c>
      <c r="R35" s="3">
        <f t="shared" si="18"/>
        <v>221</v>
      </c>
      <c r="S35" s="3">
        <f t="shared" si="18"/>
        <v>217</v>
      </c>
      <c r="T35" s="3">
        <f t="shared" si="18"/>
        <v>222</v>
      </c>
      <c r="U35" s="3">
        <f t="shared" si="18"/>
        <v>205</v>
      </c>
      <c r="V35" s="3">
        <f t="shared" si="18"/>
        <v>204</v>
      </c>
      <c r="W35" s="3">
        <f t="shared" ref="W35:X35" si="19">W36+W44</f>
        <v>38</v>
      </c>
      <c r="X35" s="3">
        <f t="shared" si="19"/>
        <v>94</v>
      </c>
      <c r="Y35" s="3">
        <f t="shared" ref="Y35" si="20">Y36+Y44</f>
        <v>203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83</v>
      </c>
      <c r="J36" s="68">
        <v>189</v>
      </c>
      <c r="K36" s="68">
        <v>188</v>
      </c>
      <c r="L36" s="68">
        <v>168</v>
      </c>
      <c r="M36" s="68">
        <v>149</v>
      </c>
      <c r="N36" s="68">
        <v>131</v>
      </c>
      <c r="O36" s="68">
        <v>159</v>
      </c>
      <c r="P36" s="68">
        <v>171</v>
      </c>
      <c r="Q36" s="68">
        <v>182</v>
      </c>
      <c r="R36" s="42">
        <v>215</v>
      </c>
      <c r="S36" s="42">
        <v>214</v>
      </c>
      <c r="T36" s="42">
        <v>217</v>
      </c>
      <c r="U36" s="42">
        <v>200</v>
      </c>
      <c r="V36" s="42">
        <v>200</v>
      </c>
      <c r="W36" s="42">
        <v>37</v>
      </c>
      <c r="X36" s="42">
        <v>93</v>
      </c>
      <c r="Y36" s="42">
        <v>198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26</v>
      </c>
      <c r="J37" s="68">
        <v>59</v>
      </c>
      <c r="K37" s="68">
        <v>57</v>
      </c>
      <c r="L37" s="68">
        <v>44</v>
      </c>
      <c r="M37" s="68">
        <v>36</v>
      </c>
      <c r="N37" s="68">
        <v>29</v>
      </c>
      <c r="O37" s="68">
        <v>36</v>
      </c>
      <c r="P37" s="68">
        <v>39</v>
      </c>
      <c r="Q37" s="68">
        <v>42</v>
      </c>
      <c r="R37" s="42">
        <v>52</v>
      </c>
      <c r="S37" s="42">
        <v>47</v>
      </c>
      <c r="T37" s="42">
        <v>46</v>
      </c>
      <c r="U37" s="42">
        <v>34</v>
      </c>
      <c r="V37" s="42">
        <v>32</v>
      </c>
      <c r="W37" s="42">
        <v>6</v>
      </c>
      <c r="X37" s="42">
        <v>12</v>
      </c>
      <c r="Y37" s="42">
        <v>24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26</v>
      </c>
      <c r="J39" s="68">
        <v>59</v>
      </c>
      <c r="K39" s="68">
        <v>57</v>
      </c>
      <c r="L39" s="68">
        <v>44</v>
      </c>
      <c r="M39" s="68">
        <v>36</v>
      </c>
      <c r="N39" s="68">
        <v>29</v>
      </c>
      <c r="O39" s="68">
        <v>36</v>
      </c>
      <c r="P39" s="68">
        <v>39</v>
      </c>
      <c r="Q39" s="68">
        <v>42</v>
      </c>
      <c r="R39" s="42">
        <v>52</v>
      </c>
      <c r="S39" s="42">
        <v>47</v>
      </c>
      <c r="T39" s="42">
        <v>46</v>
      </c>
      <c r="U39" s="42">
        <v>34</v>
      </c>
      <c r="V39" s="42">
        <v>32</v>
      </c>
      <c r="W39" s="42">
        <v>6</v>
      </c>
      <c r="X39" s="42">
        <v>12</v>
      </c>
      <c r="Y39" s="42">
        <v>24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56</v>
      </c>
      <c r="J40" s="68">
        <v>130</v>
      </c>
      <c r="K40" s="68">
        <v>131</v>
      </c>
      <c r="L40" s="68">
        <v>124</v>
      </c>
      <c r="M40" s="68">
        <v>113</v>
      </c>
      <c r="N40" s="68">
        <v>102</v>
      </c>
      <c r="O40" s="68">
        <v>123</v>
      </c>
      <c r="P40" s="68">
        <v>133</v>
      </c>
      <c r="Q40" s="68">
        <v>140</v>
      </c>
      <c r="R40" s="42">
        <v>163</v>
      </c>
      <c r="S40" s="42">
        <v>166</v>
      </c>
      <c r="T40" s="42">
        <v>171</v>
      </c>
      <c r="U40" s="42">
        <v>166</v>
      </c>
      <c r="V40" s="42">
        <v>168</v>
      </c>
      <c r="W40" s="42">
        <v>31</v>
      </c>
      <c r="X40" s="42">
        <v>81</v>
      </c>
      <c r="Y40" s="42">
        <v>174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3</v>
      </c>
      <c r="J42" s="68">
        <v>4</v>
      </c>
      <c r="K42" s="68">
        <v>4</v>
      </c>
      <c r="L42" s="68">
        <v>4</v>
      </c>
      <c r="M42" s="68">
        <v>5</v>
      </c>
      <c r="N42" s="68">
        <v>6</v>
      </c>
      <c r="O42" s="68">
        <v>7</v>
      </c>
      <c r="P42" s="68">
        <v>8</v>
      </c>
      <c r="Q42" s="68">
        <v>8</v>
      </c>
      <c r="R42" s="42">
        <v>8</v>
      </c>
      <c r="S42" s="42">
        <v>9</v>
      </c>
      <c r="T42" s="42">
        <v>10</v>
      </c>
      <c r="U42" s="42">
        <v>11</v>
      </c>
      <c r="V42" s="42">
        <v>9</v>
      </c>
      <c r="W42" s="42">
        <v>6</v>
      </c>
      <c r="X42" s="42">
        <v>5</v>
      </c>
      <c r="Y42" s="42">
        <v>7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53</v>
      </c>
      <c r="J43" s="68">
        <v>126</v>
      </c>
      <c r="K43" s="68">
        <v>127</v>
      </c>
      <c r="L43" s="68">
        <v>119</v>
      </c>
      <c r="M43" s="68">
        <v>108</v>
      </c>
      <c r="N43" s="68">
        <v>95</v>
      </c>
      <c r="O43" s="68">
        <v>116</v>
      </c>
      <c r="P43" s="68">
        <v>124</v>
      </c>
      <c r="Q43" s="68">
        <v>132</v>
      </c>
      <c r="R43" s="42">
        <v>155</v>
      </c>
      <c r="S43" s="42">
        <v>156</v>
      </c>
      <c r="T43" s="42">
        <v>160</v>
      </c>
      <c r="U43" s="42">
        <v>154</v>
      </c>
      <c r="V43" s="42">
        <v>158</v>
      </c>
      <c r="W43" s="42">
        <v>25</v>
      </c>
      <c r="X43" s="42">
        <v>76</v>
      </c>
      <c r="Y43" s="42">
        <v>167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</v>
      </c>
      <c r="J44" s="68">
        <v>9</v>
      </c>
      <c r="K44" s="68">
        <v>10</v>
      </c>
      <c r="L44" s="68">
        <v>9</v>
      </c>
      <c r="M44" s="68">
        <v>11</v>
      </c>
      <c r="N44" s="68">
        <v>12</v>
      </c>
      <c r="O44" s="68">
        <v>10</v>
      </c>
      <c r="P44" s="68">
        <v>5</v>
      </c>
      <c r="Q44" s="68">
        <v>4</v>
      </c>
      <c r="R44" s="42">
        <v>6</v>
      </c>
      <c r="S44" s="42">
        <v>3</v>
      </c>
      <c r="T44" s="42">
        <v>5</v>
      </c>
      <c r="U44" s="42">
        <v>5</v>
      </c>
      <c r="V44" s="42">
        <v>4</v>
      </c>
      <c r="W44" s="42">
        <v>1</v>
      </c>
      <c r="X44" s="42">
        <v>1</v>
      </c>
      <c r="Y44" s="42">
        <v>5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1.1758241758241756</v>
      </c>
      <c r="K46" s="65">
        <f t="shared" si="21"/>
        <v>0</v>
      </c>
      <c r="L46" s="65">
        <f t="shared" si="21"/>
        <v>-0.10606060606060608</v>
      </c>
      <c r="M46" s="65">
        <f t="shared" si="21"/>
        <v>-9.6045197740112997E-2</v>
      </c>
      <c r="N46" s="65">
        <f t="shared" si="21"/>
        <v>-0.10624999999999996</v>
      </c>
      <c r="O46" s="65">
        <f t="shared" si="21"/>
        <v>0.18181818181818188</v>
      </c>
      <c r="P46" s="65">
        <f t="shared" si="21"/>
        <v>4.1420118343195256E-2</v>
      </c>
      <c r="Q46" s="65">
        <f t="shared" si="21"/>
        <v>5.6818181818181879E-2</v>
      </c>
      <c r="R46" s="65">
        <f t="shared" si="21"/>
        <v>0.18817204301075274</v>
      </c>
      <c r="S46" s="65">
        <f t="shared" si="21"/>
        <v>-1.8099547511312264E-2</v>
      </c>
      <c r="T46" s="65">
        <f t="shared" si="21"/>
        <v>2.3041474654377891E-2</v>
      </c>
      <c r="U46" s="65">
        <f t="shared" si="21"/>
        <v>-7.6576576576576572E-2</v>
      </c>
      <c r="V46" s="65">
        <f t="shared" si="21"/>
        <v>-4.8780487804878092E-3</v>
      </c>
      <c r="W46" s="65">
        <f t="shared" si="21"/>
        <v>-0.81372549019607843</v>
      </c>
      <c r="X46" s="65">
        <f t="shared" si="21"/>
        <v>1.4736842105263159</v>
      </c>
      <c r="Y46" s="65">
        <f t="shared" si="21"/>
        <v>1.1595744680851063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1.2771084337349397</v>
      </c>
      <c r="K47" s="65">
        <f t="shared" si="21"/>
        <v>-5.2910052910053462E-3</v>
      </c>
      <c r="L47" s="65">
        <f t="shared" si="21"/>
        <v>-0.1063829787234043</v>
      </c>
      <c r="M47" s="65">
        <f t="shared" si="21"/>
        <v>-0.11309523809523814</v>
      </c>
      <c r="N47" s="65">
        <f t="shared" si="21"/>
        <v>-0.12080536912751683</v>
      </c>
      <c r="O47" s="65">
        <f t="shared" si="21"/>
        <v>0.21374045801526709</v>
      </c>
      <c r="P47" s="65">
        <f t="shared" si="21"/>
        <v>7.547169811320753E-2</v>
      </c>
      <c r="Q47" s="65">
        <f t="shared" si="21"/>
        <v>6.4327485380117011E-2</v>
      </c>
      <c r="R47" s="65">
        <f t="shared" si="21"/>
        <v>0.18131868131868134</v>
      </c>
      <c r="S47" s="65">
        <f t="shared" si="21"/>
        <v>-4.6511627906976605E-3</v>
      </c>
      <c r="T47" s="65">
        <f t="shared" si="21"/>
        <v>1.4018691588784993E-2</v>
      </c>
      <c r="U47" s="65">
        <f t="shared" si="21"/>
        <v>-7.8341013824884786E-2</v>
      </c>
      <c r="V47" s="65">
        <f t="shared" si="21"/>
        <v>0</v>
      </c>
      <c r="W47" s="65">
        <f t="shared" si="21"/>
        <v>-0.81499999999999995</v>
      </c>
      <c r="X47" s="65">
        <f t="shared" si="21"/>
        <v>1.5135135135135136</v>
      </c>
      <c r="Y47" s="65">
        <f t="shared" si="21"/>
        <v>1.129032258064516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1.2692307692307692</v>
      </c>
      <c r="K48" s="65">
        <f t="shared" si="21"/>
        <v>-3.3898305084745783E-2</v>
      </c>
      <c r="L48" s="65">
        <f t="shared" si="21"/>
        <v>-0.22807017543859653</v>
      </c>
      <c r="M48" s="65">
        <f t="shared" si="21"/>
        <v>-0.18181818181818177</v>
      </c>
      <c r="N48" s="65">
        <f t="shared" si="21"/>
        <v>-0.19444444444444442</v>
      </c>
      <c r="O48" s="65">
        <f t="shared" si="21"/>
        <v>0.24137931034482762</v>
      </c>
      <c r="P48" s="65">
        <f t="shared" si="21"/>
        <v>8.3333333333333259E-2</v>
      </c>
      <c r="Q48" s="65">
        <f t="shared" si="21"/>
        <v>7.6923076923076872E-2</v>
      </c>
      <c r="R48" s="65">
        <f t="shared" si="21"/>
        <v>0.23809523809523814</v>
      </c>
      <c r="S48" s="65">
        <f t="shared" si="21"/>
        <v>-9.6153846153846145E-2</v>
      </c>
      <c r="T48" s="65">
        <f t="shared" si="21"/>
        <v>-2.1276595744680882E-2</v>
      </c>
      <c r="U48" s="65">
        <f t="shared" si="21"/>
        <v>-0.26086956521739135</v>
      </c>
      <c r="V48" s="65">
        <f t="shared" si="21"/>
        <v>-5.8823529411764719E-2</v>
      </c>
      <c r="W48" s="65">
        <f t="shared" si="21"/>
        <v>-0.8125</v>
      </c>
      <c r="X48" s="65">
        <f t="shared" si="21"/>
        <v>1</v>
      </c>
      <c r="Y48" s="65">
        <f t="shared" si="21"/>
        <v>1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1.3214285714285716</v>
      </c>
      <c r="K49" s="65">
        <f t="shared" si="22"/>
        <v>7.692307692307665E-3</v>
      </c>
      <c r="L49" s="65">
        <f t="shared" si="22"/>
        <v>-5.3435114503816772E-2</v>
      </c>
      <c r="M49" s="65">
        <f t="shared" si="22"/>
        <v>-8.8709677419354871E-2</v>
      </c>
      <c r="N49" s="65">
        <f t="shared" si="22"/>
        <v>-9.7345132743362872E-2</v>
      </c>
      <c r="O49" s="65">
        <f t="shared" si="22"/>
        <v>0.20588235294117641</v>
      </c>
      <c r="P49" s="65">
        <f t="shared" si="22"/>
        <v>8.1300813008130079E-2</v>
      </c>
      <c r="Q49" s="65">
        <f t="shared" si="22"/>
        <v>5.2631578947368363E-2</v>
      </c>
      <c r="R49" s="65">
        <f t="shared" si="22"/>
        <v>0.16428571428571437</v>
      </c>
      <c r="S49" s="65">
        <f t="shared" si="22"/>
        <v>1.8404907975460016E-2</v>
      </c>
      <c r="T49" s="65">
        <f t="shared" si="22"/>
        <v>3.0120481927710774E-2</v>
      </c>
      <c r="U49" s="65">
        <f t="shared" si="22"/>
        <v>-2.9239766081871399E-2</v>
      </c>
      <c r="V49" s="65">
        <f t="shared" si="22"/>
        <v>1.2048192771084265E-2</v>
      </c>
      <c r="W49" s="65">
        <f t="shared" si="22"/>
        <v>-0.81547619047619047</v>
      </c>
      <c r="X49" s="65">
        <f t="shared" si="22"/>
        <v>1.6129032258064515</v>
      </c>
      <c r="Y49" s="65">
        <f t="shared" si="22"/>
        <v>1.1481481481481484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0.125</v>
      </c>
      <c r="K50" s="88">
        <f t="shared" si="23"/>
        <v>0.11111111111111116</v>
      </c>
      <c r="L50" s="88">
        <f t="shared" si="23"/>
        <v>-9.9999999999999978E-2</v>
      </c>
      <c r="M50" s="88">
        <f t="shared" si="23"/>
        <v>0.22222222222222232</v>
      </c>
      <c r="N50" s="88">
        <f t="shared" si="23"/>
        <v>9.0909090909090828E-2</v>
      </c>
      <c r="O50" s="88">
        <f t="shared" si="23"/>
        <v>-0.16666666666666663</v>
      </c>
      <c r="P50" s="88">
        <f t="shared" si="23"/>
        <v>-0.5</v>
      </c>
      <c r="Q50" s="88">
        <f t="shared" si="23"/>
        <v>-0.19999999999999996</v>
      </c>
      <c r="R50" s="88">
        <f t="shared" si="23"/>
        <v>0.5</v>
      </c>
      <c r="S50" s="88">
        <f t="shared" si="23"/>
        <v>-0.5</v>
      </c>
      <c r="T50" s="88">
        <f t="shared" si="23"/>
        <v>0.66666666666666674</v>
      </c>
      <c r="U50" s="88">
        <f t="shared" si="23"/>
        <v>0</v>
      </c>
      <c r="V50" s="88">
        <f t="shared" si="23"/>
        <v>-0.19999999999999996</v>
      </c>
      <c r="W50" s="88">
        <f t="shared" si="23"/>
        <v>-0.75</v>
      </c>
      <c r="X50" s="88">
        <f t="shared" si="23"/>
        <v>0</v>
      </c>
      <c r="Y50" s="88">
        <f t="shared" si="23"/>
        <v>4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4.8715203426124197E-2</v>
      </c>
      <c r="J52" s="65">
        <f t="shared" si="24"/>
        <v>0.10179948586118252</v>
      </c>
      <c r="K52" s="65">
        <f t="shared" si="24"/>
        <v>9.4240837696335081E-2</v>
      </c>
      <c r="L52" s="65">
        <f t="shared" si="24"/>
        <v>8.7407407407407406E-2</v>
      </c>
      <c r="M52" s="65">
        <f t="shared" si="24"/>
        <v>0.12130401819560273</v>
      </c>
      <c r="N52" s="65">
        <f t="shared" si="24"/>
        <v>7.9049198452183528E-2</v>
      </c>
      <c r="O52" s="65">
        <f t="shared" si="24"/>
        <v>8.0629770992366415E-2</v>
      </c>
      <c r="P52" s="65">
        <f t="shared" si="24"/>
        <v>8.3969465648854963E-2</v>
      </c>
      <c r="Q52" s="65">
        <f t="shared" si="24"/>
        <v>7.0030120481927707E-2</v>
      </c>
      <c r="R52" s="65">
        <f t="shared" si="24"/>
        <v>8.0982044705020156E-2</v>
      </c>
      <c r="S52" s="65">
        <f t="shared" si="24"/>
        <v>8.4173778122575635E-2</v>
      </c>
      <c r="T52" s="65">
        <f t="shared" si="24"/>
        <v>7.9598422373610617E-2</v>
      </c>
      <c r="U52" s="65">
        <f t="shared" si="24"/>
        <v>6.5038071065989841E-2</v>
      </c>
      <c r="V52" s="65">
        <f t="shared" si="24"/>
        <v>6.8456375838926178E-2</v>
      </c>
      <c r="W52" s="65">
        <f t="shared" ref="W52:X52" si="25">W35/W32</f>
        <v>1.4470677837014471E-2</v>
      </c>
      <c r="X52" s="65">
        <f t="shared" si="25"/>
        <v>2.7373325567850902E-2</v>
      </c>
      <c r="Y52" s="65">
        <f t="shared" ref="Y52" si="26">Y35/Y32</f>
        <v>4.5081057073062404E-2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0.27828746177370028</v>
      </c>
      <c r="J53" s="88">
        <f t="shared" si="27"/>
        <v>0.6073619631901841</v>
      </c>
      <c r="K53" s="88">
        <f t="shared" si="27"/>
        <v>0.5251989389920424</v>
      </c>
      <c r="L53" s="88">
        <f t="shared" si="27"/>
        <v>0.4425</v>
      </c>
      <c r="M53" s="88">
        <f t="shared" si="27"/>
        <v>0.52459016393442626</v>
      </c>
      <c r="N53" s="88">
        <f t="shared" si="27"/>
        <v>0.38648648648648648</v>
      </c>
      <c r="O53" s="88">
        <f t="shared" si="27"/>
        <v>0.35729386892177589</v>
      </c>
      <c r="P53" s="88">
        <f t="shared" si="27"/>
        <v>0.46684350132625996</v>
      </c>
      <c r="Q53" s="88">
        <f t="shared" si="27"/>
        <v>0.35907335907335908</v>
      </c>
      <c r="R53" s="88">
        <f t="shared" si="27"/>
        <v>0.38501742160278746</v>
      </c>
      <c r="S53" s="88">
        <f t="shared" si="27"/>
        <v>0.35399673735725939</v>
      </c>
      <c r="T53" s="88">
        <f t="shared" si="27"/>
        <v>0.37563451776649748</v>
      </c>
      <c r="U53" s="88">
        <f t="shared" si="27"/>
        <v>0.37614678899082571</v>
      </c>
      <c r="V53" s="88">
        <f t="shared" si="27"/>
        <v>0.33774834437086093</v>
      </c>
      <c r="W53" s="88">
        <f t="shared" ref="W53:X53" si="28">W35/W34</f>
        <v>7.6152304609218444E-2</v>
      </c>
      <c r="X53" s="88">
        <f t="shared" si="28"/>
        <v>0.17904761904761904</v>
      </c>
      <c r="Y53" s="88">
        <f t="shared" ref="Y53" si="29">Y35/Y34</f>
        <v>0.28038674033149169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3.2967032967032968E-2</v>
      </c>
      <c r="J55" s="88">
        <f t="shared" si="30"/>
        <v>2.0202020202020204E-2</v>
      </c>
      <c r="K55" s="88">
        <f t="shared" si="30"/>
        <v>2.0202020202020204E-2</v>
      </c>
      <c r="L55" s="88">
        <f t="shared" si="30"/>
        <v>2.2598870056497175E-2</v>
      </c>
      <c r="M55" s="88">
        <f t="shared" si="30"/>
        <v>3.125E-2</v>
      </c>
      <c r="N55" s="88">
        <f t="shared" si="30"/>
        <v>4.195804195804196E-2</v>
      </c>
      <c r="O55" s="88">
        <f t="shared" si="30"/>
        <v>4.142011834319527E-2</v>
      </c>
      <c r="P55" s="88">
        <f t="shared" si="30"/>
        <v>4.5454545454545456E-2</v>
      </c>
      <c r="Q55" s="88">
        <f t="shared" si="30"/>
        <v>4.3010752688172046E-2</v>
      </c>
      <c r="R55" s="88">
        <f t="shared" si="30"/>
        <v>3.6199095022624438E-2</v>
      </c>
      <c r="S55" s="88">
        <f t="shared" si="30"/>
        <v>4.1474654377880185E-2</v>
      </c>
      <c r="T55" s="88">
        <f t="shared" si="30"/>
        <v>4.5045045045045043E-2</v>
      </c>
      <c r="U55" s="88">
        <f t="shared" si="30"/>
        <v>5.3658536585365853E-2</v>
      </c>
      <c r="V55" s="88">
        <f t="shared" si="30"/>
        <v>4.4117647058823532E-2</v>
      </c>
      <c r="W55" s="88">
        <f t="shared" ref="W55:X55" si="31">W42/W35</f>
        <v>0.15789473684210525</v>
      </c>
      <c r="X55" s="88">
        <f t="shared" si="31"/>
        <v>5.3191489361702128E-2</v>
      </c>
      <c r="Y55" s="88">
        <f t="shared" ref="Y55" si="32">Y42/Y35</f>
        <v>3.4482758620689655E-2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0.2857142857142857</v>
      </c>
      <c r="J56" s="65">
        <f t="shared" si="33"/>
        <v>0.29797979797979796</v>
      </c>
      <c r="K56" s="65">
        <f t="shared" si="33"/>
        <v>0.2878787878787879</v>
      </c>
      <c r="L56" s="65">
        <f t="shared" si="33"/>
        <v>0.24858757062146894</v>
      </c>
      <c r="M56" s="65">
        <f t="shared" si="33"/>
        <v>0.22500000000000001</v>
      </c>
      <c r="N56" s="65">
        <f t="shared" si="33"/>
        <v>0.20279720279720279</v>
      </c>
      <c r="O56" s="65">
        <f t="shared" si="33"/>
        <v>0.21301775147928995</v>
      </c>
      <c r="P56" s="65">
        <f t="shared" si="33"/>
        <v>0.22159090909090909</v>
      </c>
      <c r="Q56" s="65">
        <f t="shared" si="33"/>
        <v>0.22580645161290322</v>
      </c>
      <c r="R56" s="65">
        <f t="shared" si="33"/>
        <v>0.23529411764705882</v>
      </c>
      <c r="S56" s="65">
        <f t="shared" si="33"/>
        <v>0.21658986175115208</v>
      </c>
      <c r="T56" s="65">
        <f t="shared" si="33"/>
        <v>0.2072072072072072</v>
      </c>
      <c r="U56" s="65">
        <f t="shared" si="33"/>
        <v>0.16585365853658537</v>
      </c>
      <c r="V56" s="65">
        <f t="shared" si="33"/>
        <v>0.15686274509803921</v>
      </c>
      <c r="W56" s="65">
        <f t="shared" ref="W56:X56" si="34">W37/W35</f>
        <v>0.15789473684210525</v>
      </c>
      <c r="X56" s="65">
        <f t="shared" si="34"/>
        <v>0.1276595744680851</v>
      </c>
      <c r="Y56" s="65">
        <f t="shared" ref="Y56" si="35">Y37/Y35</f>
        <v>0.11822660098522167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125</v>
      </c>
      <c r="J59" s="42">
        <f t="shared" si="36"/>
        <v>44</v>
      </c>
      <c r="K59" s="42">
        <f t="shared" si="36"/>
        <v>73</v>
      </c>
      <c r="L59" s="42">
        <f t="shared" si="36"/>
        <v>52</v>
      </c>
      <c r="M59" s="42">
        <f t="shared" si="36"/>
        <v>76</v>
      </c>
      <c r="N59" s="42">
        <f t="shared" si="36"/>
        <v>89</v>
      </c>
      <c r="O59" s="42">
        <f t="shared" si="36"/>
        <v>66</v>
      </c>
      <c r="P59" s="42">
        <f t="shared" si="36"/>
        <v>86</v>
      </c>
      <c r="Q59" s="42">
        <f t="shared" si="36"/>
        <v>98</v>
      </c>
      <c r="R59" s="42">
        <f t="shared" si="36"/>
        <v>65</v>
      </c>
      <c r="S59" s="42">
        <f t="shared" si="36"/>
        <v>97</v>
      </c>
      <c r="T59" s="42">
        <f t="shared" si="36"/>
        <v>108</v>
      </c>
      <c r="U59" s="42">
        <f t="shared" si="36"/>
        <v>142</v>
      </c>
      <c r="V59" s="42">
        <f t="shared" si="36"/>
        <v>170</v>
      </c>
      <c r="W59" s="42">
        <f t="shared" ref="W59:X59" si="37">W8-W35</f>
        <v>76</v>
      </c>
      <c r="X59" s="42">
        <f t="shared" si="37"/>
        <v>39</v>
      </c>
      <c r="Y59" s="42">
        <f t="shared" ref="Y59" si="38">Y8-Y35</f>
        <v>59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-0.64800000000000002</v>
      </c>
      <c r="K61" s="87">
        <f t="shared" si="39"/>
        <v>0.65909090909090906</v>
      </c>
      <c r="L61" s="87">
        <f t="shared" si="39"/>
        <v>-0.28767123287671231</v>
      </c>
      <c r="M61" s="87">
        <f t="shared" si="39"/>
        <v>0.46153846153846156</v>
      </c>
      <c r="N61" s="87">
        <f t="shared" si="39"/>
        <v>0.17105263157894737</v>
      </c>
      <c r="O61" s="87">
        <f t="shared" si="39"/>
        <v>-0.25842696629213485</v>
      </c>
      <c r="P61" s="87">
        <f t="shared" si="39"/>
        <v>0.30303030303030304</v>
      </c>
      <c r="Q61" s="87">
        <f t="shared" si="39"/>
        <v>0.13953488372093023</v>
      </c>
      <c r="R61" s="87">
        <f t="shared" si="39"/>
        <v>-0.33673469387755101</v>
      </c>
      <c r="S61" s="87">
        <f t="shared" si="39"/>
        <v>0.49230769230769234</v>
      </c>
      <c r="T61" s="87">
        <f t="shared" si="39"/>
        <v>0.1134020618556701</v>
      </c>
      <c r="U61" s="87">
        <f t="shared" si="39"/>
        <v>0.31481481481481483</v>
      </c>
      <c r="V61" s="87">
        <f t="shared" si="39"/>
        <v>0.19718309859154928</v>
      </c>
      <c r="W61" s="87">
        <f t="shared" si="39"/>
        <v>-0.55294117647058827</v>
      </c>
      <c r="X61" s="87">
        <f t="shared" si="39"/>
        <v>-0.48684210526315791</v>
      </c>
      <c r="Y61" s="87">
        <f t="shared" si="39"/>
        <v>0.51282051282051277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149" priority="19" stopIfTrue="1" operator="lessThan">
      <formula>0</formula>
    </cfRule>
  </conditionalFormatting>
  <conditionalFormatting sqref="B19:V24 W19:Y29 I25:V26 B27:V27 I28:V29 Z34:HI35 Z51:HI53 I55:Y56">
    <cfRule type="cellIs" dxfId="148" priority="21" stopIfTrue="1" operator="lessThan">
      <formula>0</formula>
    </cfRule>
  </conditionalFormatting>
  <conditionalFormatting sqref="B48:Y51 B54:Y54 A57:U57 I59:Y59">
    <cfRule type="cellIs" dxfId="147" priority="4" stopIfTrue="1" operator="lessThan">
      <formula>0</formula>
    </cfRule>
  </conditionalFormatting>
  <conditionalFormatting sqref="C50:I50 B50:B51 I52:Y53">
    <cfRule type="cellIs" dxfId="146" priority="18" stopIfTrue="1" operator="lessThan">
      <formula>0</formula>
    </cfRule>
  </conditionalFormatting>
  <conditionalFormatting sqref="C19:Y23">
    <cfRule type="cellIs" dxfId="145" priority="2" operator="lessThan">
      <formula>0</formula>
    </cfRule>
  </conditionalFormatting>
  <conditionalFormatting sqref="J46:Y50">
    <cfRule type="cellIs" dxfId="144" priority="1" operator="lessThan">
      <formula>0</formula>
    </cfRule>
  </conditionalFormatting>
  <conditionalFormatting sqref="J61:Y61">
    <cfRule type="cellIs" dxfId="143" priority="3" stopIfTrue="1" operator="lessThan">
      <formula>0</formula>
    </cfRule>
  </conditionalFormatting>
  <conditionalFormatting sqref="M34:P34">
    <cfRule type="cellIs" dxfId="142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BF2BF-1737-43EB-BD4C-A7A554602C2B}">
  <sheetPr codeName="Sheet63"/>
  <dimension ref="A1:DJ63"/>
  <sheetViews>
    <sheetView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4.4" x14ac:dyDescent="0.3"/>
  <cols>
    <col min="1" max="1" width="45.6640625" style="50" customWidth="1"/>
    <col min="2" max="11" width="9.109375" style="49"/>
    <col min="12" max="13" width="9.5546875" style="49" bestFit="1" customWidth="1"/>
    <col min="14" max="18" width="9.109375" style="49"/>
    <col min="19" max="21" width="9.109375" style="50"/>
    <col min="22" max="22" width="9.109375" style="49"/>
    <col min="23" max="206" width="9.109375" style="50"/>
    <col min="207" max="207" width="45.6640625" style="50" customWidth="1"/>
    <col min="208" max="216" width="13.6640625" style="50" customWidth="1"/>
    <col min="217" max="217" width="9.109375" style="50"/>
    <col min="218" max="218" width="9.5546875" style="50" bestFit="1" customWidth="1"/>
    <col min="219" max="462" width="9.109375" style="50"/>
    <col min="463" max="463" width="45.6640625" style="50" customWidth="1"/>
    <col min="464" max="472" width="13.6640625" style="50" customWidth="1"/>
    <col min="473" max="473" width="9.109375" style="50"/>
    <col min="474" max="474" width="9.5546875" style="50" bestFit="1" customWidth="1"/>
    <col min="475" max="718" width="9.109375" style="50"/>
    <col min="719" max="719" width="45.6640625" style="50" customWidth="1"/>
    <col min="720" max="728" width="13.6640625" style="50" customWidth="1"/>
    <col min="729" max="729" width="9.109375" style="50"/>
    <col min="730" max="730" width="9.5546875" style="50" bestFit="1" customWidth="1"/>
    <col min="731" max="974" width="9.109375" style="50"/>
    <col min="975" max="975" width="45.6640625" style="50" customWidth="1"/>
    <col min="976" max="984" width="13.6640625" style="50" customWidth="1"/>
    <col min="985" max="985" width="9.109375" style="50"/>
    <col min="986" max="986" width="9.5546875" style="50" bestFit="1" customWidth="1"/>
    <col min="987" max="1230" width="9.109375" style="50"/>
    <col min="1231" max="1231" width="45.6640625" style="50" customWidth="1"/>
    <col min="1232" max="1240" width="13.6640625" style="50" customWidth="1"/>
    <col min="1241" max="1241" width="9.109375" style="50"/>
    <col min="1242" max="1242" width="9.5546875" style="50" bestFit="1" customWidth="1"/>
    <col min="1243" max="1486" width="9.109375" style="50"/>
    <col min="1487" max="1487" width="45.6640625" style="50" customWidth="1"/>
    <col min="1488" max="1496" width="13.6640625" style="50" customWidth="1"/>
    <col min="1497" max="1497" width="9.109375" style="50"/>
    <col min="1498" max="1498" width="9.5546875" style="50" bestFit="1" customWidth="1"/>
    <col min="1499" max="1742" width="9.109375" style="50"/>
    <col min="1743" max="1743" width="45.6640625" style="50" customWidth="1"/>
    <col min="1744" max="1752" width="13.6640625" style="50" customWidth="1"/>
    <col min="1753" max="1753" width="9.109375" style="50"/>
    <col min="1754" max="1754" width="9.5546875" style="50" bestFit="1" customWidth="1"/>
    <col min="1755" max="1998" width="9.109375" style="50"/>
    <col min="1999" max="1999" width="45.6640625" style="50" customWidth="1"/>
    <col min="2000" max="2008" width="13.6640625" style="50" customWidth="1"/>
    <col min="2009" max="2009" width="9.109375" style="50"/>
    <col min="2010" max="2010" width="9.5546875" style="50" bestFit="1" customWidth="1"/>
    <col min="2011" max="2254" width="9.109375" style="50"/>
    <col min="2255" max="2255" width="45.6640625" style="50" customWidth="1"/>
    <col min="2256" max="2264" width="13.6640625" style="50" customWidth="1"/>
    <col min="2265" max="2265" width="9.109375" style="50"/>
    <col min="2266" max="2266" width="9.5546875" style="50" bestFit="1" customWidth="1"/>
    <col min="2267" max="2510" width="9.109375" style="50"/>
    <col min="2511" max="2511" width="45.6640625" style="50" customWidth="1"/>
    <col min="2512" max="2520" width="13.6640625" style="50" customWidth="1"/>
    <col min="2521" max="2521" width="9.109375" style="50"/>
    <col min="2522" max="2522" width="9.5546875" style="50" bestFit="1" customWidth="1"/>
    <col min="2523" max="2766" width="9.109375" style="50"/>
    <col min="2767" max="2767" width="45.6640625" style="50" customWidth="1"/>
    <col min="2768" max="2776" width="13.6640625" style="50" customWidth="1"/>
    <col min="2777" max="2777" width="9.109375" style="50"/>
    <col min="2778" max="2778" width="9.5546875" style="50" bestFit="1" customWidth="1"/>
    <col min="2779" max="3022" width="9.109375" style="50"/>
    <col min="3023" max="3023" width="45.6640625" style="50" customWidth="1"/>
    <col min="3024" max="3032" width="13.6640625" style="50" customWidth="1"/>
    <col min="3033" max="3033" width="9.109375" style="50"/>
    <col min="3034" max="3034" width="9.5546875" style="50" bestFit="1" customWidth="1"/>
    <col min="3035" max="3278" width="9.109375" style="50"/>
    <col min="3279" max="3279" width="45.6640625" style="50" customWidth="1"/>
    <col min="3280" max="3288" width="13.6640625" style="50" customWidth="1"/>
    <col min="3289" max="3289" width="9.109375" style="50"/>
    <col min="3290" max="3290" width="9.5546875" style="50" bestFit="1" customWidth="1"/>
    <col min="3291" max="3534" width="9.109375" style="50"/>
    <col min="3535" max="3535" width="45.6640625" style="50" customWidth="1"/>
    <col min="3536" max="3544" width="13.6640625" style="50" customWidth="1"/>
    <col min="3545" max="3545" width="9.109375" style="50"/>
    <col min="3546" max="3546" width="9.5546875" style="50" bestFit="1" customWidth="1"/>
    <col min="3547" max="3790" width="9.109375" style="50"/>
    <col min="3791" max="3791" width="45.6640625" style="50" customWidth="1"/>
    <col min="3792" max="3800" width="13.6640625" style="50" customWidth="1"/>
    <col min="3801" max="3801" width="9.109375" style="50"/>
    <col min="3802" max="3802" width="9.5546875" style="50" bestFit="1" customWidth="1"/>
    <col min="3803" max="4046" width="9.109375" style="50"/>
    <col min="4047" max="4047" width="45.6640625" style="50" customWidth="1"/>
    <col min="4048" max="4056" width="13.6640625" style="50" customWidth="1"/>
    <col min="4057" max="4057" width="9.109375" style="50"/>
    <col min="4058" max="4058" width="9.5546875" style="50" bestFit="1" customWidth="1"/>
    <col min="4059" max="4302" width="9.109375" style="50"/>
    <col min="4303" max="4303" width="45.6640625" style="50" customWidth="1"/>
    <col min="4304" max="4312" width="13.6640625" style="50" customWidth="1"/>
    <col min="4313" max="4313" width="9.109375" style="50"/>
    <col min="4314" max="4314" width="9.5546875" style="50" bestFit="1" customWidth="1"/>
    <col min="4315" max="4558" width="9.109375" style="50"/>
    <col min="4559" max="4559" width="45.6640625" style="50" customWidth="1"/>
    <col min="4560" max="4568" width="13.6640625" style="50" customWidth="1"/>
    <col min="4569" max="4569" width="9.109375" style="50"/>
    <col min="4570" max="4570" width="9.5546875" style="50" bestFit="1" customWidth="1"/>
    <col min="4571" max="4814" width="9.109375" style="50"/>
    <col min="4815" max="4815" width="45.6640625" style="50" customWidth="1"/>
    <col min="4816" max="4824" width="13.6640625" style="50" customWidth="1"/>
    <col min="4825" max="4825" width="9.109375" style="50"/>
    <col min="4826" max="4826" width="9.5546875" style="50" bestFit="1" customWidth="1"/>
    <col min="4827" max="5070" width="9.109375" style="50"/>
    <col min="5071" max="5071" width="45.6640625" style="50" customWidth="1"/>
    <col min="5072" max="5080" width="13.6640625" style="50" customWidth="1"/>
    <col min="5081" max="5081" width="9.109375" style="50"/>
    <col min="5082" max="5082" width="9.5546875" style="50" bestFit="1" customWidth="1"/>
    <col min="5083" max="5326" width="9.109375" style="50"/>
    <col min="5327" max="5327" width="45.6640625" style="50" customWidth="1"/>
    <col min="5328" max="5336" width="13.6640625" style="50" customWidth="1"/>
    <col min="5337" max="5337" width="9.109375" style="50"/>
    <col min="5338" max="5338" width="9.5546875" style="50" bestFit="1" customWidth="1"/>
    <col min="5339" max="5582" width="9.109375" style="50"/>
    <col min="5583" max="5583" width="45.6640625" style="50" customWidth="1"/>
    <col min="5584" max="5592" width="13.6640625" style="50" customWidth="1"/>
    <col min="5593" max="5593" width="9.109375" style="50"/>
    <col min="5594" max="5594" width="9.5546875" style="50" bestFit="1" customWidth="1"/>
    <col min="5595" max="5838" width="9.109375" style="50"/>
    <col min="5839" max="5839" width="45.6640625" style="50" customWidth="1"/>
    <col min="5840" max="5848" width="13.6640625" style="50" customWidth="1"/>
    <col min="5849" max="5849" width="9.109375" style="50"/>
    <col min="5850" max="5850" width="9.5546875" style="50" bestFit="1" customWidth="1"/>
    <col min="5851" max="6094" width="9.109375" style="50"/>
    <col min="6095" max="6095" width="45.6640625" style="50" customWidth="1"/>
    <col min="6096" max="6104" width="13.6640625" style="50" customWidth="1"/>
    <col min="6105" max="6105" width="9.109375" style="50"/>
    <col min="6106" max="6106" width="9.5546875" style="50" bestFit="1" customWidth="1"/>
    <col min="6107" max="6350" width="9.109375" style="50"/>
    <col min="6351" max="6351" width="45.6640625" style="50" customWidth="1"/>
    <col min="6352" max="6360" width="13.6640625" style="50" customWidth="1"/>
    <col min="6361" max="6361" width="9.109375" style="50"/>
    <col min="6362" max="6362" width="9.5546875" style="50" bestFit="1" customWidth="1"/>
    <col min="6363" max="6606" width="9.109375" style="50"/>
    <col min="6607" max="6607" width="45.6640625" style="50" customWidth="1"/>
    <col min="6608" max="6616" width="13.6640625" style="50" customWidth="1"/>
    <col min="6617" max="6617" width="9.109375" style="50"/>
    <col min="6618" max="6618" width="9.5546875" style="50" bestFit="1" customWidth="1"/>
    <col min="6619" max="6862" width="9.109375" style="50"/>
    <col min="6863" max="6863" width="45.6640625" style="50" customWidth="1"/>
    <col min="6864" max="6872" width="13.6640625" style="50" customWidth="1"/>
    <col min="6873" max="6873" width="9.109375" style="50"/>
    <col min="6874" max="6874" width="9.5546875" style="50" bestFit="1" customWidth="1"/>
    <col min="6875" max="7118" width="9.109375" style="50"/>
    <col min="7119" max="7119" width="45.6640625" style="50" customWidth="1"/>
    <col min="7120" max="7128" width="13.6640625" style="50" customWidth="1"/>
    <col min="7129" max="7129" width="9.109375" style="50"/>
    <col min="7130" max="7130" width="9.5546875" style="50" bestFit="1" customWidth="1"/>
    <col min="7131" max="7374" width="9.109375" style="50"/>
    <col min="7375" max="7375" width="45.6640625" style="50" customWidth="1"/>
    <col min="7376" max="7384" width="13.6640625" style="50" customWidth="1"/>
    <col min="7385" max="7385" width="9.109375" style="50"/>
    <col min="7386" max="7386" width="9.5546875" style="50" bestFit="1" customWidth="1"/>
    <col min="7387" max="7630" width="9.109375" style="50"/>
    <col min="7631" max="7631" width="45.6640625" style="50" customWidth="1"/>
    <col min="7632" max="7640" width="13.6640625" style="50" customWidth="1"/>
    <col min="7641" max="7641" width="9.109375" style="50"/>
    <col min="7642" max="7642" width="9.5546875" style="50" bestFit="1" customWidth="1"/>
    <col min="7643" max="7886" width="9.109375" style="50"/>
    <col min="7887" max="7887" width="45.6640625" style="50" customWidth="1"/>
    <col min="7888" max="7896" width="13.6640625" style="50" customWidth="1"/>
    <col min="7897" max="7897" width="9.109375" style="50"/>
    <col min="7898" max="7898" width="9.5546875" style="50" bestFit="1" customWidth="1"/>
    <col min="7899" max="8142" width="9.109375" style="50"/>
    <col min="8143" max="8143" width="45.6640625" style="50" customWidth="1"/>
    <col min="8144" max="8152" width="13.6640625" style="50" customWidth="1"/>
    <col min="8153" max="8153" width="9.109375" style="50"/>
    <col min="8154" max="8154" width="9.5546875" style="50" bestFit="1" customWidth="1"/>
    <col min="8155" max="8398" width="9.109375" style="50"/>
    <col min="8399" max="8399" width="45.6640625" style="50" customWidth="1"/>
    <col min="8400" max="8408" width="13.6640625" style="50" customWidth="1"/>
    <col min="8409" max="8409" width="9.109375" style="50"/>
    <col min="8410" max="8410" width="9.5546875" style="50" bestFit="1" customWidth="1"/>
    <col min="8411" max="8654" width="9.109375" style="50"/>
    <col min="8655" max="8655" width="45.6640625" style="50" customWidth="1"/>
    <col min="8656" max="8664" width="13.6640625" style="50" customWidth="1"/>
    <col min="8665" max="8665" width="9.109375" style="50"/>
    <col min="8666" max="8666" width="9.5546875" style="50" bestFit="1" customWidth="1"/>
    <col min="8667" max="8910" width="9.109375" style="50"/>
    <col min="8911" max="8911" width="45.6640625" style="50" customWidth="1"/>
    <col min="8912" max="8920" width="13.6640625" style="50" customWidth="1"/>
    <col min="8921" max="8921" width="9.109375" style="50"/>
    <col min="8922" max="8922" width="9.5546875" style="50" bestFit="1" customWidth="1"/>
    <col min="8923" max="9166" width="9.109375" style="50"/>
    <col min="9167" max="9167" width="45.6640625" style="50" customWidth="1"/>
    <col min="9168" max="9176" width="13.6640625" style="50" customWidth="1"/>
    <col min="9177" max="9177" width="9.109375" style="50"/>
    <col min="9178" max="9178" width="9.5546875" style="50" bestFit="1" customWidth="1"/>
    <col min="9179" max="9422" width="9.109375" style="50"/>
    <col min="9423" max="9423" width="45.6640625" style="50" customWidth="1"/>
    <col min="9424" max="9432" width="13.6640625" style="50" customWidth="1"/>
    <col min="9433" max="9433" width="9.109375" style="50"/>
    <col min="9434" max="9434" width="9.5546875" style="50" bestFit="1" customWidth="1"/>
    <col min="9435" max="9678" width="9.109375" style="50"/>
    <col min="9679" max="9679" width="45.6640625" style="50" customWidth="1"/>
    <col min="9680" max="9688" width="13.6640625" style="50" customWidth="1"/>
    <col min="9689" max="9689" width="9.109375" style="50"/>
    <col min="9690" max="9690" width="9.5546875" style="50" bestFit="1" customWidth="1"/>
    <col min="9691" max="9934" width="9.109375" style="50"/>
    <col min="9935" max="9935" width="45.6640625" style="50" customWidth="1"/>
    <col min="9936" max="9944" width="13.6640625" style="50" customWidth="1"/>
    <col min="9945" max="9945" width="9.109375" style="50"/>
    <col min="9946" max="9946" width="9.5546875" style="50" bestFit="1" customWidth="1"/>
    <col min="9947" max="10190" width="9.109375" style="50"/>
    <col min="10191" max="10191" width="45.6640625" style="50" customWidth="1"/>
    <col min="10192" max="10200" width="13.6640625" style="50" customWidth="1"/>
    <col min="10201" max="10201" width="9.109375" style="50"/>
    <col min="10202" max="10202" width="9.5546875" style="50" bestFit="1" customWidth="1"/>
    <col min="10203" max="10446" width="9.109375" style="50"/>
    <col min="10447" max="10447" width="45.6640625" style="50" customWidth="1"/>
    <col min="10448" max="10456" width="13.6640625" style="50" customWidth="1"/>
    <col min="10457" max="10457" width="9.109375" style="50"/>
    <col min="10458" max="10458" width="9.5546875" style="50" bestFit="1" customWidth="1"/>
    <col min="10459" max="10702" width="9.109375" style="50"/>
    <col min="10703" max="10703" width="45.6640625" style="50" customWidth="1"/>
    <col min="10704" max="10712" width="13.6640625" style="50" customWidth="1"/>
    <col min="10713" max="10713" width="9.109375" style="50"/>
    <col min="10714" max="10714" width="9.5546875" style="50" bestFit="1" customWidth="1"/>
    <col min="10715" max="10958" width="9.109375" style="50"/>
    <col min="10959" max="10959" width="45.6640625" style="50" customWidth="1"/>
    <col min="10960" max="10968" width="13.6640625" style="50" customWidth="1"/>
    <col min="10969" max="10969" width="9.109375" style="50"/>
    <col min="10970" max="10970" width="9.5546875" style="50" bestFit="1" customWidth="1"/>
    <col min="10971" max="11214" width="9.109375" style="50"/>
    <col min="11215" max="11215" width="45.6640625" style="50" customWidth="1"/>
    <col min="11216" max="11224" width="13.6640625" style="50" customWidth="1"/>
    <col min="11225" max="11225" width="9.109375" style="50"/>
    <col min="11226" max="11226" width="9.5546875" style="50" bestFit="1" customWidth="1"/>
    <col min="11227" max="11470" width="9.109375" style="50"/>
    <col min="11471" max="11471" width="45.6640625" style="50" customWidth="1"/>
    <col min="11472" max="11480" width="13.6640625" style="50" customWidth="1"/>
    <col min="11481" max="11481" width="9.109375" style="50"/>
    <col min="11482" max="11482" width="9.5546875" style="50" bestFit="1" customWidth="1"/>
    <col min="11483" max="11726" width="9.109375" style="50"/>
    <col min="11727" max="11727" width="45.6640625" style="50" customWidth="1"/>
    <col min="11728" max="11736" width="13.6640625" style="50" customWidth="1"/>
    <col min="11737" max="11737" width="9.109375" style="50"/>
    <col min="11738" max="11738" width="9.5546875" style="50" bestFit="1" customWidth="1"/>
    <col min="11739" max="11982" width="9.109375" style="50"/>
    <col min="11983" max="11983" width="45.6640625" style="50" customWidth="1"/>
    <col min="11984" max="11992" width="13.6640625" style="50" customWidth="1"/>
    <col min="11993" max="11993" width="9.109375" style="50"/>
    <col min="11994" max="11994" width="9.5546875" style="50" bestFit="1" customWidth="1"/>
    <col min="11995" max="12238" width="9.109375" style="50"/>
    <col min="12239" max="12239" width="45.6640625" style="50" customWidth="1"/>
    <col min="12240" max="12248" width="13.6640625" style="50" customWidth="1"/>
    <col min="12249" max="12249" width="9.109375" style="50"/>
    <col min="12250" max="12250" width="9.5546875" style="50" bestFit="1" customWidth="1"/>
    <col min="12251" max="12494" width="9.109375" style="50"/>
    <col min="12495" max="12495" width="45.6640625" style="50" customWidth="1"/>
    <col min="12496" max="12504" width="13.6640625" style="50" customWidth="1"/>
    <col min="12505" max="12505" width="9.109375" style="50"/>
    <col min="12506" max="12506" width="9.5546875" style="50" bestFit="1" customWidth="1"/>
    <col min="12507" max="12750" width="9.109375" style="50"/>
    <col min="12751" max="12751" width="45.6640625" style="50" customWidth="1"/>
    <col min="12752" max="12760" width="13.6640625" style="50" customWidth="1"/>
    <col min="12761" max="12761" width="9.109375" style="50"/>
    <col min="12762" max="12762" width="9.5546875" style="50" bestFit="1" customWidth="1"/>
    <col min="12763" max="13006" width="9.109375" style="50"/>
    <col min="13007" max="13007" width="45.6640625" style="50" customWidth="1"/>
    <col min="13008" max="13016" width="13.6640625" style="50" customWidth="1"/>
    <col min="13017" max="13017" width="9.109375" style="50"/>
    <col min="13018" max="13018" width="9.5546875" style="50" bestFit="1" customWidth="1"/>
    <col min="13019" max="13262" width="9.109375" style="50"/>
    <col min="13263" max="13263" width="45.6640625" style="50" customWidth="1"/>
    <col min="13264" max="13272" width="13.6640625" style="50" customWidth="1"/>
    <col min="13273" max="13273" width="9.109375" style="50"/>
    <col min="13274" max="13274" width="9.5546875" style="50" bestFit="1" customWidth="1"/>
    <col min="13275" max="13518" width="9.109375" style="50"/>
    <col min="13519" max="13519" width="45.6640625" style="50" customWidth="1"/>
    <col min="13520" max="13528" width="13.6640625" style="50" customWidth="1"/>
    <col min="13529" max="13529" width="9.109375" style="50"/>
    <col min="13530" max="13530" width="9.5546875" style="50" bestFit="1" customWidth="1"/>
    <col min="13531" max="13774" width="9.109375" style="50"/>
    <col min="13775" max="13775" width="45.6640625" style="50" customWidth="1"/>
    <col min="13776" max="13784" width="13.6640625" style="50" customWidth="1"/>
    <col min="13785" max="13785" width="9.109375" style="50"/>
    <col min="13786" max="13786" width="9.5546875" style="50" bestFit="1" customWidth="1"/>
    <col min="13787" max="14030" width="9.109375" style="50"/>
    <col min="14031" max="14031" width="45.6640625" style="50" customWidth="1"/>
    <col min="14032" max="14040" width="13.6640625" style="50" customWidth="1"/>
    <col min="14041" max="14041" width="9.109375" style="50"/>
    <col min="14042" max="14042" width="9.5546875" style="50" bestFit="1" customWidth="1"/>
    <col min="14043" max="14286" width="9.109375" style="50"/>
    <col min="14287" max="14287" width="45.6640625" style="50" customWidth="1"/>
    <col min="14288" max="14296" width="13.6640625" style="50" customWidth="1"/>
    <col min="14297" max="14297" width="9.109375" style="50"/>
    <col min="14298" max="14298" width="9.5546875" style="50" bestFit="1" customWidth="1"/>
    <col min="14299" max="14542" width="9.109375" style="50"/>
    <col min="14543" max="14543" width="45.6640625" style="50" customWidth="1"/>
    <col min="14544" max="14552" width="13.6640625" style="50" customWidth="1"/>
    <col min="14553" max="14553" width="9.109375" style="50"/>
    <col min="14554" max="14554" width="9.5546875" style="50" bestFit="1" customWidth="1"/>
    <col min="14555" max="14798" width="9.109375" style="50"/>
    <col min="14799" max="14799" width="45.6640625" style="50" customWidth="1"/>
    <col min="14800" max="14808" width="13.6640625" style="50" customWidth="1"/>
    <col min="14809" max="14809" width="9.109375" style="50"/>
    <col min="14810" max="14810" width="9.5546875" style="50" bestFit="1" customWidth="1"/>
    <col min="14811" max="15054" width="9.109375" style="50"/>
    <col min="15055" max="15055" width="45.6640625" style="50" customWidth="1"/>
    <col min="15056" max="15064" width="13.6640625" style="50" customWidth="1"/>
    <col min="15065" max="15065" width="9.109375" style="50"/>
    <col min="15066" max="15066" width="9.5546875" style="50" bestFit="1" customWidth="1"/>
    <col min="15067" max="15310" width="9.109375" style="50"/>
    <col min="15311" max="15311" width="45.6640625" style="50" customWidth="1"/>
    <col min="15312" max="15320" width="13.6640625" style="50" customWidth="1"/>
    <col min="15321" max="15321" width="9.109375" style="50"/>
    <col min="15322" max="15322" width="9.5546875" style="50" bestFit="1" customWidth="1"/>
    <col min="15323" max="15566" width="9.109375" style="50"/>
    <col min="15567" max="15567" width="45.6640625" style="50" customWidth="1"/>
    <col min="15568" max="15576" width="13.6640625" style="50" customWidth="1"/>
    <col min="15577" max="15577" width="9.109375" style="50"/>
    <col min="15578" max="15578" width="9.5546875" style="50" bestFit="1" customWidth="1"/>
    <col min="15579" max="15822" width="9.109375" style="50"/>
    <col min="15823" max="15823" width="45.6640625" style="50" customWidth="1"/>
    <col min="15824" max="15832" width="13.6640625" style="50" customWidth="1"/>
    <col min="15833" max="15833" width="9.109375" style="50"/>
    <col min="15834" max="15834" width="9.5546875" style="50" bestFit="1" customWidth="1"/>
    <col min="15835" max="16078" width="9.109375" style="50"/>
    <col min="16079" max="16079" width="45.6640625" style="50" customWidth="1"/>
    <col min="16080" max="16088" width="13.6640625" style="50" customWidth="1"/>
    <col min="16089" max="16089" width="9.109375" style="50"/>
    <col min="16090" max="16090" width="9.5546875" style="50" bestFit="1" customWidth="1"/>
    <col min="16091" max="16384" width="9.109375" style="50"/>
  </cols>
  <sheetData>
    <row r="1" spans="1:114" x14ac:dyDescent="0.3">
      <c r="A1" s="50" t="s">
        <v>228</v>
      </c>
    </row>
    <row r="2" spans="1:114" ht="12.75" customHeight="1" x14ac:dyDescent="0.3">
      <c r="A2" s="48"/>
    </row>
    <row r="3" spans="1:114" s="51" customFormat="1" ht="15" thickBot="1" x14ac:dyDescent="0.35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</row>
    <row r="4" spans="1:114" ht="15" thickTop="1" x14ac:dyDescent="0.3">
      <c r="A4" s="52" t="s">
        <v>230</v>
      </c>
      <c r="B4" s="53">
        <f>'All Countries (Aggregate)'!B14</f>
        <v>1067</v>
      </c>
      <c r="C4" s="53">
        <f>'All Countries (Aggregate)'!C14</f>
        <v>1033</v>
      </c>
      <c r="D4" s="53">
        <f>'All Countries (Aggregate)'!D14</f>
        <v>1001</v>
      </c>
      <c r="E4" s="53">
        <f>'All Countries (Aggregate)'!E14</f>
        <v>971</v>
      </c>
      <c r="F4" s="53">
        <f>'All Countries (Aggregate)'!F14</f>
        <v>944</v>
      </c>
      <c r="G4" s="53">
        <f>'All Countries (Aggregate)'!G14</f>
        <v>918</v>
      </c>
      <c r="H4" s="53">
        <f>'All Countries (Aggregate)'!H14</f>
        <v>894</v>
      </c>
      <c r="I4" s="53">
        <f>'All Countries (Aggregate)'!I14</f>
        <v>876</v>
      </c>
      <c r="J4" s="53">
        <f>'All Countries (Aggregate)'!J14</f>
        <v>928</v>
      </c>
      <c r="K4" s="53">
        <f>'All Countries (Aggregate)'!K14</f>
        <v>935</v>
      </c>
      <c r="L4" s="53">
        <f>'All Countries (Aggregate)'!L14</f>
        <v>906</v>
      </c>
      <c r="M4" s="53">
        <f>'All Countries (Aggregate)'!M14</f>
        <v>879</v>
      </c>
      <c r="N4" s="53">
        <f>'All Countries (Aggregate)'!N14</f>
        <v>805</v>
      </c>
      <c r="O4" s="53">
        <f>'All Countries (Aggregate)'!O14</f>
        <v>774</v>
      </c>
      <c r="P4" s="53">
        <f>'All Countries (Aggregate)'!P14</f>
        <v>793</v>
      </c>
      <c r="Q4" s="53">
        <f>'All Countries (Aggregate)'!Q14</f>
        <v>890</v>
      </c>
      <c r="R4" s="53">
        <f>'All Countries (Aggregate)'!R14</f>
        <v>980</v>
      </c>
      <c r="S4" s="53">
        <f>'All Countries (Aggregate)'!S14</f>
        <v>1030</v>
      </c>
      <c r="T4" s="53">
        <f>'All Countries (Aggregate)'!T14</f>
        <v>1098</v>
      </c>
      <c r="U4" s="53">
        <f>'All Countries (Aggregate)'!U14</f>
        <v>1126</v>
      </c>
      <c r="V4" s="53">
        <f>'All Countries (Aggregate)'!V14</f>
        <v>1153</v>
      </c>
      <c r="W4" s="53">
        <f>'All Countries (Aggregate)'!W14</f>
        <v>267</v>
      </c>
      <c r="X4" s="53">
        <f>'All Countries (Aggregate)'!X14</f>
        <v>184</v>
      </c>
      <c r="Y4" s="53">
        <f>'All Countries (Aggregate)'!Y14</f>
        <v>488</v>
      </c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3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3">
      <c r="A6" s="46" t="s">
        <v>46</v>
      </c>
      <c r="B6" s="56">
        <f>China!B14</f>
        <v>11</v>
      </c>
      <c r="C6" s="56">
        <f>China!C14</f>
        <v>12</v>
      </c>
      <c r="D6" s="56">
        <f>China!D14</f>
        <v>14</v>
      </c>
      <c r="E6" s="56">
        <f>China!E14</f>
        <v>15</v>
      </c>
      <c r="F6" s="56">
        <f>China!F14</f>
        <v>16</v>
      </c>
      <c r="G6" s="56">
        <f>China!G14</f>
        <v>17</v>
      </c>
      <c r="H6" s="56">
        <f>China!H14</f>
        <v>18</v>
      </c>
      <c r="I6" s="56">
        <f>China!I14</f>
        <v>20</v>
      </c>
      <c r="J6" s="56">
        <f>China!J14</f>
        <v>23</v>
      </c>
      <c r="K6" s="56">
        <f>China!K14</f>
        <v>26</v>
      </c>
      <c r="L6" s="56">
        <f>China!L14</f>
        <v>26</v>
      </c>
      <c r="M6" s="56">
        <f>China!M14</f>
        <v>27</v>
      </c>
      <c r="N6" s="56">
        <f>China!N14</f>
        <v>26</v>
      </c>
      <c r="O6" s="56">
        <f>China!O14</f>
        <v>28</v>
      </c>
      <c r="P6" s="56">
        <f>China!P14</f>
        <v>33</v>
      </c>
      <c r="Q6" s="56">
        <f>China!Q14</f>
        <v>41</v>
      </c>
      <c r="R6" s="56">
        <f>China!R14</f>
        <v>57</v>
      </c>
      <c r="S6" s="56">
        <f>China!S14</f>
        <v>86</v>
      </c>
      <c r="T6" s="56">
        <f>China!T14</f>
        <v>130</v>
      </c>
      <c r="U6" s="56">
        <f>China!U14</f>
        <v>164</v>
      </c>
      <c r="V6" s="56">
        <f>China!V14</f>
        <v>188</v>
      </c>
      <c r="W6" s="56">
        <f>China!W14</f>
        <v>40</v>
      </c>
      <c r="X6" s="56">
        <f>China!X14</f>
        <v>22</v>
      </c>
      <c r="Y6" s="56">
        <f>China!Y14</f>
        <v>64</v>
      </c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3">
      <c r="A7" s="46" t="s">
        <v>54</v>
      </c>
      <c r="B7" s="56">
        <f>Mexico!B14</f>
        <v>167</v>
      </c>
      <c r="C7" s="56">
        <f>Mexico!C14</f>
        <v>167</v>
      </c>
      <c r="D7" s="56">
        <f>Mexico!D14</f>
        <v>166</v>
      </c>
      <c r="E7" s="56">
        <f>Mexico!E14</f>
        <v>166</v>
      </c>
      <c r="F7" s="56">
        <f>Mexico!F14</f>
        <v>166</v>
      </c>
      <c r="G7" s="56">
        <f>Mexico!G14</f>
        <v>165</v>
      </c>
      <c r="H7" s="56">
        <f>Mexico!H14</f>
        <v>165</v>
      </c>
      <c r="I7" s="56">
        <f>Mexico!I14</f>
        <v>164</v>
      </c>
      <c r="J7" s="56">
        <f>Mexico!J14</f>
        <v>164</v>
      </c>
      <c r="K7" s="56">
        <f>Mexico!K14</f>
        <v>164</v>
      </c>
      <c r="L7" s="56">
        <f>Mexico!L14</f>
        <v>163</v>
      </c>
      <c r="M7" s="56">
        <f>Mexico!M14</f>
        <v>163</v>
      </c>
      <c r="N7" s="56">
        <f>Mexico!N14</f>
        <v>158</v>
      </c>
      <c r="O7" s="56">
        <f>Mexico!O14</f>
        <v>143</v>
      </c>
      <c r="P7" s="56">
        <f>Mexico!P14</f>
        <v>126</v>
      </c>
      <c r="Q7" s="56">
        <f>Mexico!Q14</f>
        <v>109</v>
      </c>
      <c r="R7" s="56">
        <f>Mexico!R14</f>
        <v>94</v>
      </c>
      <c r="S7" s="56">
        <f>Mexico!S14</f>
        <v>83</v>
      </c>
      <c r="T7" s="56">
        <f>Mexico!T14</f>
        <v>75</v>
      </c>
      <c r="U7" s="56">
        <f>Mexico!U14</f>
        <v>71</v>
      </c>
      <c r="V7" s="56">
        <f>Mexico!V14</f>
        <v>69</v>
      </c>
      <c r="W7" s="56">
        <f>Mexico!W14</f>
        <v>18</v>
      </c>
      <c r="X7" s="56">
        <f>Mexico!X14</f>
        <v>20</v>
      </c>
      <c r="Y7" s="56">
        <f>Mexico!Y14</f>
        <v>58</v>
      </c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3">
      <c r="A8" s="46" t="s">
        <v>45</v>
      </c>
      <c r="B8" s="56">
        <f>Canada!B14</f>
        <v>49</v>
      </c>
      <c r="C8" s="56">
        <f>Canada!C14</f>
        <v>50</v>
      </c>
      <c r="D8" s="56">
        <f>Canada!D14</f>
        <v>52</v>
      </c>
      <c r="E8" s="56">
        <f>Canada!E14</f>
        <v>53</v>
      </c>
      <c r="F8" s="56">
        <f>Canada!F14</f>
        <v>54</v>
      </c>
      <c r="G8" s="56">
        <f>Canada!G14</f>
        <v>55</v>
      </c>
      <c r="H8" s="56">
        <f>Canada!H14</f>
        <v>56</v>
      </c>
      <c r="I8" s="56">
        <f>Canada!I14</f>
        <v>57</v>
      </c>
      <c r="J8" s="56">
        <f>Canada!J14</f>
        <v>58</v>
      </c>
      <c r="K8" s="56">
        <f>Canada!K14</f>
        <v>59</v>
      </c>
      <c r="L8" s="56">
        <f>Canada!L14</f>
        <v>60</v>
      </c>
      <c r="M8" s="56">
        <f>Canada!M14</f>
        <v>61</v>
      </c>
      <c r="N8" s="56">
        <f>Canada!N14</f>
        <v>63</v>
      </c>
      <c r="O8" s="56">
        <f>Canada!O14</f>
        <v>68</v>
      </c>
      <c r="P8" s="56">
        <f>Canada!P14</f>
        <v>72</v>
      </c>
      <c r="Q8" s="56">
        <f>Canada!Q14</f>
        <v>77</v>
      </c>
      <c r="R8" s="56">
        <f>Canada!R14</f>
        <v>81</v>
      </c>
      <c r="S8" s="56">
        <f>Canada!S14</f>
        <v>83</v>
      </c>
      <c r="T8" s="56">
        <f>Canada!T14</f>
        <v>83</v>
      </c>
      <c r="U8" s="56">
        <f>Canada!U14</f>
        <v>81</v>
      </c>
      <c r="V8" s="56">
        <f>Canada!V14</f>
        <v>77</v>
      </c>
      <c r="W8" s="56">
        <f>Canada!W14</f>
        <v>18</v>
      </c>
      <c r="X8" s="56">
        <f>Canada!X14</f>
        <v>15</v>
      </c>
      <c r="Y8" s="56">
        <f>Canada!Y14</f>
        <v>41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3">
      <c r="A9" s="46" t="s">
        <v>77</v>
      </c>
      <c r="B9" s="56">
        <f>Israel!B14</f>
        <v>101</v>
      </c>
      <c r="C9" s="56">
        <f>Israel!C14</f>
        <v>92</v>
      </c>
      <c r="D9" s="56">
        <f>Israel!D14</f>
        <v>85</v>
      </c>
      <c r="E9" s="56">
        <f>Israel!E14</f>
        <v>78</v>
      </c>
      <c r="F9" s="56">
        <f>Israel!F14</f>
        <v>71</v>
      </c>
      <c r="G9" s="56">
        <f>Israel!G14</f>
        <v>66</v>
      </c>
      <c r="H9" s="56">
        <f>Israel!H14</f>
        <v>60</v>
      </c>
      <c r="I9" s="56">
        <f>Israel!I14</f>
        <v>56</v>
      </c>
      <c r="J9" s="56">
        <f>Israel!J14</f>
        <v>57</v>
      </c>
      <c r="K9" s="56">
        <f>Israel!K14</f>
        <v>54</v>
      </c>
      <c r="L9" s="56">
        <f>Israel!L14</f>
        <v>49</v>
      </c>
      <c r="M9" s="56">
        <f>Israel!M14</f>
        <v>43</v>
      </c>
      <c r="N9" s="56">
        <f>Israel!N14</f>
        <v>36</v>
      </c>
      <c r="O9" s="56">
        <f>Israel!O14</f>
        <v>34</v>
      </c>
      <c r="P9" s="56">
        <f>Israel!P14</f>
        <v>35</v>
      </c>
      <c r="Q9" s="56">
        <f>Israel!Q14</f>
        <v>40</v>
      </c>
      <c r="R9" s="56">
        <f>Israel!R14</f>
        <v>41</v>
      </c>
      <c r="S9" s="56">
        <f>Israel!S14</f>
        <v>39</v>
      </c>
      <c r="T9" s="56">
        <f>Israel!T14</f>
        <v>37</v>
      </c>
      <c r="U9" s="56">
        <f>Israel!U14</f>
        <v>37</v>
      </c>
      <c r="V9" s="56">
        <f>Israel!V14</f>
        <v>38</v>
      </c>
      <c r="W9" s="56">
        <f>Israel!W14</f>
        <v>10</v>
      </c>
      <c r="X9" s="56">
        <f>Israel!X14</f>
        <v>7</v>
      </c>
      <c r="Y9" s="56">
        <f>Israel!Y14</f>
        <v>19</v>
      </c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3">
      <c r="A10" s="46" t="s">
        <v>78</v>
      </c>
      <c r="B10" s="56">
        <f>'Saudi Arabia'!B14</f>
        <v>16</v>
      </c>
      <c r="C10" s="56">
        <f>'Saudi Arabia'!C14</f>
        <v>16</v>
      </c>
      <c r="D10" s="56">
        <f>'Saudi Arabia'!D14</f>
        <v>16</v>
      </c>
      <c r="E10" s="56">
        <f>'Saudi Arabia'!E14</f>
        <v>15</v>
      </c>
      <c r="F10" s="56">
        <f>'Saudi Arabia'!F14</f>
        <v>15</v>
      </c>
      <c r="G10" s="56">
        <f>'Saudi Arabia'!G14</f>
        <v>15</v>
      </c>
      <c r="H10" s="56">
        <f>'Saudi Arabia'!H14</f>
        <v>15</v>
      </c>
      <c r="I10" s="56">
        <f>'Saudi Arabia'!I14</f>
        <v>15</v>
      </c>
      <c r="J10" s="56">
        <f>'Saudi Arabia'!J14</f>
        <v>17</v>
      </c>
      <c r="K10" s="56">
        <f>'Saudi Arabia'!K14</f>
        <v>17</v>
      </c>
      <c r="L10" s="56">
        <f>'Saudi Arabia'!L14</f>
        <v>17</v>
      </c>
      <c r="M10" s="56">
        <f>'Saudi Arabia'!M14</f>
        <v>17</v>
      </c>
      <c r="N10" s="56">
        <f>'Saudi Arabia'!N14</f>
        <v>16</v>
      </c>
      <c r="O10" s="56">
        <f>'Saudi Arabia'!O14</f>
        <v>17</v>
      </c>
      <c r="P10" s="56">
        <f>'Saudi Arabia'!P14</f>
        <v>20</v>
      </c>
      <c r="Q10" s="56">
        <f>'Saudi Arabia'!Q14</f>
        <v>27</v>
      </c>
      <c r="R10" s="56">
        <f>'Saudi Arabia'!R14</f>
        <v>36</v>
      </c>
      <c r="S10" s="56">
        <f>'Saudi Arabia'!S14</f>
        <v>48</v>
      </c>
      <c r="T10" s="56">
        <f>'Saudi Arabia'!T14</f>
        <v>55</v>
      </c>
      <c r="U10" s="56">
        <f>'Saudi Arabia'!U14</f>
        <v>55</v>
      </c>
      <c r="V10" s="56">
        <f>'Saudi Arabia'!V14</f>
        <v>56</v>
      </c>
      <c r="W10" s="56">
        <f>'Saudi Arabia'!W14</f>
        <v>11</v>
      </c>
      <c r="X10" s="56">
        <f>'Saudi Arabia'!X14</f>
        <v>6</v>
      </c>
      <c r="Y10" s="56">
        <f>'Saudi Arabia'!Y14</f>
        <v>17</v>
      </c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3">
      <c r="A11" s="46" t="s">
        <v>26</v>
      </c>
      <c r="B11" s="56">
        <f>UK!B14</f>
        <v>74</v>
      </c>
      <c r="C11" s="56">
        <f>UK!C14</f>
        <v>72</v>
      </c>
      <c r="D11" s="56">
        <f>UK!D14</f>
        <v>69</v>
      </c>
      <c r="E11" s="56">
        <f>UK!E14</f>
        <v>68</v>
      </c>
      <c r="F11" s="56">
        <f>UK!F14</f>
        <v>66</v>
      </c>
      <c r="G11" s="56">
        <f>UK!G14</f>
        <v>64</v>
      </c>
      <c r="H11" s="56">
        <f>UK!H14</f>
        <v>61</v>
      </c>
      <c r="I11" s="56">
        <f>UK!I14</f>
        <v>59</v>
      </c>
      <c r="J11" s="56">
        <f>UK!J14</f>
        <v>64</v>
      </c>
      <c r="K11" s="56">
        <f>UK!K14</f>
        <v>65</v>
      </c>
      <c r="L11" s="56">
        <f>UK!L14</f>
        <v>64</v>
      </c>
      <c r="M11" s="56">
        <f>UK!M14</f>
        <v>63</v>
      </c>
      <c r="N11" s="56">
        <f>UK!N14</f>
        <v>59</v>
      </c>
      <c r="O11" s="56">
        <f>UK!O14</f>
        <v>58</v>
      </c>
      <c r="P11" s="56">
        <f>UK!P14</f>
        <v>64</v>
      </c>
      <c r="Q11" s="56">
        <f>UK!Q14</f>
        <v>78</v>
      </c>
      <c r="R11" s="56">
        <f>UK!R14</f>
        <v>84</v>
      </c>
      <c r="S11" s="56">
        <f>UK!S14</f>
        <v>76</v>
      </c>
      <c r="T11" s="56">
        <f>UK!T14</f>
        <v>69</v>
      </c>
      <c r="U11" s="56">
        <f>UK!U14</f>
        <v>63</v>
      </c>
      <c r="V11" s="56">
        <f>UK!V14</f>
        <v>56</v>
      </c>
      <c r="W11" s="56">
        <f>UK!W14</f>
        <v>12</v>
      </c>
      <c r="X11" s="56">
        <f>UK!X14</f>
        <v>7</v>
      </c>
      <c r="Y11" s="56">
        <f>UK!Y14</f>
        <v>15</v>
      </c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3">
      <c r="A12" s="46" t="s">
        <v>52</v>
      </c>
      <c r="B12" s="56">
        <f>Japan!B14</f>
        <v>41</v>
      </c>
      <c r="C12" s="56">
        <f>Japan!C14</f>
        <v>40</v>
      </c>
      <c r="D12" s="56">
        <f>Japan!D14</f>
        <v>38</v>
      </c>
      <c r="E12" s="56">
        <f>Japan!E14</f>
        <v>37</v>
      </c>
      <c r="F12" s="56">
        <f>Japan!F14</f>
        <v>36</v>
      </c>
      <c r="G12" s="56">
        <f>Japan!G14</f>
        <v>35</v>
      </c>
      <c r="H12" s="56">
        <f>Japan!H14</f>
        <v>33</v>
      </c>
      <c r="I12" s="56">
        <f>Japan!I14</f>
        <v>32</v>
      </c>
      <c r="J12" s="56">
        <f>Japan!J14</f>
        <v>34</v>
      </c>
      <c r="K12" s="56">
        <f>Japan!K14</f>
        <v>34</v>
      </c>
      <c r="L12" s="56">
        <f>Japan!L14</f>
        <v>34</v>
      </c>
      <c r="M12" s="56">
        <f>Japan!M14</f>
        <v>33</v>
      </c>
      <c r="N12" s="56">
        <f>Japan!N14</f>
        <v>30</v>
      </c>
      <c r="O12" s="56">
        <f>Japan!O14</f>
        <v>30</v>
      </c>
      <c r="P12" s="56">
        <f>Japan!P14</f>
        <v>32</v>
      </c>
      <c r="Q12" s="56">
        <f>Japan!Q14</f>
        <v>39</v>
      </c>
      <c r="R12" s="56">
        <f>Japan!R14</f>
        <v>41</v>
      </c>
      <c r="S12" s="56">
        <f>Japan!S14</f>
        <v>39</v>
      </c>
      <c r="T12" s="56">
        <f>Japan!T14</f>
        <v>39</v>
      </c>
      <c r="U12" s="56">
        <f>Japan!U14</f>
        <v>40</v>
      </c>
      <c r="V12" s="56">
        <f>Japan!V14</f>
        <v>39</v>
      </c>
      <c r="W12" s="56">
        <f>Japan!W14</f>
        <v>9</v>
      </c>
      <c r="X12" s="56">
        <f>Japan!X14</f>
        <v>6</v>
      </c>
      <c r="Y12" s="56">
        <f>Japan!Y14</f>
        <v>15</v>
      </c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3">
      <c r="A13" s="46" t="s">
        <v>43</v>
      </c>
      <c r="B13" s="56">
        <f>Australia!B14</f>
        <v>11</v>
      </c>
      <c r="C13" s="56">
        <f>Australia!C14</f>
        <v>11</v>
      </c>
      <c r="D13" s="56">
        <f>Australia!D14</f>
        <v>12</v>
      </c>
      <c r="E13" s="56">
        <f>Australia!E14</f>
        <v>12</v>
      </c>
      <c r="F13" s="56">
        <f>Australia!F14</f>
        <v>13</v>
      </c>
      <c r="G13" s="56">
        <f>Australia!G14</f>
        <v>13</v>
      </c>
      <c r="H13" s="56">
        <f>Australia!H14</f>
        <v>14</v>
      </c>
      <c r="I13" s="56">
        <f>Australia!I14</f>
        <v>15</v>
      </c>
      <c r="J13" s="56">
        <f>Australia!J14</f>
        <v>17</v>
      </c>
      <c r="K13" s="56">
        <f>Australia!K14</f>
        <v>18</v>
      </c>
      <c r="L13" s="56">
        <f>Australia!L14</f>
        <v>19</v>
      </c>
      <c r="M13" s="56">
        <f>Australia!M14</f>
        <v>19</v>
      </c>
      <c r="N13" s="56">
        <f>Australia!N14</f>
        <v>18</v>
      </c>
      <c r="O13" s="56">
        <f>Australia!O14</f>
        <v>20</v>
      </c>
      <c r="P13" s="56">
        <f>Australia!P14</f>
        <v>23</v>
      </c>
      <c r="Q13" s="56">
        <f>Australia!Q14</f>
        <v>28</v>
      </c>
      <c r="R13" s="56">
        <f>Australia!R14</f>
        <v>37</v>
      </c>
      <c r="S13" s="56">
        <f>Australia!S14</f>
        <v>47</v>
      </c>
      <c r="T13" s="56">
        <f>Australia!T14</f>
        <v>51</v>
      </c>
      <c r="U13" s="56">
        <f>Australia!U14</f>
        <v>51</v>
      </c>
      <c r="V13" s="56">
        <f>Australia!V14</f>
        <v>48</v>
      </c>
      <c r="W13" s="56">
        <f>Australia!W14</f>
        <v>11</v>
      </c>
      <c r="X13" s="56">
        <f>Australia!X14</f>
        <v>6</v>
      </c>
      <c r="Y13" s="56">
        <f>Australia!Y14</f>
        <v>11</v>
      </c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3">
      <c r="A14" s="46" t="s">
        <v>50</v>
      </c>
      <c r="B14" s="56">
        <f>India!B14</f>
        <v>4</v>
      </c>
      <c r="C14" s="56">
        <f>India!C14</f>
        <v>4</v>
      </c>
      <c r="D14" s="56">
        <f>India!D14</f>
        <v>4</v>
      </c>
      <c r="E14" s="56">
        <f>India!E14</f>
        <v>4</v>
      </c>
      <c r="F14" s="56">
        <f>India!F14</f>
        <v>4</v>
      </c>
      <c r="G14" s="56">
        <f>India!G14</f>
        <v>4</v>
      </c>
      <c r="H14" s="56">
        <f>India!H14</f>
        <v>3</v>
      </c>
      <c r="I14" s="56">
        <f>India!I14</f>
        <v>4</v>
      </c>
      <c r="J14" s="56">
        <f>India!J14</f>
        <v>4</v>
      </c>
      <c r="K14" s="56">
        <f>India!K14</f>
        <v>4</v>
      </c>
      <c r="L14" s="56">
        <f>India!L14</f>
        <v>4</v>
      </c>
      <c r="M14" s="56">
        <f>India!M14</f>
        <v>4</v>
      </c>
      <c r="N14" s="56">
        <f>India!N14</f>
        <v>4</v>
      </c>
      <c r="O14" s="56">
        <f>India!O14</f>
        <v>4</v>
      </c>
      <c r="P14" s="56">
        <f>India!P14</f>
        <v>5</v>
      </c>
      <c r="Q14" s="56">
        <f>India!Q14</f>
        <v>6</v>
      </c>
      <c r="R14" s="56">
        <f>India!R14</f>
        <v>8</v>
      </c>
      <c r="S14" s="56">
        <f>India!S14</f>
        <v>9</v>
      </c>
      <c r="T14" s="56">
        <f>India!T14</f>
        <v>10</v>
      </c>
      <c r="U14" s="56">
        <f>India!U14</f>
        <v>10</v>
      </c>
      <c r="V14" s="56">
        <f>India!V14</f>
        <v>10</v>
      </c>
      <c r="W14" s="56">
        <f>India!W14</f>
        <v>3</v>
      </c>
      <c r="X14" s="56">
        <f>India!X14</f>
        <v>3</v>
      </c>
      <c r="Y14" s="56">
        <f>India!Y14</f>
        <v>11</v>
      </c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3">
      <c r="A15" s="46" t="s">
        <v>62</v>
      </c>
      <c r="B15" s="56">
        <f>Venezuela!B14</f>
        <v>53</v>
      </c>
      <c r="C15" s="56">
        <f>Venezuela!C14</f>
        <v>51</v>
      </c>
      <c r="D15" s="56">
        <f>Venezuela!D14</f>
        <v>49</v>
      </c>
      <c r="E15" s="56">
        <f>Venezuela!E14</f>
        <v>46</v>
      </c>
      <c r="F15" s="56">
        <f>Venezuela!F14</f>
        <v>44</v>
      </c>
      <c r="G15" s="56">
        <f>Venezuela!G14</f>
        <v>42</v>
      </c>
      <c r="H15" s="56">
        <f>Venezuela!H14</f>
        <v>40</v>
      </c>
      <c r="I15" s="56">
        <f>Venezuela!I14</f>
        <v>39</v>
      </c>
      <c r="J15" s="56">
        <f>Venezuela!J14</f>
        <v>41</v>
      </c>
      <c r="K15" s="56">
        <f>Venezuela!K14</f>
        <v>41</v>
      </c>
      <c r="L15" s="56">
        <f>Venezuela!L14</f>
        <v>38</v>
      </c>
      <c r="M15" s="56">
        <f>Venezuela!M14</f>
        <v>36</v>
      </c>
      <c r="N15" s="56">
        <f>Venezuela!N14</f>
        <v>32</v>
      </c>
      <c r="O15" s="56">
        <f>Venezuela!O14</f>
        <v>31</v>
      </c>
      <c r="P15" s="56">
        <f>Venezuela!P14</f>
        <v>33</v>
      </c>
      <c r="Q15" s="56">
        <f>Venezuela!Q14</f>
        <v>37</v>
      </c>
      <c r="R15" s="56">
        <f>Venezuela!R14</f>
        <v>43</v>
      </c>
      <c r="S15" s="56">
        <f>Venezuela!S14</f>
        <v>46</v>
      </c>
      <c r="T15" s="56">
        <f>Venezuela!T14</f>
        <v>45</v>
      </c>
      <c r="U15" s="56">
        <f>Venezuela!U14</f>
        <v>42</v>
      </c>
      <c r="V15" s="56">
        <f>Venezuela!V14</f>
        <v>38</v>
      </c>
      <c r="W15" s="56">
        <f>Venezuela!W14</f>
        <v>8</v>
      </c>
      <c r="X15" s="56">
        <f>Venezuela!X14</f>
        <v>5</v>
      </c>
      <c r="Y15" s="56">
        <f>Venezuela!Y14</f>
        <v>10</v>
      </c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3">
      <c r="A16" s="46" t="s">
        <v>44</v>
      </c>
      <c r="B16" s="56">
        <f>Brazil!B14</f>
        <v>19</v>
      </c>
      <c r="C16" s="56">
        <f>Brazil!C14</f>
        <v>18</v>
      </c>
      <c r="D16" s="56">
        <f>Brazil!D14</f>
        <v>17</v>
      </c>
      <c r="E16" s="56">
        <f>Brazil!E14</f>
        <v>16</v>
      </c>
      <c r="F16" s="56">
        <f>Brazil!F14</f>
        <v>15</v>
      </c>
      <c r="G16" s="56">
        <f>Brazil!G14</f>
        <v>15</v>
      </c>
      <c r="H16" s="56">
        <f>Brazil!H14</f>
        <v>14</v>
      </c>
      <c r="I16" s="56">
        <f>Brazil!I14</f>
        <v>13</v>
      </c>
      <c r="J16" s="56">
        <f>Brazil!J14</f>
        <v>14</v>
      </c>
      <c r="K16" s="56">
        <f>Brazil!K14</f>
        <v>14</v>
      </c>
      <c r="L16" s="56">
        <f>Brazil!L14</f>
        <v>13</v>
      </c>
      <c r="M16" s="56">
        <f>Brazil!M14</f>
        <v>12</v>
      </c>
      <c r="N16" s="56">
        <f>Brazil!N14</f>
        <v>11</v>
      </c>
      <c r="O16" s="56">
        <f>Brazil!O14</f>
        <v>10</v>
      </c>
      <c r="P16" s="56">
        <f>Brazil!P14</f>
        <v>11</v>
      </c>
      <c r="Q16" s="56">
        <f>Brazil!Q14</f>
        <v>12</v>
      </c>
      <c r="R16" s="56">
        <f>Brazil!R14</f>
        <v>13</v>
      </c>
      <c r="S16" s="56">
        <f>Brazil!S14</f>
        <v>12</v>
      </c>
      <c r="T16" s="56">
        <f>Brazil!T14</f>
        <v>13</v>
      </c>
      <c r="U16" s="56">
        <f>Brazil!U14</f>
        <v>14</v>
      </c>
      <c r="V16" s="56">
        <f>Brazil!V14</f>
        <v>15</v>
      </c>
      <c r="W16" s="56">
        <f>Brazil!W14</f>
        <v>4</v>
      </c>
      <c r="X16" s="56">
        <f>Brazil!X14</f>
        <v>3</v>
      </c>
      <c r="Y16" s="56">
        <f>Brazil!Y14</f>
        <v>8</v>
      </c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3">
      <c r="A17" s="46" t="s">
        <v>60</v>
      </c>
      <c r="B17" s="56">
        <f>'South Korea'!B14</f>
        <v>12</v>
      </c>
      <c r="C17" s="56">
        <f>'South Korea'!C14</f>
        <v>12</v>
      </c>
      <c r="D17" s="56">
        <f>'South Korea'!D14</f>
        <v>11</v>
      </c>
      <c r="E17" s="56">
        <f>'South Korea'!E14</f>
        <v>11</v>
      </c>
      <c r="F17" s="56">
        <f>'South Korea'!F14</f>
        <v>11</v>
      </c>
      <c r="G17" s="56">
        <f>'South Korea'!G14</f>
        <v>10</v>
      </c>
      <c r="H17" s="56">
        <f>'South Korea'!H14</f>
        <v>10</v>
      </c>
      <c r="I17" s="56">
        <f>'South Korea'!I14</f>
        <v>10</v>
      </c>
      <c r="J17" s="56">
        <f>'South Korea'!J14</f>
        <v>10</v>
      </c>
      <c r="K17" s="56">
        <f>'South Korea'!K14</f>
        <v>11</v>
      </c>
      <c r="L17" s="56">
        <f>'South Korea'!L14</f>
        <v>10</v>
      </c>
      <c r="M17" s="56">
        <f>'South Korea'!M14</f>
        <v>10</v>
      </c>
      <c r="N17" s="56">
        <f>'South Korea'!N14</f>
        <v>10</v>
      </c>
      <c r="O17" s="56">
        <f>'South Korea'!O14</f>
        <v>9</v>
      </c>
      <c r="P17" s="56">
        <f>'South Korea'!P14</f>
        <v>10</v>
      </c>
      <c r="Q17" s="56">
        <f>'South Korea'!Q14</f>
        <v>13</v>
      </c>
      <c r="R17" s="56">
        <f>'South Korea'!R14</f>
        <v>13</v>
      </c>
      <c r="S17" s="56">
        <f>'South Korea'!S14</f>
        <v>12</v>
      </c>
      <c r="T17" s="56">
        <f>'South Korea'!T14</f>
        <v>13</v>
      </c>
      <c r="U17" s="56">
        <f>'South Korea'!U14</f>
        <v>14</v>
      </c>
      <c r="V17" s="56">
        <f>'South Korea'!V14</f>
        <v>18</v>
      </c>
      <c r="W17" s="56">
        <f>'South Korea'!W14</f>
        <v>5</v>
      </c>
      <c r="X17" s="56">
        <f>'South Korea'!X14</f>
        <v>3</v>
      </c>
      <c r="Y17" s="56">
        <f>'South Korea'!Y14</f>
        <v>7</v>
      </c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3">
      <c r="A18" s="46" t="s">
        <v>28</v>
      </c>
      <c r="B18" s="56">
        <f>Germany!B14</f>
        <v>16</v>
      </c>
      <c r="C18" s="56">
        <f>Germany!C14</f>
        <v>15</v>
      </c>
      <c r="D18" s="56">
        <f>Germany!D14</f>
        <v>14</v>
      </c>
      <c r="E18" s="56">
        <f>Germany!E14</f>
        <v>14</v>
      </c>
      <c r="F18" s="56">
        <f>Germany!F14</f>
        <v>14</v>
      </c>
      <c r="G18" s="56">
        <f>Germany!G14</f>
        <v>13</v>
      </c>
      <c r="H18" s="56">
        <f>Germany!H14</f>
        <v>13</v>
      </c>
      <c r="I18" s="56">
        <f>Germany!I14</f>
        <v>12</v>
      </c>
      <c r="J18" s="56">
        <f>Germany!J14</f>
        <v>13</v>
      </c>
      <c r="K18" s="56">
        <f>Germany!K14</f>
        <v>13</v>
      </c>
      <c r="L18" s="56">
        <f>Germany!L14</f>
        <v>13</v>
      </c>
      <c r="M18" s="56">
        <f>Germany!M14</f>
        <v>13</v>
      </c>
      <c r="N18" s="56">
        <f>Germany!N14</f>
        <v>12</v>
      </c>
      <c r="O18" s="56">
        <f>Germany!O14</f>
        <v>11</v>
      </c>
      <c r="P18" s="56">
        <f>Germany!P14</f>
        <v>12</v>
      </c>
      <c r="Q18" s="56">
        <f>Germany!Q14</f>
        <v>14</v>
      </c>
      <c r="R18" s="56">
        <f>Germany!R14</f>
        <v>16</v>
      </c>
      <c r="S18" s="56">
        <f>Germany!S14</f>
        <v>15</v>
      </c>
      <c r="T18" s="56">
        <f>Germany!T14</f>
        <v>16</v>
      </c>
      <c r="U18" s="56">
        <f>Germany!U14</f>
        <v>16</v>
      </c>
      <c r="V18" s="56">
        <f>Germany!V14</f>
        <v>16</v>
      </c>
      <c r="W18" s="56">
        <f>Germany!W14</f>
        <v>4</v>
      </c>
      <c r="X18" s="56">
        <f>Germany!X14</f>
        <v>2</v>
      </c>
      <c r="Y18" s="56">
        <f>Germany!Y14</f>
        <v>6</v>
      </c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3">
      <c r="A19" s="46" t="s">
        <v>73</v>
      </c>
      <c r="B19" s="56">
        <f>Spain!B14</f>
        <v>13</v>
      </c>
      <c r="C19" s="56">
        <f>Spain!C14</f>
        <v>12</v>
      </c>
      <c r="D19" s="56">
        <f>Spain!D14</f>
        <v>12</v>
      </c>
      <c r="E19" s="56">
        <f>Spain!E14</f>
        <v>11</v>
      </c>
      <c r="F19" s="56">
        <f>Spain!F14</f>
        <v>10</v>
      </c>
      <c r="G19" s="56">
        <f>Spain!G14</f>
        <v>10</v>
      </c>
      <c r="H19" s="56">
        <f>Spain!H14</f>
        <v>9</v>
      </c>
      <c r="I19" s="56">
        <f>Spain!I14</f>
        <v>9</v>
      </c>
      <c r="J19" s="56">
        <f>Spain!J14</f>
        <v>9</v>
      </c>
      <c r="K19" s="56">
        <f>Spain!K14</f>
        <v>9</v>
      </c>
      <c r="L19" s="56">
        <f>Spain!L14</f>
        <v>8</v>
      </c>
      <c r="M19" s="56">
        <f>Spain!M14</f>
        <v>8</v>
      </c>
      <c r="N19" s="56">
        <f>Spain!N14</f>
        <v>7</v>
      </c>
      <c r="O19" s="56">
        <f>Spain!O14</f>
        <v>7</v>
      </c>
      <c r="P19" s="56">
        <f>Spain!P14</f>
        <v>7</v>
      </c>
      <c r="Q19" s="56">
        <f>Spain!Q14</f>
        <v>8</v>
      </c>
      <c r="R19" s="56">
        <f>Spain!R14</f>
        <v>8</v>
      </c>
      <c r="S19" s="56">
        <f>Spain!S14</f>
        <v>8</v>
      </c>
      <c r="T19" s="56">
        <f>Spain!T14</f>
        <v>8</v>
      </c>
      <c r="U19" s="56">
        <f>Spain!U14</f>
        <v>10</v>
      </c>
      <c r="V19" s="56">
        <f>Spain!V14</f>
        <v>12</v>
      </c>
      <c r="W19" s="56">
        <f>Spain!W14</f>
        <v>3</v>
      </c>
      <c r="X19" s="56">
        <f>Spain!X14</f>
        <v>2</v>
      </c>
      <c r="Y19" s="56">
        <f>Spain!Y14</f>
        <v>5</v>
      </c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3">
      <c r="A20" s="46" t="s">
        <v>27</v>
      </c>
      <c r="B20" s="56">
        <f>France!B14</f>
        <v>10</v>
      </c>
      <c r="C20" s="56">
        <f>France!C14</f>
        <v>10</v>
      </c>
      <c r="D20" s="56">
        <f>France!D14</f>
        <v>9</v>
      </c>
      <c r="E20" s="56">
        <f>France!E14</f>
        <v>9</v>
      </c>
      <c r="F20" s="56">
        <f>France!F14</f>
        <v>9</v>
      </c>
      <c r="G20" s="56">
        <f>France!G14</f>
        <v>9</v>
      </c>
      <c r="H20" s="56">
        <f>France!H14</f>
        <v>9</v>
      </c>
      <c r="I20" s="56">
        <f>France!I14</f>
        <v>8</v>
      </c>
      <c r="J20" s="56">
        <f>France!J14</f>
        <v>9</v>
      </c>
      <c r="K20" s="56">
        <f>France!K14</f>
        <v>9</v>
      </c>
      <c r="L20" s="56">
        <f>France!L14</f>
        <v>9</v>
      </c>
      <c r="M20" s="56">
        <f>France!M14</f>
        <v>9</v>
      </c>
      <c r="N20" s="56">
        <f>France!N14</f>
        <v>8</v>
      </c>
      <c r="O20" s="56">
        <f>France!O14</f>
        <v>8</v>
      </c>
      <c r="P20" s="56">
        <f>France!P14</f>
        <v>9</v>
      </c>
      <c r="Q20" s="56">
        <f>France!Q14</f>
        <v>11</v>
      </c>
      <c r="R20" s="56">
        <f>France!R14</f>
        <v>12</v>
      </c>
      <c r="S20" s="56">
        <f>France!S14</f>
        <v>11</v>
      </c>
      <c r="T20" s="56">
        <f>France!T14</f>
        <v>12</v>
      </c>
      <c r="U20" s="56">
        <f>France!U14</f>
        <v>12</v>
      </c>
      <c r="V20" s="56">
        <f>France!V14</f>
        <v>12</v>
      </c>
      <c r="W20" s="56">
        <f>France!W14</f>
        <v>3</v>
      </c>
      <c r="X20" s="56">
        <f>France!X14</f>
        <v>2</v>
      </c>
      <c r="Y20" s="56">
        <f>France!Y14</f>
        <v>4</v>
      </c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3">
      <c r="A21" s="46" t="s">
        <v>86</v>
      </c>
      <c r="B21" s="56">
        <f>Philippines!B14</f>
        <v>5</v>
      </c>
      <c r="C21" s="56">
        <f>Philippines!C14</f>
        <v>5</v>
      </c>
      <c r="D21" s="56">
        <f>Philippines!D14</f>
        <v>5</v>
      </c>
      <c r="E21" s="56">
        <f>Philippines!E14</f>
        <v>5</v>
      </c>
      <c r="F21" s="56">
        <f>Philippines!F14</f>
        <v>5</v>
      </c>
      <c r="G21" s="56">
        <f>Philippines!G14</f>
        <v>5</v>
      </c>
      <c r="H21" s="56">
        <f>Philippines!H14</f>
        <v>5</v>
      </c>
      <c r="I21" s="56">
        <f>Philippines!I14</f>
        <v>5</v>
      </c>
      <c r="J21" s="56">
        <f>Philippines!J14</f>
        <v>5</v>
      </c>
      <c r="K21" s="56">
        <f>Philippines!K14</f>
        <v>6</v>
      </c>
      <c r="L21" s="56">
        <f>Philippines!L14</f>
        <v>6</v>
      </c>
      <c r="M21" s="56">
        <f>Philippines!M14</f>
        <v>6</v>
      </c>
      <c r="N21" s="56">
        <f>Philippines!N14</f>
        <v>5</v>
      </c>
      <c r="O21" s="56">
        <f>Philippines!O14</f>
        <v>5</v>
      </c>
      <c r="P21" s="56">
        <f>Philippines!P14</f>
        <v>5</v>
      </c>
      <c r="Q21" s="56">
        <f>Philippines!Q14</f>
        <v>6</v>
      </c>
      <c r="R21" s="56">
        <f>Philippines!R14</f>
        <v>7</v>
      </c>
      <c r="S21" s="56">
        <f>Philippines!S14</f>
        <v>9</v>
      </c>
      <c r="T21" s="56">
        <f>Philippines!T14</f>
        <v>10</v>
      </c>
      <c r="U21" s="56">
        <f>Philippines!U14</f>
        <v>11</v>
      </c>
      <c r="V21" s="56">
        <f>Philippines!V14</f>
        <v>12</v>
      </c>
      <c r="W21" s="56">
        <f>Philippines!W14</f>
        <v>3</v>
      </c>
      <c r="X21" s="56">
        <f>Philippines!X14</f>
        <v>2</v>
      </c>
      <c r="Y21" s="56">
        <f>Philippines!Y14</f>
        <v>4</v>
      </c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3">
      <c r="A22" s="46" t="s">
        <v>74</v>
      </c>
      <c r="B22" s="56">
        <f>Switzerland!B14</f>
        <v>9</v>
      </c>
      <c r="C22" s="56">
        <f>Switzerland!C14</f>
        <v>9</v>
      </c>
      <c r="D22" s="56">
        <f>Switzerland!D14</f>
        <v>8</v>
      </c>
      <c r="E22" s="56">
        <f>Switzerland!E14</f>
        <v>8</v>
      </c>
      <c r="F22" s="56">
        <f>Switzerland!F14</f>
        <v>8</v>
      </c>
      <c r="G22" s="56">
        <f>Switzerland!G14</f>
        <v>8</v>
      </c>
      <c r="H22" s="56">
        <f>Switzerland!H14</f>
        <v>7</v>
      </c>
      <c r="I22" s="56">
        <f>Switzerland!I14</f>
        <v>7</v>
      </c>
      <c r="J22" s="56">
        <f>Switzerland!J14</f>
        <v>8</v>
      </c>
      <c r="K22" s="56">
        <f>Switzerland!K14</f>
        <v>8</v>
      </c>
      <c r="L22" s="56">
        <f>Switzerland!L14</f>
        <v>8</v>
      </c>
      <c r="M22" s="56">
        <f>Switzerland!M14</f>
        <v>8</v>
      </c>
      <c r="N22" s="56">
        <f>Switzerland!N14</f>
        <v>7</v>
      </c>
      <c r="O22" s="56">
        <f>Switzerland!O14</f>
        <v>7</v>
      </c>
      <c r="P22" s="56">
        <f>Switzerland!P14</f>
        <v>8</v>
      </c>
      <c r="Q22" s="56">
        <f>Switzerland!Q14</f>
        <v>9</v>
      </c>
      <c r="R22" s="56">
        <f>Switzerland!R14</f>
        <v>10</v>
      </c>
      <c r="S22" s="56">
        <f>Switzerland!S14</f>
        <v>9</v>
      </c>
      <c r="T22" s="56">
        <f>Switzerland!T14</f>
        <v>9</v>
      </c>
      <c r="U22" s="56">
        <f>Switzerland!U14</f>
        <v>9</v>
      </c>
      <c r="V22" s="56">
        <f>Switzerland!V14</f>
        <v>9</v>
      </c>
      <c r="W22" s="56">
        <f>Switzerland!W14</f>
        <v>2</v>
      </c>
      <c r="X22" s="56">
        <f>Switzerland!X14</f>
        <v>1</v>
      </c>
      <c r="Y22" s="56">
        <f>Switzerland!Y14</f>
        <v>3</v>
      </c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3">
      <c r="A23" s="46" t="s">
        <v>57</v>
      </c>
      <c r="B23" s="56">
        <f>Singapore!B14</f>
        <v>2</v>
      </c>
      <c r="C23" s="56">
        <f>Singapore!C14</f>
        <v>2</v>
      </c>
      <c r="D23" s="56">
        <f>Singapore!D14</f>
        <v>2</v>
      </c>
      <c r="E23" s="56">
        <f>Singapore!E14</f>
        <v>2</v>
      </c>
      <c r="F23" s="56">
        <f>Singapore!F14</f>
        <v>2</v>
      </c>
      <c r="G23" s="56">
        <f>Singapore!G14</f>
        <v>2</v>
      </c>
      <c r="H23" s="56">
        <f>Singapore!H14</f>
        <v>2</v>
      </c>
      <c r="I23" s="56">
        <f>Singapore!I14</f>
        <v>2</v>
      </c>
      <c r="J23" s="56">
        <f>Singapore!J14</f>
        <v>2</v>
      </c>
      <c r="K23" s="56">
        <f>Singapore!K14</f>
        <v>2</v>
      </c>
      <c r="L23" s="56">
        <f>Singapore!L14</f>
        <v>2</v>
      </c>
      <c r="M23" s="56">
        <f>Singapore!M14</f>
        <v>2</v>
      </c>
      <c r="N23" s="56">
        <f>Singapore!N14</f>
        <v>2</v>
      </c>
      <c r="O23" s="56">
        <f>Singapore!O14</f>
        <v>2</v>
      </c>
      <c r="P23" s="56">
        <f>Singapore!P14</f>
        <v>2</v>
      </c>
      <c r="Q23" s="56">
        <f>Singapore!Q14</f>
        <v>3</v>
      </c>
      <c r="R23" s="56">
        <f>Singapore!R14</f>
        <v>4</v>
      </c>
      <c r="S23" s="56">
        <f>Singapore!S14</f>
        <v>5</v>
      </c>
      <c r="T23" s="56">
        <f>Singapore!T14</f>
        <v>6</v>
      </c>
      <c r="U23" s="56">
        <f>Singapore!U14</f>
        <v>6</v>
      </c>
      <c r="V23" s="56">
        <f>Singapore!V14</f>
        <v>6</v>
      </c>
      <c r="W23" s="56">
        <f>Singapore!W14</f>
        <v>1</v>
      </c>
      <c r="X23" s="56">
        <f>Singapore!X14</f>
        <v>1</v>
      </c>
      <c r="Y23" s="56">
        <f>Singapore!Y14</f>
        <v>3</v>
      </c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3">
      <c r="A24" s="46" t="s">
        <v>59</v>
      </c>
      <c r="B24" s="56">
        <f>'South Africa'!B14</f>
        <v>1</v>
      </c>
      <c r="C24" s="56">
        <f>'South Africa'!C14</f>
        <v>1</v>
      </c>
      <c r="D24" s="56">
        <f>'South Africa'!D14</f>
        <v>1</v>
      </c>
      <c r="E24" s="56">
        <f>'South Africa'!E14</f>
        <v>1</v>
      </c>
      <c r="F24" s="56">
        <f>'South Africa'!F14</f>
        <v>1</v>
      </c>
      <c r="G24" s="56">
        <f>'South Africa'!G14</f>
        <v>1</v>
      </c>
      <c r="H24" s="56">
        <f>'South Africa'!H14</f>
        <v>1</v>
      </c>
      <c r="I24" s="56">
        <f>'South Africa'!I14</f>
        <v>1</v>
      </c>
      <c r="J24" s="56">
        <f>'South Africa'!J14</f>
        <v>1</v>
      </c>
      <c r="K24" s="56">
        <f>'South Africa'!K14</f>
        <v>1</v>
      </c>
      <c r="L24" s="56">
        <f>'South Africa'!L14</f>
        <v>1</v>
      </c>
      <c r="M24" s="56">
        <f>'South Africa'!M14</f>
        <v>1</v>
      </c>
      <c r="N24" s="56">
        <f>'South Africa'!N14</f>
        <v>1</v>
      </c>
      <c r="O24" s="56">
        <f>'South Africa'!O14</f>
        <v>1</v>
      </c>
      <c r="P24" s="56">
        <f>'South Africa'!P14</f>
        <v>1</v>
      </c>
      <c r="Q24" s="56">
        <f>'South Africa'!Q14</f>
        <v>1</v>
      </c>
      <c r="R24" s="56">
        <f>'South Africa'!R14</f>
        <v>1</v>
      </c>
      <c r="S24" s="56">
        <f>'South Africa'!S14</f>
        <v>1</v>
      </c>
      <c r="T24" s="56">
        <f>'South Africa'!T14</f>
        <v>1</v>
      </c>
      <c r="U24" s="56">
        <f>'South Africa'!U14</f>
        <v>1</v>
      </c>
      <c r="V24" s="56">
        <f>'South Africa'!V14</f>
        <v>1</v>
      </c>
      <c r="W24" s="56" t="str">
        <f>'South Africa'!W14</f>
        <v>(*)</v>
      </c>
      <c r="X24" s="56">
        <f>'South Africa'!X14</f>
        <v>1</v>
      </c>
      <c r="Y24" s="56">
        <f>'South Africa'!Y14</f>
        <v>3</v>
      </c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3">
      <c r="A25" s="46" t="s">
        <v>51</v>
      </c>
      <c r="B25" s="56">
        <f>Italy!B14</f>
        <v>19</v>
      </c>
      <c r="C25" s="56">
        <f>Italy!C14</f>
        <v>18</v>
      </c>
      <c r="D25" s="56">
        <f>Italy!D14</f>
        <v>17</v>
      </c>
      <c r="E25" s="56">
        <f>Italy!E14</f>
        <v>16</v>
      </c>
      <c r="F25" s="56">
        <f>Italy!F14</f>
        <v>15</v>
      </c>
      <c r="G25" s="56">
        <f>Italy!G14</f>
        <v>14</v>
      </c>
      <c r="H25" s="56">
        <f>Italy!H14</f>
        <v>14</v>
      </c>
      <c r="I25" s="56">
        <f>Italy!I14</f>
        <v>13</v>
      </c>
      <c r="J25" s="56">
        <f>Italy!J14</f>
        <v>14</v>
      </c>
      <c r="K25" s="56">
        <f>Italy!K14</f>
        <v>14</v>
      </c>
      <c r="L25" s="56">
        <f>Italy!L14</f>
        <v>13</v>
      </c>
      <c r="M25" s="56">
        <f>Italy!M14</f>
        <v>13</v>
      </c>
      <c r="N25" s="56">
        <f>Italy!N14</f>
        <v>11</v>
      </c>
      <c r="O25" s="56">
        <f>Italy!O14</f>
        <v>11</v>
      </c>
      <c r="P25" s="56">
        <f>Italy!P14</f>
        <v>11</v>
      </c>
      <c r="Q25" s="56">
        <f>Italy!Q14</f>
        <v>13</v>
      </c>
      <c r="R25" s="56">
        <f>Italy!R14</f>
        <v>14</v>
      </c>
      <c r="S25" s="56">
        <f>Italy!S14</f>
        <v>13</v>
      </c>
      <c r="T25" s="56">
        <f>Italy!T14</f>
        <v>12</v>
      </c>
      <c r="U25" s="56">
        <f>Italy!U14</f>
        <v>10</v>
      </c>
      <c r="V25" s="56">
        <f>Italy!V14</f>
        <v>9</v>
      </c>
      <c r="W25" s="56">
        <f>Italy!W14</f>
        <v>2</v>
      </c>
      <c r="X25" s="56">
        <f>Italy!X14</f>
        <v>1</v>
      </c>
      <c r="Y25" s="56">
        <f>Italy!Y14</f>
        <v>2</v>
      </c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3">
      <c r="A26" s="46" t="s">
        <v>61</v>
      </c>
      <c r="B26" s="56">
        <f>Taiwan!B14</f>
        <v>4</v>
      </c>
      <c r="C26" s="56">
        <f>Taiwan!C14</f>
        <v>4</v>
      </c>
      <c r="D26" s="56">
        <f>Taiwan!D14</f>
        <v>4</v>
      </c>
      <c r="E26" s="56">
        <f>Taiwan!E14</f>
        <v>4</v>
      </c>
      <c r="F26" s="56">
        <f>Taiwan!F14</f>
        <v>4</v>
      </c>
      <c r="G26" s="56">
        <f>Taiwan!G14</f>
        <v>4</v>
      </c>
      <c r="H26" s="56">
        <f>Taiwan!H14</f>
        <v>4</v>
      </c>
      <c r="I26" s="56">
        <f>Taiwan!I14</f>
        <v>4</v>
      </c>
      <c r="J26" s="56">
        <f>Taiwan!J14</f>
        <v>5</v>
      </c>
      <c r="K26" s="56">
        <f>Taiwan!K14</f>
        <v>5</v>
      </c>
      <c r="L26" s="56">
        <f>Taiwan!L14</f>
        <v>5</v>
      </c>
      <c r="M26" s="56">
        <f>Taiwan!M14</f>
        <v>5</v>
      </c>
      <c r="N26" s="56">
        <f>Taiwan!N14</f>
        <v>5</v>
      </c>
      <c r="O26" s="56">
        <f>Taiwan!O14</f>
        <v>5</v>
      </c>
      <c r="P26" s="56">
        <f>Taiwan!P14</f>
        <v>6</v>
      </c>
      <c r="Q26" s="56">
        <f>Taiwan!Q14</f>
        <v>7</v>
      </c>
      <c r="R26" s="56">
        <f>Taiwan!R14</f>
        <v>8</v>
      </c>
      <c r="S26" s="56">
        <f>Taiwan!S14</f>
        <v>6</v>
      </c>
      <c r="T26" s="56">
        <f>Taiwan!T14</f>
        <v>6</v>
      </c>
      <c r="U26" s="56">
        <f>Taiwan!U14</f>
        <v>7</v>
      </c>
      <c r="V26" s="56">
        <f>Taiwan!V14</f>
        <v>7</v>
      </c>
      <c r="W26" s="56">
        <f>Taiwan!W14</f>
        <v>2</v>
      </c>
      <c r="X26" s="56">
        <f>Taiwan!X14</f>
        <v>1</v>
      </c>
      <c r="Y26" s="56">
        <f>Taiwan!Y14</f>
        <v>2</v>
      </c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3">
      <c r="A27" s="46" t="s">
        <v>41</v>
      </c>
      <c r="B27" s="56">
        <f>Argentina!B14</f>
        <v>5</v>
      </c>
      <c r="C27" s="56">
        <f>Argentina!C14</f>
        <v>5</v>
      </c>
      <c r="D27" s="56">
        <f>Argentina!D14</f>
        <v>5</v>
      </c>
      <c r="E27" s="56">
        <f>Argentina!E14</f>
        <v>4</v>
      </c>
      <c r="F27" s="56">
        <f>Argentina!F14</f>
        <v>4</v>
      </c>
      <c r="G27" s="56">
        <f>Argentina!G14</f>
        <v>4</v>
      </c>
      <c r="H27" s="56">
        <f>Argentina!H14</f>
        <v>4</v>
      </c>
      <c r="I27" s="56">
        <f>Argentina!I14</f>
        <v>4</v>
      </c>
      <c r="J27" s="56">
        <f>Argentina!J14</f>
        <v>4</v>
      </c>
      <c r="K27" s="56">
        <f>Argentina!K14</f>
        <v>4</v>
      </c>
      <c r="L27" s="56">
        <f>Argentina!L14</f>
        <v>4</v>
      </c>
      <c r="M27" s="56">
        <f>Argentina!M14</f>
        <v>4</v>
      </c>
      <c r="N27" s="56">
        <f>Argentina!N14</f>
        <v>3</v>
      </c>
      <c r="O27" s="56">
        <f>Argentina!O14</f>
        <v>3</v>
      </c>
      <c r="P27" s="56">
        <f>Argentina!P14</f>
        <v>4</v>
      </c>
      <c r="Q27" s="56">
        <f>Argentina!Q14</f>
        <v>4</v>
      </c>
      <c r="R27" s="56">
        <f>Argentina!R14</f>
        <v>5</v>
      </c>
      <c r="S27" s="56">
        <f>Argentina!S14</f>
        <v>5</v>
      </c>
      <c r="T27" s="56">
        <f>Argentina!T14</f>
        <v>5</v>
      </c>
      <c r="U27" s="56">
        <f>Argentina!U14</f>
        <v>5</v>
      </c>
      <c r="V27" s="56">
        <f>Argentina!V14</f>
        <v>5</v>
      </c>
      <c r="W27" s="56">
        <f>Argentina!W14</f>
        <v>1</v>
      </c>
      <c r="X27" s="56">
        <f>Argentina!X14</f>
        <v>1</v>
      </c>
      <c r="Y27" s="56">
        <f>Argentina!Y14</f>
        <v>2</v>
      </c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3">
      <c r="A28" s="46" t="s">
        <v>56</v>
      </c>
      <c r="B28" s="56">
        <f>Netherlands!B14</f>
        <v>15</v>
      </c>
      <c r="C28" s="56">
        <f>Netherlands!C14</f>
        <v>14</v>
      </c>
      <c r="D28" s="56">
        <f>Netherlands!D14</f>
        <v>13</v>
      </c>
      <c r="E28" s="56">
        <f>Netherlands!E14</f>
        <v>13</v>
      </c>
      <c r="F28" s="56">
        <f>Netherlands!F14</f>
        <v>12</v>
      </c>
      <c r="G28" s="56">
        <f>Netherlands!G14</f>
        <v>11</v>
      </c>
      <c r="H28" s="56">
        <f>Netherlands!H14</f>
        <v>10</v>
      </c>
      <c r="I28" s="56">
        <f>Netherlands!I14</f>
        <v>10</v>
      </c>
      <c r="J28" s="56">
        <f>Netherlands!J14</f>
        <v>10</v>
      </c>
      <c r="K28" s="56">
        <f>Netherlands!K14</f>
        <v>10</v>
      </c>
      <c r="L28" s="56">
        <f>Netherlands!L14</f>
        <v>9</v>
      </c>
      <c r="M28" s="56">
        <f>Netherlands!M14</f>
        <v>8</v>
      </c>
      <c r="N28" s="56">
        <f>Netherlands!N14</f>
        <v>7</v>
      </c>
      <c r="O28" s="56">
        <f>Netherlands!O14</f>
        <v>6</v>
      </c>
      <c r="P28" s="56">
        <f>Netherlands!P14</f>
        <v>6</v>
      </c>
      <c r="Q28" s="56">
        <f>Netherlands!Q14</f>
        <v>7</v>
      </c>
      <c r="R28" s="56">
        <f>Netherlands!R14</f>
        <v>6</v>
      </c>
      <c r="S28" s="56">
        <f>Netherlands!S14</f>
        <v>5</v>
      </c>
      <c r="T28" s="56">
        <f>Netherlands!T14</f>
        <v>5</v>
      </c>
      <c r="U28" s="56">
        <f>Netherlands!U14</f>
        <v>5</v>
      </c>
      <c r="V28" s="56">
        <f>Netherlands!V14</f>
        <v>5</v>
      </c>
      <c r="W28" s="56">
        <f>Netherlands!W14</f>
        <v>1</v>
      </c>
      <c r="X28" s="56">
        <f>Netherlands!X14</f>
        <v>1</v>
      </c>
      <c r="Y28" s="56">
        <f>Netherlands!Y14</f>
        <v>2</v>
      </c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3">
      <c r="A29" s="46" t="s">
        <v>49</v>
      </c>
      <c r="B29" s="56">
        <f>'Hong Kong'!B14</f>
        <v>4</v>
      </c>
      <c r="C29" s="56">
        <f>'Hong Kong'!C14</f>
        <v>4</v>
      </c>
      <c r="D29" s="56">
        <f>'Hong Kong'!D14</f>
        <v>4</v>
      </c>
      <c r="E29" s="56">
        <f>'Hong Kong'!E14</f>
        <v>4</v>
      </c>
      <c r="F29" s="56">
        <f>'Hong Kong'!F14</f>
        <v>3</v>
      </c>
      <c r="G29" s="56">
        <f>'Hong Kong'!G14</f>
        <v>3</v>
      </c>
      <c r="H29" s="56">
        <f>'Hong Kong'!H14</f>
        <v>3</v>
      </c>
      <c r="I29" s="56">
        <f>'Hong Kong'!I14</f>
        <v>3</v>
      </c>
      <c r="J29" s="56">
        <f>'Hong Kong'!J14</f>
        <v>3</v>
      </c>
      <c r="K29" s="56">
        <f>'Hong Kong'!K14</f>
        <v>3</v>
      </c>
      <c r="L29" s="56">
        <f>'Hong Kong'!L14</f>
        <v>3</v>
      </c>
      <c r="M29" s="56">
        <f>'Hong Kong'!M14</f>
        <v>3</v>
      </c>
      <c r="N29" s="56">
        <f>'Hong Kong'!N14</f>
        <v>3</v>
      </c>
      <c r="O29" s="56">
        <f>'Hong Kong'!O14</f>
        <v>3</v>
      </c>
      <c r="P29" s="56">
        <f>'Hong Kong'!P14</f>
        <v>3</v>
      </c>
      <c r="Q29" s="56">
        <f>'Hong Kong'!Q14</f>
        <v>3</v>
      </c>
      <c r="R29" s="56">
        <f>'Hong Kong'!R14</f>
        <v>3</v>
      </c>
      <c r="S29" s="56">
        <f>'Hong Kong'!S14</f>
        <v>3</v>
      </c>
      <c r="T29" s="56">
        <f>'Hong Kong'!T14</f>
        <v>4</v>
      </c>
      <c r="U29" s="56">
        <f>'Hong Kong'!U14</f>
        <v>4</v>
      </c>
      <c r="V29" s="56">
        <f>'Hong Kong'!V14</f>
        <v>4</v>
      </c>
      <c r="W29" s="56">
        <f>'Hong Kong'!W14</f>
        <v>1</v>
      </c>
      <c r="X29" s="56">
        <f>'Hong Kong'!X14</f>
        <v>1</v>
      </c>
      <c r="Y29" s="56">
        <f>'Hong Kong'!Y14</f>
        <v>2</v>
      </c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3">
      <c r="A30" s="46" t="s">
        <v>72</v>
      </c>
      <c r="B30" s="56">
        <f>Norway!B14</f>
        <v>3</v>
      </c>
      <c r="C30" s="56">
        <f>Norway!C14</f>
        <v>3</v>
      </c>
      <c r="D30" s="56">
        <f>Norway!D14</f>
        <v>3</v>
      </c>
      <c r="E30" s="56">
        <f>Norway!E14</f>
        <v>3</v>
      </c>
      <c r="F30" s="56">
        <f>Norway!F14</f>
        <v>3</v>
      </c>
      <c r="G30" s="56">
        <f>Norway!G14</f>
        <v>3</v>
      </c>
      <c r="H30" s="56">
        <f>Norway!H14</f>
        <v>3</v>
      </c>
      <c r="I30" s="56">
        <f>Norway!I14</f>
        <v>3</v>
      </c>
      <c r="J30" s="56">
        <f>Norway!J14</f>
        <v>4</v>
      </c>
      <c r="K30" s="56">
        <f>Norway!K14</f>
        <v>4</v>
      </c>
      <c r="L30" s="56">
        <f>Norway!L14</f>
        <v>4</v>
      </c>
      <c r="M30" s="56">
        <f>Norway!M14</f>
        <v>4</v>
      </c>
      <c r="N30" s="56">
        <f>Norway!N14</f>
        <v>3</v>
      </c>
      <c r="O30" s="56">
        <f>Norway!O14</f>
        <v>4</v>
      </c>
      <c r="P30" s="56">
        <f>Norway!P14</f>
        <v>4</v>
      </c>
      <c r="Q30" s="56">
        <f>Norway!Q14</f>
        <v>5</v>
      </c>
      <c r="R30" s="56">
        <f>Norway!R14</f>
        <v>6</v>
      </c>
      <c r="S30" s="56">
        <f>Norway!S14</f>
        <v>7</v>
      </c>
      <c r="T30" s="56">
        <f>Norway!T14</f>
        <v>7</v>
      </c>
      <c r="U30" s="56">
        <f>Norway!U14</f>
        <v>6</v>
      </c>
      <c r="V30" s="56">
        <f>Norway!V14</f>
        <v>6</v>
      </c>
      <c r="W30" s="56">
        <f>Norway!W14</f>
        <v>1</v>
      </c>
      <c r="X30" s="56">
        <f>Norway!X14</f>
        <v>1</v>
      </c>
      <c r="Y30" s="56">
        <f>Norway!Y14</f>
        <v>1</v>
      </c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3">
      <c r="A31" s="46" t="s">
        <v>76</v>
      </c>
      <c r="B31" s="56">
        <f>Bermuda!B14</f>
        <v>2</v>
      </c>
      <c r="C31" s="56">
        <f>Bermuda!C14</f>
        <v>2</v>
      </c>
      <c r="D31" s="56">
        <f>Bermuda!D14</f>
        <v>2</v>
      </c>
      <c r="E31" s="56">
        <f>Bermuda!E14</f>
        <v>2</v>
      </c>
      <c r="F31" s="56">
        <f>Bermuda!F14</f>
        <v>2</v>
      </c>
      <c r="G31" s="56">
        <f>Bermuda!G14</f>
        <v>2</v>
      </c>
      <c r="H31" s="56">
        <f>Bermuda!H14</f>
        <v>2</v>
      </c>
      <c r="I31" s="56">
        <f>Bermuda!I14</f>
        <v>2</v>
      </c>
      <c r="J31" s="56">
        <f>Bermuda!J14</f>
        <v>2</v>
      </c>
      <c r="K31" s="56">
        <f>Bermuda!K14</f>
        <v>2</v>
      </c>
      <c r="L31" s="56">
        <f>Bermuda!L14</f>
        <v>2</v>
      </c>
      <c r="M31" s="56">
        <f>Bermuda!M14</f>
        <v>2</v>
      </c>
      <c r="N31" s="56">
        <f>Bermuda!N14</f>
        <v>2</v>
      </c>
      <c r="O31" s="56">
        <f>Bermuda!O14</f>
        <v>2</v>
      </c>
      <c r="P31" s="56">
        <f>Bermuda!P14</f>
        <v>1</v>
      </c>
      <c r="Q31" s="56">
        <f>Bermuda!Q14</f>
        <v>2</v>
      </c>
      <c r="R31" s="56">
        <f>Bermuda!R14</f>
        <v>2</v>
      </c>
      <c r="S31" s="56">
        <f>Bermuda!S14</f>
        <v>2</v>
      </c>
      <c r="T31" s="56">
        <f>Bermuda!T14</f>
        <v>3</v>
      </c>
      <c r="U31" s="56">
        <f>Bermuda!U14</f>
        <v>3</v>
      </c>
      <c r="V31" s="56">
        <f>Bermuda!V14</f>
        <v>3</v>
      </c>
      <c r="W31" s="56">
        <f>Bermuda!W14</f>
        <v>1</v>
      </c>
      <c r="X31" s="56">
        <f>Bermuda!X14</f>
        <v>1</v>
      </c>
      <c r="Y31" s="56">
        <f>Bermuda!Y14</f>
        <v>1</v>
      </c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3">
      <c r="A32" s="46" t="s">
        <v>92</v>
      </c>
      <c r="B32" s="56">
        <f>Sweden!B14</f>
        <v>3</v>
      </c>
      <c r="C32" s="56">
        <f>Sweden!C14</f>
        <v>3</v>
      </c>
      <c r="D32" s="56">
        <f>Sweden!D14</f>
        <v>3</v>
      </c>
      <c r="E32" s="56">
        <f>Sweden!E14</f>
        <v>3</v>
      </c>
      <c r="F32" s="56">
        <f>Sweden!F14</f>
        <v>3</v>
      </c>
      <c r="G32" s="56">
        <f>Sweden!G14</f>
        <v>3</v>
      </c>
      <c r="H32" s="56">
        <f>Sweden!H14</f>
        <v>3</v>
      </c>
      <c r="I32" s="56">
        <f>Sweden!I14</f>
        <v>3</v>
      </c>
      <c r="J32" s="56">
        <f>Sweden!J14</f>
        <v>3</v>
      </c>
      <c r="K32" s="56">
        <f>Sweden!K14</f>
        <v>3</v>
      </c>
      <c r="L32" s="56">
        <f>Sweden!L14</f>
        <v>3</v>
      </c>
      <c r="M32" s="56">
        <f>Sweden!M14</f>
        <v>3</v>
      </c>
      <c r="N32" s="56">
        <f>Sweden!N14</f>
        <v>3</v>
      </c>
      <c r="O32" s="56">
        <f>Sweden!O14</f>
        <v>3</v>
      </c>
      <c r="P32" s="56">
        <f>Sweden!P14</f>
        <v>3</v>
      </c>
      <c r="Q32" s="56">
        <f>Sweden!Q14</f>
        <v>4</v>
      </c>
      <c r="R32" s="56">
        <f>Sweden!R14</f>
        <v>5</v>
      </c>
      <c r="S32" s="56">
        <f>Sweden!S14</f>
        <v>4</v>
      </c>
      <c r="T32" s="56">
        <f>Sweden!T14</f>
        <v>4</v>
      </c>
      <c r="U32" s="56">
        <f>Sweden!U14</f>
        <v>4</v>
      </c>
      <c r="V32" s="56">
        <f>Sweden!V14</f>
        <v>4</v>
      </c>
      <c r="W32" s="56">
        <f>Sweden!W14</f>
        <v>1</v>
      </c>
      <c r="X32" s="56" t="str">
        <f>Sweden!X14</f>
        <v>(*)</v>
      </c>
      <c r="Y32" s="56">
        <f>Sweden!Y14</f>
        <v>1</v>
      </c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3">
      <c r="A33" s="46" t="s">
        <v>83</v>
      </c>
      <c r="B33" s="56">
        <f>Indonesia!B14</f>
        <v>2</v>
      </c>
      <c r="C33" s="56">
        <f>Indonesia!C14</f>
        <v>2</v>
      </c>
      <c r="D33" s="56">
        <f>Indonesia!D14</f>
        <v>2</v>
      </c>
      <c r="E33" s="56">
        <f>Indonesia!E14</f>
        <v>2</v>
      </c>
      <c r="F33" s="56">
        <f>Indonesia!F14</f>
        <v>2</v>
      </c>
      <c r="G33" s="56">
        <f>Indonesia!G14</f>
        <v>2</v>
      </c>
      <c r="H33" s="56">
        <f>Indonesia!H14</f>
        <v>2</v>
      </c>
      <c r="I33" s="56">
        <f>Indonesia!I14</f>
        <v>2</v>
      </c>
      <c r="J33" s="56">
        <f>Indonesia!J14</f>
        <v>2</v>
      </c>
      <c r="K33" s="56">
        <f>Indonesia!K14</f>
        <v>2</v>
      </c>
      <c r="L33" s="56">
        <f>Indonesia!L14</f>
        <v>2</v>
      </c>
      <c r="M33" s="56">
        <f>Indonesia!M14</f>
        <v>2</v>
      </c>
      <c r="N33" s="56">
        <f>Indonesia!N14</f>
        <v>2</v>
      </c>
      <c r="O33" s="56">
        <f>Indonesia!O14</f>
        <v>2</v>
      </c>
      <c r="P33" s="56">
        <f>Indonesia!P14</f>
        <v>2</v>
      </c>
      <c r="Q33" s="56">
        <f>Indonesia!Q14</f>
        <v>2</v>
      </c>
      <c r="R33" s="56">
        <f>Indonesia!R14</f>
        <v>2</v>
      </c>
      <c r="S33" s="56">
        <f>Indonesia!S14</f>
        <v>3</v>
      </c>
      <c r="T33" s="56">
        <f>Indonesia!T14</f>
        <v>3</v>
      </c>
      <c r="U33" s="56">
        <f>Indonesia!U14</f>
        <v>3</v>
      </c>
      <c r="V33" s="56">
        <f>Indonesia!V14</f>
        <v>3</v>
      </c>
      <c r="W33" s="56">
        <f>Indonesia!W14</f>
        <v>1</v>
      </c>
      <c r="X33" s="56" t="str">
        <f>Indonesia!X14</f>
        <v>(*)</v>
      </c>
      <c r="Y33" s="56">
        <f>Indonesia!Y14</f>
        <v>1</v>
      </c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3">
      <c r="A34" s="46" t="s">
        <v>87</v>
      </c>
      <c r="B34" s="56">
        <f>Thailand!B14</f>
        <v>2</v>
      </c>
      <c r="C34" s="56">
        <f>Thailand!C14</f>
        <v>2</v>
      </c>
      <c r="D34" s="56">
        <f>Thailand!D14</f>
        <v>2</v>
      </c>
      <c r="E34" s="56">
        <f>Thailand!E14</f>
        <v>2</v>
      </c>
      <c r="F34" s="56">
        <f>Thailand!F14</f>
        <v>2</v>
      </c>
      <c r="G34" s="56">
        <f>Thailand!G14</f>
        <v>2</v>
      </c>
      <c r="H34" s="56">
        <f>Thailand!H14</f>
        <v>2</v>
      </c>
      <c r="I34" s="56">
        <f>Thailand!I14</f>
        <v>2</v>
      </c>
      <c r="J34" s="56">
        <f>Thailand!J14</f>
        <v>2</v>
      </c>
      <c r="K34" s="56">
        <f>Thailand!K14</f>
        <v>2</v>
      </c>
      <c r="L34" s="56">
        <f>Thailand!L14</f>
        <v>2</v>
      </c>
      <c r="M34" s="56">
        <f>Thailand!M14</f>
        <v>2</v>
      </c>
      <c r="N34" s="56">
        <f>Thailand!N14</f>
        <v>2</v>
      </c>
      <c r="O34" s="56">
        <f>Thailand!O14</f>
        <v>2</v>
      </c>
      <c r="P34" s="56">
        <f>Thailand!P14</f>
        <v>2</v>
      </c>
      <c r="Q34" s="56">
        <f>Thailand!Q14</f>
        <v>2</v>
      </c>
      <c r="R34" s="56">
        <f>Thailand!R14</f>
        <v>3</v>
      </c>
      <c r="S34" s="56">
        <f>Thailand!S14</f>
        <v>3</v>
      </c>
      <c r="T34" s="56">
        <f>Thailand!T14</f>
        <v>3</v>
      </c>
      <c r="U34" s="56">
        <f>Thailand!U14</f>
        <v>3</v>
      </c>
      <c r="V34" s="56">
        <f>Thailand!V14</f>
        <v>3</v>
      </c>
      <c r="W34" s="56">
        <f>Thailand!W14</f>
        <v>1</v>
      </c>
      <c r="X34" s="56" t="str">
        <f>Thailand!X14</f>
        <v>(*)</v>
      </c>
      <c r="Y34" s="56">
        <f>Thailand!Y14</f>
        <v>1</v>
      </c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3">
      <c r="A35" s="46" t="s">
        <v>85</v>
      </c>
      <c r="B35" s="56">
        <f>'New Zealand'!B14</f>
        <v>2</v>
      </c>
      <c r="C35" s="56">
        <f>'New Zealand'!C14</f>
        <v>1</v>
      </c>
      <c r="D35" s="56">
        <f>'New Zealand'!D14</f>
        <v>1</v>
      </c>
      <c r="E35" s="56">
        <f>'New Zealand'!E14</f>
        <v>1</v>
      </c>
      <c r="F35" s="56">
        <f>'New Zealand'!F14</f>
        <v>1</v>
      </c>
      <c r="G35" s="56">
        <f>'New Zealand'!G14</f>
        <v>1</v>
      </c>
      <c r="H35" s="56">
        <f>'New Zealand'!H14</f>
        <v>1</v>
      </c>
      <c r="I35" s="56">
        <f>'New Zealand'!I14</f>
        <v>1</v>
      </c>
      <c r="J35" s="56">
        <f>'New Zealand'!J14</f>
        <v>1</v>
      </c>
      <c r="K35" s="56">
        <f>'New Zealand'!K14</f>
        <v>1</v>
      </c>
      <c r="L35" s="56">
        <f>'New Zealand'!L14</f>
        <v>1</v>
      </c>
      <c r="M35" s="56">
        <f>'New Zealand'!M14</f>
        <v>1</v>
      </c>
      <c r="N35" s="56">
        <f>'New Zealand'!N14</f>
        <v>1</v>
      </c>
      <c r="O35" s="56">
        <f>'New Zealand'!O14</f>
        <v>1</v>
      </c>
      <c r="P35" s="56">
        <f>'New Zealand'!P14</f>
        <v>1</v>
      </c>
      <c r="Q35" s="56">
        <f>'New Zealand'!Q14</f>
        <v>2</v>
      </c>
      <c r="R35" s="56">
        <f>'New Zealand'!R14</f>
        <v>2</v>
      </c>
      <c r="S35" s="56">
        <f>'New Zealand'!S14</f>
        <v>2</v>
      </c>
      <c r="T35" s="56">
        <f>'New Zealand'!T14</f>
        <v>2</v>
      </c>
      <c r="U35" s="56">
        <f>'New Zealand'!U14</f>
        <v>2</v>
      </c>
      <c r="V35" s="56">
        <f>'New Zealand'!V14</f>
        <v>2</v>
      </c>
      <c r="W35" s="56">
        <f>'New Zealand'!W14</f>
        <v>1</v>
      </c>
      <c r="X35" s="56" t="str">
        <f>'New Zealand'!X14</f>
        <v>(*)</v>
      </c>
      <c r="Y35" s="56">
        <f>'New Zealand'!Y14</f>
        <v>1</v>
      </c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3">
      <c r="A36" s="46" t="s">
        <v>121</v>
      </c>
      <c r="B36" s="56">
        <f>Belgium!B14</f>
        <v>3</v>
      </c>
      <c r="C36" s="56">
        <f>Belgium!C14</f>
        <v>3</v>
      </c>
      <c r="D36" s="56">
        <f>Belgium!D14</f>
        <v>3</v>
      </c>
      <c r="E36" s="56">
        <f>Belgium!E14</f>
        <v>3</v>
      </c>
      <c r="F36" s="56">
        <f>Belgium!F14</f>
        <v>3</v>
      </c>
      <c r="G36" s="56">
        <f>Belgium!G14</f>
        <v>3</v>
      </c>
      <c r="H36" s="56">
        <f>Belgium!H14</f>
        <v>2</v>
      </c>
      <c r="I36" s="56">
        <f>Belgium!I14</f>
        <v>2</v>
      </c>
      <c r="J36" s="56">
        <f>Belgium!J14</f>
        <v>2</v>
      </c>
      <c r="K36" s="56">
        <f>Belgium!K14</f>
        <v>2</v>
      </c>
      <c r="L36" s="56">
        <f>Belgium!L14</f>
        <v>2</v>
      </c>
      <c r="M36" s="56">
        <f>Belgium!M14</f>
        <v>2</v>
      </c>
      <c r="N36" s="56">
        <f>Belgium!N14</f>
        <v>2</v>
      </c>
      <c r="O36" s="56">
        <f>Belgium!O14</f>
        <v>2</v>
      </c>
      <c r="P36" s="56">
        <f>Belgium!P14</f>
        <v>2</v>
      </c>
      <c r="Q36" s="56">
        <f>Belgium!Q14</f>
        <v>2</v>
      </c>
      <c r="R36" s="56">
        <f>Belgium!R14</f>
        <v>3</v>
      </c>
      <c r="S36" s="56">
        <f>Belgium!S14</f>
        <v>3</v>
      </c>
      <c r="T36" s="56">
        <f>Belgium!T14</f>
        <v>3</v>
      </c>
      <c r="U36" s="56">
        <f>Belgium!U14</f>
        <v>2</v>
      </c>
      <c r="V36" s="56">
        <f>Belgium!V14</f>
        <v>2</v>
      </c>
      <c r="W36" s="56" t="str">
        <f>Belgium!W14</f>
        <v>(*)</v>
      </c>
      <c r="X36" s="56" t="str">
        <f>Belgium!X14</f>
        <v>(*)</v>
      </c>
      <c r="Y36" s="56">
        <f>Belgium!Y14</f>
        <v>1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3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3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3">
      <c r="A39" s="47" t="s">
        <v>53</v>
      </c>
      <c r="B39" s="42">
        <f>'Latin America'!B14</f>
        <v>548</v>
      </c>
      <c r="C39" s="42">
        <f>'Latin America'!C14</f>
        <v>530</v>
      </c>
      <c r="D39" s="42">
        <f>'Latin America'!D14</f>
        <v>515</v>
      </c>
      <c r="E39" s="42">
        <f>'Latin America'!E14</f>
        <v>499</v>
      </c>
      <c r="F39" s="42">
        <f>'Latin America'!F14</f>
        <v>485</v>
      </c>
      <c r="G39" s="42">
        <f>'Latin America'!G14</f>
        <v>473</v>
      </c>
      <c r="H39" s="42">
        <f>'Latin America'!H14</f>
        <v>461</v>
      </c>
      <c r="I39" s="42">
        <f>'Latin America'!I14</f>
        <v>453</v>
      </c>
      <c r="J39" s="42">
        <f>'Latin America'!J14</f>
        <v>473</v>
      </c>
      <c r="K39" s="42">
        <f>'Latin America'!K14</f>
        <v>473</v>
      </c>
      <c r="L39" s="42">
        <f>'Latin America'!L14</f>
        <v>456</v>
      </c>
      <c r="M39" s="42">
        <f>'Latin America'!M14</f>
        <v>439</v>
      </c>
      <c r="N39" s="42">
        <f>'Latin America'!N14</f>
        <v>399</v>
      </c>
      <c r="O39" s="42">
        <f>'Latin America'!O14</f>
        <v>363</v>
      </c>
      <c r="P39" s="42">
        <f>'Latin America'!P14</f>
        <v>340</v>
      </c>
      <c r="Q39" s="42">
        <f>'Latin America'!Q14</f>
        <v>342</v>
      </c>
      <c r="R39" s="42">
        <f>'Latin America'!R14</f>
        <v>348</v>
      </c>
      <c r="S39" s="42">
        <f>'Latin America'!S14</f>
        <v>342</v>
      </c>
      <c r="T39" s="42">
        <f>'Latin America'!T14</f>
        <v>347</v>
      </c>
      <c r="U39" s="42">
        <f>'Latin America'!U14</f>
        <v>343</v>
      </c>
      <c r="V39" s="42">
        <f>'Latin America'!V14</f>
        <v>343</v>
      </c>
      <c r="W39" s="42">
        <f>'Latin America'!W14</f>
        <v>81</v>
      </c>
      <c r="X39" s="42">
        <f>'Latin America'!X14</f>
        <v>66</v>
      </c>
      <c r="Y39" s="42">
        <f>'Latin America'!Y14</f>
        <v>183</v>
      </c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3">
      <c r="A40" s="47" t="s">
        <v>58</v>
      </c>
      <c r="B40" s="42">
        <f>'SC America'!B14</f>
        <v>419</v>
      </c>
      <c r="C40" s="42">
        <f>'SC America'!C14</f>
        <v>407</v>
      </c>
      <c r="D40" s="42">
        <f>'SC America'!D14</f>
        <v>397</v>
      </c>
      <c r="E40" s="42">
        <f>'SC America'!E14</f>
        <v>385</v>
      </c>
      <c r="F40" s="42">
        <f>'SC America'!F14</f>
        <v>375</v>
      </c>
      <c r="G40" s="42">
        <f>'SC America'!G14</f>
        <v>367</v>
      </c>
      <c r="H40" s="42">
        <f>'SC America'!H14</f>
        <v>359</v>
      </c>
      <c r="I40" s="42">
        <f>'SC America'!I14</f>
        <v>353</v>
      </c>
      <c r="J40" s="42">
        <f>'SC America'!J14</f>
        <v>366</v>
      </c>
      <c r="K40" s="42">
        <f>'SC America'!K14</f>
        <v>366</v>
      </c>
      <c r="L40" s="42">
        <f>'SC America'!L14</f>
        <v>354</v>
      </c>
      <c r="M40" s="42">
        <f>'SC America'!M14</f>
        <v>342</v>
      </c>
      <c r="N40" s="42">
        <f>'SC America'!N14</f>
        <v>315</v>
      </c>
      <c r="O40" s="42">
        <f>'SC America'!O14</f>
        <v>288</v>
      </c>
      <c r="P40" s="42">
        <f>'SC America'!P14</f>
        <v>270</v>
      </c>
      <c r="Q40" s="42">
        <f>'SC America'!Q14</f>
        <v>267</v>
      </c>
      <c r="R40" s="42">
        <f>'SC America'!R14</f>
        <v>267</v>
      </c>
      <c r="S40" s="42">
        <f>'SC America'!S14</f>
        <v>258</v>
      </c>
      <c r="T40" s="42">
        <f>'SC America'!T14</f>
        <v>257</v>
      </c>
      <c r="U40" s="42">
        <f>'SC America'!U14</f>
        <v>253</v>
      </c>
      <c r="V40" s="42">
        <f>'SC America'!V14</f>
        <v>250</v>
      </c>
      <c r="W40" s="42">
        <f>'SC America'!W14</f>
        <v>60</v>
      </c>
      <c r="X40" s="42">
        <f>'SC America'!X14</f>
        <v>52</v>
      </c>
      <c r="Y40" s="42">
        <f>'SC America'!Y14</f>
        <v>147</v>
      </c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3">
      <c r="A41" s="47" t="s">
        <v>42</v>
      </c>
      <c r="B41" s="42">
        <f>'Asia-Pacific'!B14</f>
        <v>105</v>
      </c>
      <c r="C41" s="42">
        <f>'Asia-Pacific'!C14</f>
        <v>104</v>
      </c>
      <c r="D41" s="42">
        <f>'Asia-Pacific'!D14</f>
        <v>103</v>
      </c>
      <c r="E41" s="42">
        <f>'Asia-Pacific'!E14</f>
        <v>104</v>
      </c>
      <c r="F41" s="42">
        <f>'Asia-Pacific'!F14</f>
        <v>104</v>
      </c>
      <c r="G41" s="42">
        <f>'Asia-Pacific'!G14</f>
        <v>103</v>
      </c>
      <c r="H41" s="42">
        <f>'Asia-Pacific'!H14</f>
        <v>102</v>
      </c>
      <c r="I41" s="42">
        <f>'Asia-Pacific'!I14</f>
        <v>103</v>
      </c>
      <c r="J41" s="42">
        <f>'Asia-Pacific'!J14</f>
        <v>115</v>
      </c>
      <c r="K41" s="42">
        <f>'Asia-Pacific'!K14</f>
        <v>120</v>
      </c>
      <c r="L41" s="42">
        <f>'Asia-Pacific'!L14</f>
        <v>120</v>
      </c>
      <c r="M41" s="42">
        <f>'Asia-Pacific'!M14</f>
        <v>120</v>
      </c>
      <c r="N41" s="42">
        <f>'Asia-Pacific'!N14</f>
        <v>113</v>
      </c>
      <c r="O41" s="42">
        <f>'Asia-Pacific'!O14</f>
        <v>116</v>
      </c>
      <c r="P41" s="42">
        <f>'Asia-Pacific'!P14</f>
        <v>131</v>
      </c>
      <c r="Q41" s="42">
        <f>'Asia-Pacific'!Q14</f>
        <v>160</v>
      </c>
      <c r="R41" s="42">
        <f>'Asia-Pacific'!R14</f>
        <v>196</v>
      </c>
      <c r="S41" s="42">
        <f>'Asia-Pacific'!S14</f>
        <v>231</v>
      </c>
      <c r="T41" s="42">
        <f>'Asia-Pacific'!T14</f>
        <v>286</v>
      </c>
      <c r="U41" s="42">
        <f>'Asia-Pacific'!U14</f>
        <v>324</v>
      </c>
      <c r="V41" s="42">
        <f>'Asia-Pacific'!V14</f>
        <v>349</v>
      </c>
      <c r="W41" s="42">
        <f>'Asia-Pacific'!W14</f>
        <v>78</v>
      </c>
      <c r="X41" s="42">
        <f>'Asia-Pacific'!X14</f>
        <v>47</v>
      </c>
      <c r="Y41" s="42">
        <f>'Asia-Pacific'!Y14</f>
        <v>124</v>
      </c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3">
      <c r="A42" s="47" t="s">
        <v>55</v>
      </c>
      <c r="B42" s="42">
        <f>'Middle East'!B14</f>
        <v>159</v>
      </c>
      <c r="C42" s="42">
        <f>'Middle East'!C14</f>
        <v>149</v>
      </c>
      <c r="D42" s="42">
        <f>'Middle East'!D14</f>
        <v>140</v>
      </c>
      <c r="E42" s="42">
        <f>'Middle East'!E14</f>
        <v>131</v>
      </c>
      <c r="F42" s="42">
        <f>'Middle East'!F14</f>
        <v>123</v>
      </c>
      <c r="G42" s="42">
        <f>'Middle East'!G14</f>
        <v>117</v>
      </c>
      <c r="H42" s="42">
        <f>'Middle East'!H14</f>
        <v>111</v>
      </c>
      <c r="I42" s="42">
        <f>'Middle East'!I14</f>
        <v>106</v>
      </c>
      <c r="J42" s="42">
        <f>'Middle East'!J14</f>
        <v>112</v>
      </c>
      <c r="K42" s="42">
        <f>'Middle East'!K14</f>
        <v>111</v>
      </c>
      <c r="L42" s="42">
        <f>'Middle East'!L14</f>
        <v>104</v>
      </c>
      <c r="M42" s="42">
        <f>'Middle East'!M14</f>
        <v>98</v>
      </c>
      <c r="N42" s="42">
        <f>'Middle East'!N14</f>
        <v>86</v>
      </c>
      <c r="O42" s="42">
        <f>'Middle East'!O14</f>
        <v>86</v>
      </c>
      <c r="P42" s="42">
        <f>'Middle East'!P14</f>
        <v>95</v>
      </c>
      <c r="Q42" s="42">
        <f>'Middle East'!Q14</f>
        <v>124</v>
      </c>
      <c r="R42" s="42">
        <f>'Middle East'!R14</f>
        <v>148</v>
      </c>
      <c r="S42" s="42">
        <f>'Middle East'!S14</f>
        <v>171</v>
      </c>
      <c r="T42" s="42">
        <f>'Middle East'!T14</f>
        <v>182</v>
      </c>
      <c r="U42" s="42">
        <f>'Middle East'!U14</f>
        <v>180</v>
      </c>
      <c r="V42" s="42">
        <f>'Middle East'!V14</f>
        <v>183</v>
      </c>
      <c r="W42" s="42">
        <f>'Middle East'!W14</f>
        <v>41</v>
      </c>
      <c r="X42" s="42">
        <f>'Middle East'!X14</f>
        <v>27</v>
      </c>
      <c r="Y42" s="42">
        <f>'Middle East'!Y14</f>
        <v>67</v>
      </c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3">
      <c r="A43" s="47" t="s">
        <v>48</v>
      </c>
      <c r="B43" s="42">
        <f>Europe!B14</f>
        <v>186</v>
      </c>
      <c r="C43" s="42">
        <f>Europe!C14</f>
        <v>179</v>
      </c>
      <c r="D43" s="42">
        <f>Europe!D14</f>
        <v>171</v>
      </c>
      <c r="E43" s="42">
        <f>Europe!E14</f>
        <v>167</v>
      </c>
      <c r="F43" s="42">
        <f>Europe!F14</f>
        <v>161</v>
      </c>
      <c r="G43" s="42">
        <f>Europe!G14</f>
        <v>155</v>
      </c>
      <c r="H43" s="42">
        <f>Europe!H14</f>
        <v>148</v>
      </c>
      <c r="I43" s="42">
        <f>Europe!I14</f>
        <v>144</v>
      </c>
      <c r="J43" s="42">
        <f>Europe!J14</f>
        <v>155</v>
      </c>
      <c r="K43" s="42">
        <f>Europe!K14</f>
        <v>156</v>
      </c>
      <c r="L43" s="42">
        <f>Europe!L14</f>
        <v>152</v>
      </c>
      <c r="M43" s="42">
        <f>Europe!M14</f>
        <v>148</v>
      </c>
      <c r="N43" s="42">
        <f>Europe!N14</f>
        <v>134</v>
      </c>
      <c r="O43" s="42">
        <f>Europe!O14</f>
        <v>132</v>
      </c>
      <c r="P43" s="42">
        <f>Europe!P14</f>
        <v>143</v>
      </c>
      <c r="Q43" s="42">
        <f>Europe!Q14</f>
        <v>171</v>
      </c>
      <c r="R43" s="42">
        <f>Europe!R14</f>
        <v>185</v>
      </c>
      <c r="S43" s="42">
        <f>Europe!S14</f>
        <v>175</v>
      </c>
      <c r="T43" s="42">
        <f>Europe!T14</f>
        <v>170</v>
      </c>
      <c r="U43" s="42">
        <f>Europe!U14</f>
        <v>164</v>
      </c>
      <c r="V43" s="42">
        <f>Europe!V14</f>
        <v>157</v>
      </c>
      <c r="W43" s="42">
        <f>Europe!W14</f>
        <v>36</v>
      </c>
      <c r="X43" s="42">
        <f>Europe!X14</f>
        <v>20</v>
      </c>
      <c r="Y43" s="42">
        <f>Europe!Y14</f>
        <v>50</v>
      </c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3">
      <c r="A44" s="47" t="s">
        <v>95</v>
      </c>
      <c r="B44" s="42">
        <f>'Other-Western'!B14</f>
        <v>128</v>
      </c>
      <c r="C44" s="42">
        <f>'Other-Western'!C14</f>
        <v>123</v>
      </c>
      <c r="D44" s="42">
        <f>'Other-Western'!D14</f>
        <v>119</v>
      </c>
      <c r="E44" s="42">
        <f>'Other-Western'!E14</f>
        <v>113</v>
      </c>
      <c r="F44" s="42">
        <f>'Other-Western'!F14</f>
        <v>110</v>
      </c>
      <c r="G44" s="42">
        <f>'Other-Western'!G14</f>
        <v>106</v>
      </c>
      <c r="H44" s="42">
        <f>'Other-Western'!H14</f>
        <v>102</v>
      </c>
      <c r="I44" s="42">
        <f>'Other-Western'!I14</f>
        <v>100</v>
      </c>
      <c r="J44" s="42">
        <f>'Other-Western'!J14</f>
        <v>107</v>
      </c>
      <c r="K44" s="42">
        <f>'Other-Western'!K14</f>
        <v>108</v>
      </c>
      <c r="L44" s="42">
        <f>'Other-Western'!L14</f>
        <v>102</v>
      </c>
      <c r="M44" s="42">
        <f>'Other-Western'!M14</f>
        <v>97</v>
      </c>
      <c r="N44" s="42">
        <f>'Other-Western'!N14</f>
        <v>84</v>
      </c>
      <c r="O44" s="42">
        <f>'Other-Western'!O14</f>
        <v>75</v>
      </c>
      <c r="P44" s="42">
        <f>'Other-Western'!P14</f>
        <v>70</v>
      </c>
      <c r="Q44" s="42">
        <f>'Other-Western'!Q14</f>
        <v>75</v>
      </c>
      <c r="R44" s="42">
        <f>'Other-Western'!R14</f>
        <v>81</v>
      </c>
      <c r="S44" s="42">
        <f>'Other-Western'!S14</f>
        <v>84</v>
      </c>
      <c r="T44" s="42">
        <f>'Other-Western'!T14</f>
        <v>90</v>
      </c>
      <c r="U44" s="42">
        <f>'Other-Western'!U14</f>
        <v>91</v>
      </c>
      <c r="V44" s="42">
        <f>'Other-Western'!V14</f>
        <v>93</v>
      </c>
      <c r="W44" s="42">
        <f>'Other-Western'!W14</f>
        <v>21</v>
      </c>
      <c r="X44" s="42">
        <f>'Other-Western'!X14</f>
        <v>14</v>
      </c>
      <c r="Y44" s="42">
        <f>'Other-Western'!Y14</f>
        <v>36</v>
      </c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3">
      <c r="A45" s="47" t="s">
        <v>40</v>
      </c>
      <c r="B45" s="42">
        <f>Africa!B14</f>
        <v>21</v>
      </c>
      <c r="C45" s="42">
        <f>Africa!C14</f>
        <v>20</v>
      </c>
      <c r="D45" s="42">
        <f>Africa!D14</f>
        <v>19</v>
      </c>
      <c r="E45" s="42">
        <f>Africa!E14</f>
        <v>18</v>
      </c>
      <c r="F45" s="42">
        <f>Africa!F14</f>
        <v>17</v>
      </c>
      <c r="G45" s="42">
        <f>Africa!G14</f>
        <v>16</v>
      </c>
      <c r="H45" s="42">
        <f>Africa!H14</f>
        <v>15</v>
      </c>
      <c r="I45" s="42">
        <f>Africa!I14</f>
        <v>15</v>
      </c>
      <c r="J45" s="42">
        <f>Africa!J14</f>
        <v>16</v>
      </c>
      <c r="K45" s="42">
        <f>Africa!K14</f>
        <v>16</v>
      </c>
      <c r="L45" s="42">
        <f>Africa!L14</f>
        <v>15</v>
      </c>
      <c r="M45" s="42">
        <f>Africa!M14</f>
        <v>14</v>
      </c>
      <c r="N45" s="42">
        <f>Africa!N14</f>
        <v>11</v>
      </c>
      <c r="O45" s="42">
        <f>Africa!O14</f>
        <v>10</v>
      </c>
      <c r="P45" s="42">
        <f>Africa!P14</f>
        <v>13</v>
      </c>
      <c r="Q45" s="42">
        <f>Africa!Q14</f>
        <v>17</v>
      </c>
      <c r="R45" s="42">
        <f>Africa!R14</f>
        <v>22</v>
      </c>
      <c r="S45" s="42">
        <f>Africa!S14</f>
        <v>28</v>
      </c>
      <c r="T45" s="42">
        <f>Africa!T14</f>
        <v>31</v>
      </c>
      <c r="U45" s="42">
        <f>Africa!U14</f>
        <v>33</v>
      </c>
      <c r="V45" s="42">
        <f>Africa!V14</f>
        <v>45</v>
      </c>
      <c r="W45" s="42">
        <f>Africa!W14</f>
        <v>13</v>
      </c>
      <c r="X45" s="42">
        <f>Africa!X14</f>
        <v>9</v>
      </c>
      <c r="Y45" s="42">
        <f>Africa!Y14</f>
        <v>23</v>
      </c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3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3">
      <c r="A47" s="47" t="s">
        <v>118</v>
      </c>
      <c r="B47" s="42">
        <f>Overseas!B14</f>
        <v>851</v>
      </c>
      <c r="C47" s="42">
        <f>Overseas!C14</f>
        <v>816</v>
      </c>
      <c r="D47" s="42">
        <f>Overseas!D14</f>
        <v>783</v>
      </c>
      <c r="E47" s="42">
        <f>Overseas!E14</f>
        <v>752</v>
      </c>
      <c r="F47" s="42">
        <f>Overseas!F14</f>
        <v>724</v>
      </c>
      <c r="G47" s="42">
        <f>Overseas!G14</f>
        <v>698</v>
      </c>
      <c r="H47" s="42">
        <f>Overseas!H14</f>
        <v>673</v>
      </c>
      <c r="I47" s="42">
        <f>Overseas!I14</f>
        <v>655</v>
      </c>
      <c r="J47" s="42">
        <f>Overseas!J14</f>
        <v>706</v>
      </c>
      <c r="K47" s="42">
        <f>Overseas!K14</f>
        <v>712</v>
      </c>
      <c r="L47" s="42">
        <f>Overseas!L14</f>
        <v>683</v>
      </c>
      <c r="M47" s="42">
        <f>Overseas!M14</f>
        <v>655</v>
      </c>
      <c r="N47" s="42">
        <f>Overseas!N14</f>
        <v>584</v>
      </c>
      <c r="O47" s="42">
        <f>Overseas!O14</f>
        <v>563</v>
      </c>
      <c r="P47" s="42">
        <f>Overseas!P14</f>
        <v>595</v>
      </c>
      <c r="Q47" s="42">
        <f>Overseas!Q14</f>
        <v>704</v>
      </c>
      <c r="R47" s="42">
        <f>Overseas!R14</f>
        <v>805</v>
      </c>
      <c r="S47" s="42">
        <f>Overseas!S14</f>
        <v>864</v>
      </c>
      <c r="T47" s="42">
        <f>Overseas!T14</f>
        <v>940</v>
      </c>
      <c r="U47" s="42">
        <f>Overseas!U14</f>
        <v>974</v>
      </c>
      <c r="V47" s="42">
        <f>Overseas!V14</f>
        <v>1007</v>
      </c>
      <c r="W47" s="42">
        <f>Overseas!W14</f>
        <v>231</v>
      </c>
      <c r="X47" s="42">
        <f>Overseas!X14</f>
        <v>149</v>
      </c>
      <c r="Y47" s="42">
        <f>Overseas!Y14</f>
        <v>389</v>
      </c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3">
      <c r="A48" s="85" t="s">
        <v>47</v>
      </c>
      <c r="B48" s="42">
        <f>EU!B14</f>
        <v>164</v>
      </c>
      <c r="C48" s="42">
        <f>EU!C14</f>
        <v>158</v>
      </c>
      <c r="D48" s="42">
        <f>EU!D14</f>
        <v>150</v>
      </c>
      <c r="E48" s="42">
        <f>EU!E14</f>
        <v>146</v>
      </c>
      <c r="F48" s="42">
        <f>EU!F14</f>
        <v>142</v>
      </c>
      <c r="G48" s="42">
        <f>EU!G14</f>
        <v>138</v>
      </c>
      <c r="H48" s="42">
        <f>EU!H14</f>
        <v>132</v>
      </c>
      <c r="I48" s="42">
        <f>EU!I14</f>
        <v>128</v>
      </c>
      <c r="J48" s="42">
        <f>EU!J14</f>
        <v>138</v>
      </c>
      <c r="K48" s="42">
        <f>EU!K14</f>
        <v>140</v>
      </c>
      <c r="L48" s="42">
        <f>EU!L14</f>
        <v>135</v>
      </c>
      <c r="M48" s="42">
        <f>EU!M14</f>
        <v>131</v>
      </c>
      <c r="N48" s="42">
        <f>EU!N14</f>
        <v>119</v>
      </c>
      <c r="O48" s="42">
        <f>EU!O14</f>
        <v>117</v>
      </c>
      <c r="P48" s="42">
        <f>EU!P14</f>
        <v>126</v>
      </c>
      <c r="Q48" s="42">
        <f>EU!Q14</f>
        <v>151</v>
      </c>
      <c r="R48" s="42">
        <f>EU!R14</f>
        <v>163</v>
      </c>
      <c r="S48" s="42">
        <f>EU!S14</f>
        <v>151</v>
      </c>
      <c r="T48" s="42">
        <f>EU!T14</f>
        <v>144</v>
      </c>
      <c r="U48" s="42">
        <f>EU!U14</f>
        <v>139</v>
      </c>
      <c r="V48" s="42">
        <f>EU!V14</f>
        <v>132</v>
      </c>
      <c r="W48" s="42">
        <f>EU!W14</f>
        <v>18</v>
      </c>
      <c r="X48" s="42">
        <f>EU!X14</f>
        <v>11</v>
      </c>
      <c r="Y48" s="42">
        <f>EU!Y14</f>
        <v>28</v>
      </c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3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3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3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6.2" x14ac:dyDescent="0.3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6.2" x14ac:dyDescent="0.3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3"/>
    <row r="55" spans="1:114" s="16" customFormat="1" x14ac:dyDescent="0.3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3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3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3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3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3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3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3">
      <c r="N62" s="50"/>
      <c r="O62" s="50"/>
      <c r="P62" s="50"/>
      <c r="Q62" s="50"/>
      <c r="R62" s="50"/>
    </row>
    <row r="63" spans="1:114" x14ac:dyDescent="0.3">
      <c r="N63" s="50"/>
      <c r="O63" s="50"/>
      <c r="P63" s="50"/>
      <c r="Q63" s="50"/>
      <c r="R63" s="50"/>
    </row>
  </sheetData>
  <sortState xmlns:xlrd2="http://schemas.microsoft.com/office/spreadsheetml/2017/richdata2" ref="A6:Y36">
    <sortCondition descending="1" ref="Y6:Y36"/>
  </sortState>
  <conditionalFormatting sqref="B39:Y45 B47:Y48">
    <cfRule type="cellIs" dxfId="724" priority="1" operator="lessThan">
      <formula>0</formula>
    </cfRule>
  </conditionalFormatting>
  <hyperlinks>
    <hyperlink ref="A27" location="Argentina!A1" display="Argentina" xr:uid="{B93720A3-04EC-4F3C-8C0F-695DACD93C03}"/>
    <hyperlink ref="A13" location="Australia!A1" display="Australia" xr:uid="{7BFB8548-40EC-4A90-AF82-A52A8826A752}"/>
    <hyperlink ref="A16" location="Brazil!A1" display="Brazil" xr:uid="{1E1E408F-6677-4D1C-B65D-3CDCFD69039E}"/>
    <hyperlink ref="A8" location="Canada!A1" display="Canada" xr:uid="{8A062749-DC0D-4B85-90F4-5A05343F1EB7}"/>
    <hyperlink ref="A6" location="China!A1" display="China" xr:uid="{77FC2BE6-FBE3-4A25-89E9-03AC593D7864}"/>
    <hyperlink ref="A20" location="France!A1" display="France" xr:uid="{25808324-553C-40D4-A131-50D64515F867}"/>
    <hyperlink ref="A18" location="Germany!A1" display="Germany" xr:uid="{58C547AB-0AB0-4524-B4E6-466E85AF7A87}"/>
    <hyperlink ref="A29" location="'Hong Kong'!A1" display="Hong Kong" xr:uid="{9D348434-B77F-41E8-93A4-90E6A99C626C}"/>
    <hyperlink ref="A14" location="India!A1" display="India" xr:uid="{9DF8E5B5-1B10-41A5-8BA0-8EDDB5769B31}"/>
    <hyperlink ref="A25" location="Italy!A1" display="Italy" xr:uid="{8767985A-940B-49A5-B655-239B7F2B6019}"/>
    <hyperlink ref="A12" location="Japan!A1" display="Japan" xr:uid="{C52AFA05-3F40-457B-9DA3-AC02CE046110}"/>
    <hyperlink ref="A7" location="Mexico!A1" display="Mexico" xr:uid="{D6FF8D2E-6EBC-4347-BA43-5A77A3CAE06C}"/>
    <hyperlink ref="A28" location="Netherlands!A1" display="Netherlands" xr:uid="{1D1302C0-184F-4B9B-AE38-D6B719923FA2}"/>
    <hyperlink ref="A23" location="Singapore!A1" display="Singapore" xr:uid="{AC302C3A-6D94-44C3-8DDE-365EDC7F2693}"/>
    <hyperlink ref="A24" location="'South Africa'!A1" display="South Africa" xr:uid="{D036E6A4-B76C-472E-A68F-EAFFB23AE706}"/>
    <hyperlink ref="A17" location="'South Korea'!A1" display="South Korea" xr:uid="{5190D670-B850-45D2-B224-73DEFBE2CA88}"/>
    <hyperlink ref="A26" location="Taiwan!A1" display="Taiwan" xr:uid="{A2EE6B9C-6846-440A-AD5A-C2EBBBA565BF}"/>
    <hyperlink ref="A11" location="UK!A1" display="United Kingdom" xr:uid="{C22FA1EF-6889-4406-A484-0109DB876093}"/>
    <hyperlink ref="A15" location="Venezuela!A1" display="Venezuela" xr:uid="{AEE129D2-8662-41BE-AF4C-E91B84809B6B}"/>
    <hyperlink ref="A45" location="Africa!A1" display="Africa" xr:uid="{FCA32BC7-12C9-44B3-8BC4-5D95CACAD9EA}"/>
    <hyperlink ref="A41" location="'Asia-Pacific'!A1" display="Asia and Pacific" xr:uid="{F375615C-57BB-4194-A32F-04996ABBDF86}"/>
    <hyperlink ref="A43" location="Europe!A1" display="Europe" xr:uid="{DE20D26C-3C17-49AF-AC15-979314C4728F}"/>
    <hyperlink ref="A39" location="'Latin America'!A1" display="Latin America" xr:uid="{8ED439EE-F18C-4673-ADB0-6DE2C71F5DA1}"/>
    <hyperlink ref="A42" location="'Middle East'!A1" display="Middle East" xr:uid="{E9F107CF-2E31-4E9B-A4AB-FF6D52AF5B59}"/>
    <hyperlink ref="A40" location="'SC America'!A1" display="South and Central America" xr:uid="{3636CFB3-F932-4E14-9FC2-D639C964C0BD}"/>
    <hyperlink ref="A44" location="'Other-Western'!A1" display="Other Western Hemisphere" xr:uid="{F1E7416F-4ED5-4845-9F4F-6440193244A7}"/>
    <hyperlink ref="A47" location="Overseas!A1" display="Overseas" xr:uid="{CE383B14-D291-4299-B5D6-3F329EECDFAC}"/>
    <hyperlink ref="A48" location="EU!A1" display="European Union" xr:uid="{67EEA5EB-7DE0-4B3F-885E-39F7453B8C1D}"/>
    <hyperlink ref="A36" location="Belgium!A1" display="Belgium" xr:uid="{F116E057-4D30-4FF3-8BCC-BA1D158363C0}"/>
    <hyperlink ref="A31" location="Bermuda!A1" display="Bermuda" xr:uid="{A25CCB47-4038-4505-9ABD-645870ECA316}"/>
    <hyperlink ref="A33" location="Indonesia!A1" display="Indonesia" xr:uid="{DD6D40BE-B3D9-4535-8BF3-9024560A9A23}"/>
    <hyperlink ref="A9" location="Israel!A1" display="Israel" xr:uid="{683157DF-3675-4BA2-9D84-3813B45303F0}"/>
    <hyperlink ref="A35" location="'New Zealand'!A1" display="New Zealand" xr:uid="{0B872B83-BD55-47C4-BA2F-94186AB03856}"/>
    <hyperlink ref="A30" location="Norway!A1" display="Norway" xr:uid="{A67CB514-8828-467B-9FE7-0C80B906CF73}"/>
    <hyperlink ref="A21" location="Philippines!A1" display="Philippines" xr:uid="{AB2350CF-B490-4071-ADD6-8EEF76D3C9C5}"/>
    <hyperlink ref="A10" location="'Saudi Arabia'!A1" display="Saudi Arabia" xr:uid="{D7D46245-4F03-433B-804F-0850606601C3}"/>
    <hyperlink ref="A22" location="Switzerland!A1" display="Switzerland" xr:uid="{C4F0B884-C6E9-4616-A6A2-67A5B8DA58EC}"/>
    <hyperlink ref="A32" location="Sweden!A1" display="Sweden" xr:uid="{F8BFE6C0-E6CD-4377-AEC7-6E932FC82D30}"/>
    <hyperlink ref="A19" location="Spain!A1" display="Spain" xr:uid="{76513033-1836-4498-BBC1-80B081CC0103}"/>
    <hyperlink ref="A34" location="Thailand!A1" display="Thailand" xr:uid="{A758D240-8094-4BAB-85D7-509966BB78A2}"/>
  </hyperlinks>
  <pageMargins left="0.7" right="0.7" top="0.75" bottom="0.75" header="0.3" footer="0.3"/>
  <pageSetup orientation="portrait" horizontalDpi="4294967293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1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122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7141</v>
      </c>
      <c r="J5" s="42">
        <v>10389</v>
      </c>
      <c r="K5" s="42">
        <v>13634</v>
      </c>
      <c r="L5" s="42">
        <v>10265</v>
      </c>
      <c r="M5" s="42">
        <v>10097</v>
      </c>
      <c r="N5" s="42">
        <v>13333</v>
      </c>
      <c r="O5" s="42">
        <v>16296</v>
      </c>
      <c r="P5" s="42">
        <v>17552</v>
      </c>
      <c r="Q5" s="42">
        <v>17367</v>
      </c>
      <c r="R5" s="42">
        <v>11830</v>
      </c>
      <c r="S5" s="42">
        <v>10384</v>
      </c>
      <c r="T5" s="42">
        <v>12255</v>
      </c>
      <c r="U5" s="42">
        <v>11780</v>
      </c>
      <c r="V5" s="42">
        <v>11703</v>
      </c>
      <c r="W5" s="42">
        <v>9505</v>
      </c>
      <c r="X5" s="42">
        <v>10706</v>
      </c>
      <c r="Y5" s="42">
        <v>4713</v>
      </c>
    </row>
    <row r="6" spans="1:25" x14ac:dyDescent="0.3">
      <c r="A6" s="67" t="s">
        <v>113</v>
      </c>
      <c r="B6" s="42">
        <v>1870</v>
      </c>
      <c r="C6" s="42">
        <v>2126</v>
      </c>
      <c r="D6" s="42">
        <v>2746</v>
      </c>
      <c r="E6" s="42">
        <v>2422</v>
      </c>
      <c r="F6" s="68">
        <v>2485</v>
      </c>
      <c r="G6" s="68">
        <v>2990</v>
      </c>
      <c r="H6" s="68">
        <v>4003</v>
      </c>
      <c r="I6" s="68">
        <v>4779</v>
      </c>
      <c r="J6" s="68">
        <v>7361</v>
      </c>
      <c r="K6" s="68">
        <v>9466</v>
      </c>
      <c r="L6" s="68">
        <v>5393</v>
      </c>
      <c r="M6" s="68">
        <v>6074</v>
      </c>
      <c r="N6" s="68">
        <v>8416</v>
      </c>
      <c r="O6" s="68">
        <v>10803</v>
      </c>
      <c r="P6" s="68">
        <v>11206</v>
      </c>
      <c r="Q6" s="68">
        <v>10809</v>
      </c>
      <c r="R6" s="42">
        <v>7137</v>
      </c>
      <c r="S6" s="42">
        <v>5871</v>
      </c>
      <c r="T6" s="42">
        <v>7300</v>
      </c>
      <c r="U6" s="42">
        <v>6851</v>
      </c>
      <c r="V6" s="42">
        <v>5957</v>
      </c>
      <c r="W6" s="42">
        <v>4920</v>
      </c>
      <c r="X6" s="42">
        <v>6468</v>
      </c>
      <c r="Y6" s="42">
        <v>1866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2362</v>
      </c>
      <c r="J7" s="68">
        <v>3028</v>
      </c>
      <c r="K7" s="68">
        <v>4168</v>
      </c>
      <c r="L7" s="68">
        <v>4872</v>
      </c>
      <c r="M7" s="68">
        <v>4023</v>
      </c>
      <c r="N7" s="68">
        <v>4917</v>
      </c>
      <c r="O7" s="68">
        <v>5493</v>
      </c>
      <c r="P7" s="68">
        <v>6346</v>
      </c>
      <c r="Q7" s="42">
        <v>6558</v>
      </c>
      <c r="R7" s="42">
        <v>4692</v>
      </c>
      <c r="S7" s="42">
        <v>4513</v>
      </c>
      <c r="T7" s="42">
        <v>4955</v>
      </c>
      <c r="U7" s="42">
        <v>4928</v>
      </c>
      <c r="V7" s="42">
        <v>5746</v>
      </c>
      <c r="W7" s="42">
        <v>4585</v>
      </c>
      <c r="X7" s="42">
        <v>4238</v>
      </c>
      <c r="Y7" s="42">
        <v>2847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532</v>
      </c>
      <c r="J8" s="3">
        <f t="shared" si="0"/>
        <v>638</v>
      </c>
      <c r="K8" s="3">
        <f t="shared" si="0"/>
        <v>876</v>
      </c>
      <c r="L8" s="3">
        <f t="shared" si="0"/>
        <v>857</v>
      </c>
      <c r="M8" s="3">
        <f t="shared" si="0"/>
        <v>965</v>
      </c>
      <c r="N8" s="3">
        <f t="shared" si="0"/>
        <v>1190</v>
      </c>
      <c r="O8" s="3">
        <f t="shared" si="0"/>
        <v>1393</v>
      </c>
      <c r="P8" s="3">
        <f t="shared" si="0"/>
        <v>1698</v>
      </c>
      <c r="Q8" s="3">
        <f t="shared" si="0"/>
        <v>1714</v>
      </c>
      <c r="R8" s="3">
        <f t="shared" si="0"/>
        <v>1401</v>
      </c>
      <c r="S8" s="3">
        <f t="shared" si="0"/>
        <v>1382</v>
      </c>
      <c r="T8" s="3">
        <f t="shared" si="0"/>
        <v>1428</v>
      </c>
      <c r="U8" s="3">
        <f t="shared" si="0"/>
        <v>1331</v>
      </c>
      <c r="V8" s="3">
        <f t="shared" si="0"/>
        <v>1281</v>
      </c>
      <c r="W8" s="3">
        <f t="shared" ref="W8:X8" si="1">W9+W17</f>
        <v>456</v>
      </c>
      <c r="X8" s="3">
        <f t="shared" si="1"/>
        <v>529</v>
      </c>
      <c r="Y8" s="3">
        <f t="shared" ref="Y8" si="2">Y9+Y17</f>
        <v>395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399</v>
      </c>
      <c r="J9" s="68">
        <v>469</v>
      </c>
      <c r="K9" s="68">
        <v>585</v>
      </c>
      <c r="L9" s="68">
        <v>616</v>
      </c>
      <c r="M9" s="68">
        <v>771</v>
      </c>
      <c r="N9" s="68">
        <v>969</v>
      </c>
      <c r="O9" s="68">
        <v>1140</v>
      </c>
      <c r="P9" s="68">
        <v>1491</v>
      </c>
      <c r="Q9" s="68">
        <v>1502</v>
      </c>
      <c r="R9" s="42">
        <v>1260</v>
      </c>
      <c r="S9" s="42">
        <v>1253</v>
      </c>
      <c r="T9" s="42">
        <v>1303</v>
      </c>
      <c r="U9" s="42">
        <v>1194</v>
      </c>
      <c r="V9" s="42">
        <v>1160</v>
      </c>
      <c r="W9" s="42">
        <v>419</v>
      </c>
      <c r="X9" s="42">
        <v>474</v>
      </c>
      <c r="Y9" s="42">
        <v>385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138</v>
      </c>
      <c r="J10" s="68">
        <v>162</v>
      </c>
      <c r="K10" s="68">
        <v>185</v>
      </c>
      <c r="L10" s="68">
        <v>166</v>
      </c>
      <c r="M10" s="68">
        <v>192</v>
      </c>
      <c r="N10" s="68">
        <v>222</v>
      </c>
      <c r="O10" s="68">
        <v>242</v>
      </c>
      <c r="P10" s="68">
        <v>260</v>
      </c>
      <c r="Q10" s="68">
        <v>247</v>
      </c>
      <c r="R10" s="42">
        <v>211</v>
      </c>
      <c r="S10" s="42">
        <v>210</v>
      </c>
      <c r="T10" s="42">
        <v>230</v>
      </c>
      <c r="U10" s="42">
        <v>226</v>
      </c>
      <c r="V10" s="42">
        <v>224</v>
      </c>
      <c r="W10" s="42">
        <v>54</v>
      </c>
      <c r="X10" s="42">
        <v>70</v>
      </c>
      <c r="Y10" s="42">
        <v>54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12</v>
      </c>
      <c r="J11" s="68">
        <v>12</v>
      </c>
      <c r="K11" s="68">
        <v>14</v>
      </c>
      <c r="L11" s="68">
        <v>10</v>
      </c>
      <c r="M11" s="68">
        <v>13</v>
      </c>
      <c r="N11" s="68">
        <v>14</v>
      </c>
      <c r="O11" s="68">
        <v>14</v>
      </c>
      <c r="P11" s="68">
        <v>15</v>
      </c>
      <c r="Q11" s="68">
        <v>15</v>
      </c>
      <c r="R11" s="42">
        <v>17</v>
      </c>
      <c r="S11" s="42">
        <v>18</v>
      </c>
      <c r="T11" s="42">
        <v>18</v>
      </c>
      <c r="U11" s="42">
        <v>14</v>
      </c>
      <c r="V11" s="42">
        <v>19</v>
      </c>
      <c r="W11" s="42">
        <v>5</v>
      </c>
      <c r="X11" s="42">
        <v>5</v>
      </c>
      <c r="Y11" s="42">
        <v>17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126</v>
      </c>
      <c r="J12" s="68">
        <v>150</v>
      </c>
      <c r="K12" s="68">
        <v>171</v>
      </c>
      <c r="L12" s="68">
        <v>156</v>
      </c>
      <c r="M12" s="68">
        <v>179</v>
      </c>
      <c r="N12" s="68">
        <v>208</v>
      </c>
      <c r="O12" s="68">
        <v>228</v>
      </c>
      <c r="P12" s="68">
        <v>245</v>
      </c>
      <c r="Q12" s="68">
        <v>232</v>
      </c>
      <c r="R12" s="42">
        <v>193</v>
      </c>
      <c r="S12" s="42">
        <v>192</v>
      </c>
      <c r="T12" s="42">
        <v>212</v>
      </c>
      <c r="U12" s="42">
        <v>212</v>
      </c>
      <c r="V12" s="42">
        <v>205</v>
      </c>
      <c r="W12" s="42">
        <v>49</v>
      </c>
      <c r="X12" s="42">
        <v>66</v>
      </c>
      <c r="Y12" s="42">
        <v>37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260</v>
      </c>
      <c r="J13" s="68">
        <v>307</v>
      </c>
      <c r="K13" s="68">
        <v>400</v>
      </c>
      <c r="L13" s="68">
        <v>450</v>
      </c>
      <c r="M13" s="68">
        <v>579</v>
      </c>
      <c r="N13" s="68">
        <v>747</v>
      </c>
      <c r="O13" s="68">
        <v>898</v>
      </c>
      <c r="P13" s="68">
        <v>1231</v>
      </c>
      <c r="Q13" s="68">
        <v>1256</v>
      </c>
      <c r="R13" s="42">
        <v>1049</v>
      </c>
      <c r="S13" s="42">
        <v>1044</v>
      </c>
      <c r="T13" s="42">
        <v>1073</v>
      </c>
      <c r="U13" s="42">
        <v>968</v>
      </c>
      <c r="V13" s="42">
        <v>936</v>
      </c>
      <c r="W13" s="42">
        <v>365</v>
      </c>
      <c r="X13" s="42">
        <v>403</v>
      </c>
      <c r="Y13" s="42">
        <v>331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2</v>
      </c>
      <c r="R14" s="42">
        <v>3</v>
      </c>
      <c r="S14" s="42">
        <v>4</v>
      </c>
      <c r="T14" s="42">
        <v>6</v>
      </c>
      <c r="U14" s="42">
        <v>7</v>
      </c>
      <c r="V14" s="42">
        <v>6</v>
      </c>
      <c r="W14" s="42">
        <v>1</v>
      </c>
      <c r="X14" s="42">
        <v>1</v>
      </c>
      <c r="Y14" s="42">
        <v>1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97</v>
      </c>
      <c r="J15" s="68">
        <v>104</v>
      </c>
      <c r="K15" s="68">
        <v>113</v>
      </c>
      <c r="L15" s="68">
        <v>122</v>
      </c>
      <c r="M15" s="68">
        <v>132</v>
      </c>
      <c r="N15" s="68">
        <v>148</v>
      </c>
      <c r="O15" s="68">
        <v>164</v>
      </c>
      <c r="P15" s="68">
        <v>187</v>
      </c>
      <c r="Q15" s="68">
        <v>210</v>
      </c>
      <c r="R15" s="42">
        <v>223</v>
      </c>
      <c r="S15" s="42">
        <v>231</v>
      </c>
      <c r="T15" s="42">
        <v>249</v>
      </c>
      <c r="U15" s="42">
        <v>258</v>
      </c>
      <c r="V15" s="42">
        <v>260</v>
      </c>
      <c r="W15" s="42">
        <v>214</v>
      </c>
      <c r="X15" s="42">
        <v>184</v>
      </c>
      <c r="Y15" s="42">
        <v>204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161</v>
      </c>
      <c r="J16" s="68">
        <v>201</v>
      </c>
      <c r="K16" s="68">
        <v>285</v>
      </c>
      <c r="L16" s="68">
        <v>326</v>
      </c>
      <c r="M16" s="68">
        <v>445</v>
      </c>
      <c r="N16" s="68">
        <v>597</v>
      </c>
      <c r="O16" s="68">
        <v>732</v>
      </c>
      <c r="P16" s="68">
        <v>1042</v>
      </c>
      <c r="Q16" s="68">
        <v>1043</v>
      </c>
      <c r="R16" s="42">
        <v>823</v>
      </c>
      <c r="S16" s="42">
        <v>809</v>
      </c>
      <c r="T16" s="42">
        <v>818</v>
      </c>
      <c r="U16" s="42">
        <v>703</v>
      </c>
      <c r="V16" s="42">
        <v>669</v>
      </c>
      <c r="W16" s="42">
        <v>149</v>
      </c>
      <c r="X16" s="42">
        <v>219</v>
      </c>
      <c r="Y16" s="42">
        <v>126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133</v>
      </c>
      <c r="J17" s="68">
        <v>169</v>
      </c>
      <c r="K17" s="68">
        <v>291</v>
      </c>
      <c r="L17" s="68">
        <v>241</v>
      </c>
      <c r="M17" s="68">
        <v>194</v>
      </c>
      <c r="N17" s="68">
        <v>221</v>
      </c>
      <c r="O17" s="68">
        <v>253</v>
      </c>
      <c r="P17" s="68">
        <v>207</v>
      </c>
      <c r="Q17" s="68">
        <v>212</v>
      </c>
      <c r="R17" s="42">
        <v>141</v>
      </c>
      <c r="S17" s="42">
        <v>129</v>
      </c>
      <c r="T17" s="42">
        <v>125</v>
      </c>
      <c r="U17" s="42">
        <v>137</v>
      </c>
      <c r="V17" s="42">
        <v>121</v>
      </c>
      <c r="W17" s="42">
        <v>37</v>
      </c>
      <c r="X17" s="42">
        <v>55</v>
      </c>
      <c r="Y17" s="42">
        <v>10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0.1992481203007519</v>
      </c>
      <c r="K19" s="89">
        <f t="shared" si="3"/>
        <v>0.37304075235109724</v>
      </c>
      <c r="L19" s="89">
        <f t="shared" si="3"/>
        <v>-2.168949771689499E-2</v>
      </c>
      <c r="M19" s="89">
        <f t="shared" si="3"/>
        <v>0.12602100350058354</v>
      </c>
      <c r="N19" s="89">
        <f t="shared" si="3"/>
        <v>0.23316062176165797</v>
      </c>
      <c r="O19" s="89">
        <f t="shared" si="3"/>
        <v>0.17058823529411771</v>
      </c>
      <c r="P19" s="89">
        <f t="shared" si="3"/>
        <v>0.21895190236898787</v>
      </c>
      <c r="Q19" s="89">
        <f t="shared" si="3"/>
        <v>9.4228504122497725E-3</v>
      </c>
      <c r="R19" s="89">
        <f t="shared" si="3"/>
        <v>-0.18261376896149362</v>
      </c>
      <c r="S19" s="89">
        <f t="shared" si="3"/>
        <v>-1.3561741613133504E-2</v>
      </c>
      <c r="T19" s="89">
        <f t="shared" si="3"/>
        <v>3.3285094066570098E-2</v>
      </c>
      <c r="U19" s="89">
        <f t="shared" si="3"/>
        <v>-6.792717086834732E-2</v>
      </c>
      <c r="V19" s="89">
        <f t="shared" si="3"/>
        <v>-3.7565740045078844E-2</v>
      </c>
      <c r="W19" s="89">
        <f t="shared" si="3"/>
        <v>-0.64402810304449654</v>
      </c>
      <c r="X19" s="89">
        <f t="shared" si="3"/>
        <v>0.16008771929824572</v>
      </c>
      <c r="Y19" s="89">
        <f t="shared" si="3"/>
        <v>-0.25330812854442342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0.17543859649122817</v>
      </c>
      <c r="K20" s="89">
        <f t="shared" si="3"/>
        <v>0.24733475479744138</v>
      </c>
      <c r="L20" s="89">
        <f t="shared" si="3"/>
        <v>5.2991452991453025E-2</v>
      </c>
      <c r="M20" s="89">
        <f t="shared" si="3"/>
        <v>0.25162337662337664</v>
      </c>
      <c r="N20" s="89">
        <f t="shared" si="3"/>
        <v>0.25680933852140075</v>
      </c>
      <c r="O20" s="89">
        <f t="shared" si="3"/>
        <v>0.17647058823529416</v>
      </c>
      <c r="P20" s="89">
        <f t="shared" si="3"/>
        <v>0.30789473684210522</v>
      </c>
      <c r="Q20" s="89">
        <f t="shared" si="3"/>
        <v>7.3775989268947129E-3</v>
      </c>
      <c r="R20" s="89">
        <f t="shared" si="3"/>
        <v>-0.16111850865512645</v>
      </c>
      <c r="S20" s="89">
        <f t="shared" si="3"/>
        <v>-5.5555555555555358E-3</v>
      </c>
      <c r="T20" s="89">
        <f t="shared" si="3"/>
        <v>3.9904229848363837E-2</v>
      </c>
      <c r="U20" s="89">
        <f t="shared" si="3"/>
        <v>-8.3653108211818927E-2</v>
      </c>
      <c r="V20" s="89">
        <f t="shared" si="3"/>
        <v>-2.8475711892797295E-2</v>
      </c>
      <c r="W20" s="89">
        <f t="shared" si="3"/>
        <v>-0.63879310344827589</v>
      </c>
      <c r="X20" s="89">
        <f t="shared" si="3"/>
        <v>0.13126491646778038</v>
      </c>
      <c r="Y20" s="89">
        <f t="shared" si="3"/>
        <v>-0.18776371308016881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0.17391304347826098</v>
      </c>
      <c r="K21" s="89">
        <f t="shared" si="3"/>
        <v>0.14197530864197527</v>
      </c>
      <c r="L21" s="89">
        <f t="shared" si="3"/>
        <v>-0.10270270270270265</v>
      </c>
      <c r="M21" s="89">
        <f t="shared" si="3"/>
        <v>0.15662650602409633</v>
      </c>
      <c r="N21" s="89">
        <f t="shared" si="3"/>
        <v>0.15625</v>
      </c>
      <c r="O21" s="89">
        <f t="shared" si="3"/>
        <v>9.0090090090090058E-2</v>
      </c>
      <c r="P21" s="89">
        <f t="shared" si="3"/>
        <v>7.4380165289256173E-2</v>
      </c>
      <c r="Q21" s="89">
        <f t="shared" si="3"/>
        <v>-5.0000000000000044E-2</v>
      </c>
      <c r="R21" s="89">
        <f t="shared" si="3"/>
        <v>-0.14574898785425106</v>
      </c>
      <c r="S21" s="89">
        <f t="shared" si="3"/>
        <v>-4.7393364928910442E-3</v>
      </c>
      <c r="T21" s="89">
        <f t="shared" si="3"/>
        <v>9.5238095238095344E-2</v>
      </c>
      <c r="U21" s="89">
        <f t="shared" si="3"/>
        <v>-1.7391304347826098E-2</v>
      </c>
      <c r="V21" s="89">
        <f t="shared" si="3"/>
        <v>-8.8495575221239076E-3</v>
      </c>
      <c r="W21" s="89">
        <f t="shared" si="3"/>
        <v>-0.7589285714285714</v>
      </c>
      <c r="X21" s="89">
        <f t="shared" si="3"/>
        <v>0.29629629629629628</v>
      </c>
      <c r="Y21" s="89">
        <f t="shared" si="3"/>
        <v>-0.22857142857142854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0.18076923076923079</v>
      </c>
      <c r="K22" s="89">
        <f t="shared" si="4"/>
        <v>0.30293159609120512</v>
      </c>
      <c r="L22" s="89">
        <f t="shared" si="4"/>
        <v>0.125</v>
      </c>
      <c r="M22" s="89">
        <f t="shared" si="4"/>
        <v>0.28666666666666663</v>
      </c>
      <c r="N22" s="89">
        <f t="shared" si="4"/>
        <v>0.29015544041450769</v>
      </c>
      <c r="O22" s="89">
        <f t="shared" si="4"/>
        <v>0.20214190093708173</v>
      </c>
      <c r="P22" s="89">
        <f t="shared" si="4"/>
        <v>0.37082405345211589</v>
      </c>
      <c r="Q22" s="89">
        <f t="shared" si="4"/>
        <v>2.0308692120227567E-2</v>
      </c>
      <c r="R22" s="89">
        <f t="shared" si="4"/>
        <v>-0.16480891719745228</v>
      </c>
      <c r="S22" s="89">
        <f t="shared" si="4"/>
        <v>-4.7664442326025291E-3</v>
      </c>
      <c r="T22" s="89">
        <f t="shared" si="4"/>
        <v>2.7777777777777679E-2</v>
      </c>
      <c r="U22" s="89">
        <f t="shared" si="4"/>
        <v>-9.7856477166821998E-2</v>
      </c>
      <c r="V22" s="89">
        <f t="shared" si="4"/>
        <v>-3.3057851239669422E-2</v>
      </c>
      <c r="W22" s="89">
        <f t="shared" si="4"/>
        <v>-0.6100427350427351</v>
      </c>
      <c r="X22" s="89">
        <f t="shared" si="4"/>
        <v>0.10410958904109591</v>
      </c>
      <c r="Y22" s="89">
        <f t="shared" si="4"/>
        <v>-0.17866004962779158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0.27067669172932329</v>
      </c>
      <c r="K23" s="89">
        <f t="shared" si="5"/>
        <v>0.72189349112426027</v>
      </c>
      <c r="L23" s="89">
        <f t="shared" si="5"/>
        <v>-0.17182130584192434</v>
      </c>
      <c r="M23" s="89">
        <f t="shared" si="5"/>
        <v>-0.19502074688796678</v>
      </c>
      <c r="N23" s="89">
        <f t="shared" si="5"/>
        <v>0.13917525773195871</v>
      </c>
      <c r="O23" s="89">
        <f t="shared" si="5"/>
        <v>0.14479638009049767</v>
      </c>
      <c r="P23" s="89">
        <f t="shared" si="5"/>
        <v>-0.18181818181818177</v>
      </c>
      <c r="Q23" s="89">
        <f t="shared" si="5"/>
        <v>2.4154589371980784E-2</v>
      </c>
      <c r="R23" s="89">
        <f t="shared" si="5"/>
        <v>-0.33490566037735847</v>
      </c>
      <c r="S23" s="89">
        <f t="shared" si="5"/>
        <v>-8.5106382978723416E-2</v>
      </c>
      <c r="T23" s="89">
        <f t="shared" si="5"/>
        <v>-3.1007751937984551E-2</v>
      </c>
      <c r="U23" s="89">
        <f t="shared" si="5"/>
        <v>9.6000000000000085E-2</v>
      </c>
      <c r="V23" s="89">
        <f t="shared" si="5"/>
        <v>-0.11678832116788318</v>
      </c>
      <c r="W23" s="89">
        <f t="shared" si="5"/>
        <v>-0.69421487603305787</v>
      </c>
      <c r="X23" s="89">
        <f t="shared" si="5"/>
        <v>0.4864864864864864</v>
      </c>
      <c r="Y23" s="89">
        <f t="shared" si="5"/>
        <v>-0.81818181818181812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7.4499369836157403E-2</v>
      </c>
      <c r="J25" s="89">
        <f t="shared" si="6"/>
        <v>6.1411107902589274E-2</v>
      </c>
      <c r="K25" s="89">
        <f t="shared" si="6"/>
        <v>6.4251136863723052E-2</v>
      </c>
      <c r="L25" s="89">
        <f t="shared" si="6"/>
        <v>8.3487579152459815E-2</v>
      </c>
      <c r="M25" s="89">
        <f t="shared" si="6"/>
        <v>9.5572942458155882E-2</v>
      </c>
      <c r="N25" s="89">
        <f t="shared" si="6"/>
        <v>8.9252231305782651E-2</v>
      </c>
      <c r="O25" s="89">
        <f t="shared" si="6"/>
        <v>8.548109965635739E-2</v>
      </c>
      <c r="P25" s="89">
        <f t="shared" si="6"/>
        <v>9.6741112123974474E-2</v>
      </c>
      <c r="Q25" s="89">
        <f t="shared" si="6"/>
        <v>9.8692923360396159E-2</v>
      </c>
      <c r="R25" s="89">
        <f t="shared" si="6"/>
        <v>0.11842772612003381</v>
      </c>
      <c r="S25" s="89">
        <f t="shared" si="6"/>
        <v>0.13308936825885978</v>
      </c>
      <c r="T25" s="89">
        <f t="shared" si="6"/>
        <v>0.11652386780905753</v>
      </c>
      <c r="U25" s="89">
        <f t="shared" si="6"/>
        <v>0.11298811544991511</v>
      </c>
      <c r="V25" s="89">
        <f t="shared" si="6"/>
        <v>0.10945911304793643</v>
      </c>
      <c r="W25" s="89">
        <f t="shared" ref="W25:X25" si="7">W8/W5</f>
        <v>4.797475013150973E-2</v>
      </c>
      <c r="X25" s="89">
        <f t="shared" si="7"/>
        <v>4.9411544928077714E-2</v>
      </c>
      <c r="Y25" s="89">
        <f t="shared" ref="Y25" si="8">Y8/Y5</f>
        <v>8.3810736261404631E-2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0.22523285351397121</v>
      </c>
      <c r="J26" s="89">
        <f t="shared" si="9"/>
        <v>0.21070013210039631</v>
      </c>
      <c r="K26" s="89">
        <f t="shared" si="9"/>
        <v>0.21017274472168906</v>
      </c>
      <c r="L26" s="89">
        <f t="shared" si="9"/>
        <v>0.1759031198686371</v>
      </c>
      <c r="M26" s="89">
        <f t="shared" si="9"/>
        <v>0.23987074322644791</v>
      </c>
      <c r="N26" s="89">
        <f t="shared" si="9"/>
        <v>0.24201749033963799</v>
      </c>
      <c r="O26" s="89">
        <f t="shared" si="9"/>
        <v>0.25359548516293462</v>
      </c>
      <c r="P26" s="89">
        <f t="shared" si="9"/>
        <v>0.26757012291207061</v>
      </c>
      <c r="Q26" s="89">
        <f t="shared" si="9"/>
        <v>0.26136017078377555</v>
      </c>
      <c r="R26" s="89">
        <f t="shared" si="9"/>
        <v>0.29859335038363172</v>
      </c>
      <c r="S26" s="89">
        <f t="shared" si="9"/>
        <v>0.30622645690228228</v>
      </c>
      <c r="T26" s="89">
        <f t="shared" si="9"/>
        <v>0.28819374369323913</v>
      </c>
      <c r="U26" s="89">
        <f t="shared" si="9"/>
        <v>0.2700892857142857</v>
      </c>
      <c r="V26" s="89">
        <f t="shared" si="9"/>
        <v>0.22293769578837452</v>
      </c>
      <c r="W26" s="89">
        <f t="shared" ref="W26:X26" si="10">W8/W7</f>
        <v>9.9454743729552889E-2</v>
      </c>
      <c r="X26" s="89">
        <f t="shared" si="10"/>
        <v>0.12482302973100519</v>
      </c>
      <c r="Y26" s="89">
        <f t="shared" ref="Y26" si="11">Y8/Y7</f>
        <v>0.13874253600280997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0.18233082706766918</v>
      </c>
      <c r="J28" s="89">
        <f t="shared" si="12"/>
        <v>0.16300940438871472</v>
      </c>
      <c r="K28" s="89">
        <f t="shared" si="12"/>
        <v>0.12899543378995434</v>
      </c>
      <c r="L28" s="89">
        <f t="shared" si="12"/>
        <v>0.14235705950991831</v>
      </c>
      <c r="M28" s="89">
        <f t="shared" si="12"/>
        <v>0.13678756476683937</v>
      </c>
      <c r="N28" s="89">
        <f t="shared" si="12"/>
        <v>0.12436974789915967</v>
      </c>
      <c r="O28" s="89">
        <f t="shared" si="12"/>
        <v>0.11773151471643933</v>
      </c>
      <c r="P28" s="89">
        <f t="shared" si="12"/>
        <v>0.11012956419316844</v>
      </c>
      <c r="Q28" s="89">
        <f t="shared" si="12"/>
        <v>0.12252042007001167</v>
      </c>
      <c r="R28" s="89">
        <f t="shared" si="12"/>
        <v>0.15917201998572447</v>
      </c>
      <c r="S28" s="89">
        <f t="shared" si="12"/>
        <v>0.16714905933429811</v>
      </c>
      <c r="T28" s="89">
        <f t="shared" si="12"/>
        <v>0.17436974789915966</v>
      </c>
      <c r="U28" s="89">
        <f t="shared" si="12"/>
        <v>0.19383921863260706</v>
      </c>
      <c r="V28" s="89">
        <f t="shared" si="12"/>
        <v>0.2029664324746292</v>
      </c>
      <c r="W28" s="89">
        <f t="shared" ref="W28:X28" si="13">W15/W8</f>
        <v>0.4692982456140351</v>
      </c>
      <c r="X28" s="89">
        <f t="shared" si="13"/>
        <v>0.34782608695652173</v>
      </c>
      <c r="Y28" s="89">
        <f t="shared" ref="Y28" si="14">Y15/Y8</f>
        <v>0.51645569620253162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0.25939849624060152</v>
      </c>
      <c r="J29" s="89">
        <f t="shared" si="15"/>
        <v>0.25391849529780564</v>
      </c>
      <c r="K29" s="89">
        <f t="shared" si="15"/>
        <v>0.21118721461187215</v>
      </c>
      <c r="L29" s="89">
        <f t="shared" si="15"/>
        <v>0.19369894982497082</v>
      </c>
      <c r="M29" s="89">
        <f t="shared" si="15"/>
        <v>0.19896373056994818</v>
      </c>
      <c r="N29" s="89">
        <f t="shared" si="15"/>
        <v>0.1865546218487395</v>
      </c>
      <c r="O29" s="89">
        <f t="shared" si="15"/>
        <v>0.17372577171572146</v>
      </c>
      <c r="P29" s="89">
        <f t="shared" si="15"/>
        <v>0.15312131919905772</v>
      </c>
      <c r="Q29" s="89">
        <f t="shared" si="15"/>
        <v>0.14410735122520421</v>
      </c>
      <c r="R29" s="89">
        <f t="shared" si="15"/>
        <v>0.15060670949321914</v>
      </c>
      <c r="S29" s="89">
        <f t="shared" si="15"/>
        <v>0.15195369030390737</v>
      </c>
      <c r="T29" s="89">
        <f t="shared" si="15"/>
        <v>0.16106442577030813</v>
      </c>
      <c r="U29" s="89">
        <f t="shared" si="15"/>
        <v>0.16979714500375656</v>
      </c>
      <c r="V29" s="89">
        <f t="shared" si="15"/>
        <v>0.17486338797814208</v>
      </c>
      <c r="W29" s="89">
        <f t="shared" ref="W29:X29" si="16">W10/W8</f>
        <v>0.11842105263157894</v>
      </c>
      <c r="X29" s="89">
        <f t="shared" si="16"/>
        <v>0.1323251417769376</v>
      </c>
      <c r="Y29" s="89">
        <f t="shared" ref="Y29" si="17">Y10/Y8</f>
        <v>0.13670886075949368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21504</v>
      </c>
      <c r="J32" s="42">
        <v>21173</v>
      </c>
      <c r="K32" s="42">
        <v>28913</v>
      </c>
      <c r="L32" s="42">
        <v>20818</v>
      </c>
      <c r="M32" s="42">
        <v>28046</v>
      </c>
      <c r="N32" s="42">
        <v>36966</v>
      </c>
      <c r="O32" s="42">
        <v>31824</v>
      </c>
      <c r="P32" s="42">
        <v>29576</v>
      </c>
      <c r="Q32" s="42">
        <v>25757</v>
      </c>
      <c r="R32" s="42">
        <v>18020</v>
      </c>
      <c r="S32" s="42">
        <v>16182</v>
      </c>
      <c r="T32" s="42">
        <v>18682</v>
      </c>
      <c r="U32" s="42">
        <v>22641</v>
      </c>
      <c r="V32" s="42">
        <v>24026</v>
      </c>
      <c r="W32" s="42">
        <v>18332</v>
      </c>
      <c r="X32" s="42">
        <v>31446</v>
      </c>
      <c r="Y32" s="42">
        <v>15747</v>
      </c>
    </row>
    <row r="33" spans="1:25" x14ac:dyDescent="0.3">
      <c r="A33" s="16" t="s">
        <v>116</v>
      </c>
      <c r="B33" s="42">
        <v>5930</v>
      </c>
      <c r="C33" s="42">
        <v>7670</v>
      </c>
      <c r="D33" s="42">
        <v>6279</v>
      </c>
      <c r="E33" s="42">
        <v>6879</v>
      </c>
      <c r="F33" s="68">
        <v>8619</v>
      </c>
      <c r="G33" s="68">
        <v>11891</v>
      </c>
      <c r="H33" s="68">
        <v>15314</v>
      </c>
      <c r="I33" s="68">
        <v>19826</v>
      </c>
      <c r="J33" s="68">
        <v>19303</v>
      </c>
      <c r="K33" s="68">
        <v>26760</v>
      </c>
      <c r="L33" s="68">
        <v>18183</v>
      </c>
      <c r="M33" s="68">
        <v>25713</v>
      </c>
      <c r="N33" s="68">
        <v>34652</v>
      </c>
      <c r="O33" s="68">
        <v>29398</v>
      </c>
      <c r="P33" s="68">
        <v>27120</v>
      </c>
      <c r="Q33" s="68">
        <v>23689</v>
      </c>
      <c r="R33" s="42">
        <v>16394</v>
      </c>
      <c r="S33" s="42">
        <v>14560</v>
      </c>
      <c r="T33" s="42">
        <v>17061</v>
      </c>
      <c r="U33" s="42">
        <v>20856</v>
      </c>
      <c r="V33" s="42">
        <v>22287</v>
      </c>
      <c r="W33" s="42">
        <v>16904</v>
      </c>
      <c r="X33" s="42">
        <v>29642</v>
      </c>
      <c r="Y33" s="42">
        <v>14449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1678</v>
      </c>
      <c r="J34" s="68">
        <v>1870</v>
      </c>
      <c r="K34" s="68">
        <v>2153</v>
      </c>
      <c r="L34" s="68">
        <v>2634</v>
      </c>
      <c r="M34" s="68">
        <v>2333</v>
      </c>
      <c r="N34" s="68">
        <v>2313</v>
      </c>
      <c r="O34" s="68">
        <v>2427</v>
      </c>
      <c r="P34" s="68">
        <v>2456</v>
      </c>
      <c r="Q34" s="42">
        <v>2068</v>
      </c>
      <c r="R34" s="42">
        <v>1626</v>
      </c>
      <c r="S34" s="42">
        <v>1623</v>
      </c>
      <c r="T34" s="42">
        <v>1621</v>
      </c>
      <c r="U34" s="42">
        <v>1785</v>
      </c>
      <c r="V34" s="42">
        <v>1739</v>
      </c>
      <c r="W34" s="42">
        <v>1428</v>
      </c>
      <c r="X34" s="42">
        <v>1804</v>
      </c>
      <c r="Y34" s="42">
        <v>1298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706</v>
      </c>
      <c r="J35" s="3">
        <f t="shared" si="18"/>
        <v>665</v>
      </c>
      <c r="K35" s="3">
        <f t="shared" si="18"/>
        <v>698</v>
      </c>
      <c r="L35" s="3">
        <f t="shared" si="18"/>
        <v>739</v>
      </c>
      <c r="M35" s="3">
        <f t="shared" si="18"/>
        <v>690</v>
      </c>
      <c r="N35" s="3">
        <f t="shared" si="18"/>
        <v>658</v>
      </c>
      <c r="O35" s="3">
        <f t="shared" si="18"/>
        <v>658</v>
      </c>
      <c r="P35" s="3">
        <f t="shared" si="18"/>
        <v>529</v>
      </c>
      <c r="Q35" s="3">
        <f t="shared" si="18"/>
        <v>484</v>
      </c>
      <c r="R35" s="3">
        <f t="shared" si="18"/>
        <v>477</v>
      </c>
      <c r="S35" s="3">
        <f t="shared" si="18"/>
        <v>430</v>
      </c>
      <c r="T35" s="3">
        <f t="shared" si="18"/>
        <v>451</v>
      </c>
      <c r="U35" s="3">
        <f t="shared" si="18"/>
        <v>493</v>
      </c>
      <c r="V35" s="3">
        <f t="shared" si="18"/>
        <v>502</v>
      </c>
      <c r="W35" s="3">
        <f t="shared" ref="W35:X35" si="19">W36+W44</f>
        <v>111</v>
      </c>
      <c r="X35" s="3">
        <f t="shared" si="19"/>
        <v>205</v>
      </c>
      <c r="Y35" s="3">
        <f t="shared" ref="Y35" si="20">Y36+Y44</f>
        <v>177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627</v>
      </c>
      <c r="J36" s="68">
        <v>578</v>
      </c>
      <c r="K36" s="68">
        <v>596</v>
      </c>
      <c r="L36" s="68">
        <v>639</v>
      </c>
      <c r="M36" s="68">
        <v>559</v>
      </c>
      <c r="N36" s="68">
        <v>496</v>
      </c>
      <c r="O36" s="68">
        <v>492</v>
      </c>
      <c r="P36" s="68">
        <v>413</v>
      </c>
      <c r="Q36" s="68">
        <v>363</v>
      </c>
      <c r="R36" s="42">
        <v>363</v>
      </c>
      <c r="S36" s="42">
        <v>327</v>
      </c>
      <c r="T36" s="42">
        <v>321</v>
      </c>
      <c r="U36" s="42">
        <v>333</v>
      </c>
      <c r="V36" s="42">
        <v>348</v>
      </c>
      <c r="W36" s="42">
        <v>81</v>
      </c>
      <c r="X36" s="42">
        <v>140</v>
      </c>
      <c r="Y36" s="42">
        <v>166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292</v>
      </c>
      <c r="J37" s="68">
        <v>252</v>
      </c>
      <c r="K37" s="68">
        <v>243</v>
      </c>
      <c r="L37" s="68">
        <v>236</v>
      </c>
      <c r="M37" s="68">
        <v>201</v>
      </c>
      <c r="N37" s="68">
        <v>170</v>
      </c>
      <c r="O37" s="68">
        <v>171</v>
      </c>
      <c r="P37" s="68">
        <v>146</v>
      </c>
      <c r="Q37" s="68">
        <v>128</v>
      </c>
      <c r="R37" s="42">
        <v>124</v>
      </c>
      <c r="S37" s="42">
        <v>111</v>
      </c>
      <c r="T37" s="42">
        <v>107</v>
      </c>
      <c r="U37" s="42">
        <v>98</v>
      </c>
      <c r="V37" s="42">
        <v>103</v>
      </c>
      <c r="W37" s="42">
        <v>53</v>
      </c>
      <c r="X37" s="42">
        <v>62</v>
      </c>
      <c r="Y37" s="42">
        <v>66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36</v>
      </c>
      <c r="J38" s="68">
        <v>37</v>
      </c>
      <c r="K38" s="68">
        <v>38</v>
      </c>
      <c r="L38" s="68">
        <v>37</v>
      </c>
      <c r="M38" s="68">
        <v>38</v>
      </c>
      <c r="N38" s="68">
        <v>39</v>
      </c>
      <c r="O38" s="68">
        <v>41</v>
      </c>
      <c r="P38" s="68">
        <v>41</v>
      </c>
      <c r="Q38" s="68">
        <v>43</v>
      </c>
      <c r="R38" s="42">
        <v>45</v>
      </c>
      <c r="S38" s="42">
        <v>46</v>
      </c>
      <c r="T38" s="42">
        <v>49</v>
      </c>
      <c r="U38" s="42">
        <v>50</v>
      </c>
      <c r="V38" s="42">
        <v>53</v>
      </c>
      <c r="W38" s="42">
        <v>47</v>
      </c>
      <c r="X38" s="42">
        <v>49</v>
      </c>
      <c r="Y38" s="42">
        <v>53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256</v>
      </c>
      <c r="J39" s="68">
        <v>214</v>
      </c>
      <c r="K39" s="68">
        <v>205</v>
      </c>
      <c r="L39" s="68">
        <v>199</v>
      </c>
      <c r="M39" s="68">
        <v>163</v>
      </c>
      <c r="N39" s="68">
        <v>130</v>
      </c>
      <c r="O39" s="68">
        <v>131</v>
      </c>
      <c r="P39" s="68">
        <v>105</v>
      </c>
      <c r="Q39" s="68">
        <v>85</v>
      </c>
      <c r="R39" s="42">
        <v>78</v>
      </c>
      <c r="S39" s="42">
        <v>65</v>
      </c>
      <c r="T39" s="42">
        <v>58</v>
      </c>
      <c r="U39" s="42">
        <v>47</v>
      </c>
      <c r="V39" s="42">
        <v>50</v>
      </c>
      <c r="W39" s="42">
        <v>6</v>
      </c>
      <c r="X39" s="42">
        <v>13</v>
      </c>
      <c r="Y39" s="42">
        <v>13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335</v>
      </c>
      <c r="J40" s="68">
        <v>327</v>
      </c>
      <c r="K40" s="68">
        <v>353</v>
      </c>
      <c r="L40" s="68">
        <v>403</v>
      </c>
      <c r="M40" s="68">
        <v>358</v>
      </c>
      <c r="N40" s="68">
        <v>326</v>
      </c>
      <c r="O40" s="68">
        <v>320</v>
      </c>
      <c r="P40" s="68">
        <v>267</v>
      </c>
      <c r="Q40" s="68">
        <v>235</v>
      </c>
      <c r="R40" s="42">
        <v>240</v>
      </c>
      <c r="S40" s="42">
        <v>216</v>
      </c>
      <c r="T40" s="42">
        <v>214</v>
      </c>
      <c r="U40" s="42">
        <v>236</v>
      </c>
      <c r="V40" s="42">
        <v>246</v>
      </c>
      <c r="W40" s="42">
        <v>28</v>
      </c>
      <c r="X40" s="42">
        <v>78</v>
      </c>
      <c r="Y40" s="42">
        <v>99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2</v>
      </c>
      <c r="K41" s="68">
        <v>2</v>
      </c>
      <c r="L41" s="68">
        <v>2</v>
      </c>
      <c r="M41" s="68">
        <v>2</v>
      </c>
      <c r="N41" s="68">
        <v>3</v>
      </c>
      <c r="O41" s="68">
        <v>3</v>
      </c>
      <c r="P41" s="68">
        <v>3</v>
      </c>
      <c r="Q41" s="68">
        <v>3</v>
      </c>
      <c r="R41" s="42">
        <v>4</v>
      </c>
      <c r="S41" s="42">
        <v>4</v>
      </c>
      <c r="T41" s="42">
        <v>4</v>
      </c>
      <c r="U41" s="42">
        <v>4</v>
      </c>
      <c r="V41" s="42">
        <v>3</v>
      </c>
      <c r="W41" s="42">
        <v>1</v>
      </c>
      <c r="X41" s="42">
        <v>1</v>
      </c>
      <c r="Y41" s="42">
        <v>1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16</v>
      </c>
      <c r="J42" s="68">
        <v>17</v>
      </c>
      <c r="K42" s="68">
        <v>19</v>
      </c>
      <c r="L42" s="68">
        <v>21</v>
      </c>
      <c r="M42" s="68">
        <v>22</v>
      </c>
      <c r="N42" s="68">
        <v>24</v>
      </c>
      <c r="O42" s="68">
        <v>23</v>
      </c>
      <c r="P42" s="68">
        <v>23</v>
      </c>
      <c r="Q42" s="68">
        <v>23</v>
      </c>
      <c r="R42" s="42">
        <v>23</v>
      </c>
      <c r="S42" s="42">
        <v>25</v>
      </c>
      <c r="T42" s="42">
        <v>25</v>
      </c>
      <c r="U42" s="42">
        <v>25</v>
      </c>
      <c r="V42" s="42">
        <v>19</v>
      </c>
      <c r="W42" s="42">
        <v>4</v>
      </c>
      <c r="X42" s="42">
        <v>4</v>
      </c>
      <c r="Y42" s="42">
        <v>5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317</v>
      </c>
      <c r="J43" s="68">
        <v>308</v>
      </c>
      <c r="K43" s="68">
        <v>332</v>
      </c>
      <c r="L43" s="68">
        <v>380</v>
      </c>
      <c r="M43" s="68">
        <v>333</v>
      </c>
      <c r="N43" s="68">
        <v>299</v>
      </c>
      <c r="O43" s="68">
        <v>294</v>
      </c>
      <c r="P43" s="68">
        <v>240</v>
      </c>
      <c r="Q43" s="68">
        <v>209</v>
      </c>
      <c r="R43" s="42">
        <v>213</v>
      </c>
      <c r="S43" s="42">
        <v>186</v>
      </c>
      <c r="T43" s="42">
        <v>185</v>
      </c>
      <c r="U43" s="42">
        <v>206</v>
      </c>
      <c r="V43" s="42">
        <v>223</v>
      </c>
      <c r="W43" s="42">
        <v>23</v>
      </c>
      <c r="X43" s="42">
        <v>73</v>
      </c>
      <c r="Y43" s="42">
        <v>93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79</v>
      </c>
      <c r="J44" s="68">
        <v>87</v>
      </c>
      <c r="K44" s="68">
        <v>102</v>
      </c>
      <c r="L44" s="68">
        <v>100</v>
      </c>
      <c r="M44" s="68">
        <v>131</v>
      </c>
      <c r="N44" s="68">
        <v>162</v>
      </c>
      <c r="O44" s="68">
        <v>166</v>
      </c>
      <c r="P44" s="68">
        <v>116</v>
      </c>
      <c r="Q44" s="68">
        <v>121</v>
      </c>
      <c r="R44" s="42">
        <v>114</v>
      </c>
      <c r="S44" s="42">
        <v>103</v>
      </c>
      <c r="T44" s="42">
        <v>130</v>
      </c>
      <c r="U44" s="42">
        <v>160</v>
      </c>
      <c r="V44" s="42">
        <v>154</v>
      </c>
      <c r="W44" s="42">
        <v>30</v>
      </c>
      <c r="X44" s="42">
        <v>65</v>
      </c>
      <c r="Y44" s="42">
        <v>11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-5.8073654390934815E-2</v>
      </c>
      <c r="K46" s="65">
        <f t="shared" si="21"/>
        <v>4.9624060150375904E-2</v>
      </c>
      <c r="L46" s="65">
        <f t="shared" si="21"/>
        <v>5.8739255014326641E-2</v>
      </c>
      <c r="M46" s="65">
        <f t="shared" si="21"/>
        <v>-6.6305818673883632E-2</v>
      </c>
      <c r="N46" s="65">
        <f t="shared" si="21"/>
        <v>-4.6376811594202927E-2</v>
      </c>
      <c r="O46" s="65">
        <f t="shared" si="21"/>
        <v>0</v>
      </c>
      <c r="P46" s="65">
        <f t="shared" si="21"/>
        <v>-0.19604863221884494</v>
      </c>
      <c r="Q46" s="65">
        <f t="shared" si="21"/>
        <v>-8.5066162570888504E-2</v>
      </c>
      <c r="R46" s="65">
        <f t="shared" si="21"/>
        <v>-1.4462809917355379E-2</v>
      </c>
      <c r="S46" s="65">
        <f t="shared" si="21"/>
        <v>-9.8532494758909905E-2</v>
      </c>
      <c r="T46" s="65">
        <f t="shared" si="21"/>
        <v>4.8837209302325491E-2</v>
      </c>
      <c r="U46" s="65">
        <f t="shared" si="21"/>
        <v>9.312638580931254E-2</v>
      </c>
      <c r="V46" s="65">
        <f t="shared" si="21"/>
        <v>1.8255578093306246E-2</v>
      </c>
      <c r="W46" s="65">
        <f t="shared" si="21"/>
        <v>-0.7788844621513944</v>
      </c>
      <c r="X46" s="65">
        <f t="shared" si="21"/>
        <v>0.84684684684684686</v>
      </c>
      <c r="Y46" s="65">
        <f t="shared" si="21"/>
        <v>-0.13658536585365855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-7.8149920255183414E-2</v>
      </c>
      <c r="K47" s="65">
        <f t="shared" si="21"/>
        <v>3.114186851211076E-2</v>
      </c>
      <c r="L47" s="65">
        <f t="shared" si="21"/>
        <v>7.2147651006711389E-2</v>
      </c>
      <c r="M47" s="65">
        <f t="shared" si="21"/>
        <v>-0.12519561815336466</v>
      </c>
      <c r="N47" s="65">
        <f t="shared" si="21"/>
        <v>-0.11270125223613592</v>
      </c>
      <c r="O47" s="65">
        <f t="shared" si="21"/>
        <v>-8.0645161290322509E-3</v>
      </c>
      <c r="P47" s="65">
        <f t="shared" si="21"/>
        <v>-0.16056910569105687</v>
      </c>
      <c r="Q47" s="65">
        <f t="shared" si="21"/>
        <v>-0.12106537530266348</v>
      </c>
      <c r="R47" s="65">
        <f t="shared" si="21"/>
        <v>0</v>
      </c>
      <c r="S47" s="65">
        <f t="shared" si="21"/>
        <v>-9.9173553719008267E-2</v>
      </c>
      <c r="T47" s="65">
        <f t="shared" si="21"/>
        <v>-1.834862385321101E-2</v>
      </c>
      <c r="U47" s="65">
        <f t="shared" si="21"/>
        <v>3.7383177570093462E-2</v>
      </c>
      <c r="V47" s="65">
        <f t="shared" si="21"/>
        <v>4.5045045045045029E-2</v>
      </c>
      <c r="W47" s="65">
        <f t="shared" si="21"/>
        <v>-0.76724137931034486</v>
      </c>
      <c r="X47" s="65">
        <f t="shared" si="21"/>
        <v>0.72839506172839497</v>
      </c>
      <c r="Y47" s="65">
        <f t="shared" si="21"/>
        <v>0.18571428571428572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-0.13698630136986301</v>
      </c>
      <c r="K48" s="65">
        <f t="shared" si="21"/>
        <v>-3.5714285714285698E-2</v>
      </c>
      <c r="L48" s="65">
        <f t="shared" si="21"/>
        <v>-2.8806584362139898E-2</v>
      </c>
      <c r="M48" s="65">
        <f t="shared" si="21"/>
        <v>-0.14830508474576276</v>
      </c>
      <c r="N48" s="65">
        <f t="shared" si="21"/>
        <v>-0.154228855721393</v>
      </c>
      <c r="O48" s="65">
        <f t="shared" si="21"/>
        <v>5.8823529411764497E-3</v>
      </c>
      <c r="P48" s="65">
        <f t="shared" si="21"/>
        <v>-0.14619883040935677</v>
      </c>
      <c r="Q48" s="65">
        <f t="shared" si="21"/>
        <v>-0.12328767123287676</v>
      </c>
      <c r="R48" s="65">
        <f t="shared" si="21"/>
        <v>-3.125E-2</v>
      </c>
      <c r="S48" s="65">
        <f t="shared" si="21"/>
        <v>-0.10483870967741937</v>
      </c>
      <c r="T48" s="65">
        <f t="shared" si="21"/>
        <v>-3.6036036036036001E-2</v>
      </c>
      <c r="U48" s="65">
        <f t="shared" si="21"/>
        <v>-8.411214953271029E-2</v>
      </c>
      <c r="V48" s="65">
        <f t="shared" si="21"/>
        <v>5.1020408163265252E-2</v>
      </c>
      <c r="W48" s="65">
        <f t="shared" si="21"/>
        <v>-0.4854368932038835</v>
      </c>
      <c r="X48" s="65">
        <f t="shared" si="21"/>
        <v>0.16981132075471694</v>
      </c>
      <c r="Y48" s="65">
        <f t="shared" si="21"/>
        <v>6.4516129032258007E-2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-2.3880597014925398E-2</v>
      </c>
      <c r="K49" s="65">
        <f t="shared" si="22"/>
        <v>7.9510703363914415E-2</v>
      </c>
      <c r="L49" s="65">
        <f t="shared" si="22"/>
        <v>0.14164305949008504</v>
      </c>
      <c r="M49" s="65">
        <f t="shared" si="22"/>
        <v>-0.11166253101736978</v>
      </c>
      <c r="N49" s="65">
        <f t="shared" si="22"/>
        <v>-8.9385474860335212E-2</v>
      </c>
      <c r="O49" s="65">
        <f t="shared" si="22"/>
        <v>-1.8404907975460127E-2</v>
      </c>
      <c r="P49" s="65">
        <f t="shared" si="22"/>
        <v>-0.16562500000000002</v>
      </c>
      <c r="Q49" s="65">
        <f t="shared" si="22"/>
        <v>-0.11985018726591756</v>
      </c>
      <c r="R49" s="65">
        <f t="shared" si="22"/>
        <v>2.1276595744680771E-2</v>
      </c>
      <c r="S49" s="65">
        <f t="shared" si="22"/>
        <v>-9.9999999999999978E-2</v>
      </c>
      <c r="T49" s="65">
        <f t="shared" si="22"/>
        <v>-9.2592592592593004E-3</v>
      </c>
      <c r="U49" s="65">
        <f t="shared" si="22"/>
        <v>0.10280373831775691</v>
      </c>
      <c r="V49" s="65">
        <f t="shared" si="22"/>
        <v>4.2372881355932313E-2</v>
      </c>
      <c r="W49" s="65">
        <f t="shared" si="22"/>
        <v>-0.88617886178861793</v>
      </c>
      <c r="X49" s="65">
        <f t="shared" si="22"/>
        <v>1.7857142857142856</v>
      </c>
      <c r="Y49" s="65">
        <f t="shared" si="22"/>
        <v>0.26923076923076916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0.10126582278481022</v>
      </c>
      <c r="K50" s="88">
        <f t="shared" si="23"/>
        <v>0.17241379310344818</v>
      </c>
      <c r="L50" s="88">
        <f t="shared" si="23"/>
        <v>-1.9607843137254943E-2</v>
      </c>
      <c r="M50" s="88">
        <f t="shared" si="23"/>
        <v>0.31000000000000005</v>
      </c>
      <c r="N50" s="88">
        <f t="shared" si="23"/>
        <v>0.23664122137404586</v>
      </c>
      <c r="O50" s="88">
        <f t="shared" si="23"/>
        <v>2.4691358024691468E-2</v>
      </c>
      <c r="P50" s="88">
        <f t="shared" si="23"/>
        <v>-0.3012048192771084</v>
      </c>
      <c r="Q50" s="88">
        <f t="shared" si="23"/>
        <v>4.31034482758621E-2</v>
      </c>
      <c r="R50" s="88">
        <f t="shared" si="23"/>
        <v>-5.7851239669421517E-2</v>
      </c>
      <c r="S50" s="88">
        <f t="shared" si="23"/>
        <v>-9.6491228070175405E-2</v>
      </c>
      <c r="T50" s="88">
        <f t="shared" si="23"/>
        <v>0.26213592233009719</v>
      </c>
      <c r="U50" s="88">
        <f t="shared" si="23"/>
        <v>0.23076923076923084</v>
      </c>
      <c r="V50" s="88">
        <f t="shared" si="23"/>
        <v>-3.7499999999999978E-2</v>
      </c>
      <c r="W50" s="88">
        <f t="shared" si="23"/>
        <v>-0.80519480519480524</v>
      </c>
      <c r="X50" s="88">
        <f t="shared" si="23"/>
        <v>1.1666666666666665</v>
      </c>
      <c r="Y50" s="88">
        <f t="shared" si="23"/>
        <v>-0.8307692307692307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3.2831101190476192E-2</v>
      </c>
      <c r="J52" s="65">
        <f t="shared" si="24"/>
        <v>3.1407925187739098E-2</v>
      </c>
      <c r="K52" s="65">
        <f t="shared" si="24"/>
        <v>2.414138968630028E-2</v>
      </c>
      <c r="L52" s="65">
        <f t="shared" si="24"/>
        <v>3.5498126621193199E-2</v>
      </c>
      <c r="M52" s="65">
        <f t="shared" si="24"/>
        <v>2.460243885045996E-2</v>
      </c>
      <c r="N52" s="65">
        <f t="shared" si="24"/>
        <v>1.7800140669804686E-2</v>
      </c>
      <c r="O52" s="65">
        <f t="shared" si="24"/>
        <v>2.067621920563097E-2</v>
      </c>
      <c r="P52" s="65">
        <f t="shared" si="24"/>
        <v>1.7886123884230457E-2</v>
      </c>
      <c r="Q52" s="65">
        <f t="shared" si="24"/>
        <v>1.8791008269596614E-2</v>
      </c>
      <c r="R52" s="65">
        <f t="shared" si="24"/>
        <v>2.6470588235294117E-2</v>
      </c>
      <c r="S52" s="65">
        <f t="shared" si="24"/>
        <v>2.6572735137807439E-2</v>
      </c>
      <c r="T52" s="65">
        <f t="shared" si="24"/>
        <v>2.4140884273632375E-2</v>
      </c>
      <c r="U52" s="65">
        <f t="shared" si="24"/>
        <v>2.1774656596440088E-2</v>
      </c>
      <c r="V52" s="65">
        <f t="shared" si="24"/>
        <v>2.0894031465911928E-2</v>
      </c>
      <c r="W52" s="65">
        <f t="shared" ref="W52:X52" si="25">W35/W32</f>
        <v>6.0549858171503384E-3</v>
      </c>
      <c r="X52" s="65">
        <f t="shared" si="25"/>
        <v>6.5191121287286142E-3</v>
      </c>
      <c r="Y52" s="65">
        <f t="shared" ref="Y52" si="26">Y35/Y32</f>
        <v>1.1240236235473423E-2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0.42073897497020263</v>
      </c>
      <c r="J53" s="88">
        <f t="shared" si="27"/>
        <v>0.35561497326203206</v>
      </c>
      <c r="K53" s="88">
        <f t="shared" si="27"/>
        <v>0.32419879238272176</v>
      </c>
      <c r="L53" s="88">
        <f t="shared" si="27"/>
        <v>0.28056188306757784</v>
      </c>
      <c r="M53" s="88">
        <f t="shared" si="27"/>
        <v>0.29575653664809259</v>
      </c>
      <c r="N53" s="88">
        <f t="shared" si="27"/>
        <v>0.28447903156074361</v>
      </c>
      <c r="O53" s="88">
        <f t="shared" si="27"/>
        <v>0.27111660486196953</v>
      </c>
      <c r="P53" s="88">
        <f t="shared" si="27"/>
        <v>0.21539087947882737</v>
      </c>
      <c r="Q53" s="88">
        <f t="shared" si="27"/>
        <v>0.23404255319148937</v>
      </c>
      <c r="R53" s="88">
        <f t="shared" si="27"/>
        <v>0.29335793357933582</v>
      </c>
      <c r="S53" s="88">
        <f t="shared" si="27"/>
        <v>0.26494146642020949</v>
      </c>
      <c r="T53" s="88">
        <f t="shared" si="27"/>
        <v>0.2782233189389266</v>
      </c>
      <c r="U53" s="88">
        <f t="shared" si="27"/>
        <v>0.27619047619047621</v>
      </c>
      <c r="V53" s="88">
        <f t="shared" si="27"/>
        <v>0.28867165037377801</v>
      </c>
      <c r="W53" s="88">
        <f t="shared" ref="W53:X53" si="28">W35/W34</f>
        <v>7.7731092436974791E-2</v>
      </c>
      <c r="X53" s="88">
        <f t="shared" si="28"/>
        <v>0.11363636363636363</v>
      </c>
      <c r="Y53" s="88">
        <f t="shared" ref="Y53" si="29">Y35/Y34</f>
        <v>0.13636363636363635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2.2662889518413599E-2</v>
      </c>
      <c r="J55" s="88">
        <f t="shared" si="30"/>
        <v>2.5563909774436091E-2</v>
      </c>
      <c r="K55" s="88">
        <f t="shared" si="30"/>
        <v>2.7220630372492838E-2</v>
      </c>
      <c r="L55" s="88">
        <f t="shared" si="30"/>
        <v>2.8416779431664412E-2</v>
      </c>
      <c r="M55" s="88">
        <f t="shared" si="30"/>
        <v>3.1884057971014491E-2</v>
      </c>
      <c r="N55" s="88">
        <f t="shared" si="30"/>
        <v>3.64741641337386E-2</v>
      </c>
      <c r="O55" s="88">
        <f t="shared" si="30"/>
        <v>3.4954407294832825E-2</v>
      </c>
      <c r="P55" s="88">
        <f t="shared" si="30"/>
        <v>4.3478260869565216E-2</v>
      </c>
      <c r="Q55" s="88">
        <f t="shared" si="30"/>
        <v>4.7520661157024795E-2</v>
      </c>
      <c r="R55" s="88">
        <f t="shared" si="30"/>
        <v>4.8218029350104823E-2</v>
      </c>
      <c r="S55" s="88">
        <f t="shared" si="30"/>
        <v>5.8139534883720929E-2</v>
      </c>
      <c r="T55" s="88">
        <f t="shared" si="30"/>
        <v>5.543237250554324E-2</v>
      </c>
      <c r="U55" s="88">
        <f t="shared" si="30"/>
        <v>5.0709939148073022E-2</v>
      </c>
      <c r="V55" s="88">
        <f t="shared" si="30"/>
        <v>3.7848605577689244E-2</v>
      </c>
      <c r="W55" s="88">
        <f t="shared" ref="W55:X55" si="31">W42/W35</f>
        <v>3.6036036036036036E-2</v>
      </c>
      <c r="X55" s="88">
        <f t="shared" si="31"/>
        <v>1.9512195121951219E-2</v>
      </c>
      <c r="Y55" s="88">
        <f t="shared" ref="Y55" si="32">Y42/Y35</f>
        <v>2.8248587570621469E-2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0.41359773371104813</v>
      </c>
      <c r="J56" s="65">
        <f t="shared" si="33"/>
        <v>0.37894736842105264</v>
      </c>
      <c r="K56" s="65">
        <f t="shared" si="33"/>
        <v>0.34813753581661894</v>
      </c>
      <c r="L56" s="65">
        <f t="shared" si="33"/>
        <v>0.31935047361299052</v>
      </c>
      <c r="M56" s="65">
        <f t="shared" si="33"/>
        <v>0.29130434782608694</v>
      </c>
      <c r="N56" s="65">
        <f t="shared" si="33"/>
        <v>0.25835866261398177</v>
      </c>
      <c r="O56" s="65">
        <f t="shared" si="33"/>
        <v>0.25987841945288753</v>
      </c>
      <c r="P56" s="65">
        <f t="shared" si="33"/>
        <v>0.27599243856332706</v>
      </c>
      <c r="Q56" s="65">
        <f t="shared" si="33"/>
        <v>0.26446280991735538</v>
      </c>
      <c r="R56" s="65">
        <f t="shared" si="33"/>
        <v>0.25995807127882598</v>
      </c>
      <c r="S56" s="65">
        <f t="shared" si="33"/>
        <v>0.25813953488372093</v>
      </c>
      <c r="T56" s="65">
        <f t="shared" si="33"/>
        <v>0.23725055432372505</v>
      </c>
      <c r="U56" s="65">
        <f t="shared" si="33"/>
        <v>0.19878296146044624</v>
      </c>
      <c r="V56" s="65">
        <f t="shared" si="33"/>
        <v>0.20517928286852591</v>
      </c>
      <c r="W56" s="65">
        <f t="shared" ref="W56:X56" si="34">W37/W35</f>
        <v>0.47747747747747749</v>
      </c>
      <c r="X56" s="65">
        <f t="shared" si="34"/>
        <v>0.30243902439024389</v>
      </c>
      <c r="Y56" s="65">
        <f t="shared" ref="Y56" si="35">Y37/Y35</f>
        <v>0.3728813559322034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-174</v>
      </c>
      <c r="J59" s="42">
        <f t="shared" si="36"/>
        <v>-27</v>
      </c>
      <c r="K59" s="42">
        <f t="shared" si="36"/>
        <v>178</v>
      </c>
      <c r="L59" s="42">
        <f t="shared" si="36"/>
        <v>118</v>
      </c>
      <c r="M59" s="42">
        <f t="shared" si="36"/>
        <v>275</v>
      </c>
      <c r="N59" s="42">
        <f t="shared" si="36"/>
        <v>532</v>
      </c>
      <c r="O59" s="42">
        <f t="shared" si="36"/>
        <v>735</v>
      </c>
      <c r="P59" s="42">
        <f t="shared" si="36"/>
        <v>1169</v>
      </c>
      <c r="Q59" s="42">
        <f t="shared" si="36"/>
        <v>1230</v>
      </c>
      <c r="R59" s="42">
        <f t="shared" si="36"/>
        <v>924</v>
      </c>
      <c r="S59" s="42">
        <f t="shared" si="36"/>
        <v>952</v>
      </c>
      <c r="T59" s="42">
        <f t="shared" si="36"/>
        <v>977</v>
      </c>
      <c r="U59" s="42">
        <f t="shared" si="36"/>
        <v>838</v>
      </c>
      <c r="V59" s="42">
        <f t="shared" si="36"/>
        <v>779</v>
      </c>
      <c r="W59" s="42">
        <f t="shared" ref="W59:X59" si="37">W8-W35</f>
        <v>345</v>
      </c>
      <c r="X59" s="42">
        <f t="shared" si="37"/>
        <v>324</v>
      </c>
      <c r="Y59" s="42">
        <f t="shared" ref="Y59" si="38">Y8-Y35</f>
        <v>218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0.84482758620689657</v>
      </c>
      <c r="K61" s="87">
        <f t="shared" si="39"/>
        <v>7.5925925925925926</v>
      </c>
      <c r="L61" s="87">
        <f t="shared" si="39"/>
        <v>-0.33707865168539325</v>
      </c>
      <c r="M61" s="87">
        <f t="shared" si="39"/>
        <v>1.3305084745762712</v>
      </c>
      <c r="N61" s="87">
        <f t="shared" si="39"/>
        <v>0.93454545454545457</v>
      </c>
      <c r="O61" s="87">
        <f t="shared" si="39"/>
        <v>0.38157894736842107</v>
      </c>
      <c r="P61" s="87">
        <f t="shared" si="39"/>
        <v>0.59047619047619049</v>
      </c>
      <c r="Q61" s="87">
        <f t="shared" si="39"/>
        <v>5.218135158254919E-2</v>
      </c>
      <c r="R61" s="87">
        <f t="shared" si="39"/>
        <v>-0.24878048780487805</v>
      </c>
      <c r="S61" s="87">
        <f t="shared" si="39"/>
        <v>3.0303030303030304E-2</v>
      </c>
      <c r="T61" s="87">
        <f t="shared" si="39"/>
        <v>2.6260504201680673E-2</v>
      </c>
      <c r="U61" s="87">
        <f t="shared" si="39"/>
        <v>-0.14227226202661208</v>
      </c>
      <c r="V61" s="87">
        <f t="shared" si="39"/>
        <v>-7.040572792362769E-2</v>
      </c>
      <c r="W61" s="87">
        <f t="shared" si="39"/>
        <v>-0.55712451861360723</v>
      </c>
      <c r="X61" s="87">
        <f t="shared" si="39"/>
        <v>-6.0869565217391307E-2</v>
      </c>
      <c r="Y61" s="87">
        <f t="shared" si="39"/>
        <v>-0.3271604938271605</v>
      </c>
    </row>
    <row r="62" spans="1:25" x14ac:dyDescent="0.3">
      <c r="A62" s="35"/>
    </row>
    <row r="63" spans="1:25" x14ac:dyDescent="0.3">
      <c r="A63" s="36"/>
    </row>
  </sheetData>
  <conditionalFormatting sqref="B48:Y51 B54:Y54 A57:U57 I59:Y59">
    <cfRule type="cellIs" dxfId="141" priority="4" stopIfTrue="1" operator="lessThan">
      <formula>0</formula>
    </cfRule>
  </conditionalFormatting>
  <conditionalFormatting sqref="C50:I50 B50:B51 I52:Y53">
    <cfRule type="cellIs" dxfId="140" priority="18" stopIfTrue="1" operator="lessThan">
      <formula>0</formula>
    </cfRule>
  </conditionalFormatting>
  <conditionalFormatting sqref="J19:V23 W19:Y29 B24:V24 I25:V26 B27:V27 I28:V29 Z34:HI35 Z51:HI53 I55:Y56">
    <cfRule type="cellIs" dxfId="139" priority="21" stopIfTrue="1" operator="lessThan">
      <formula>0</formula>
    </cfRule>
  </conditionalFormatting>
  <conditionalFormatting sqref="J19:Y23">
    <cfRule type="cellIs" dxfId="138" priority="2" operator="lessThan">
      <formula>0</formula>
    </cfRule>
  </conditionalFormatting>
  <conditionalFormatting sqref="J46:Y50">
    <cfRule type="cellIs" dxfId="137" priority="1" operator="lessThan">
      <formula>0</formula>
    </cfRule>
  </conditionalFormatting>
  <conditionalFormatting sqref="J61:Y61">
    <cfRule type="cellIs" dxfId="136" priority="3" stopIfTrue="1" operator="lessThan">
      <formula>0</formula>
    </cfRule>
  </conditionalFormatting>
  <conditionalFormatting sqref="M34:P34">
    <cfRule type="cellIs" dxfId="135" priority="8" stopIfTrue="1" operator="lessThan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34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103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12175</v>
      </c>
      <c r="C5" s="42">
        <v>9172</v>
      </c>
      <c r="D5" s="42">
        <v>8903</v>
      </c>
      <c r="E5" s="42">
        <v>7336</v>
      </c>
      <c r="F5" s="42">
        <v>6686</v>
      </c>
      <c r="G5" s="42">
        <v>7902</v>
      </c>
      <c r="H5" s="42">
        <v>9235</v>
      </c>
      <c r="I5" s="42">
        <v>10797</v>
      </c>
      <c r="J5" s="42">
        <v>14527</v>
      </c>
      <c r="K5" s="42">
        <v>17242</v>
      </c>
      <c r="L5" s="42">
        <v>16977</v>
      </c>
      <c r="M5" s="42">
        <v>16921</v>
      </c>
      <c r="N5" s="42">
        <v>19915</v>
      </c>
      <c r="O5" s="42">
        <v>25959</v>
      </c>
      <c r="P5" s="42">
        <v>27480</v>
      </c>
      <c r="Q5" s="42">
        <v>27037</v>
      </c>
      <c r="R5" s="42">
        <v>28827</v>
      </c>
      <c r="S5" s="42">
        <v>26718</v>
      </c>
      <c r="T5" s="42">
        <v>25228</v>
      </c>
      <c r="U5" s="42">
        <v>22171</v>
      </c>
      <c r="V5" s="42">
        <v>23811</v>
      </c>
      <c r="W5" s="42">
        <v>21281</v>
      </c>
      <c r="X5" s="42">
        <v>21444</v>
      </c>
      <c r="Y5" s="42">
        <v>22004</v>
      </c>
    </row>
    <row r="6" spans="1:25" x14ac:dyDescent="0.3">
      <c r="A6" s="67" t="s">
        <v>113</v>
      </c>
      <c r="B6" s="42">
        <v>8291</v>
      </c>
      <c r="C6" s="42">
        <v>5827</v>
      </c>
      <c r="D6" s="42">
        <v>5896</v>
      </c>
      <c r="E6" s="42">
        <v>4986</v>
      </c>
      <c r="F6" s="68">
        <v>4764</v>
      </c>
      <c r="G6" s="68">
        <v>5407</v>
      </c>
      <c r="H6" s="68">
        <v>6903</v>
      </c>
      <c r="I6" s="68">
        <v>7820</v>
      </c>
      <c r="J6" s="68">
        <v>10281</v>
      </c>
      <c r="K6" s="68">
        <v>12576</v>
      </c>
      <c r="L6" s="68">
        <v>11103</v>
      </c>
      <c r="M6" s="68">
        <v>11462</v>
      </c>
      <c r="N6" s="68">
        <v>13945</v>
      </c>
      <c r="O6" s="68">
        <v>17970</v>
      </c>
      <c r="P6" s="68">
        <v>18992</v>
      </c>
      <c r="Q6" s="68">
        <v>18790</v>
      </c>
      <c r="R6" s="42">
        <v>19852</v>
      </c>
      <c r="S6" s="42">
        <v>18007</v>
      </c>
      <c r="T6" s="42">
        <v>16327</v>
      </c>
      <c r="U6" s="42">
        <v>13603</v>
      </c>
      <c r="V6" s="42">
        <v>14345</v>
      </c>
      <c r="W6" s="42">
        <v>10989</v>
      </c>
      <c r="X6" s="42">
        <v>11104</v>
      </c>
      <c r="Y6" s="42">
        <v>11771</v>
      </c>
    </row>
    <row r="7" spans="1:25" x14ac:dyDescent="0.3">
      <c r="A7" s="67" t="s">
        <v>114</v>
      </c>
      <c r="B7" s="42">
        <v>3884</v>
      </c>
      <c r="C7" s="42">
        <v>3346</v>
      </c>
      <c r="D7" s="42">
        <v>3007</v>
      </c>
      <c r="E7" s="42">
        <v>2350</v>
      </c>
      <c r="F7" s="68">
        <v>1922</v>
      </c>
      <c r="G7" s="68">
        <v>2495</v>
      </c>
      <c r="H7" s="68">
        <v>2331</v>
      </c>
      <c r="I7" s="68">
        <v>2976</v>
      </c>
      <c r="J7" s="68">
        <v>4246</v>
      </c>
      <c r="K7" s="68">
        <v>4666</v>
      </c>
      <c r="L7" s="68">
        <v>5874</v>
      </c>
      <c r="M7" s="68">
        <v>5458</v>
      </c>
      <c r="N7" s="68">
        <v>5970</v>
      </c>
      <c r="O7" s="68">
        <v>7989</v>
      </c>
      <c r="P7" s="68">
        <v>8488</v>
      </c>
      <c r="Q7" s="42">
        <v>8247</v>
      </c>
      <c r="R7" s="42">
        <v>8975</v>
      </c>
      <c r="S7" s="42">
        <v>8711</v>
      </c>
      <c r="T7" s="42">
        <v>8901</v>
      </c>
      <c r="U7" s="42">
        <v>8569</v>
      </c>
      <c r="V7" s="42">
        <v>9466</v>
      </c>
      <c r="W7" s="42">
        <v>10293</v>
      </c>
      <c r="X7" s="42">
        <v>10340</v>
      </c>
      <c r="Y7" s="42">
        <v>10233</v>
      </c>
    </row>
    <row r="8" spans="1:25" x14ac:dyDescent="0.3">
      <c r="A8" s="69" t="s">
        <v>1</v>
      </c>
      <c r="B8" s="3">
        <f>B9+B17</f>
        <v>586</v>
      </c>
      <c r="C8" s="3">
        <f t="shared" ref="C8:V8" si="0">C9+C17</f>
        <v>599</v>
      </c>
      <c r="D8" s="3">
        <f t="shared" si="0"/>
        <v>528</v>
      </c>
      <c r="E8" s="3">
        <f t="shared" si="0"/>
        <v>257</v>
      </c>
      <c r="F8" s="3">
        <f t="shared" si="0"/>
        <v>200</v>
      </c>
      <c r="G8" s="3">
        <f t="shared" si="0"/>
        <v>190</v>
      </c>
      <c r="H8" s="3">
        <f t="shared" si="0"/>
        <v>209</v>
      </c>
      <c r="I8" s="3">
        <f t="shared" si="0"/>
        <v>247</v>
      </c>
      <c r="J8" s="3">
        <f t="shared" si="0"/>
        <v>344</v>
      </c>
      <c r="K8" s="3">
        <f t="shared" si="0"/>
        <v>479</v>
      </c>
      <c r="L8" s="3">
        <f t="shared" si="0"/>
        <v>617</v>
      </c>
      <c r="M8" s="3">
        <f t="shared" si="0"/>
        <v>855</v>
      </c>
      <c r="N8" s="3">
        <f t="shared" si="0"/>
        <v>1301</v>
      </c>
      <c r="O8" s="3">
        <f t="shared" si="0"/>
        <v>1903</v>
      </c>
      <c r="P8" s="3">
        <f t="shared" si="0"/>
        <v>2328</v>
      </c>
      <c r="Q8" s="3">
        <f t="shared" si="0"/>
        <v>2830</v>
      </c>
      <c r="R8" s="3">
        <f t="shared" si="0"/>
        <v>3204</v>
      </c>
      <c r="S8" s="3">
        <f t="shared" si="0"/>
        <v>3118</v>
      </c>
      <c r="T8" s="3">
        <f t="shared" si="0"/>
        <v>2690</v>
      </c>
      <c r="U8" s="3">
        <f t="shared" si="0"/>
        <v>2552</v>
      </c>
      <c r="V8" s="3">
        <f t="shared" si="0"/>
        <v>2247</v>
      </c>
      <c r="W8" s="3">
        <f t="shared" ref="W8:X8" si="1">W9+W17</f>
        <v>1129</v>
      </c>
      <c r="X8" s="3">
        <f t="shared" si="1"/>
        <v>913</v>
      </c>
      <c r="Y8" s="3">
        <f t="shared" ref="Y8" si="2">Y9+Y17</f>
        <v>1167</v>
      </c>
    </row>
    <row r="9" spans="1:25" x14ac:dyDescent="0.3">
      <c r="A9" s="70" t="s">
        <v>107</v>
      </c>
      <c r="B9" s="42">
        <v>526</v>
      </c>
      <c r="C9" s="42">
        <v>536</v>
      </c>
      <c r="D9" s="42">
        <v>474</v>
      </c>
      <c r="E9" s="42">
        <v>228</v>
      </c>
      <c r="F9" s="68">
        <v>175</v>
      </c>
      <c r="G9" s="68">
        <v>167</v>
      </c>
      <c r="H9" s="68">
        <v>189</v>
      </c>
      <c r="I9" s="68">
        <v>220</v>
      </c>
      <c r="J9" s="68">
        <v>312</v>
      </c>
      <c r="K9" s="68">
        <v>426</v>
      </c>
      <c r="L9" s="68">
        <v>553</v>
      </c>
      <c r="M9" s="68">
        <v>788</v>
      </c>
      <c r="N9" s="68">
        <v>1194</v>
      </c>
      <c r="O9" s="68">
        <v>1751</v>
      </c>
      <c r="P9" s="68">
        <v>2162</v>
      </c>
      <c r="Q9" s="68">
        <v>2690</v>
      </c>
      <c r="R9" s="42">
        <v>3078</v>
      </c>
      <c r="S9" s="42">
        <v>3008</v>
      </c>
      <c r="T9" s="42">
        <v>2591</v>
      </c>
      <c r="U9" s="42">
        <v>2442</v>
      </c>
      <c r="V9" s="42">
        <v>2141</v>
      </c>
      <c r="W9" s="42">
        <v>1100</v>
      </c>
      <c r="X9" s="42">
        <v>872</v>
      </c>
      <c r="Y9" s="42">
        <v>1088</v>
      </c>
    </row>
    <row r="10" spans="1:25" x14ac:dyDescent="0.3">
      <c r="A10" s="71" t="s">
        <v>201</v>
      </c>
      <c r="B10" s="42">
        <v>169</v>
      </c>
      <c r="C10" s="42">
        <v>175</v>
      </c>
      <c r="D10" s="42">
        <v>147</v>
      </c>
      <c r="E10" s="42">
        <v>55</v>
      </c>
      <c r="F10" s="68">
        <v>39</v>
      </c>
      <c r="G10" s="68">
        <v>38</v>
      </c>
      <c r="H10" s="68">
        <v>44</v>
      </c>
      <c r="I10" s="68">
        <v>40</v>
      </c>
      <c r="J10" s="68">
        <v>53</v>
      </c>
      <c r="K10" s="68">
        <v>74</v>
      </c>
      <c r="L10" s="68">
        <v>84</v>
      </c>
      <c r="M10" s="68">
        <v>121</v>
      </c>
      <c r="N10" s="68">
        <v>163</v>
      </c>
      <c r="O10" s="68">
        <v>224</v>
      </c>
      <c r="P10" s="68">
        <v>206</v>
      </c>
      <c r="Q10" s="68">
        <v>231</v>
      </c>
      <c r="R10" s="42">
        <v>220</v>
      </c>
      <c r="S10" s="42">
        <v>190</v>
      </c>
      <c r="T10" s="42">
        <v>131</v>
      </c>
      <c r="U10" s="42">
        <v>150</v>
      </c>
      <c r="V10" s="42">
        <v>128</v>
      </c>
      <c r="W10" s="42">
        <v>15</v>
      </c>
      <c r="X10" s="42">
        <v>23</v>
      </c>
      <c r="Y10" s="42">
        <v>43</v>
      </c>
    </row>
    <row r="11" spans="1:25" x14ac:dyDescent="0.3">
      <c r="A11" s="72" t="s">
        <v>202</v>
      </c>
      <c r="B11" s="42">
        <v>7</v>
      </c>
      <c r="C11" s="42">
        <v>7</v>
      </c>
      <c r="D11" s="42">
        <v>7</v>
      </c>
      <c r="E11" s="42">
        <v>7</v>
      </c>
      <c r="F11" s="68">
        <v>7</v>
      </c>
      <c r="G11" s="68">
        <v>7</v>
      </c>
      <c r="H11" s="68">
        <v>7</v>
      </c>
      <c r="I11" s="68">
        <v>7</v>
      </c>
      <c r="J11" s="68">
        <v>9</v>
      </c>
      <c r="K11" s="68">
        <v>11</v>
      </c>
      <c r="L11" s="68">
        <v>2</v>
      </c>
      <c r="M11" s="68">
        <v>1</v>
      </c>
      <c r="N11" s="68">
        <v>2</v>
      </c>
      <c r="O11" s="68">
        <v>2</v>
      </c>
      <c r="P11" s="68">
        <v>1</v>
      </c>
      <c r="Q11" s="68">
        <v>2</v>
      </c>
      <c r="R11" s="42">
        <v>2</v>
      </c>
      <c r="S11" s="42">
        <v>3</v>
      </c>
      <c r="T11" s="42">
        <v>2</v>
      </c>
      <c r="U11" s="42">
        <v>2</v>
      </c>
      <c r="V11" s="42">
        <v>3</v>
      </c>
      <c r="W11" s="42" t="s">
        <v>18</v>
      </c>
      <c r="X11" s="42">
        <v>1</v>
      </c>
      <c r="Y11" s="42">
        <v>2</v>
      </c>
    </row>
    <row r="12" spans="1:25" x14ac:dyDescent="0.3">
      <c r="A12" s="72" t="s">
        <v>203</v>
      </c>
      <c r="B12" s="42">
        <v>161</v>
      </c>
      <c r="C12" s="42">
        <v>168</v>
      </c>
      <c r="D12" s="42">
        <v>139</v>
      </c>
      <c r="E12" s="42">
        <v>47</v>
      </c>
      <c r="F12" s="68">
        <v>32</v>
      </c>
      <c r="G12" s="68">
        <v>31</v>
      </c>
      <c r="H12" s="68">
        <v>37</v>
      </c>
      <c r="I12" s="68">
        <v>33</v>
      </c>
      <c r="J12" s="68">
        <v>44</v>
      </c>
      <c r="K12" s="68">
        <v>63</v>
      </c>
      <c r="L12" s="68">
        <v>82</v>
      </c>
      <c r="M12" s="68">
        <v>119</v>
      </c>
      <c r="N12" s="68">
        <v>161</v>
      </c>
      <c r="O12" s="68">
        <v>223</v>
      </c>
      <c r="P12" s="68">
        <v>205</v>
      </c>
      <c r="Q12" s="68">
        <v>229</v>
      </c>
      <c r="R12" s="42">
        <v>218</v>
      </c>
      <c r="S12" s="42">
        <v>188</v>
      </c>
      <c r="T12" s="42">
        <v>129</v>
      </c>
      <c r="U12" s="42">
        <v>148</v>
      </c>
      <c r="V12" s="42">
        <v>125</v>
      </c>
      <c r="W12" s="42">
        <v>14</v>
      </c>
      <c r="X12" s="42">
        <v>22</v>
      </c>
      <c r="Y12" s="42">
        <v>41</v>
      </c>
    </row>
    <row r="13" spans="1:25" x14ac:dyDescent="0.3">
      <c r="A13" s="71" t="s">
        <v>204</v>
      </c>
      <c r="B13" s="42">
        <v>358</v>
      </c>
      <c r="C13" s="42">
        <v>361</v>
      </c>
      <c r="D13" s="42">
        <v>327</v>
      </c>
      <c r="E13" s="42">
        <v>174</v>
      </c>
      <c r="F13" s="68">
        <v>136</v>
      </c>
      <c r="G13" s="68">
        <v>129</v>
      </c>
      <c r="H13" s="68">
        <v>144</v>
      </c>
      <c r="I13" s="68">
        <v>180</v>
      </c>
      <c r="J13" s="68">
        <v>259</v>
      </c>
      <c r="K13" s="68">
        <v>352</v>
      </c>
      <c r="L13" s="68">
        <v>469</v>
      </c>
      <c r="M13" s="68">
        <v>667</v>
      </c>
      <c r="N13" s="68">
        <v>1031</v>
      </c>
      <c r="O13" s="68">
        <v>1526</v>
      </c>
      <c r="P13" s="68">
        <v>1956</v>
      </c>
      <c r="Q13" s="68">
        <v>2459</v>
      </c>
      <c r="R13" s="42">
        <v>2858</v>
      </c>
      <c r="S13" s="42">
        <v>2818</v>
      </c>
      <c r="T13" s="42">
        <v>2460</v>
      </c>
      <c r="U13" s="42">
        <v>2292</v>
      </c>
      <c r="V13" s="42">
        <v>2013</v>
      </c>
      <c r="W13" s="42">
        <v>1086</v>
      </c>
      <c r="X13" s="42">
        <v>849</v>
      </c>
      <c r="Y13" s="42">
        <v>1045</v>
      </c>
    </row>
    <row r="14" spans="1:25" x14ac:dyDescent="0.3">
      <c r="A14" s="72" t="s">
        <v>205</v>
      </c>
      <c r="B14" s="42">
        <v>16</v>
      </c>
      <c r="C14" s="42">
        <v>16</v>
      </c>
      <c r="D14" s="42">
        <v>16</v>
      </c>
      <c r="E14" s="42">
        <v>15</v>
      </c>
      <c r="F14" s="68">
        <v>15</v>
      </c>
      <c r="G14" s="68">
        <v>15</v>
      </c>
      <c r="H14" s="68">
        <v>15</v>
      </c>
      <c r="I14" s="68">
        <v>15</v>
      </c>
      <c r="J14" s="68">
        <v>17</v>
      </c>
      <c r="K14" s="68">
        <v>17</v>
      </c>
      <c r="L14" s="68">
        <v>17</v>
      </c>
      <c r="M14" s="68">
        <v>17</v>
      </c>
      <c r="N14" s="68">
        <v>16</v>
      </c>
      <c r="O14" s="68">
        <v>17</v>
      </c>
      <c r="P14" s="68">
        <v>20</v>
      </c>
      <c r="Q14" s="68">
        <v>27</v>
      </c>
      <c r="R14" s="42">
        <v>36</v>
      </c>
      <c r="S14" s="42">
        <v>48</v>
      </c>
      <c r="T14" s="42">
        <v>55</v>
      </c>
      <c r="U14" s="42">
        <v>55</v>
      </c>
      <c r="V14" s="42">
        <v>56</v>
      </c>
      <c r="W14" s="42">
        <v>11</v>
      </c>
      <c r="X14" s="42">
        <v>6</v>
      </c>
      <c r="Y14" s="42">
        <v>17</v>
      </c>
    </row>
    <row r="15" spans="1:25" x14ac:dyDescent="0.3">
      <c r="A15" s="72" t="s">
        <v>206</v>
      </c>
      <c r="B15" s="42">
        <v>79</v>
      </c>
      <c r="C15" s="42">
        <v>85</v>
      </c>
      <c r="D15" s="42">
        <v>92</v>
      </c>
      <c r="E15" s="42">
        <v>85</v>
      </c>
      <c r="F15" s="68">
        <v>70</v>
      </c>
      <c r="G15" s="68">
        <v>63</v>
      </c>
      <c r="H15" s="68">
        <v>64</v>
      </c>
      <c r="I15" s="68">
        <v>105</v>
      </c>
      <c r="J15" s="68">
        <v>158</v>
      </c>
      <c r="K15" s="68">
        <v>215</v>
      </c>
      <c r="L15" s="68">
        <v>284</v>
      </c>
      <c r="M15" s="68">
        <v>402</v>
      </c>
      <c r="N15" s="68">
        <v>636</v>
      </c>
      <c r="O15" s="68">
        <v>963</v>
      </c>
      <c r="P15" s="68">
        <v>1271</v>
      </c>
      <c r="Q15" s="68">
        <v>1595</v>
      </c>
      <c r="R15" s="42">
        <v>1917</v>
      </c>
      <c r="S15" s="42">
        <v>1931</v>
      </c>
      <c r="T15" s="42">
        <v>1829</v>
      </c>
      <c r="U15" s="42">
        <v>1647</v>
      </c>
      <c r="V15" s="42">
        <v>1426</v>
      </c>
      <c r="W15" s="42">
        <v>1017</v>
      </c>
      <c r="X15" s="42">
        <v>729</v>
      </c>
      <c r="Y15" s="42">
        <v>761</v>
      </c>
    </row>
    <row r="16" spans="1:25" x14ac:dyDescent="0.3">
      <c r="A16" s="72" t="s">
        <v>207</v>
      </c>
      <c r="B16" s="42">
        <v>262</v>
      </c>
      <c r="C16" s="42">
        <v>261</v>
      </c>
      <c r="D16" s="42">
        <v>220</v>
      </c>
      <c r="E16" s="42">
        <v>73</v>
      </c>
      <c r="F16" s="68">
        <v>50</v>
      </c>
      <c r="G16" s="68">
        <v>51</v>
      </c>
      <c r="H16" s="68">
        <v>66</v>
      </c>
      <c r="I16" s="68">
        <v>60</v>
      </c>
      <c r="J16" s="68">
        <v>84</v>
      </c>
      <c r="K16" s="68">
        <v>120</v>
      </c>
      <c r="L16" s="68">
        <v>168</v>
      </c>
      <c r="M16" s="68">
        <v>248</v>
      </c>
      <c r="N16" s="68">
        <v>379</v>
      </c>
      <c r="O16" s="68">
        <v>547</v>
      </c>
      <c r="P16" s="68">
        <v>666</v>
      </c>
      <c r="Q16" s="68">
        <v>837</v>
      </c>
      <c r="R16" s="42">
        <v>905</v>
      </c>
      <c r="S16" s="42">
        <v>840</v>
      </c>
      <c r="T16" s="42">
        <v>576</v>
      </c>
      <c r="U16" s="42">
        <v>590</v>
      </c>
      <c r="V16" s="42">
        <v>531</v>
      </c>
      <c r="W16" s="42">
        <v>59</v>
      </c>
      <c r="X16" s="42">
        <v>114</v>
      </c>
      <c r="Y16" s="42">
        <v>267</v>
      </c>
    </row>
    <row r="17" spans="1:25" x14ac:dyDescent="0.3">
      <c r="A17" s="70" t="s">
        <v>108</v>
      </c>
      <c r="B17" s="42">
        <v>60</v>
      </c>
      <c r="C17" s="42">
        <v>63</v>
      </c>
      <c r="D17" s="42">
        <v>54</v>
      </c>
      <c r="E17" s="42">
        <v>29</v>
      </c>
      <c r="F17" s="68">
        <v>25</v>
      </c>
      <c r="G17" s="68">
        <v>23</v>
      </c>
      <c r="H17" s="68">
        <v>20</v>
      </c>
      <c r="I17" s="68">
        <v>27</v>
      </c>
      <c r="J17" s="68">
        <v>32</v>
      </c>
      <c r="K17" s="68">
        <v>53</v>
      </c>
      <c r="L17" s="68">
        <v>64</v>
      </c>
      <c r="M17" s="68">
        <v>67</v>
      </c>
      <c r="N17" s="68">
        <v>107</v>
      </c>
      <c r="O17" s="68">
        <v>152</v>
      </c>
      <c r="P17" s="68">
        <v>166</v>
      </c>
      <c r="Q17" s="68">
        <v>140</v>
      </c>
      <c r="R17" s="42">
        <v>126</v>
      </c>
      <c r="S17" s="42">
        <v>110</v>
      </c>
      <c r="T17" s="42">
        <v>99</v>
      </c>
      <c r="U17" s="42">
        <v>110</v>
      </c>
      <c r="V17" s="42">
        <v>106</v>
      </c>
      <c r="W17" s="42">
        <v>29</v>
      </c>
      <c r="X17" s="42">
        <v>41</v>
      </c>
      <c r="Y17" s="42">
        <v>79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2.2184300341296925E-2</v>
      </c>
      <c r="D19" s="89">
        <f t="shared" si="3"/>
        <v>-0.11853088480801333</v>
      </c>
      <c r="E19" s="89">
        <f t="shared" si="3"/>
        <v>-0.51325757575757569</v>
      </c>
      <c r="F19" s="89">
        <f t="shared" si="3"/>
        <v>-0.22178988326848248</v>
      </c>
      <c r="G19" s="89">
        <f t="shared" si="3"/>
        <v>-5.0000000000000044E-2</v>
      </c>
      <c r="H19" s="89">
        <f t="shared" si="3"/>
        <v>0.10000000000000009</v>
      </c>
      <c r="I19" s="89">
        <f t="shared" si="3"/>
        <v>0.18181818181818188</v>
      </c>
      <c r="J19" s="89">
        <f t="shared" si="3"/>
        <v>0.39271255060728749</v>
      </c>
      <c r="K19" s="89">
        <f t="shared" si="3"/>
        <v>0.39244186046511631</v>
      </c>
      <c r="L19" s="89">
        <f t="shared" si="3"/>
        <v>0.28810020876826714</v>
      </c>
      <c r="M19" s="89">
        <f t="shared" si="3"/>
        <v>0.38573743922204207</v>
      </c>
      <c r="N19" s="89">
        <f t="shared" si="3"/>
        <v>0.52163742690058479</v>
      </c>
      <c r="O19" s="89">
        <f t="shared" si="3"/>
        <v>0.46272098385857041</v>
      </c>
      <c r="P19" s="89">
        <f t="shared" si="3"/>
        <v>0.22333158171308454</v>
      </c>
      <c r="Q19" s="89">
        <f t="shared" si="3"/>
        <v>0.21563573883161502</v>
      </c>
      <c r="R19" s="89">
        <f t="shared" si="3"/>
        <v>0.13215547703180208</v>
      </c>
      <c r="S19" s="89">
        <f t="shared" si="3"/>
        <v>-2.6841448189762751E-2</v>
      </c>
      <c r="T19" s="89">
        <f t="shared" si="3"/>
        <v>-0.1372674791533034</v>
      </c>
      <c r="U19" s="89">
        <f t="shared" si="3"/>
        <v>-5.130111524163572E-2</v>
      </c>
      <c r="V19" s="89">
        <f t="shared" si="3"/>
        <v>-0.11951410658307215</v>
      </c>
      <c r="W19" s="89">
        <f t="shared" si="3"/>
        <v>-0.49755229194481532</v>
      </c>
      <c r="X19" s="89">
        <f t="shared" si="3"/>
        <v>-0.19131975199291407</v>
      </c>
      <c r="Y19" s="89">
        <f t="shared" si="3"/>
        <v>0.27820372398685644</v>
      </c>
    </row>
    <row r="20" spans="1:25" x14ac:dyDescent="0.3">
      <c r="A20" s="73" t="s">
        <v>4</v>
      </c>
      <c r="B20" s="65" t="s">
        <v>3</v>
      </c>
      <c r="C20" s="89">
        <f t="shared" si="3"/>
        <v>1.9011406844106515E-2</v>
      </c>
      <c r="D20" s="89">
        <f t="shared" si="3"/>
        <v>-0.11567164179104472</v>
      </c>
      <c r="E20" s="89">
        <f t="shared" si="3"/>
        <v>-0.51898734177215189</v>
      </c>
      <c r="F20" s="89">
        <f t="shared" si="3"/>
        <v>-0.23245614035087714</v>
      </c>
      <c r="G20" s="89">
        <f t="shared" si="3"/>
        <v>-4.5714285714285707E-2</v>
      </c>
      <c r="H20" s="89">
        <f t="shared" si="3"/>
        <v>0.13173652694610771</v>
      </c>
      <c r="I20" s="89">
        <f t="shared" si="3"/>
        <v>0.16402116402116396</v>
      </c>
      <c r="J20" s="89">
        <f t="shared" si="3"/>
        <v>0.41818181818181821</v>
      </c>
      <c r="K20" s="89">
        <f t="shared" si="3"/>
        <v>0.36538461538461542</v>
      </c>
      <c r="L20" s="89">
        <f t="shared" si="3"/>
        <v>0.2981220657276995</v>
      </c>
      <c r="M20" s="89">
        <f t="shared" si="3"/>
        <v>0.42495479204339959</v>
      </c>
      <c r="N20" s="89">
        <f t="shared" si="3"/>
        <v>0.51522842639593902</v>
      </c>
      <c r="O20" s="89">
        <f t="shared" si="3"/>
        <v>0.46649916247906198</v>
      </c>
      <c r="P20" s="89">
        <f t="shared" si="3"/>
        <v>0.23472301541976015</v>
      </c>
      <c r="Q20" s="89">
        <f t="shared" si="3"/>
        <v>0.24421831637372793</v>
      </c>
      <c r="R20" s="89">
        <f t="shared" si="3"/>
        <v>0.14423791821561349</v>
      </c>
      <c r="S20" s="89">
        <f t="shared" si="3"/>
        <v>-2.2742040285899989E-2</v>
      </c>
      <c r="T20" s="89">
        <f t="shared" si="3"/>
        <v>-0.1386303191489362</v>
      </c>
      <c r="U20" s="89">
        <f t="shared" si="3"/>
        <v>-5.7506754148977213E-2</v>
      </c>
      <c r="V20" s="89">
        <f t="shared" si="3"/>
        <v>-0.12325962325962325</v>
      </c>
      <c r="W20" s="89">
        <f t="shared" si="3"/>
        <v>-0.48622139187295654</v>
      </c>
      <c r="X20" s="89">
        <f t="shared" si="3"/>
        <v>-0.20727272727272728</v>
      </c>
      <c r="Y20" s="89">
        <f t="shared" si="3"/>
        <v>0.24770642201834869</v>
      </c>
    </row>
    <row r="21" spans="1:25" x14ac:dyDescent="0.3">
      <c r="A21" s="74" t="s">
        <v>208</v>
      </c>
      <c r="B21" s="65" t="s">
        <v>3</v>
      </c>
      <c r="C21" s="89">
        <f>C10/B10-1</f>
        <v>3.5502958579881616E-2</v>
      </c>
      <c r="D21" s="89">
        <f t="shared" si="3"/>
        <v>-0.16000000000000003</v>
      </c>
      <c r="E21" s="89">
        <f t="shared" si="3"/>
        <v>-0.62585034013605445</v>
      </c>
      <c r="F21" s="89">
        <f t="shared" si="3"/>
        <v>-0.29090909090909089</v>
      </c>
      <c r="G21" s="89">
        <f t="shared" si="3"/>
        <v>-2.5641025641025661E-2</v>
      </c>
      <c r="H21" s="89">
        <f t="shared" si="3"/>
        <v>0.15789473684210531</v>
      </c>
      <c r="I21" s="89">
        <f t="shared" si="3"/>
        <v>-9.0909090909090939E-2</v>
      </c>
      <c r="J21" s="89">
        <f t="shared" si="3"/>
        <v>0.32499999999999996</v>
      </c>
      <c r="K21" s="89">
        <f t="shared" si="3"/>
        <v>0.39622641509433953</v>
      </c>
      <c r="L21" s="89">
        <f t="shared" si="3"/>
        <v>0.13513513513513509</v>
      </c>
      <c r="M21" s="89">
        <f t="shared" si="3"/>
        <v>0.44047619047619047</v>
      </c>
      <c r="N21" s="89">
        <f t="shared" si="3"/>
        <v>0.34710743801652888</v>
      </c>
      <c r="O21" s="89">
        <f t="shared" si="3"/>
        <v>0.37423312883435589</v>
      </c>
      <c r="P21" s="89">
        <f t="shared" si="3"/>
        <v>-8.0357142857142905E-2</v>
      </c>
      <c r="Q21" s="89">
        <f t="shared" si="3"/>
        <v>0.12135922330097082</v>
      </c>
      <c r="R21" s="89">
        <f t="shared" si="3"/>
        <v>-4.7619047619047672E-2</v>
      </c>
      <c r="S21" s="89">
        <f t="shared" si="3"/>
        <v>-0.13636363636363635</v>
      </c>
      <c r="T21" s="89">
        <f t="shared" si="3"/>
        <v>-0.31052631578947365</v>
      </c>
      <c r="U21" s="89">
        <f t="shared" si="3"/>
        <v>0.14503816793893121</v>
      </c>
      <c r="V21" s="89">
        <f t="shared" si="3"/>
        <v>-0.14666666666666661</v>
      </c>
      <c r="W21" s="89">
        <f t="shared" si="3"/>
        <v>-0.8828125</v>
      </c>
      <c r="X21" s="89">
        <f t="shared" si="3"/>
        <v>0.53333333333333344</v>
      </c>
      <c r="Y21" s="89">
        <f t="shared" si="3"/>
        <v>0.86956521739130443</v>
      </c>
    </row>
    <row r="22" spans="1:25" x14ac:dyDescent="0.3">
      <c r="A22" s="74" t="s">
        <v>209</v>
      </c>
      <c r="B22" s="65" t="s">
        <v>3</v>
      </c>
      <c r="C22" s="89">
        <f>C13/B13-1</f>
        <v>8.379888268156499E-3</v>
      </c>
      <c r="D22" s="89">
        <f t="shared" ref="D22:Y22" si="4">D13/C13-1</f>
        <v>-9.4182825484764532E-2</v>
      </c>
      <c r="E22" s="89">
        <f t="shared" si="4"/>
        <v>-0.4678899082568807</v>
      </c>
      <c r="F22" s="89">
        <f t="shared" si="4"/>
        <v>-0.2183908045977011</v>
      </c>
      <c r="G22" s="89">
        <f t="shared" si="4"/>
        <v>-5.1470588235294157E-2</v>
      </c>
      <c r="H22" s="89">
        <f t="shared" si="4"/>
        <v>0.11627906976744184</v>
      </c>
      <c r="I22" s="89">
        <f t="shared" si="4"/>
        <v>0.25</v>
      </c>
      <c r="J22" s="89">
        <f t="shared" si="4"/>
        <v>0.43888888888888888</v>
      </c>
      <c r="K22" s="89">
        <f t="shared" si="4"/>
        <v>0.35907335907335902</v>
      </c>
      <c r="L22" s="89">
        <f t="shared" si="4"/>
        <v>0.33238636363636354</v>
      </c>
      <c r="M22" s="89">
        <f t="shared" si="4"/>
        <v>0.42217484008528783</v>
      </c>
      <c r="N22" s="89">
        <f t="shared" si="4"/>
        <v>0.54572713643178417</v>
      </c>
      <c r="O22" s="89">
        <f t="shared" si="4"/>
        <v>0.48011639185257038</v>
      </c>
      <c r="P22" s="89">
        <f t="shared" si="4"/>
        <v>0.28178243774574052</v>
      </c>
      <c r="Q22" s="89">
        <f t="shared" si="4"/>
        <v>0.25715746421267904</v>
      </c>
      <c r="R22" s="89">
        <f t="shared" si="4"/>
        <v>0.16226108174054499</v>
      </c>
      <c r="S22" s="89">
        <f t="shared" si="4"/>
        <v>-1.3995801259622076E-2</v>
      </c>
      <c r="T22" s="89">
        <f t="shared" si="4"/>
        <v>-0.12704045422285304</v>
      </c>
      <c r="U22" s="89">
        <f t="shared" si="4"/>
        <v>-6.8292682926829218E-2</v>
      </c>
      <c r="V22" s="89">
        <f t="shared" si="4"/>
        <v>-0.12172774869109948</v>
      </c>
      <c r="W22" s="89">
        <f t="shared" si="4"/>
        <v>-0.46050670640834579</v>
      </c>
      <c r="X22" s="89">
        <f t="shared" si="4"/>
        <v>-0.21823204419889508</v>
      </c>
      <c r="Y22" s="89">
        <f t="shared" si="4"/>
        <v>0.23085983510011787</v>
      </c>
    </row>
    <row r="23" spans="1:25" x14ac:dyDescent="0.3">
      <c r="A23" s="73" t="s">
        <v>109</v>
      </c>
      <c r="B23" s="65" t="s">
        <v>3</v>
      </c>
      <c r="C23" s="89">
        <f>C17/B17-1</f>
        <v>5.0000000000000044E-2</v>
      </c>
      <c r="D23" s="89">
        <f t="shared" ref="D23:Y23" si="5">D17/C17-1</f>
        <v>-0.1428571428571429</v>
      </c>
      <c r="E23" s="89">
        <f t="shared" si="5"/>
        <v>-0.46296296296296291</v>
      </c>
      <c r="F23" s="89">
        <f t="shared" si="5"/>
        <v>-0.13793103448275867</v>
      </c>
      <c r="G23" s="89">
        <f t="shared" si="5"/>
        <v>-7.999999999999996E-2</v>
      </c>
      <c r="H23" s="89">
        <f t="shared" si="5"/>
        <v>-0.13043478260869568</v>
      </c>
      <c r="I23" s="89">
        <f t="shared" si="5"/>
        <v>0.35000000000000009</v>
      </c>
      <c r="J23" s="89">
        <f t="shared" si="5"/>
        <v>0.18518518518518512</v>
      </c>
      <c r="K23" s="89">
        <f t="shared" si="5"/>
        <v>0.65625</v>
      </c>
      <c r="L23" s="89">
        <f t="shared" si="5"/>
        <v>0.20754716981132071</v>
      </c>
      <c r="M23" s="89">
        <f t="shared" si="5"/>
        <v>4.6875E-2</v>
      </c>
      <c r="N23" s="89">
        <f t="shared" si="5"/>
        <v>0.59701492537313428</v>
      </c>
      <c r="O23" s="89">
        <f t="shared" si="5"/>
        <v>0.42056074766355134</v>
      </c>
      <c r="P23" s="89">
        <f t="shared" si="5"/>
        <v>9.210526315789469E-2</v>
      </c>
      <c r="Q23" s="89">
        <f t="shared" si="5"/>
        <v>-0.15662650602409633</v>
      </c>
      <c r="R23" s="89">
        <f t="shared" si="5"/>
        <v>-9.9999999999999978E-2</v>
      </c>
      <c r="S23" s="89">
        <f t="shared" si="5"/>
        <v>-0.12698412698412698</v>
      </c>
      <c r="T23" s="89">
        <f t="shared" si="5"/>
        <v>-9.9999999999999978E-2</v>
      </c>
      <c r="U23" s="89">
        <f t="shared" si="5"/>
        <v>0.11111111111111116</v>
      </c>
      <c r="V23" s="89">
        <f t="shared" si="5"/>
        <v>-3.6363636363636376E-2</v>
      </c>
      <c r="W23" s="89">
        <f t="shared" si="5"/>
        <v>-0.72641509433962259</v>
      </c>
      <c r="X23" s="89">
        <f t="shared" si="5"/>
        <v>0.4137931034482758</v>
      </c>
      <c r="Y23" s="89">
        <f t="shared" si="5"/>
        <v>0.92682926829268286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4.813141683778234E-2</v>
      </c>
      <c r="C25" s="89">
        <f t="shared" si="6"/>
        <v>6.5307457479284778E-2</v>
      </c>
      <c r="D25" s="89">
        <f t="shared" si="6"/>
        <v>5.9305851960013478E-2</v>
      </c>
      <c r="E25" s="89">
        <f t="shared" si="6"/>
        <v>3.5032715376226826E-2</v>
      </c>
      <c r="F25" s="89">
        <f t="shared" si="6"/>
        <v>2.9913251570445706E-2</v>
      </c>
      <c r="G25" s="89">
        <f t="shared" si="6"/>
        <v>2.4044545684636799E-2</v>
      </c>
      <c r="H25" s="89">
        <f t="shared" si="6"/>
        <v>2.2631293990254465E-2</v>
      </c>
      <c r="I25" s="89">
        <f t="shared" si="6"/>
        <v>2.2876725016208205E-2</v>
      </c>
      <c r="J25" s="89">
        <f t="shared" si="6"/>
        <v>2.3680044055895917E-2</v>
      </c>
      <c r="K25" s="89">
        <f t="shared" si="6"/>
        <v>2.7780999884004176E-2</v>
      </c>
      <c r="L25" s="89">
        <f t="shared" si="6"/>
        <v>3.6343287977852391E-2</v>
      </c>
      <c r="M25" s="89">
        <f t="shared" si="6"/>
        <v>5.0528928550322087E-2</v>
      </c>
      <c r="N25" s="89">
        <f t="shared" si="6"/>
        <v>6.5327642480542306E-2</v>
      </c>
      <c r="O25" s="89">
        <f t="shared" si="6"/>
        <v>7.3307908625139639E-2</v>
      </c>
      <c r="P25" s="89">
        <f t="shared" si="6"/>
        <v>8.4716157205240172E-2</v>
      </c>
      <c r="Q25" s="89">
        <f t="shared" si="6"/>
        <v>0.10467137626215926</v>
      </c>
      <c r="R25" s="89">
        <f t="shared" si="6"/>
        <v>0.111145800811739</v>
      </c>
      <c r="S25" s="89">
        <f t="shared" si="6"/>
        <v>0.11670035182274122</v>
      </c>
      <c r="T25" s="89">
        <f t="shared" si="6"/>
        <v>0.10662755668305057</v>
      </c>
      <c r="U25" s="89">
        <f t="shared" si="6"/>
        <v>0.11510531775743088</v>
      </c>
      <c r="V25" s="89">
        <f t="shared" si="6"/>
        <v>9.436814917475117E-2</v>
      </c>
      <c r="W25" s="89">
        <f t="shared" ref="W25:X25" si="7">W8/W5</f>
        <v>5.3052018232225932E-2</v>
      </c>
      <c r="X25" s="89">
        <f t="shared" si="7"/>
        <v>4.2576011938071257E-2</v>
      </c>
      <c r="Y25" s="89">
        <f t="shared" ref="Y25" si="8">Y8/Y5</f>
        <v>5.3035811670605344E-2</v>
      </c>
    </row>
    <row r="26" spans="1:25" x14ac:dyDescent="0.3">
      <c r="A26" s="75" t="s">
        <v>211</v>
      </c>
      <c r="B26" s="89">
        <f t="shared" ref="B26:V26" si="9">B8/B7</f>
        <v>0.15087538619979401</v>
      </c>
      <c r="C26" s="89">
        <f t="shared" si="9"/>
        <v>0.17901972504482966</v>
      </c>
      <c r="D26" s="89">
        <f t="shared" si="9"/>
        <v>0.17559028932490856</v>
      </c>
      <c r="E26" s="89">
        <f t="shared" si="9"/>
        <v>0.10936170212765957</v>
      </c>
      <c r="F26" s="89">
        <f t="shared" si="9"/>
        <v>0.1040582726326743</v>
      </c>
      <c r="G26" s="89">
        <f t="shared" si="9"/>
        <v>7.6152304609218444E-2</v>
      </c>
      <c r="H26" s="89">
        <f t="shared" si="9"/>
        <v>8.9661089661089655E-2</v>
      </c>
      <c r="I26" s="89">
        <f t="shared" si="9"/>
        <v>8.2997311827956985E-2</v>
      </c>
      <c r="J26" s="89">
        <f t="shared" si="9"/>
        <v>8.1017428167687242E-2</v>
      </c>
      <c r="K26" s="89">
        <f t="shared" si="9"/>
        <v>0.10265752250321475</v>
      </c>
      <c r="L26" s="89">
        <f t="shared" si="9"/>
        <v>0.10503915560095335</v>
      </c>
      <c r="M26" s="89">
        <f t="shared" si="9"/>
        <v>0.15665078783437156</v>
      </c>
      <c r="N26" s="89">
        <f t="shared" si="9"/>
        <v>0.21792294807370186</v>
      </c>
      <c r="O26" s="89">
        <f t="shared" si="9"/>
        <v>0.23820252847665541</v>
      </c>
      <c r="P26" s="89">
        <f t="shared" si="9"/>
        <v>0.27426955702167766</v>
      </c>
      <c r="Q26" s="89">
        <f t="shared" si="9"/>
        <v>0.34315508669819328</v>
      </c>
      <c r="R26" s="89">
        <f t="shared" si="9"/>
        <v>0.356991643454039</v>
      </c>
      <c r="S26" s="89">
        <f t="shared" si="9"/>
        <v>0.35793823900815064</v>
      </c>
      <c r="T26" s="89">
        <f t="shared" si="9"/>
        <v>0.30221323446803727</v>
      </c>
      <c r="U26" s="89">
        <f t="shared" si="9"/>
        <v>0.29781771501925547</v>
      </c>
      <c r="V26" s="89">
        <f t="shared" si="9"/>
        <v>0.23737587154024931</v>
      </c>
      <c r="W26" s="89">
        <f t="shared" ref="W26:X26" si="10">W8/W7</f>
        <v>0.10968619450111726</v>
      </c>
      <c r="X26" s="89">
        <f t="shared" si="10"/>
        <v>8.8297872340425534E-2</v>
      </c>
      <c r="Y26" s="89">
        <f t="shared" ref="Y26" si="11">Y8/Y7</f>
        <v>0.11404280269715626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0.1348122866894198</v>
      </c>
      <c r="C28" s="89">
        <f t="shared" ref="C28:V28" si="12">C15/C8</f>
        <v>0.14190317195325541</v>
      </c>
      <c r="D28" s="89">
        <f t="shared" si="12"/>
        <v>0.17424242424242425</v>
      </c>
      <c r="E28" s="89">
        <f t="shared" si="12"/>
        <v>0.33073929961089493</v>
      </c>
      <c r="F28" s="89">
        <f t="shared" si="12"/>
        <v>0.35</v>
      </c>
      <c r="G28" s="89">
        <f t="shared" si="12"/>
        <v>0.33157894736842103</v>
      </c>
      <c r="H28" s="89">
        <f t="shared" si="12"/>
        <v>0.30622009569377989</v>
      </c>
      <c r="I28" s="89">
        <f t="shared" si="12"/>
        <v>0.4251012145748988</v>
      </c>
      <c r="J28" s="89">
        <f t="shared" si="12"/>
        <v>0.45930232558139533</v>
      </c>
      <c r="K28" s="89">
        <f t="shared" si="12"/>
        <v>0.44885177453027142</v>
      </c>
      <c r="L28" s="89">
        <f t="shared" si="12"/>
        <v>0.46029173419773095</v>
      </c>
      <c r="M28" s="89">
        <f t="shared" si="12"/>
        <v>0.47017543859649125</v>
      </c>
      <c r="N28" s="89">
        <f t="shared" si="12"/>
        <v>0.48885472713297462</v>
      </c>
      <c r="O28" s="89">
        <f t="shared" si="12"/>
        <v>0.50604308985811874</v>
      </c>
      <c r="P28" s="89">
        <f t="shared" si="12"/>
        <v>0.54596219931271472</v>
      </c>
      <c r="Q28" s="89">
        <f t="shared" si="12"/>
        <v>0.56360424028268552</v>
      </c>
      <c r="R28" s="89">
        <f t="shared" si="12"/>
        <v>0.598314606741573</v>
      </c>
      <c r="S28" s="89">
        <f t="shared" si="12"/>
        <v>0.61930724823604877</v>
      </c>
      <c r="T28" s="89">
        <f t="shared" si="12"/>
        <v>0.67992565055762078</v>
      </c>
      <c r="U28" s="89">
        <f t="shared" si="12"/>
        <v>0.64537617554858939</v>
      </c>
      <c r="V28" s="89">
        <f t="shared" si="12"/>
        <v>0.63462394303515801</v>
      </c>
      <c r="W28" s="89">
        <f t="shared" ref="W28:X28" si="13">W15/W8</f>
        <v>0.90079716563330381</v>
      </c>
      <c r="X28" s="89">
        <f t="shared" si="13"/>
        <v>0.79846659364731654</v>
      </c>
      <c r="Y28" s="89">
        <f t="shared" ref="Y28" si="14">Y15/Y8</f>
        <v>0.65209940017137957</v>
      </c>
    </row>
    <row r="29" spans="1:25" x14ac:dyDescent="0.3">
      <c r="A29" s="75" t="s">
        <v>213</v>
      </c>
      <c r="B29" s="89">
        <f>B10/B8</f>
        <v>0.28839590443686008</v>
      </c>
      <c r="C29" s="89">
        <f t="shared" ref="C29:V29" si="15">C10/C8</f>
        <v>0.29215358931552587</v>
      </c>
      <c r="D29" s="89">
        <f t="shared" si="15"/>
        <v>0.27840909090909088</v>
      </c>
      <c r="E29" s="89">
        <f t="shared" si="15"/>
        <v>0.2140077821011673</v>
      </c>
      <c r="F29" s="89">
        <f t="shared" si="15"/>
        <v>0.19500000000000001</v>
      </c>
      <c r="G29" s="89">
        <f t="shared" si="15"/>
        <v>0.2</v>
      </c>
      <c r="H29" s="89">
        <f t="shared" si="15"/>
        <v>0.21052631578947367</v>
      </c>
      <c r="I29" s="89">
        <f t="shared" si="15"/>
        <v>0.16194331983805668</v>
      </c>
      <c r="J29" s="89">
        <f t="shared" si="15"/>
        <v>0.15406976744186046</v>
      </c>
      <c r="K29" s="89">
        <f t="shared" si="15"/>
        <v>0.1544885177453027</v>
      </c>
      <c r="L29" s="89">
        <f t="shared" si="15"/>
        <v>0.13614262560777957</v>
      </c>
      <c r="M29" s="89">
        <f t="shared" si="15"/>
        <v>0.1415204678362573</v>
      </c>
      <c r="N29" s="89">
        <f t="shared" si="15"/>
        <v>0.12528823981552653</v>
      </c>
      <c r="O29" s="89">
        <f t="shared" si="15"/>
        <v>0.11770888071466107</v>
      </c>
      <c r="P29" s="89">
        <f t="shared" si="15"/>
        <v>8.848797250859107E-2</v>
      </c>
      <c r="Q29" s="89">
        <f t="shared" si="15"/>
        <v>8.1625441696113077E-2</v>
      </c>
      <c r="R29" s="89">
        <f t="shared" si="15"/>
        <v>6.8664169787765295E-2</v>
      </c>
      <c r="S29" s="89">
        <f t="shared" si="15"/>
        <v>6.0936497754971133E-2</v>
      </c>
      <c r="T29" s="89">
        <f t="shared" si="15"/>
        <v>4.8698884758364314E-2</v>
      </c>
      <c r="U29" s="89">
        <f t="shared" si="15"/>
        <v>5.8777429467084641E-2</v>
      </c>
      <c r="V29" s="89">
        <f t="shared" si="15"/>
        <v>5.6964842011570982E-2</v>
      </c>
      <c r="W29" s="89">
        <f t="shared" ref="W29:X29" si="16">W10/W8</f>
        <v>1.3286093888396812E-2</v>
      </c>
      <c r="X29" s="89">
        <f t="shared" si="16"/>
        <v>2.5191675794085433E-2</v>
      </c>
      <c r="Y29" s="89">
        <f t="shared" ref="Y29" si="17">Y10/Y8</f>
        <v>3.6846615252784917E-2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9925</v>
      </c>
      <c r="C32" s="42">
        <v>15711</v>
      </c>
      <c r="D32" s="42">
        <v>14612</v>
      </c>
      <c r="E32" s="42">
        <v>14777</v>
      </c>
      <c r="F32" s="42">
        <v>19617</v>
      </c>
      <c r="G32" s="42">
        <v>22116</v>
      </c>
      <c r="H32" s="42">
        <v>28376</v>
      </c>
      <c r="I32" s="42">
        <v>33095</v>
      </c>
      <c r="J32" s="42">
        <v>37436</v>
      </c>
      <c r="K32" s="42">
        <v>56331</v>
      </c>
      <c r="L32" s="42">
        <v>24186</v>
      </c>
      <c r="M32" s="42">
        <v>32580</v>
      </c>
      <c r="N32" s="42">
        <v>48667</v>
      </c>
      <c r="O32" s="42">
        <v>56755</v>
      </c>
      <c r="P32" s="42">
        <v>52943</v>
      </c>
      <c r="Q32" s="42">
        <v>48237</v>
      </c>
      <c r="R32" s="42">
        <v>23197</v>
      </c>
      <c r="S32" s="42">
        <v>18091</v>
      </c>
      <c r="T32" s="42">
        <v>20104</v>
      </c>
      <c r="U32" s="42">
        <v>25684</v>
      </c>
      <c r="V32" s="42">
        <v>14931</v>
      </c>
      <c r="W32" s="42">
        <v>10272</v>
      </c>
      <c r="X32" s="42">
        <v>15019</v>
      </c>
      <c r="Y32" s="42">
        <v>24986</v>
      </c>
    </row>
    <row r="33" spans="1:25" x14ac:dyDescent="0.3">
      <c r="A33" s="16" t="s">
        <v>116</v>
      </c>
      <c r="B33" s="42">
        <v>8293</v>
      </c>
      <c r="C33" s="42">
        <v>14393</v>
      </c>
      <c r="D33" s="42">
        <v>13313</v>
      </c>
      <c r="E33" s="42">
        <v>13177</v>
      </c>
      <c r="F33" s="68">
        <v>18156</v>
      </c>
      <c r="G33" s="68">
        <v>20970</v>
      </c>
      <c r="H33" s="68">
        <v>27204</v>
      </c>
      <c r="I33" s="68">
        <v>31735</v>
      </c>
      <c r="J33" s="68">
        <v>35676</v>
      </c>
      <c r="K33" s="68">
        <v>54818</v>
      </c>
      <c r="L33" s="68">
        <v>22116</v>
      </c>
      <c r="M33" s="68">
        <v>31485</v>
      </c>
      <c r="N33" s="68">
        <v>47565</v>
      </c>
      <c r="O33" s="68">
        <v>55756</v>
      </c>
      <c r="P33" s="68">
        <v>51892</v>
      </c>
      <c r="Q33" s="68">
        <v>47125</v>
      </c>
      <c r="R33" s="42">
        <v>22151</v>
      </c>
      <c r="S33" s="42">
        <v>16988</v>
      </c>
      <c r="T33" s="42">
        <v>18915</v>
      </c>
      <c r="U33" s="42">
        <v>24124</v>
      </c>
      <c r="V33" s="42">
        <v>13451</v>
      </c>
      <c r="W33" s="42">
        <v>9028</v>
      </c>
      <c r="X33" s="42">
        <v>13752</v>
      </c>
      <c r="Y33" s="42">
        <v>23324</v>
      </c>
    </row>
    <row r="34" spans="1:25" x14ac:dyDescent="0.3">
      <c r="A34" s="16" t="s">
        <v>117</v>
      </c>
      <c r="B34" s="42">
        <v>1632</v>
      </c>
      <c r="C34" s="42">
        <v>1318</v>
      </c>
      <c r="D34" s="42">
        <v>1299</v>
      </c>
      <c r="E34" s="42">
        <v>1600</v>
      </c>
      <c r="F34" s="68">
        <v>1461</v>
      </c>
      <c r="G34" s="68">
        <v>1146</v>
      </c>
      <c r="H34" s="68">
        <v>1172</v>
      </c>
      <c r="I34" s="68">
        <v>1360</v>
      </c>
      <c r="J34" s="68">
        <v>1760</v>
      </c>
      <c r="K34" s="68">
        <v>1513</v>
      </c>
      <c r="L34" s="68">
        <v>2071</v>
      </c>
      <c r="M34" s="68">
        <v>1095</v>
      </c>
      <c r="N34" s="68">
        <v>1103</v>
      </c>
      <c r="O34" s="68">
        <v>999</v>
      </c>
      <c r="P34" s="68">
        <v>1052</v>
      </c>
      <c r="Q34" s="42">
        <v>1112</v>
      </c>
      <c r="R34" s="42">
        <v>1046</v>
      </c>
      <c r="S34" s="42">
        <v>1102</v>
      </c>
      <c r="T34" s="42">
        <v>1189</v>
      </c>
      <c r="U34" s="42">
        <v>1560</v>
      </c>
      <c r="V34" s="42">
        <v>1481</v>
      </c>
      <c r="W34" s="42">
        <v>1245</v>
      </c>
      <c r="X34" s="42">
        <v>1268</v>
      </c>
      <c r="Y34" s="42">
        <v>1662</v>
      </c>
    </row>
    <row r="35" spans="1:25" x14ac:dyDescent="0.3">
      <c r="A35" s="76" t="s">
        <v>2</v>
      </c>
      <c r="B35" s="3">
        <f>B36+B44</f>
        <v>212</v>
      </c>
      <c r="C35" s="3">
        <f t="shared" ref="C35:V35" si="18">C36+C44</f>
        <v>201</v>
      </c>
      <c r="D35" s="3">
        <f t="shared" si="18"/>
        <v>170</v>
      </c>
      <c r="E35" s="3">
        <f t="shared" si="18"/>
        <v>119</v>
      </c>
      <c r="F35" s="3">
        <f t="shared" si="18"/>
        <v>93</v>
      </c>
      <c r="G35" s="3">
        <f t="shared" si="18"/>
        <v>118</v>
      </c>
      <c r="H35" s="3">
        <f t="shared" si="18"/>
        <v>111</v>
      </c>
      <c r="I35" s="3">
        <f t="shared" si="18"/>
        <v>132</v>
      </c>
      <c r="J35" s="3">
        <f t="shared" si="18"/>
        <v>154</v>
      </c>
      <c r="K35" s="3">
        <f t="shared" si="18"/>
        <v>199</v>
      </c>
      <c r="L35" s="3">
        <f t="shared" si="18"/>
        <v>204</v>
      </c>
      <c r="M35" s="3">
        <f t="shared" si="18"/>
        <v>196</v>
      </c>
      <c r="N35" s="3">
        <f t="shared" si="18"/>
        <v>245</v>
      </c>
      <c r="O35" s="3">
        <f t="shared" si="18"/>
        <v>283</v>
      </c>
      <c r="P35" s="3">
        <f t="shared" si="18"/>
        <v>344</v>
      </c>
      <c r="Q35" s="3">
        <f t="shared" si="18"/>
        <v>398</v>
      </c>
      <c r="R35" s="3">
        <f t="shared" si="18"/>
        <v>372</v>
      </c>
      <c r="S35" s="3">
        <f t="shared" si="18"/>
        <v>367</v>
      </c>
      <c r="T35" s="3">
        <f t="shared" si="18"/>
        <v>413</v>
      </c>
      <c r="U35" s="3">
        <f t="shared" si="18"/>
        <v>437</v>
      </c>
      <c r="V35" s="3">
        <f t="shared" si="18"/>
        <v>405</v>
      </c>
      <c r="W35" s="3">
        <f t="shared" ref="W35:X35" si="19">W36+W44</f>
        <v>129</v>
      </c>
      <c r="X35" s="3">
        <f t="shared" si="19"/>
        <v>150</v>
      </c>
      <c r="Y35" s="3">
        <f t="shared" ref="Y35" si="20">Y36+Y44</f>
        <v>408</v>
      </c>
    </row>
    <row r="36" spans="1:25" x14ac:dyDescent="0.3">
      <c r="A36" s="77" t="s">
        <v>107</v>
      </c>
      <c r="B36" s="42">
        <v>182</v>
      </c>
      <c r="C36" s="42">
        <v>168</v>
      </c>
      <c r="D36" s="42">
        <v>140</v>
      </c>
      <c r="E36" s="42">
        <v>95</v>
      </c>
      <c r="F36" s="68">
        <v>72</v>
      </c>
      <c r="G36" s="68">
        <v>94</v>
      </c>
      <c r="H36" s="68">
        <v>88</v>
      </c>
      <c r="I36" s="68">
        <v>104</v>
      </c>
      <c r="J36" s="68">
        <v>119</v>
      </c>
      <c r="K36" s="68">
        <v>148</v>
      </c>
      <c r="L36" s="68">
        <v>156</v>
      </c>
      <c r="M36" s="68">
        <v>136</v>
      </c>
      <c r="N36" s="68">
        <v>179</v>
      </c>
      <c r="O36" s="68">
        <v>209</v>
      </c>
      <c r="P36" s="68">
        <v>274</v>
      </c>
      <c r="Q36" s="68">
        <v>306</v>
      </c>
      <c r="R36" s="42">
        <v>286</v>
      </c>
      <c r="S36" s="42">
        <v>301</v>
      </c>
      <c r="T36" s="42">
        <v>326</v>
      </c>
      <c r="U36" s="42">
        <v>340</v>
      </c>
      <c r="V36" s="42">
        <v>317</v>
      </c>
      <c r="W36" s="42">
        <v>105</v>
      </c>
      <c r="X36" s="42">
        <v>122</v>
      </c>
      <c r="Y36" s="42">
        <v>312</v>
      </c>
    </row>
    <row r="37" spans="1:25" x14ac:dyDescent="0.3">
      <c r="A37" s="78" t="s">
        <v>201</v>
      </c>
      <c r="B37" s="42">
        <v>79</v>
      </c>
      <c r="C37" s="42">
        <v>73</v>
      </c>
      <c r="D37" s="42">
        <v>63</v>
      </c>
      <c r="E37" s="42">
        <v>42</v>
      </c>
      <c r="F37" s="68">
        <v>34</v>
      </c>
      <c r="G37" s="68">
        <v>41</v>
      </c>
      <c r="H37" s="68">
        <v>35</v>
      </c>
      <c r="I37" s="68">
        <v>46</v>
      </c>
      <c r="J37" s="68">
        <v>50</v>
      </c>
      <c r="K37" s="68">
        <v>59</v>
      </c>
      <c r="L37" s="68">
        <v>60</v>
      </c>
      <c r="M37" s="68">
        <v>54</v>
      </c>
      <c r="N37" s="68">
        <v>67</v>
      </c>
      <c r="O37" s="68">
        <v>74</v>
      </c>
      <c r="P37" s="68">
        <v>88</v>
      </c>
      <c r="Q37" s="68">
        <v>101</v>
      </c>
      <c r="R37" s="42">
        <v>93</v>
      </c>
      <c r="S37" s="42">
        <v>89</v>
      </c>
      <c r="T37" s="42">
        <v>89</v>
      </c>
      <c r="U37" s="42">
        <v>85</v>
      </c>
      <c r="V37" s="42">
        <v>76</v>
      </c>
      <c r="W37" s="42">
        <v>34</v>
      </c>
      <c r="X37" s="42">
        <v>40</v>
      </c>
      <c r="Y37" s="42">
        <v>69</v>
      </c>
    </row>
    <row r="38" spans="1:25" x14ac:dyDescent="0.3">
      <c r="A38" s="79" t="s">
        <v>202</v>
      </c>
      <c r="B38" s="42">
        <v>5</v>
      </c>
      <c r="C38" s="42">
        <v>6</v>
      </c>
      <c r="D38" s="42">
        <v>6</v>
      </c>
      <c r="E38" s="42">
        <v>5</v>
      </c>
      <c r="F38" s="68">
        <v>7</v>
      </c>
      <c r="G38" s="68">
        <v>8</v>
      </c>
      <c r="H38" s="68">
        <v>9</v>
      </c>
      <c r="I38" s="68">
        <v>18</v>
      </c>
      <c r="J38" s="68">
        <v>19</v>
      </c>
      <c r="K38" s="68">
        <v>19</v>
      </c>
      <c r="L38" s="68">
        <v>19</v>
      </c>
      <c r="M38" s="68">
        <v>19</v>
      </c>
      <c r="N38" s="68">
        <v>20</v>
      </c>
      <c r="O38" s="68">
        <v>21</v>
      </c>
      <c r="P38" s="68">
        <v>21</v>
      </c>
      <c r="Q38" s="68">
        <v>22</v>
      </c>
      <c r="R38" s="42">
        <v>23</v>
      </c>
      <c r="S38" s="42">
        <v>23</v>
      </c>
      <c r="T38" s="42">
        <v>25</v>
      </c>
      <c r="U38" s="42">
        <v>25</v>
      </c>
      <c r="V38" s="42">
        <v>27</v>
      </c>
      <c r="W38" s="42">
        <v>24</v>
      </c>
      <c r="X38" s="42">
        <v>25</v>
      </c>
      <c r="Y38" s="42">
        <v>27</v>
      </c>
    </row>
    <row r="39" spans="1:25" x14ac:dyDescent="0.3">
      <c r="A39" s="79" t="s">
        <v>203</v>
      </c>
      <c r="B39" s="42">
        <v>74</v>
      </c>
      <c r="C39" s="42">
        <v>68</v>
      </c>
      <c r="D39" s="42">
        <v>57</v>
      </c>
      <c r="E39" s="42">
        <v>37</v>
      </c>
      <c r="F39" s="68">
        <v>26</v>
      </c>
      <c r="G39" s="68">
        <v>33</v>
      </c>
      <c r="H39" s="68">
        <v>27</v>
      </c>
      <c r="I39" s="68">
        <v>28</v>
      </c>
      <c r="J39" s="68">
        <v>31</v>
      </c>
      <c r="K39" s="68">
        <v>40</v>
      </c>
      <c r="L39" s="68">
        <v>41</v>
      </c>
      <c r="M39" s="68">
        <v>35</v>
      </c>
      <c r="N39" s="68">
        <v>47</v>
      </c>
      <c r="O39" s="68">
        <v>54</v>
      </c>
      <c r="P39" s="68">
        <v>67</v>
      </c>
      <c r="Q39" s="68">
        <v>80</v>
      </c>
      <c r="R39" s="42">
        <v>70</v>
      </c>
      <c r="S39" s="42">
        <v>66</v>
      </c>
      <c r="T39" s="42">
        <v>64</v>
      </c>
      <c r="U39" s="42">
        <v>60</v>
      </c>
      <c r="V39" s="42">
        <v>50</v>
      </c>
      <c r="W39" s="42">
        <v>11</v>
      </c>
      <c r="X39" s="42">
        <v>15</v>
      </c>
      <c r="Y39" s="42">
        <v>43</v>
      </c>
    </row>
    <row r="40" spans="1:25" x14ac:dyDescent="0.3">
      <c r="A40" s="78" t="s">
        <v>204</v>
      </c>
      <c r="B40" s="42">
        <v>103</v>
      </c>
      <c r="C40" s="42">
        <v>94</v>
      </c>
      <c r="D40" s="42">
        <v>78</v>
      </c>
      <c r="E40" s="42">
        <v>53</v>
      </c>
      <c r="F40" s="68">
        <v>39</v>
      </c>
      <c r="G40" s="68">
        <v>53</v>
      </c>
      <c r="H40" s="68">
        <v>53</v>
      </c>
      <c r="I40" s="68">
        <v>58</v>
      </c>
      <c r="J40" s="68">
        <v>69</v>
      </c>
      <c r="K40" s="68">
        <v>89</v>
      </c>
      <c r="L40" s="68">
        <v>97</v>
      </c>
      <c r="M40" s="68">
        <v>83</v>
      </c>
      <c r="N40" s="68">
        <v>112</v>
      </c>
      <c r="O40" s="68">
        <v>135</v>
      </c>
      <c r="P40" s="68">
        <v>185</v>
      </c>
      <c r="Q40" s="68">
        <v>204</v>
      </c>
      <c r="R40" s="42">
        <v>193</v>
      </c>
      <c r="S40" s="42">
        <v>212</v>
      </c>
      <c r="T40" s="42">
        <v>238</v>
      </c>
      <c r="U40" s="42">
        <v>254</v>
      </c>
      <c r="V40" s="42">
        <v>241</v>
      </c>
      <c r="W40" s="42">
        <v>70</v>
      </c>
      <c r="X40" s="42">
        <v>82</v>
      </c>
      <c r="Y40" s="42">
        <v>242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1</v>
      </c>
    </row>
    <row r="42" spans="1:25" x14ac:dyDescent="0.3">
      <c r="A42" s="79" t="s">
        <v>206</v>
      </c>
      <c r="B42" s="42">
        <v>1</v>
      </c>
      <c r="C42" s="42">
        <v>1</v>
      </c>
      <c r="D42" s="42">
        <v>1</v>
      </c>
      <c r="E42" s="42">
        <v>1</v>
      </c>
      <c r="F42" s="68">
        <v>2</v>
      </c>
      <c r="G42" s="68">
        <v>2</v>
      </c>
      <c r="H42" s="68">
        <v>3</v>
      </c>
      <c r="I42" s="68">
        <v>3</v>
      </c>
      <c r="J42" s="68">
        <v>3</v>
      </c>
      <c r="K42" s="68">
        <v>3</v>
      </c>
      <c r="L42" s="68">
        <v>4</v>
      </c>
      <c r="M42" s="68">
        <v>6</v>
      </c>
      <c r="N42" s="68">
        <v>10</v>
      </c>
      <c r="O42" s="68">
        <v>9</v>
      </c>
      <c r="P42" s="68">
        <v>10</v>
      </c>
      <c r="Q42" s="68">
        <v>10</v>
      </c>
      <c r="R42" s="42">
        <v>8</v>
      </c>
      <c r="S42" s="42">
        <v>12</v>
      </c>
      <c r="T42" s="42">
        <v>9</v>
      </c>
      <c r="U42" s="42">
        <v>9</v>
      </c>
      <c r="V42" s="42">
        <v>14</v>
      </c>
      <c r="W42" s="42">
        <v>12</v>
      </c>
      <c r="X42" s="42">
        <v>10</v>
      </c>
      <c r="Y42" s="42">
        <v>14</v>
      </c>
    </row>
    <row r="43" spans="1:25" x14ac:dyDescent="0.3">
      <c r="A43" s="79" t="s">
        <v>207</v>
      </c>
      <c r="B43" s="42">
        <v>102</v>
      </c>
      <c r="C43" s="42">
        <v>94</v>
      </c>
      <c r="D43" s="42">
        <v>77</v>
      </c>
      <c r="E43" s="42">
        <v>52</v>
      </c>
      <c r="F43" s="68">
        <v>37</v>
      </c>
      <c r="G43" s="68">
        <v>51</v>
      </c>
      <c r="H43" s="68">
        <v>50</v>
      </c>
      <c r="I43" s="68">
        <v>55</v>
      </c>
      <c r="J43" s="68">
        <v>66</v>
      </c>
      <c r="K43" s="68">
        <v>86</v>
      </c>
      <c r="L43" s="68">
        <v>92</v>
      </c>
      <c r="M43" s="68">
        <v>77</v>
      </c>
      <c r="N43" s="68">
        <v>102</v>
      </c>
      <c r="O43" s="68">
        <v>125</v>
      </c>
      <c r="P43" s="68">
        <v>175</v>
      </c>
      <c r="Q43" s="68">
        <v>194</v>
      </c>
      <c r="R43" s="42">
        <v>184</v>
      </c>
      <c r="S43" s="42">
        <v>200</v>
      </c>
      <c r="T43" s="42">
        <v>228</v>
      </c>
      <c r="U43" s="42">
        <v>244</v>
      </c>
      <c r="V43" s="42">
        <v>226</v>
      </c>
      <c r="W43" s="42">
        <v>58</v>
      </c>
      <c r="X43" s="42">
        <v>72</v>
      </c>
      <c r="Y43" s="42">
        <v>227</v>
      </c>
    </row>
    <row r="44" spans="1:25" x14ac:dyDescent="0.3">
      <c r="A44" s="77" t="s">
        <v>108</v>
      </c>
      <c r="B44" s="42">
        <v>30</v>
      </c>
      <c r="C44" s="42">
        <v>33</v>
      </c>
      <c r="D44" s="42">
        <v>30</v>
      </c>
      <c r="E44" s="42">
        <v>24</v>
      </c>
      <c r="F44" s="68">
        <v>21</v>
      </c>
      <c r="G44" s="68">
        <v>24</v>
      </c>
      <c r="H44" s="68">
        <v>23</v>
      </c>
      <c r="I44" s="68">
        <v>28</v>
      </c>
      <c r="J44" s="68">
        <v>35</v>
      </c>
      <c r="K44" s="68">
        <v>51</v>
      </c>
      <c r="L44" s="68">
        <v>48</v>
      </c>
      <c r="M44" s="68">
        <v>60</v>
      </c>
      <c r="N44" s="68">
        <v>66</v>
      </c>
      <c r="O44" s="68">
        <v>74</v>
      </c>
      <c r="P44" s="68">
        <v>70</v>
      </c>
      <c r="Q44" s="68">
        <v>92</v>
      </c>
      <c r="R44" s="42">
        <v>86</v>
      </c>
      <c r="S44" s="42">
        <v>66</v>
      </c>
      <c r="T44" s="42">
        <v>87</v>
      </c>
      <c r="U44" s="42">
        <v>97</v>
      </c>
      <c r="V44" s="42">
        <v>88</v>
      </c>
      <c r="W44" s="42">
        <v>24</v>
      </c>
      <c r="X44" s="42">
        <v>28</v>
      </c>
      <c r="Y44" s="42">
        <v>96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-5.1886792452830233E-2</v>
      </c>
      <c r="D46" s="65">
        <f t="shared" si="21"/>
        <v>-0.154228855721393</v>
      </c>
      <c r="E46" s="65">
        <f t="shared" si="21"/>
        <v>-0.30000000000000004</v>
      </c>
      <c r="F46" s="65">
        <f t="shared" si="21"/>
        <v>-0.21848739495798319</v>
      </c>
      <c r="G46" s="65">
        <f t="shared" si="21"/>
        <v>0.26881720430107525</v>
      </c>
      <c r="H46" s="65">
        <f t="shared" si="21"/>
        <v>-5.9322033898305038E-2</v>
      </c>
      <c r="I46" s="65">
        <f t="shared" si="21"/>
        <v>0.18918918918918926</v>
      </c>
      <c r="J46" s="65">
        <f t="shared" si="21"/>
        <v>0.16666666666666674</v>
      </c>
      <c r="K46" s="65">
        <f t="shared" si="21"/>
        <v>0.29220779220779214</v>
      </c>
      <c r="L46" s="65">
        <f t="shared" si="21"/>
        <v>2.5125628140703515E-2</v>
      </c>
      <c r="M46" s="65">
        <f t="shared" si="21"/>
        <v>-3.9215686274509776E-2</v>
      </c>
      <c r="N46" s="65">
        <f t="shared" si="21"/>
        <v>0.25</v>
      </c>
      <c r="O46" s="65">
        <f t="shared" si="21"/>
        <v>0.15510204081632661</v>
      </c>
      <c r="P46" s="65">
        <f t="shared" si="21"/>
        <v>0.21554770318021199</v>
      </c>
      <c r="Q46" s="65">
        <f t="shared" si="21"/>
        <v>0.15697674418604657</v>
      </c>
      <c r="R46" s="65">
        <f t="shared" si="21"/>
        <v>-6.5326633165829096E-2</v>
      </c>
      <c r="S46" s="65">
        <f t="shared" si="21"/>
        <v>-1.3440860215053752E-2</v>
      </c>
      <c r="T46" s="65">
        <f t="shared" si="21"/>
        <v>0.12534059945504095</v>
      </c>
      <c r="U46" s="65">
        <f t="shared" si="21"/>
        <v>5.8111380145278391E-2</v>
      </c>
      <c r="V46" s="65">
        <f t="shared" si="21"/>
        <v>-7.3226544622425616E-2</v>
      </c>
      <c r="W46" s="65">
        <f t="shared" si="21"/>
        <v>-0.68148148148148147</v>
      </c>
      <c r="X46" s="65">
        <f t="shared" si="21"/>
        <v>0.16279069767441867</v>
      </c>
      <c r="Y46" s="65">
        <f t="shared" si="21"/>
        <v>1.7200000000000002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-7.6923076923076872E-2</v>
      </c>
      <c r="D47" s="65">
        <f t="shared" si="21"/>
        <v>-0.16666666666666663</v>
      </c>
      <c r="E47" s="65">
        <f t="shared" si="21"/>
        <v>-0.3214285714285714</v>
      </c>
      <c r="F47" s="65">
        <f t="shared" si="21"/>
        <v>-0.24210526315789471</v>
      </c>
      <c r="G47" s="65">
        <f t="shared" si="21"/>
        <v>0.30555555555555558</v>
      </c>
      <c r="H47" s="65">
        <f t="shared" si="21"/>
        <v>-6.3829787234042534E-2</v>
      </c>
      <c r="I47" s="65">
        <f t="shared" si="21"/>
        <v>0.18181818181818188</v>
      </c>
      <c r="J47" s="65">
        <f t="shared" si="21"/>
        <v>0.14423076923076916</v>
      </c>
      <c r="K47" s="65">
        <f t="shared" si="21"/>
        <v>0.24369747899159666</v>
      </c>
      <c r="L47" s="65">
        <f t="shared" si="21"/>
        <v>5.4054054054053946E-2</v>
      </c>
      <c r="M47" s="65">
        <f t="shared" si="21"/>
        <v>-0.12820512820512819</v>
      </c>
      <c r="N47" s="65">
        <f t="shared" si="21"/>
        <v>0.31617647058823528</v>
      </c>
      <c r="O47" s="65">
        <f t="shared" si="21"/>
        <v>0.16759776536312843</v>
      </c>
      <c r="P47" s="65">
        <f t="shared" si="21"/>
        <v>0.31100478468899517</v>
      </c>
      <c r="Q47" s="65">
        <f t="shared" si="21"/>
        <v>0.11678832116788329</v>
      </c>
      <c r="R47" s="65">
        <f t="shared" si="21"/>
        <v>-6.5359477124182996E-2</v>
      </c>
      <c r="S47" s="65">
        <f t="shared" si="21"/>
        <v>5.2447552447552503E-2</v>
      </c>
      <c r="T47" s="65">
        <f t="shared" si="21"/>
        <v>8.3056478405315604E-2</v>
      </c>
      <c r="U47" s="65">
        <f t="shared" si="21"/>
        <v>4.2944785276073594E-2</v>
      </c>
      <c r="V47" s="65">
        <f t="shared" si="21"/>
        <v>-6.7647058823529393E-2</v>
      </c>
      <c r="W47" s="65">
        <f t="shared" si="21"/>
        <v>-0.66876971608832814</v>
      </c>
      <c r="X47" s="65">
        <f t="shared" si="21"/>
        <v>0.161904761904762</v>
      </c>
      <c r="Y47" s="65">
        <f t="shared" si="21"/>
        <v>1.557377049180328</v>
      </c>
    </row>
    <row r="48" spans="1:25" x14ac:dyDescent="0.3">
      <c r="A48" s="74" t="s">
        <v>214</v>
      </c>
      <c r="B48" s="65" t="s">
        <v>3</v>
      </c>
      <c r="C48" s="65">
        <f>C37/B37-1</f>
        <v>-7.5949367088607556E-2</v>
      </c>
      <c r="D48" s="65">
        <f>D37/C37-1</f>
        <v>-0.13698630136986301</v>
      </c>
      <c r="E48" s="65">
        <f>E37/D37-1</f>
        <v>-0.33333333333333337</v>
      </c>
      <c r="F48" s="65">
        <f>F37/E37-1</f>
        <v>-0.19047619047619047</v>
      </c>
      <c r="G48" s="65">
        <f t="shared" si="21"/>
        <v>0.20588235294117641</v>
      </c>
      <c r="H48" s="65">
        <f t="shared" si="21"/>
        <v>-0.14634146341463417</v>
      </c>
      <c r="I48" s="65">
        <f t="shared" si="21"/>
        <v>0.31428571428571428</v>
      </c>
      <c r="J48" s="65">
        <f t="shared" si="21"/>
        <v>8.6956521739130377E-2</v>
      </c>
      <c r="K48" s="65">
        <f t="shared" si="21"/>
        <v>0.17999999999999994</v>
      </c>
      <c r="L48" s="65">
        <f t="shared" si="21"/>
        <v>1.6949152542372836E-2</v>
      </c>
      <c r="M48" s="65">
        <f t="shared" si="21"/>
        <v>-9.9999999999999978E-2</v>
      </c>
      <c r="N48" s="65">
        <f t="shared" si="21"/>
        <v>0.2407407407407407</v>
      </c>
      <c r="O48" s="65">
        <f t="shared" si="21"/>
        <v>0.10447761194029859</v>
      </c>
      <c r="P48" s="65">
        <f t="shared" si="21"/>
        <v>0.18918918918918926</v>
      </c>
      <c r="Q48" s="65">
        <f t="shared" si="21"/>
        <v>0.14772727272727271</v>
      </c>
      <c r="R48" s="65">
        <f t="shared" si="21"/>
        <v>-7.9207920792079167E-2</v>
      </c>
      <c r="S48" s="65">
        <f t="shared" si="21"/>
        <v>-4.3010752688172005E-2</v>
      </c>
      <c r="T48" s="65">
        <f t="shared" si="21"/>
        <v>0</v>
      </c>
      <c r="U48" s="65">
        <f t="shared" si="21"/>
        <v>-4.49438202247191E-2</v>
      </c>
      <c r="V48" s="65">
        <f t="shared" si="21"/>
        <v>-0.10588235294117643</v>
      </c>
      <c r="W48" s="65">
        <f t="shared" si="21"/>
        <v>-0.55263157894736836</v>
      </c>
      <c r="X48" s="65">
        <f t="shared" si="21"/>
        <v>0.17647058823529416</v>
      </c>
      <c r="Y48" s="65">
        <f t="shared" si="21"/>
        <v>0.72500000000000009</v>
      </c>
    </row>
    <row r="49" spans="1:25" x14ac:dyDescent="0.3">
      <c r="A49" s="74" t="s">
        <v>215</v>
      </c>
      <c r="B49" s="65" t="s">
        <v>3</v>
      </c>
      <c r="C49" s="65">
        <f>C40/B40-1</f>
        <v>-8.737864077669899E-2</v>
      </c>
      <c r="D49" s="65">
        <f>D40/C40-1</f>
        <v>-0.17021276595744683</v>
      </c>
      <c r="E49" s="65">
        <f>E40/D40-1</f>
        <v>-0.32051282051282048</v>
      </c>
      <c r="F49" s="65">
        <f>F40/E40-1</f>
        <v>-0.26415094339622647</v>
      </c>
      <c r="G49" s="65">
        <f t="shared" ref="G49:Y49" si="22">G40/F40-1</f>
        <v>0.35897435897435903</v>
      </c>
      <c r="H49" s="65">
        <f t="shared" si="22"/>
        <v>0</v>
      </c>
      <c r="I49" s="65">
        <f t="shared" si="22"/>
        <v>9.4339622641509413E-2</v>
      </c>
      <c r="J49" s="65">
        <f t="shared" si="22"/>
        <v>0.18965517241379315</v>
      </c>
      <c r="K49" s="65">
        <f t="shared" si="22"/>
        <v>0.28985507246376807</v>
      </c>
      <c r="L49" s="65">
        <f t="shared" si="22"/>
        <v>8.98876404494382E-2</v>
      </c>
      <c r="M49" s="65">
        <f t="shared" si="22"/>
        <v>-0.14432989690721654</v>
      </c>
      <c r="N49" s="65">
        <f t="shared" si="22"/>
        <v>0.34939759036144569</v>
      </c>
      <c r="O49" s="65">
        <f t="shared" si="22"/>
        <v>0.20535714285714279</v>
      </c>
      <c r="P49" s="65">
        <f t="shared" si="22"/>
        <v>0.37037037037037046</v>
      </c>
      <c r="Q49" s="65">
        <f t="shared" si="22"/>
        <v>0.10270270270270276</v>
      </c>
      <c r="R49" s="65">
        <f t="shared" si="22"/>
        <v>-5.3921568627451011E-2</v>
      </c>
      <c r="S49" s="65">
        <f t="shared" si="22"/>
        <v>9.8445595854922185E-2</v>
      </c>
      <c r="T49" s="65">
        <f t="shared" si="22"/>
        <v>0.12264150943396235</v>
      </c>
      <c r="U49" s="65">
        <f t="shared" si="22"/>
        <v>6.7226890756302504E-2</v>
      </c>
      <c r="V49" s="65">
        <f t="shared" si="22"/>
        <v>-5.1181102362204745E-2</v>
      </c>
      <c r="W49" s="65">
        <f t="shared" si="22"/>
        <v>-0.70954356846473021</v>
      </c>
      <c r="X49" s="65">
        <f t="shared" si="22"/>
        <v>0.17142857142857149</v>
      </c>
      <c r="Y49" s="65">
        <f t="shared" si="22"/>
        <v>1.9512195121951219</v>
      </c>
    </row>
    <row r="50" spans="1:25" x14ac:dyDescent="0.3">
      <c r="A50" s="73" t="s">
        <v>110</v>
      </c>
      <c r="B50" s="65" t="s">
        <v>3</v>
      </c>
      <c r="C50" s="88">
        <f>C44/B44-1</f>
        <v>0.10000000000000009</v>
      </c>
      <c r="D50" s="88">
        <f>D44/C44-1</f>
        <v>-9.0909090909090939E-2</v>
      </c>
      <c r="E50" s="88">
        <f>E44/D44-1</f>
        <v>-0.19999999999999996</v>
      </c>
      <c r="F50" s="88">
        <f>F44/E44-1</f>
        <v>-0.125</v>
      </c>
      <c r="G50" s="88">
        <f t="shared" ref="G50:Y50" si="23">G44/F44-1</f>
        <v>0.14285714285714279</v>
      </c>
      <c r="H50" s="88">
        <f t="shared" si="23"/>
        <v>-4.166666666666663E-2</v>
      </c>
      <c r="I50" s="88">
        <f t="shared" si="23"/>
        <v>0.21739130434782616</v>
      </c>
      <c r="J50" s="88">
        <f t="shared" si="23"/>
        <v>0.25</v>
      </c>
      <c r="K50" s="88">
        <f t="shared" si="23"/>
        <v>0.45714285714285707</v>
      </c>
      <c r="L50" s="88">
        <f t="shared" si="23"/>
        <v>-5.8823529411764719E-2</v>
      </c>
      <c r="M50" s="88">
        <f t="shared" si="23"/>
        <v>0.25</v>
      </c>
      <c r="N50" s="88">
        <f t="shared" si="23"/>
        <v>0.10000000000000009</v>
      </c>
      <c r="O50" s="88">
        <f t="shared" si="23"/>
        <v>0.1212121212121211</v>
      </c>
      <c r="P50" s="88">
        <f t="shared" si="23"/>
        <v>-5.4054054054054057E-2</v>
      </c>
      <c r="Q50" s="88">
        <f t="shared" si="23"/>
        <v>0.31428571428571428</v>
      </c>
      <c r="R50" s="88">
        <f t="shared" si="23"/>
        <v>-6.5217391304347783E-2</v>
      </c>
      <c r="S50" s="88">
        <f t="shared" si="23"/>
        <v>-0.23255813953488369</v>
      </c>
      <c r="T50" s="88">
        <f t="shared" si="23"/>
        <v>0.31818181818181812</v>
      </c>
      <c r="U50" s="88">
        <f t="shared" si="23"/>
        <v>0.11494252873563227</v>
      </c>
      <c r="V50" s="88">
        <f t="shared" si="23"/>
        <v>-9.2783505154639179E-2</v>
      </c>
      <c r="W50" s="88">
        <f t="shared" si="23"/>
        <v>-0.72727272727272729</v>
      </c>
      <c r="X50" s="88">
        <f t="shared" si="23"/>
        <v>0.16666666666666674</v>
      </c>
      <c r="Y50" s="88">
        <f t="shared" si="23"/>
        <v>2.4285714285714284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2.1360201511335011E-2</v>
      </c>
      <c r="C52" s="65">
        <f t="shared" si="24"/>
        <v>1.2793584113041817E-2</v>
      </c>
      <c r="D52" s="65">
        <f t="shared" si="24"/>
        <v>1.1634273200109499E-2</v>
      </c>
      <c r="E52" s="65">
        <f t="shared" si="24"/>
        <v>8.0530554239696822E-3</v>
      </c>
      <c r="F52" s="65">
        <f t="shared" si="24"/>
        <v>4.7407860529132895E-3</v>
      </c>
      <c r="G52" s="65">
        <f t="shared" si="24"/>
        <v>5.3355037077229151E-3</v>
      </c>
      <c r="H52" s="65">
        <f t="shared" si="24"/>
        <v>3.9117564138708765E-3</v>
      </c>
      <c r="I52" s="65">
        <f t="shared" si="24"/>
        <v>3.9885179030064964E-3</v>
      </c>
      <c r="J52" s="65">
        <f t="shared" si="24"/>
        <v>4.1136873597606583E-3</v>
      </c>
      <c r="K52" s="65">
        <f t="shared" si="24"/>
        <v>3.5326907031652198E-3</v>
      </c>
      <c r="L52" s="65">
        <f t="shared" si="24"/>
        <v>8.434631605060779E-3</v>
      </c>
      <c r="M52" s="65">
        <f t="shared" si="24"/>
        <v>6.0159607120933087E-3</v>
      </c>
      <c r="N52" s="65">
        <f t="shared" si="24"/>
        <v>5.0342120944377091E-3</v>
      </c>
      <c r="O52" s="65">
        <f t="shared" si="24"/>
        <v>4.9863448154347633E-3</v>
      </c>
      <c r="P52" s="65">
        <f t="shared" si="24"/>
        <v>6.4975539731409251E-3</v>
      </c>
      <c r="Q52" s="65">
        <f t="shared" si="24"/>
        <v>8.2509277110931444E-3</v>
      </c>
      <c r="R52" s="65">
        <f t="shared" si="24"/>
        <v>1.6036556451265251E-2</v>
      </c>
      <c r="S52" s="65">
        <f t="shared" si="24"/>
        <v>2.0286330219446133E-2</v>
      </c>
      <c r="T52" s="65">
        <f t="shared" si="24"/>
        <v>2.054317548746518E-2</v>
      </c>
      <c r="U52" s="65">
        <f t="shared" si="24"/>
        <v>1.7014483725276437E-2</v>
      </c>
      <c r="V52" s="65">
        <f t="shared" si="24"/>
        <v>2.7124773960216998E-2</v>
      </c>
      <c r="W52" s="65">
        <f t="shared" ref="W52:X52" si="25">W35/W32</f>
        <v>1.2558411214953271E-2</v>
      </c>
      <c r="X52" s="65">
        <f t="shared" si="25"/>
        <v>9.9873493574805239E-3</v>
      </c>
      <c r="Y52" s="65">
        <f t="shared" ref="Y52" si="26">Y35/Y32</f>
        <v>1.6329144320819659E-2</v>
      </c>
    </row>
    <row r="53" spans="1:25" x14ac:dyDescent="0.3">
      <c r="A53" s="75" t="s">
        <v>217</v>
      </c>
      <c r="B53" s="88">
        <f t="shared" ref="B53:V53" si="27">B35/B34</f>
        <v>0.12990196078431374</v>
      </c>
      <c r="C53" s="88">
        <f t="shared" si="27"/>
        <v>0.15250379362670713</v>
      </c>
      <c r="D53" s="88">
        <f t="shared" si="27"/>
        <v>0.1308698999230177</v>
      </c>
      <c r="E53" s="88">
        <f t="shared" si="27"/>
        <v>7.4374999999999997E-2</v>
      </c>
      <c r="F53" s="88">
        <f t="shared" si="27"/>
        <v>6.3655030800821355E-2</v>
      </c>
      <c r="G53" s="88">
        <f t="shared" si="27"/>
        <v>0.10296684118673648</v>
      </c>
      <c r="H53" s="88">
        <f t="shared" si="27"/>
        <v>9.4709897610921495E-2</v>
      </c>
      <c r="I53" s="88">
        <f t="shared" si="27"/>
        <v>9.7058823529411767E-2</v>
      </c>
      <c r="J53" s="88">
        <f t="shared" si="27"/>
        <v>8.7499999999999994E-2</v>
      </c>
      <c r="K53" s="88">
        <f t="shared" si="27"/>
        <v>0.13152676801057503</v>
      </c>
      <c r="L53" s="88">
        <f t="shared" si="27"/>
        <v>9.8503138580395944E-2</v>
      </c>
      <c r="M53" s="88">
        <f t="shared" si="27"/>
        <v>0.17899543378995433</v>
      </c>
      <c r="N53" s="88">
        <f t="shared" si="27"/>
        <v>0.22212148685403446</v>
      </c>
      <c r="O53" s="88">
        <f t="shared" si="27"/>
        <v>0.28328328328328328</v>
      </c>
      <c r="P53" s="88">
        <f t="shared" si="27"/>
        <v>0.3269961977186312</v>
      </c>
      <c r="Q53" s="88">
        <f t="shared" si="27"/>
        <v>0.3579136690647482</v>
      </c>
      <c r="R53" s="88">
        <f t="shared" si="27"/>
        <v>0.35564053537284895</v>
      </c>
      <c r="S53" s="88">
        <f t="shared" si="27"/>
        <v>0.33303085299455537</v>
      </c>
      <c r="T53" s="88">
        <f t="shared" si="27"/>
        <v>0.34735071488645919</v>
      </c>
      <c r="U53" s="88">
        <f t="shared" si="27"/>
        <v>0.28012820512820513</v>
      </c>
      <c r="V53" s="88">
        <f t="shared" si="27"/>
        <v>0.27346387575962189</v>
      </c>
      <c r="W53" s="88">
        <f t="shared" ref="W53:X53" si="28">W35/W34</f>
        <v>0.10361445783132531</v>
      </c>
      <c r="X53" s="88">
        <f t="shared" si="28"/>
        <v>0.11829652996845426</v>
      </c>
      <c r="Y53" s="88">
        <f t="shared" ref="Y53" si="29">Y35/Y34</f>
        <v>0.24548736462093862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4.7169811320754715E-3</v>
      </c>
      <c r="C55" s="88">
        <f t="shared" ref="C55:V55" si="30">C42/C35</f>
        <v>4.9751243781094526E-3</v>
      </c>
      <c r="D55" s="88">
        <f t="shared" si="30"/>
        <v>5.8823529411764705E-3</v>
      </c>
      <c r="E55" s="88">
        <f t="shared" si="30"/>
        <v>8.4033613445378148E-3</v>
      </c>
      <c r="F55" s="88">
        <f t="shared" si="30"/>
        <v>2.1505376344086023E-2</v>
      </c>
      <c r="G55" s="88">
        <f t="shared" si="30"/>
        <v>1.6949152542372881E-2</v>
      </c>
      <c r="H55" s="88">
        <f t="shared" si="30"/>
        <v>2.7027027027027029E-2</v>
      </c>
      <c r="I55" s="88">
        <f t="shared" si="30"/>
        <v>2.2727272727272728E-2</v>
      </c>
      <c r="J55" s="88">
        <f t="shared" si="30"/>
        <v>1.948051948051948E-2</v>
      </c>
      <c r="K55" s="88">
        <f t="shared" si="30"/>
        <v>1.507537688442211E-2</v>
      </c>
      <c r="L55" s="88">
        <f t="shared" si="30"/>
        <v>1.9607843137254902E-2</v>
      </c>
      <c r="M55" s="88">
        <f t="shared" si="30"/>
        <v>3.0612244897959183E-2</v>
      </c>
      <c r="N55" s="88">
        <f t="shared" si="30"/>
        <v>4.0816326530612242E-2</v>
      </c>
      <c r="O55" s="88">
        <f t="shared" si="30"/>
        <v>3.1802120141342753E-2</v>
      </c>
      <c r="P55" s="88">
        <f t="shared" si="30"/>
        <v>2.9069767441860465E-2</v>
      </c>
      <c r="Q55" s="88">
        <f t="shared" si="30"/>
        <v>2.5125628140703519E-2</v>
      </c>
      <c r="R55" s="88">
        <f t="shared" si="30"/>
        <v>2.1505376344086023E-2</v>
      </c>
      <c r="S55" s="88">
        <f t="shared" si="30"/>
        <v>3.2697547683923703E-2</v>
      </c>
      <c r="T55" s="88">
        <f t="shared" si="30"/>
        <v>2.1791767554479417E-2</v>
      </c>
      <c r="U55" s="88">
        <f t="shared" si="30"/>
        <v>2.0594965675057208E-2</v>
      </c>
      <c r="V55" s="88">
        <f t="shared" si="30"/>
        <v>3.4567901234567898E-2</v>
      </c>
      <c r="W55" s="88">
        <f t="shared" ref="W55:X55" si="31">W42/W35</f>
        <v>9.3023255813953487E-2</v>
      </c>
      <c r="X55" s="88">
        <f t="shared" si="31"/>
        <v>6.6666666666666666E-2</v>
      </c>
      <c r="Y55" s="88">
        <f t="shared" ref="Y55" si="32">Y42/Y35</f>
        <v>3.4313725490196081E-2</v>
      </c>
    </row>
    <row r="56" spans="1:25" x14ac:dyDescent="0.3">
      <c r="A56" s="75" t="s">
        <v>219</v>
      </c>
      <c r="B56" s="65">
        <f>B37/B35</f>
        <v>0.37264150943396224</v>
      </c>
      <c r="C56" s="65">
        <f t="shared" ref="C56:V56" si="33">C37/C35</f>
        <v>0.36318407960199006</v>
      </c>
      <c r="D56" s="65">
        <f t="shared" si="33"/>
        <v>0.37058823529411766</v>
      </c>
      <c r="E56" s="65">
        <f t="shared" si="33"/>
        <v>0.35294117647058826</v>
      </c>
      <c r="F56" s="65">
        <f t="shared" si="33"/>
        <v>0.36559139784946237</v>
      </c>
      <c r="G56" s="65">
        <f t="shared" si="33"/>
        <v>0.34745762711864409</v>
      </c>
      <c r="H56" s="65">
        <f t="shared" si="33"/>
        <v>0.31531531531531531</v>
      </c>
      <c r="I56" s="65">
        <f t="shared" si="33"/>
        <v>0.34848484848484851</v>
      </c>
      <c r="J56" s="65">
        <f t="shared" si="33"/>
        <v>0.32467532467532467</v>
      </c>
      <c r="K56" s="65">
        <f t="shared" si="33"/>
        <v>0.29648241206030151</v>
      </c>
      <c r="L56" s="65">
        <f t="shared" si="33"/>
        <v>0.29411764705882354</v>
      </c>
      <c r="M56" s="65">
        <f t="shared" si="33"/>
        <v>0.27551020408163263</v>
      </c>
      <c r="N56" s="65">
        <f t="shared" si="33"/>
        <v>0.27346938775510204</v>
      </c>
      <c r="O56" s="65">
        <f t="shared" si="33"/>
        <v>0.26148409893992935</v>
      </c>
      <c r="P56" s="65">
        <f t="shared" si="33"/>
        <v>0.2558139534883721</v>
      </c>
      <c r="Q56" s="65">
        <f t="shared" si="33"/>
        <v>0.25376884422110552</v>
      </c>
      <c r="R56" s="65">
        <f t="shared" si="33"/>
        <v>0.25</v>
      </c>
      <c r="S56" s="65">
        <f t="shared" si="33"/>
        <v>0.24250681198910082</v>
      </c>
      <c r="T56" s="65">
        <f t="shared" si="33"/>
        <v>0.21549636803874092</v>
      </c>
      <c r="U56" s="65">
        <f t="shared" si="33"/>
        <v>0.19450800915331809</v>
      </c>
      <c r="V56" s="65">
        <f t="shared" si="33"/>
        <v>0.18765432098765433</v>
      </c>
      <c r="W56" s="65">
        <f t="shared" ref="W56:X56" si="34">W37/W35</f>
        <v>0.26356589147286824</v>
      </c>
      <c r="X56" s="65">
        <f t="shared" si="34"/>
        <v>0.26666666666666666</v>
      </c>
      <c r="Y56" s="65">
        <f t="shared" ref="Y56" si="35">Y37/Y35</f>
        <v>0.16911764705882354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374</v>
      </c>
      <c r="C59" s="42">
        <f t="shared" si="36"/>
        <v>398</v>
      </c>
      <c r="D59" s="42">
        <f t="shared" si="36"/>
        <v>358</v>
      </c>
      <c r="E59" s="42">
        <f t="shared" si="36"/>
        <v>138</v>
      </c>
      <c r="F59" s="42">
        <f t="shared" si="36"/>
        <v>107</v>
      </c>
      <c r="G59" s="42">
        <f t="shared" si="36"/>
        <v>72</v>
      </c>
      <c r="H59" s="42">
        <f t="shared" si="36"/>
        <v>98</v>
      </c>
      <c r="I59" s="42">
        <f t="shared" si="36"/>
        <v>115</v>
      </c>
      <c r="J59" s="42">
        <f t="shared" si="36"/>
        <v>190</v>
      </c>
      <c r="K59" s="42">
        <f t="shared" si="36"/>
        <v>280</v>
      </c>
      <c r="L59" s="42">
        <f t="shared" si="36"/>
        <v>413</v>
      </c>
      <c r="M59" s="42">
        <f t="shared" si="36"/>
        <v>659</v>
      </c>
      <c r="N59" s="42">
        <f t="shared" si="36"/>
        <v>1056</v>
      </c>
      <c r="O59" s="42">
        <f t="shared" si="36"/>
        <v>1620</v>
      </c>
      <c r="P59" s="42">
        <f t="shared" si="36"/>
        <v>1984</v>
      </c>
      <c r="Q59" s="42">
        <f t="shared" si="36"/>
        <v>2432</v>
      </c>
      <c r="R59" s="42">
        <f t="shared" si="36"/>
        <v>2832</v>
      </c>
      <c r="S59" s="42">
        <f t="shared" si="36"/>
        <v>2751</v>
      </c>
      <c r="T59" s="42">
        <f t="shared" si="36"/>
        <v>2277</v>
      </c>
      <c r="U59" s="42">
        <f t="shared" si="36"/>
        <v>2115</v>
      </c>
      <c r="V59" s="42">
        <f t="shared" si="36"/>
        <v>1842</v>
      </c>
      <c r="W59" s="42">
        <f t="shared" ref="W59:X59" si="37">W8-W35</f>
        <v>1000</v>
      </c>
      <c r="X59" s="42">
        <f t="shared" si="37"/>
        <v>763</v>
      </c>
      <c r="Y59" s="42">
        <f t="shared" ref="Y59" si="38">Y8-Y35</f>
        <v>759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6.4171122994652413E-2</v>
      </c>
      <c r="D61" s="87">
        <f t="shared" si="39"/>
        <v>-0.10050251256281408</v>
      </c>
      <c r="E61" s="87">
        <f t="shared" si="39"/>
        <v>-0.61452513966480449</v>
      </c>
      <c r="F61" s="87">
        <f t="shared" si="39"/>
        <v>-0.22463768115942029</v>
      </c>
      <c r="G61" s="87">
        <f t="shared" si="39"/>
        <v>-0.32710280373831774</v>
      </c>
      <c r="H61" s="87">
        <f t="shared" si="39"/>
        <v>0.3611111111111111</v>
      </c>
      <c r="I61" s="87">
        <f t="shared" si="39"/>
        <v>0.17346938775510204</v>
      </c>
      <c r="J61" s="87">
        <f t="shared" si="39"/>
        <v>0.65217391304347827</v>
      </c>
      <c r="K61" s="87">
        <f t="shared" si="39"/>
        <v>0.47368421052631576</v>
      </c>
      <c r="L61" s="87">
        <f t="shared" si="39"/>
        <v>0.47499999999999998</v>
      </c>
      <c r="M61" s="87">
        <f t="shared" si="39"/>
        <v>0.59564164648910412</v>
      </c>
      <c r="N61" s="87">
        <f t="shared" si="39"/>
        <v>0.60242792109256449</v>
      </c>
      <c r="O61" s="87">
        <f t="shared" si="39"/>
        <v>0.53409090909090906</v>
      </c>
      <c r="P61" s="87">
        <f t="shared" si="39"/>
        <v>0.22469135802469137</v>
      </c>
      <c r="Q61" s="87">
        <f t="shared" si="39"/>
        <v>0.22580645161290322</v>
      </c>
      <c r="R61" s="87">
        <f t="shared" si="39"/>
        <v>0.16447368421052633</v>
      </c>
      <c r="S61" s="87">
        <f t="shared" si="39"/>
        <v>-2.8601694915254237E-2</v>
      </c>
      <c r="T61" s="87">
        <f t="shared" si="39"/>
        <v>-0.17230098146128681</v>
      </c>
      <c r="U61" s="87">
        <f t="shared" si="39"/>
        <v>-7.1146245059288543E-2</v>
      </c>
      <c r="V61" s="87">
        <f t="shared" si="39"/>
        <v>-0.12907801418439716</v>
      </c>
      <c r="W61" s="87">
        <f t="shared" si="39"/>
        <v>-0.45711183496199781</v>
      </c>
      <c r="X61" s="87">
        <f t="shared" si="39"/>
        <v>-0.23699999999999999</v>
      </c>
      <c r="Y61" s="87">
        <f t="shared" si="39"/>
        <v>-5.2424639580602884E-3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134" priority="19" stopIfTrue="1" operator="lessThan">
      <formula>0</formula>
    </cfRule>
  </conditionalFormatting>
  <conditionalFormatting sqref="B50:B52 C52:Y52">
    <cfRule type="cellIs" dxfId="133" priority="18" stopIfTrue="1" operator="lessThan">
      <formula>0</formula>
    </cfRule>
  </conditionalFormatting>
  <conditionalFormatting sqref="B19:Y29 Z34:HI35 Z51:HI53">
    <cfRule type="cellIs" dxfId="132" priority="21" stopIfTrue="1" operator="lessThan">
      <formula>0</formula>
    </cfRule>
  </conditionalFormatting>
  <conditionalFormatting sqref="B48:Y56 A57:U57 B59:Y59">
    <cfRule type="cellIs" dxfId="131" priority="4" stopIfTrue="1" operator="lessThan">
      <formula>0</formula>
    </cfRule>
  </conditionalFormatting>
  <conditionalFormatting sqref="B61:Y61">
    <cfRule type="cellIs" dxfId="130" priority="3" stopIfTrue="1" operator="lessThan">
      <formula>0</formula>
    </cfRule>
  </conditionalFormatting>
  <conditionalFormatting sqref="C19:Y23">
    <cfRule type="cellIs" dxfId="129" priority="2" operator="lessThan">
      <formula>0</formula>
    </cfRule>
  </conditionalFormatting>
  <conditionalFormatting sqref="C46:Y50">
    <cfRule type="cellIs" dxfId="128" priority="1" operator="lessThan">
      <formula>0</formula>
    </cfRule>
  </conditionalFormatting>
  <conditionalFormatting sqref="M34:P34">
    <cfRule type="cellIs" dxfId="127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35"/>
  <dimension ref="A1:Y63"/>
  <sheetViews>
    <sheetView workbookViewId="0">
      <pane xSplit="1" topLeftCell="M1" activePane="topRight" state="frozen"/>
      <selection pane="top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35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21745</v>
      </c>
      <c r="C5" s="42">
        <v>24557</v>
      </c>
      <c r="D5" s="42">
        <v>23859</v>
      </c>
      <c r="E5" s="42">
        <v>22252</v>
      </c>
      <c r="F5" s="42">
        <v>22782</v>
      </c>
      <c r="G5" s="42">
        <v>25358</v>
      </c>
      <c r="H5" s="42">
        <v>26657</v>
      </c>
      <c r="I5" s="42">
        <v>30278</v>
      </c>
      <c r="J5" s="42">
        <v>33359</v>
      </c>
      <c r="K5" s="42">
        <v>35526</v>
      </c>
      <c r="L5" s="42">
        <v>30098</v>
      </c>
      <c r="M5" s="42">
        <v>39743</v>
      </c>
      <c r="N5" s="42">
        <v>43069</v>
      </c>
      <c r="O5" s="42">
        <v>44399</v>
      </c>
      <c r="P5" s="42">
        <v>42332</v>
      </c>
      <c r="Q5" s="42">
        <v>42062</v>
      </c>
      <c r="R5" s="42">
        <v>43049</v>
      </c>
      <c r="S5" s="42">
        <v>45219</v>
      </c>
      <c r="T5" s="42">
        <v>50515</v>
      </c>
      <c r="U5" s="42">
        <v>57043</v>
      </c>
      <c r="V5" s="42">
        <v>54105</v>
      </c>
      <c r="W5" s="42">
        <v>53098</v>
      </c>
      <c r="X5" s="42">
        <v>67090</v>
      </c>
      <c r="Y5" s="42">
        <v>80525</v>
      </c>
    </row>
    <row r="6" spans="1:25" x14ac:dyDescent="0.3">
      <c r="A6" s="67" t="s">
        <v>113</v>
      </c>
      <c r="B6" s="42">
        <v>16264</v>
      </c>
      <c r="C6" s="42">
        <v>18042</v>
      </c>
      <c r="D6" s="42">
        <v>17562</v>
      </c>
      <c r="E6" s="42">
        <v>16371</v>
      </c>
      <c r="F6" s="68">
        <v>16569</v>
      </c>
      <c r="G6" s="68">
        <v>19606</v>
      </c>
      <c r="H6" s="68">
        <v>20755</v>
      </c>
      <c r="I6" s="68">
        <v>24172</v>
      </c>
      <c r="J6" s="68">
        <v>25929</v>
      </c>
      <c r="K6" s="68">
        <v>28576</v>
      </c>
      <c r="L6" s="68">
        <v>22650</v>
      </c>
      <c r="M6" s="68">
        <v>29079</v>
      </c>
      <c r="N6" s="68">
        <v>31384</v>
      </c>
      <c r="O6" s="68">
        <v>30701</v>
      </c>
      <c r="P6" s="68">
        <v>30720</v>
      </c>
      <c r="Q6" s="68">
        <v>29897</v>
      </c>
      <c r="R6" s="42">
        <v>28280</v>
      </c>
      <c r="S6" s="42">
        <v>26447</v>
      </c>
      <c r="T6" s="42">
        <v>29304</v>
      </c>
      <c r="U6" s="42">
        <v>32553</v>
      </c>
      <c r="V6" s="42">
        <v>30902</v>
      </c>
      <c r="W6" s="42">
        <v>26594</v>
      </c>
      <c r="X6" s="42">
        <v>35234</v>
      </c>
      <c r="Y6" s="42">
        <v>46217</v>
      </c>
    </row>
    <row r="7" spans="1:25" x14ac:dyDescent="0.3">
      <c r="A7" s="67" t="s">
        <v>114</v>
      </c>
      <c r="B7" s="42">
        <v>5481</v>
      </c>
      <c r="C7" s="42">
        <v>6515</v>
      </c>
      <c r="D7" s="42">
        <v>6296</v>
      </c>
      <c r="E7" s="42">
        <v>5882</v>
      </c>
      <c r="F7" s="68">
        <v>6213</v>
      </c>
      <c r="G7" s="68">
        <v>5752</v>
      </c>
      <c r="H7" s="68">
        <v>5902</v>
      </c>
      <c r="I7" s="68">
        <v>6106</v>
      </c>
      <c r="J7" s="68">
        <v>7430</v>
      </c>
      <c r="K7" s="68">
        <v>6949</v>
      </c>
      <c r="L7" s="68">
        <v>7448</v>
      </c>
      <c r="M7" s="68">
        <v>10664</v>
      </c>
      <c r="N7" s="68">
        <v>11685</v>
      </c>
      <c r="O7" s="68">
        <v>13699</v>
      </c>
      <c r="P7" s="68">
        <v>11613</v>
      </c>
      <c r="Q7" s="42">
        <v>12165</v>
      </c>
      <c r="R7" s="42">
        <v>14770</v>
      </c>
      <c r="S7" s="42">
        <v>18771</v>
      </c>
      <c r="T7" s="42">
        <v>21211</v>
      </c>
      <c r="U7" s="42">
        <v>24491</v>
      </c>
      <c r="V7" s="42">
        <v>23203</v>
      </c>
      <c r="W7" s="42">
        <v>26505</v>
      </c>
      <c r="X7" s="42">
        <v>31856</v>
      </c>
      <c r="Y7" s="42">
        <v>34308</v>
      </c>
    </row>
    <row r="8" spans="1:25" x14ac:dyDescent="0.3">
      <c r="A8" s="69" t="s">
        <v>1</v>
      </c>
      <c r="B8" s="3">
        <f>B9+B17</f>
        <v>678</v>
      </c>
      <c r="C8" s="3">
        <f t="shared" ref="C8:V8" si="0">C9+C17</f>
        <v>740</v>
      </c>
      <c r="D8" s="3">
        <f t="shared" si="0"/>
        <v>594</v>
      </c>
      <c r="E8" s="3">
        <f t="shared" si="0"/>
        <v>567</v>
      </c>
      <c r="F8" s="3">
        <f t="shared" si="0"/>
        <v>519</v>
      </c>
      <c r="G8" s="3">
        <f t="shared" si="0"/>
        <v>589</v>
      </c>
      <c r="H8" s="3">
        <f t="shared" si="0"/>
        <v>651</v>
      </c>
      <c r="I8" s="3">
        <f t="shared" si="0"/>
        <v>672</v>
      </c>
      <c r="J8" s="3">
        <f t="shared" si="0"/>
        <v>755</v>
      </c>
      <c r="K8" s="3">
        <f t="shared" si="0"/>
        <v>831</v>
      </c>
      <c r="L8" s="3">
        <f t="shared" si="0"/>
        <v>674</v>
      </c>
      <c r="M8" s="3">
        <f t="shared" si="0"/>
        <v>914</v>
      </c>
      <c r="N8" s="3">
        <f t="shared" si="0"/>
        <v>1046</v>
      </c>
      <c r="O8" s="3">
        <f t="shared" si="0"/>
        <v>1096</v>
      </c>
      <c r="P8" s="3">
        <f t="shared" si="0"/>
        <v>1106</v>
      </c>
      <c r="Q8" s="3">
        <f t="shared" si="0"/>
        <v>1106</v>
      </c>
      <c r="R8" s="3">
        <f t="shared" si="0"/>
        <v>1134</v>
      </c>
      <c r="S8" s="3">
        <f t="shared" si="0"/>
        <v>1075</v>
      </c>
      <c r="T8" s="3">
        <f t="shared" si="0"/>
        <v>1092</v>
      </c>
      <c r="U8" s="3">
        <f t="shared" si="0"/>
        <v>1217</v>
      </c>
      <c r="V8" s="3">
        <f t="shared" si="0"/>
        <v>1303</v>
      </c>
      <c r="W8" s="3">
        <f t="shared" ref="W8:X8" si="1">W9+W17</f>
        <v>350</v>
      </c>
      <c r="X8" s="3">
        <f t="shared" si="1"/>
        <v>328</v>
      </c>
      <c r="Y8" s="3">
        <f t="shared" ref="Y8" si="2">Y9+Y17</f>
        <v>926</v>
      </c>
    </row>
    <row r="9" spans="1:25" x14ac:dyDescent="0.3">
      <c r="A9" s="70" t="s">
        <v>107</v>
      </c>
      <c r="B9" s="42">
        <v>517</v>
      </c>
      <c r="C9" s="42">
        <v>569</v>
      </c>
      <c r="D9" s="42">
        <v>449</v>
      </c>
      <c r="E9" s="42">
        <v>444</v>
      </c>
      <c r="F9" s="68">
        <v>411</v>
      </c>
      <c r="G9" s="68">
        <v>479</v>
      </c>
      <c r="H9" s="68">
        <v>527</v>
      </c>
      <c r="I9" s="68">
        <v>554</v>
      </c>
      <c r="J9" s="68">
        <v>624</v>
      </c>
      <c r="K9" s="68">
        <v>686</v>
      </c>
      <c r="L9" s="68">
        <v>568</v>
      </c>
      <c r="M9" s="68">
        <v>757</v>
      </c>
      <c r="N9" s="68">
        <v>874</v>
      </c>
      <c r="O9" s="68">
        <v>919</v>
      </c>
      <c r="P9" s="68">
        <v>920</v>
      </c>
      <c r="Q9" s="68">
        <v>906</v>
      </c>
      <c r="R9" s="42">
        <v>948</v>
      </c>
      <c r="S9" s="42">
        <v>899</v>
      </c>
      <c r="T9" s="42">
        <v>891</v>
      </c>
      <c r="U9" s="42">
        <v>958</v>
      </c>
      <c r="V9" s="42">
        <v>1027</v>
      </c>
      <c r="W9" s="42">
        <v>279</v>
      </c>
      <c r="X9" s="42">
        <v>249</v>
      </c>
      <c r="Y9" s="42">
        <v>712</v>
      </c>
    </row>
    <row r="10" spans="1:25" x14ac:dyDescent="0.3">
      <c r="A10" s="71" t="s">
        <v>201</v>
      </c>
      <c r="B10" s="42">
        <v>291</v>
      </c>
      <c r="C10" s="42">
        <v>324</v>
      </c>
      <c r="D10" s="42">
        <v>241</v>
      </c>
      <c r="E10" s="42">
        <v>233</v>
      </c>
      <c r="F10" s="68">
        <v>209</v>
      </c>
      <c r="G10" s="68">
        <v>248</v>
      </c>
      <c r="H10" s="68">
        <v>268</v>
      </c>
      <c r="I10" s="68">
        <v>268</v>
      </c>
      <c r="J10" s="68">
        <v>293</v>
      </c>
      <c r="K10" s="68">
        <v>313</v>
      </c>
      <c r="L10" s="68">
        <v>231</v>
      </c>
      <c r="M10" s="68">
        <v>327</v>
      </c>
      <c r="N10" s="68">
        <v>370</v>
      </c>
      <c r="O10" s="68">
        <v>365</v>
      </c>
      <c r="P10" s="68">
        <v>341</v>
      </c>
      <c r="Q10" s="68">
        <v>323</v>
      </c>
      <c r="R10" s="42">
        <v>326</v>
      </c>
      <c r="S10" s="42">
        <v>278</v>
      </c>
      <c r="T10" s="42">
        <v>275</v>
      </c>
      <c r="U10" s="42">
        <v>290</v>
      </c>
      <c r="V10" s="42">
        <v>300</v>
      </c>
      <c r="W10" s="42">
        <v>40</v>
      </c>
      <c r="X10" s="42">
        <v>29</v>
      </c>
      <c r="Y10" s="42">
        <v>147</v>
      </c>
    </row>
    <row r="11" spans="1:25" x14ac:dyDescent="0.3">
      <c r="A11" s="72" t="s">
        <v>202</v>
      </c>
      <c r="B11" s="42">
        <v>6</v>
      </c>
      <c r="C11" s="42">
        <v>7</v>
      </c>
      <c r="D11" s="42">
        <v>8</v>
      </c>
      <c r="E11" s="42">
        <v>7</v>
      </c>
      <c r="F11" s="68">
        <v>7</v>
      </c>
      <c r="G11" s="68">
        <v>8</v>
      </c>
      <c r="H11" s="68">
        <v>9</v>
      </c>
      <c r="I11" s="68">
        <v>7</v>
      </c>
      <c r="J11" s="68">
        <v>7</v>
      </c>
      <c r="K11" s="68">
        <v>6</v>
      </c>
      <c r="L11" s="68">
        <v>4</v>
      </c>
      <c r="M11" s="68">
        <v>4</v>
      </c>
      <c r="N11" s="68">
        <v>4</v>
      </c>
      <c r="O11" s="68">
        <v>4</v>
      </c>
      <c r="P11" s="68">
        <v>4</v>
      </c>
      <c r="Q11" s="68">
        <v>6</v>
      </c>
      <c r="R11" s="42">
        <v>6</v>
      </c>
      <c r="S11" s="42">
        <v>6</v>
      </c>
      <c r="T11" s="42">
        <v>7</v>
      </c>
      <c r="U11" s="42">
        <v>6</v>
      </c>
      <c r="V11" s="42">
        <v>10</v>
      </c>
      <c r="W11" s="42">
        <v>4</v>
      </c>
      <c r="X11" s="42">
        <v>5</v>
      </c>
      <c r="Y11" s="42">
        <v>13</v>
      </c>
    </row>
    <row r="12" spans="1:25" x14ac:dyDescent="0.3">
      <c r="A12" s="72" t="s">
        <v>203</v>
      </c>
      <c r="B12" s="42">
        <v>284</v>
      </c>
      <c r="C12" s="42">
        <v>317</v>
      </c>
      <c r="D12" s="42">
        <v>233</v>
      </c>
      <c r="E12" s="42">
        <v>226</v>
      </c>
      <c r="F12" s="68">
        <v>203</v>
      </c>
      <c r="G12" s="68">
        <v>241</v>
      </c>
      <c r="H12" s="68">
        <v>259</v>
      </c>
      <c r="I12" s="68">
        <v>261</v>
      </c>
      <c r="J12" s="68">
        <v>285</v>
      </c>
      <c r="K12" s="68">
        <v>307</v>
      </c>
      <c r="L12" s="68">
        <v>227</v>
      </c>
      <c r="M12" s="68">
        <v>324</v>
      </c>
      <c r="N12" s="68">
        <v>366</v>
      </c>
      <c r="O12" s="68">
        <v>361</v>
      </c>
      <c r="P12" s="68">
        <v>337</v>
      </c>
      <c r="Q12" s="68">
        <v>317</v>
      </c>
      <c r="R12" s="42">
        <v>319</v>
      </c>
      <c r="S12" s="42">
        <v>272</v>
      </c>
      <c r="T12" s="42">
        <v>267</v>
      </c>
      <c r="U12" s="42">
        <v>284</v>
      </c>
      <c r="V12" s="42">
        <v>290</v>
      </c>
      <c r="W12" s="42">
        <v>37</v>
      </c>
      <c r="X12" s="42">
        <v>24</v>
      </c>
      <c r="Y12" s="42">
        <v>134</v>
      </c>
    </row>
    <row r="13" spans="1:25" x14ac:dyDescent="0.3">
      <c r="A13" s="71" t="s">
        <v>204</v>
      </c>
      <c r="B13" s="42">
        <v>226</v>
      </c>
      <c r="C13" s="42">
        <v>245</v>
      </c>
      <c r="D13" s="42">
        <v>208</v>
      </c>
      <c r="E13" s="42">
        <v>211</v>
      </c>
      <c r="F13" s="68">
        <v>201</v>
      </c>
      <c r="G13" s="68">
        <v>231</v>
      </c>
      <c r="H13" s="68">
        <v>259</v>
      </c>
      <c r="I13" s="68">
        <v>287</v>
      </c>
      <c r="J13" s="68">
        <v>332</v>
      </c>
      <c r="K13" s="68">
        <v>374</v>
      </c>
      <c r="L13" s="68">
        <v>337</v>
      </c>
      <c r="M13" s="68">
        <v>430</v>
      </c>
      <c r="N13" s="68">
        <v>504</v>
      </c>
      <c r="O13" s="68">
        <v>554</v>
      </c>
      <c r="P13" s="68">
        <v>578</v>
      </c>
      <c r="Q13" s="68">
        <v>583</v>
      </c>
      <c r="R13" s="42">
        <v>622</v>
      </c>
      <c r="S13" s="42">
        <v>621</v>
      </c>
      <c r="T13" s="42">
        <v>616</v>
      </c>
      <c r="U13" s="42">
        <v>668</v>
      </c>
      <c r="V13" s="42">
        <v>726</v>
      </c>
      <c r="W13" s="42">
        <v>239</v>
      </c>
      <c r="X13" s="42">
        <v>220</v>
      </c>
      <c r="Y13" s="42">
        <v>565</v>
      </c>
    </row>
    <row r="14" spans="1:25" x14ac:dyDescent="0.3">
      <c r="A14" s="72" t="s">
        <v>205</v>
      </c>
      <c r="B14" s="42">
        <v>2</v>
      </c>
      <c r="C14" s="42">
        <v>2</v>
      </c>
      <c r="D14" s="42">
        <v>2</v>
      </c>
      <c r="E14" s="42">
        <v>2</v>
      </c>
      <c r="F14" s="68">
        <v>2</v>
      </c>
      <c r="G14" s="68">
        <v>2</v>
      </c>
      <c r="H14" s="68">
        <v>2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3</v>
      </c>
      <c r="R14" s="42">
        <v>4</v>
      </c>
      <c r="S14" s="42">
        <v>5</v>
      </c>
      <c r="T14" s="42">
        <v>6</v>
      </c>
      <c r="U14" s="42">
        <v>6</v>
      </c>
      <c r="V14" s="42">
        <v>6</v>
      </c>
      <c r="W14" s="42">
        <v>1</v>
      </c>
      <c r="X14" s="42">
        <v>1</v>
      </c>
      <c r="Y14" s="42">
        <v>3</v>
      </c>
    </row>
    <row r="15" spans="1:25" x14ac:dyDescent="0.3">
      <c r="A15" s="72" t="s">
        <v>206</v>
      </c>
      <c r="B15" s="42">
        <v>90</v>
      </c>
      <c r="C15" s="42">
        <v>94</v>
      </c>
      <c r="D15" s="42">
        <v>97</v>
      </c>
      <c r="E15" s="42">
        <v>101</v>
      </c>
      <c r="F15" s="68">
        <v>104</v>
      </c>
      <c r="G15" s="68">
        <v>105</v>
      </c>
      <c r="H15" s="68">
        <v>110</v>
      </c>
      <c r="I15" s="68">
        <v>110</v>
      </c>
      <c r="J15" s="68">
        <v>116</v>
      </c>
      <c r="K15" s="68">
        <v>122</v>
      </c>
      <c r="L15" s="68">
        <v>134</v>
      </c>
      <c r="M15" s="68">
        <v>144</v>
      </c>
      <c r="N15" s="68">
        <v>158</v>
      </c>
      <c r="O15" s="68">
        <v>176</v>
      </c>
      <c r="P15" s="68">
        <v>194</v>
      </c>
      <c r="Q15" s="68">
        <v>209</v>
      </c>
      <c r="R15" s="42">
        <v>222</v>
      </c>
      <c r="S15" s="42">
        <v>228</v>
      </c>
      <c r="T15" s="42">
        <v>230</v>
      </c>
      <c r="U15" s="42">
        <v>229</v>
      </c>
      <c r="V15" s="42">
        <v>229</v>
      </c>
      <c r="W15" s="42">
        <v>182</v>
      </c>
      <c r="X15" s="42">
        <v>160</v>
      </c>
      <c r="Y15" s="42">
        <v>187</v>
      </c>
    </row>
    <row r="16" spans="1:25" x14ac:dyDescent="0.3">
      <c r="A16" s="72" t="s">
        <v>207</v>
      </c>
      <c r="B16" s="42">
        <v>135</v>
      </c>
      <c r="C16" s="42">
        <v>149</v>
      </c>
      <c r="D16" s="42">
        <v>109</v>
      </c>
      <c r="E16" s="42">
        <v>108</v>
      </c>
      <c r="F16" s="68">
        <v>95</v>
      </c>
      <c r="G16" s="68">
        <v>125</v>
      </c>
      <c r="H16" s="68">
        <v>148</v>
      </c>
      <c r="I16" s="68">
        <v>175</v>
      </c>
      <c r="J16" s="68">
        <v>214</v>
      </c>
      <c r="K16" s="68">
        <v>250</v>
      </c>
      <c r="L16" s="68">
        <v>201</v>
      </c>
      <c r="M16" s="68">
        <v>284</v>
      </c>
      <c r="N16" s="68">
        <v>344</v>
      </c>
      <c r="O16" s="68">
        <v>376</v>
      </c>
      <c r="P16" s="68">
        <v>382</v>
      </c>
      <c r="Q16" s="68">
        <v>371</v>
      </c>
      <c r="R16" s="42">
        <v>396</v>
      </c>
      <c r="S16" s="42">
        <v>388</v>
      </c>
      <c r="T16" s="42">
        <v>380</v>
      </c>
      <c r="U16" s="42">
        <v>433</v>
      </c>
      <c r="V16" s="42">
        <v>492</v>
      </c>
      <c r="W16" s="42">
        <v>56</v>
      </c>
      <c r="X16" s="42">
        <v>59</v>
      </c>
      <c r="Y16" s="42">
        <v>375</v>
      </c>
    </row>
    <row r="17" spans="1:25" x14ac:dyDescent="0.3">
      <c r="A17" s="70" t="s">
        <v>108</v>
      </c>
      <c r="B17" s="42">
        <v>161</v>
      </c>
      <c r="C17" s="42">
        <v>171</v>
      </c>
      <c r="D17" s="42">
        <v>145</v>
      </c>
      <c r="E17" s="42">
        <v>123</v>
      </c>
      <c r="F17" s="68">
        <v>108</v>
      </c>
      <c r="G17" s="68">
        <v>110</v>
      </c>
      <c r="H17" s="68">
        <v>124</v>
      </c>
      <c r="I17" s="68">
        <v>118</v>
      </c>
      <c r="J17" s="68">
        <v>131</v>
      </c>
      <c r="K17" s="68">
        <v>145</v>
      </c>
      <c r="L17" s="68">
        <v>106</v>
      </c>
      <c r="M17" s="68">
        <v>157</v>
      </c>
      <c r="N17" s="68">
        <v>172</v>
      </c>
      <c r="O17" s="68">
        <v>177</v>
      </c>
      <c r="P17" s="68">
        <v>186</v>
      </c>
      <c r="Q17" s="68">
        <v>200</v>
      </c>
      <c r="R17" s="42">
        <v>186</v>
      </c>
      <c r="S17" s="42">
        <v>176</v>
      </c>
      <c r="T17" s="42">
        <v>201</v>
      </c>
      <c r="U17" s="42">
        <v>259</v>
      </c>
      <c r="V17" s="42">
        <v>276</v>
      </c>
      <c r="W17" s="42">
        <v>71</v>
      </c>
      <c r="X17" s="42">
        <v>79</v>
      </c>
      <c r="Y17" s="42">
        <v>214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9.1445427728613637E-2</v>
      </c>
      <c r="D19" s="89">
        <f t="shared" si="3"/>
        <v>-0.19729729729729728</v>
      </c>
      <c r="E19" s="89">
        <f t="shared" si="3"/>
        <v>-4.5454545454545414E-2</v>
      </c>
      <c r="F19" s="89">
        <f t="shared" si="3"/>
        <v>-8.4656084656084651E-2</v>
      </c>
      <c r="G19" s="89">
        <f t="shared" si="3"/>
        <v>0.1348747591522157</v>
      </c>
      <c r="H19" s="89">
        <f t="shared" si="3"/>
        <v>0.10526315789473695</v>
      </c>
      <c r="I19" s="89">
        <f t="shared" si="3"/>
        <v>3.2258064516129004E-2</v>
      </c>
      <c r="J19" s="89">
        <f t="shared" si="3"/>
        <v>0.12351190476190466</v>
      </c>
      <c r="K19" s="89">
        <f t="shared" si="3"/>
        <v>0.10066225165562903</v>
      </c>
      <c r="L19" s="89">
        <f t="shared" si="3"/>
        <v>-0.18892900120336942</v>
      </c>
      <c r="M19" s="89">
        <f t="shared" si="3"/>
        <v>0.35608308605341255</v>
      </c>
      <c r="N19" s="89">
        <f t="shared" si="3"/>
        <v>0.14442013129102849</v>
      </c>
      <c r="O19" s="89">
        <f t="shared" si="3"/>
        <v>4.780114722753348E-2</v>
      </c>
      <c r="P19" s="89">
        <f t="shared" si="3"/>
        <v>9.124087591240837E-3</v>
      </c>
      <c r="Q19" s="89">
        <f t="shared" si="3"/>
        <v>0</v>
      </c>
      <c r="R19" s="89">
        <f t="shared" si="3"/>
        <v>2.5316455696202445E-2</v>
      </c>
      <c r="S19" s="89">
        <f t="shared" si="3"/>
        <v>-5.2028218694885386E-2</v>
      </c>
      <c r="T19" s="89">
        <f t="shared" si="3"/>
        <v>1.5813953488372112E-2</v>
      </c>
      <c r="U19" s="89">
        <f t="shared" si="3"/>
        <v>0.11446886446886451</v>
      </c>
      <c r="V19" s="89">
        <f t="shared" si="3"/>
        <v>7.0665571076417466E-2</v>
      </c>
      <c r="W19" s="89">
        <f t="shared" si="3"/>
        <v>-0.73138910207214125</v>
      </c>
      <c r="X19" s="89">
        <f t="shared" si="3"/>
        <v>-6.2857142857142834E-2</v>
      </c>
      <c r="Y19" s="89">
        <f t="shared" si="3"/>
        <v>1.8231707317073171</v>
      </c>
    </row>
    <row r="20" spans="1:25" x14ac:dyDescent="0.3">
      <c r="A20" s="73" t="s">
        <v>4</v>
      </c>
      <c r="B20" s="65" t="s">
        <v>3</v>
      </c>
      <c r="C20" s="89">
        <f t="shared" si="3"/>
        <v>0.10058027079303677</v>
      </c>
      <c r="D20" s="89">
        <f t="shared" si="3"/>
        <v>-0.21089630931458703</v>
      </c>
      <c r="E20" s="89">
        <f t="shared" si="3"/>
        <v>-1.1135857461024523E-2</v>
      </c>
      <c r="F20" s="89">
        <f t="shared" si="3"/>
        <v>-7.4324324324324342E-2</v>
      </c>
      <c r="G20" s="89">
        <f t="shared" si="3"/>
        <v>0.16545012165450124</v>
      </c>
      <c r="H20" s="89">
        <f t="shared" si="3"/>
        <v>0.10020876826722347</v>
      </c>
      <c r="I20" s="89">
        <f t="shared" si="3"/>
        <v>5.1233396584440261E-2</v>
      </c>
      <c r="J20" s="89">
        <f t="shared" si="3"/>
        <v>0.12635379061371843</v>
      </c>
      <c r="K20" s="89">
        <f t="shared" si="3"/>
        <v>9.935897435897445E-2</v>
      </c>
      <c r="L20" s="89">
        <f t="shared" si="3"/>
        <v>-0.17201166180758021</v>
      </c>
      <c r="M20" s="89">
        <f t="shared" si="3"/>
        <v>0.33274647887323949</v>
      </c>
      <c r="N20" s="89">
        <f t="shared" si="3"/>
        <v>0.15455746367239098</v>
      </c>
      <c r="O20" s="89">
        <f t="shared" si="3"/>
        <v>5.148741418764291E-2</v>
      </c>
      <c r="P20" s="89">
        <f t="shared" si="3"/>
        <v>1.0881392818280489E-3</v>
      </c>
      <c r="Q20" s="89">
        <f t="shared" si="3"/>
        <v>-1.5217391304347849E-2</v>
      </c>
      <c r="R20" s="89">
        <f t="shared" si="3"/>
        <v>4.635761589403975E-2</v>
      </c>
      <c r="S20" s="89">
        <f t="shared" si="3"/>
        <v>-5.1687763713080148E-2</v>
      </c>
      <c r="T20" s="89">
        <f t="shared" si="3"/>
        <v>-8.8987764182424378E-3</v>
      </c>
      <c r="U20" s="89">
        <f t="shared" si="3"/>
        <v>7.5196408529741854E-2</v>
      </c>
      <c r="V20" s="89">
        <f t="shared" si="3"/>
        <v>7.2025052192066896E-2</v>
      </c>
      <c r="W20" s="89">
        <f t="shared" si="3"/>
        <v>-0.72833495618305744</v>
      </c>
      <c r="X20" s="89">
        <f t="shared" si="3"/>
        <v>-0.10752688172043012</v>
      </c>
      <c r="Y20" s="89">
        <f t="shared" si="3"/>
        <v>1.8594377510040161</v>
      </c>
    </row>
    <row r="21" spans="1:25" x14ac:dyDescent="0.3">
      <c r="A21" s="74" t="s">
        <v>208</v>
      </c>
      <c r="B21" s="65" t="s">
        <v>3</v>
      </c>
      <c r="C21" s="89">
        <f>C10/B10-1</f>
        <v>0.11340206185567014</v>
      </c>
      <c r="D21" s="89">
        <f t="shared" si="3"/>
        <v>-0.25617283950617287</v>
      </c>
      <c r="E21" s="89">
        <f t="shared" si="3"/>
        <v>-3.319502074688796E-2</v>
      </c>
      <c r="F21" s="89">
        <f t="shared" si="3"/>
        <v>-0.10300429184549353</v>
      </c>
      <c r="G21" s="89">
        <f t="shared" si="3"/>
        <v>0.1866028708133971</v>
      </c>
      <c r="H21" s="89">
        <f t="shared" si="3"/>
        <v>8.0645161290322509E-2</v>
      </c>
      <c r="I21" s="89">
        <f t="shared" si="3"/>
        <v>0</v>
      </c>
      <c r="J21" s="89">
        <f t="shared" si="3"/>
        <v>9.3283582089552342E-2</v>
      </c>
      <c r="K21" s="89">
        <f t="shared" si="3"/>
        <v>6.8259385665528916E-2</v>
      </c>
      <c r="L21" s="89">
        <f t="shared" si="3"/>
        <v>-0.26198083067092648</v>
      </c>
      <c r="M21" s="89">
        <f t="shared" si="3"/>
        <v>0.4155844155844155</v>
      </c>
      <c r="N21" s="89">
        <f t="shared" si="3"/>
        <v>0.13149847094801226</v>
      </c>
      <c r="O21" s="89">
        <f t="shared" si="3"/>
        <v>-1.3513513513513487E-2</v>
      </c>
      <c r="P21" s="89">
        <f t="shared" si="3"/>
        <v>-6.5753424657534199E-2</v>
      </c>
      <c r="Q21" s="89">
        <f t="shared" si="3"/>
        <v>-5.2785923753665642E-2</v>
      </c>
      <c r="R21" s="89">
        <f t="shared" si="3"/>
        <v>9.2879256965945345E-3</v>
      </c>
      <c r="S21" s="89">
        <f t="shared" si="3"/>
        <v>-0.14723926380368102</v>
      </c>
      <c r="T21" s="89">
        <f t="shared" si="3"/>
        <v>-1.0791366906474864E-2</v>
      </c>
      <c r="U21" s="89">
        <f t="shared" si="3"/>
        <v>5.4545454545454453E-2</v>
      </c>
      <c r="V21" s="89">
        <f t="shared" si="3"/>
        <v>3.4482758620689724E-2</v>
      </c>
      <c r="W21" s="89">
        <f t="shared" si="3"/>
        <v>-0.8666666666666667</v>
      </c>
      <c r="X21" s="89">
        <f t="shared" si="3"/>
        <v>-0.27500000000000002</v>
      </c>
      <c r="Y21" s="89">
        <f t="shared" si="3"/>
        <v>4.068965517241379</v>
      </c>
    </row>
    <row r="22" spans="1:25" x14ac:dyDescent="0.3">
      <c r="A22" s="74" t="s">
        <v>209</v>
      </c>
      <c r="B22" s="65" t="s">
        <v>3</v>
      </c>
      <c r="C22" s="89">
        <f>C13/B13-1</f>
        <v>8.4070796460177011E-2</v>
      </c>
      <c r="D22" s="89">
        <f t="shared" ref="D22:Y22" si="4">D13/C13-1</f>
        <v>-0.15102040816326534</v>
      </c>
      <c r="E22" s="89">
        <f t="shared" si="4"/>
        <v>1.4423076923076872E-2</v>
      </c>
      <c r="F22" s="89">
        <f t="shared" si="4"/>
        <v>-4.7393364928909998E-2</v>
      </c>
      <c r="G22" s="89">
        <f t="shared" si="4"/>
        <v>0.14925373134328357</v>
      </c>
      <c r="H22" s="89">
        <f t="shared" si="4"/>
        <v>0.1212121212121211</v>
      </c>
      <c r="I22" s="89">
        <f t="shared" si="4"/>
        <v>0.10810810810810811</v>
      </c>
      <c r="J22" s="89">
        <f t="shared" si="4"/>
        <v>0.15679442508710806</v>
      </c>
      <c r="K22" s="89">
        <f t="shared" si="4"/>
        <v>0.12650602409638556</v>
      </c>
      <c r="L22" s="89">
        <f t="shared" si="4"/>
        <v>-9.8930481283422411E-2</v>
      </c>
      <c r="M22" s="89">
        <f t="shared" si="4"/>
        <v>0.27596439169139475</v>
      </c>
      <c r="N22" s="89">
        <f t="shared" si="4"/>
        <v>0.17209302325581399</v>
      </c>
      <c r="O22" s="89">
        <f t="shared" si="4"/>
        <v>9.9206349206349298E-2</v>
      </c>
      <c r="P22" s="89">
        <f t="shared" si="4"/>
        <v>4.3321299638989119E-2</v>
      </c>
      <c r="Q22" s="89">
        <f t="shared" si="4"/>
        <v>8.65051903114189E-3</v>
      </c>
      <c r="R22" s="89">
        <f t="shared" si="4"/>
        <v>6.689536878216118E-2</v>
      </c>
      <c r="S22" s="89">
        <f t="shared" si="4"/>
        <v>-1.607717041800627E-3</v>
      </c>
      <c r="T22" s="89">
        <f t="shared" si="4"/>
        <v>-8.0515297906602612E-3</v>
      </c>
      <c r="U22" s="89">
        <f t="shared" si="4"/>
        <v>8.4415584415584499E-2</v>
      </c>
      <c r="V22" s="89">
        <f t="shared" si="4"/>
        <v>8.6826347305389184E-2</v>
      </c>
      <c r="W22" s="89">
        <f t="shared" si="4"/>
        <v>-0.67079889807162529</v>
      </c>
      <c r="X22" s="89">
        <f t="shared" si="4"/>
        <v>-7.9497907949790836E-2</v>
      </c>
      <c r="Y22" s="89">
        <f t="shared" si="4"/>
        <v>1.5681818181818183</v>
      </c>
    </row>
    <row r="23" spans="1:25" x14ac:dyDescent="0.3">
      <c r="A23" s="73" t="s">
        <v>109</v>
      </c>
      <c r="B23" s="65" t="s">
        <v>3</v>
      </c>
      <c r="C23" s="89">
        <f>C17/B17-1</f>
        <v>6.211180124223592E-2</v>
      </c>
      <c r="D23" s="89">
        <f t="shared" ref="D23:Y23" si="5">D17/C17-1</f>
        <v>-0.15204678362573099</v>
      </c>
      <c r="E23" s="89">
        <f t="shared" si="5"/>
        <v>-0.15172413793103445</v>
      </c>
      <c r="F23" s="89">
        <f t="shared" si="5"/>
        <v>-0.12195121951219512</v>
      </c>
      <c r="G23" s="89">
        <f t="shared" si="5"/>
        <v>1.8518518518518601E-2</v>
      </c>
      <c r="H23" s="89">
        <f t="shared" si="5"/>
        <v>0.1272727272727272</v>
      </c>
      <c r="I23" s="89">
        <f t="shared" si="5"/>
        <v>-4.8387096774193505E-2</v>
      </c>
      <c r="J23" s="89">
        <f t="shared" si="5"/>
        <v>0.11016949152542366</v>
      </c>
      <c r="K23" s="89">
        <f t="shared" si="5"/>
        <v>0.10687022900763354</v>
      </c>
      <c r="L23" s="89">
        <f t="shared" si="5"/>
        <v>-0.26896551724137929</v>
      </c>
      <c r="M23" s="89">
        <f t="shared" si="5"/>
        <v>0.48113207547169812</v>
      </c>
      <c r="N23" s="89">
        <f t="shared" si="5"/>
        <v>9.5541401273885329E-2</v>
      </c>
      <c r="O23" s="89">
        <f t="shared" si="5"/>
        <v>2.9069767441860517E-2</v>
      </c>
      <c r="P23" s="89">
        <f t="shared" si="5"/>
        <v>5.0847457627118731E-2</v>
      </c>
      <c r="Q23" s="89">
        <f t="shared" si="5"/>
        <v>7.5268817204301008E-2</v>
      </c>
      <c r="R23" s="89">
        <f t="shared" si="5"/>
        <v>-6.9999999999999951E-2</v>
      </c>
      <c r="S23" s="89">
        <f t="shared" si="5"/>
        <v>-5.3763440860215006E-2</v>
      </c>
      <c r="T23" s="89">
        <f t="shared" si="5"/>
        <v>0.14204545454545459</v>
      </c>
      <c r="U23" s="89">
        <f t="shared" si="5"/>
        <v>0.28855721393034828</v>
      </c>
      <c r="V23" s="89">
        <f t="shared" si="5"/>
        <v>6.5637065637065728E-2</v>
      </c>
      <c r="W23" s="89">
        <f t="shared" si="5"/>
        <v>-0.74275362318840576</v>
      </c>
      <c r="X23" s="89">
        <f t="shared" si="5"/>
        <v>0.11267605633802824</v>
      </c>
      <c r="Y23" s="89">
        <f t="shared" si="5"/>
        <v>1.7088607594936707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3.1179581512991491E-2</v>
      </c>
      <c r="C25" s="89">
        <f t="shared" si="6"/>
        <v>3.0133974019627804E-2</v>
      </c>
      <c r="D25" s="89">
        <f t="shared" si="6"/>
        <v>2.4896265560165973E-2</v>
      </c>
      <c r="E25" s="89">
        <f t="shared" si="6"/>
        <v>2.5480855653424412E-2</v>
      </c>
      <c r="F25" s="89">
        <f t="shared" si="6"/>
        <v>2.278114300763761E-2</v>
      </c>
      <c r="G25" s="89">
        <f t="shared" si="6"/>
        <v>2.3227383863080684E-2</v>
      </c>
      <c r="H25" s="89">
        <f t="shared" si="6"/>
        <v>2.4421352740368385E-2</v>
      </c>
      <c r="I25" s="89">
        <f t="shared" si="6"/>
        <v>2.2194332518660414E-2</v>
      </c>
      <c r="J25" s="89">
        <f t="shared" si="6"/>
        <v>2.2632572918852484E-2</v>
      </c>
      <c r="K25" s="89">
        <f t="shared" si="6"/>
        <v>2.3391319033946967E-2</v>
      </c>
      <c r="L25" s="89">
        <f t="shared" si="6"/>
        <v>2.239351451923716E-2</v>
      </c>
      <c r="M25" s="89">
        <f t="shared" si="6"/>
        <v>2.2997760611931661E-2</v>
      </c>
      <c r="N25" s="89">
        <f t="shared" si="6"/>
        <v>2.4286609858598991E-2</v>
      </c>
      <c r="O25" s="89">
        <f t="shared" si="6"/>
        <v>2.4685240658573391E-2</v>
      </c>
      <c r="P25" s="89">
        <f t="shared" si="6"/>
        <v>2.612680714353208E-2</v>
      </c>
      <c r="Q25" s="89">
        <f t="shared" si="6"/>
        <v>2.6294517616851316E-2</v>
      </c>
      <c r="R25" s="89">
        <f t="shared" si="6"/>
        <v>2.6342075309531001E-2</v>
      </c>
      <c r="S25" s="89">
        <f t="shared" si="6"/>
        <v>2.3773192684491032E-2</v>
      </c>
      <c r="T25" s="89">
        <f t="shared" si="6"/>
        <v>2.16173413837474E-2</v>
      </c>
      <c r="U25" s="89">
        <f t="shared" si="6"/>
        <v>2.1334782532475501E-2</v>
      </c>
      <c r="V25" s="89">
        <f t="shared" si="6"/>
        <v>2.4082801959153497E-2</v>
      </c>
      <c r="W25" s="89">
        <f t="shared" ref="W25:X25" si="7">W8/W5</f>
        <v>6.591585370447098E-3</v>
      </c>
      <c r="X25" s="89">
        <f t="shared" si="7"/>
        <v>4.8889551348934267E-3</v>
      </c>
      <c r="Y25" s="89">
        <f t="shared" ref="Y25" si="8">Y8/Y5</f>
        <v>1.1499534306116114E-2</v>
      </c>
    </row>
    <row r="26" spans="1:25" x14ac:dyDescent="0.3">
      <c r="A26" s="75" t="s">
        <v>211</v>
      </c>
      <c r="B26" s="89">
        <f t="shared" ref="B26:V26" si="9">B8/B7</f>
        <v>0.12370005473453749</v>
      </c>
      <c r="C26" s="89">
        <f t="shared" si="9"/>
        <v>0.113584036838066</v>
      </c>
      <c r="D26" s="89">
        <f t="shared" si="9"/>
        <v>9.4345616264294788E-2</v>
      </c>
      <c r="E26" s="89">
        <f t="shared" si="9"/>
        <v>9.6395783747024816E-2</v>
      </c>
      <c r="F26" s="89">
        <f t="shared" si="9"/>
        <v>8.353452438435538E-2</v>
      </c>
      <c r="G26" s="89">
        <f t="shared" si="9"/>
        <v>0.10239916550764952</v>
      </c>
      <c r="H26" s="89">
        <f t="shared" si="9"/>
        <v>0.1103015926804473</v>
      </c>
      <c r="I26" s="89">
        <f t="shared" si="9"/>
        <v>0.11005568293481821</v>
      </c>
      <c r="J26" s="89">
        <f t="shared" si="9"/>
        <v>0.10161507402422611</v>
      </c>
      <c r="K26" s="89">
        <f t="shared" si="9"/>
        <v>0.11958555187796806</v>
      </c>
      <c r="L26" s="89">
        <f t="shared" si="9"/>
        <v>9.0494092373791621E-2</v>
      </c>
      <c r="M26" s="89">
        <f t="shared" si="9"/>
        <v>8.5708927231807952E-2</v>
      </c>
      <c r="N26" s="89">
        <f t="shared" si="9"/>
        <v>8.9516474112109543E-2</v>
      </c>
      <c r="O26" s="89">
        <f t="shared" si="9"/>
        <v>8.0005839842324261E-2</v>
      </c>
      <c r="P26" s="89">
        <f t="shared" si="9"/>
        <v>9.5238095238095233E-2</v>
      </c>
      <c r="Q26" s="89">
        <f t="shared" si="9"/>
        <v>9.0916563912864776E-2</v>
      </c>
      <c r="R26" s="89">
        <f t="shared" si="9"/>
        <v>7.6777251184834125E-2</v>
      </c>
      <c r="S26" s="89">
        <f t="shared" si="9"/>
        <v>5.7269191838474245E-2</v>
      </c>
      <c r="T26" s="89">
        <f t="shared" si="9"/>
        <v>5.1482721229550707E-2</v>
      </c>
      <c r="U26" s="89">
        <f t="shared" si="9"/>
        <v>4.9691723490261727E-2</v>
      </c>
      <c r="V26" s="89">
        <f t="shared" si="9"/>
        <v>5.6156531482997887E-2</v>
      </c>
      <c r="W26" s="89">
        <f t="shared" ref="W26:X26" si="10">W8/W7</f>
        <v>1.3205055649877381E-2</v>
      </c>
      <c r="X26" s="89">
        <f t="shared" si="10"/>
        <v>1.029633350075339E-2</v>
      </c>
      <c r="Y26" s="89">
        <f t="shared" ref="Y26" si="11">Y8/Y7</f>
        <v>2.6990789320275155E-2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0.13274336283185842</v>
      </c>
      <c r="C28" s="89">
        <f t="shared" ref="C28:V28" si="12">C15/C8</f>
        <v>0.12702702702702703</v>
      </c>
      <c r="D28" s="89">
        <f t="shared" si="12"/>
        <v>0.16329966329966331</v>
      </c>
      <c r="E28" s="89">
        <f t="shared" si="12"/>
        <v>0.17813051146384479</v>
      </c>
      <c r="F28" s="89">
        <f t="shared" si="12"/>
        <v>0.20038535645472061</v>
      </c>
      <c r="G28" s="89">
        <f t="shared" si="12"/>
        <v>0.17826825127334464</v>
      </c>
      <c r="H28" s="89">
        <f t="shared" si="12"/>
        <v>0.16897081413210446</v>
      </c>
      <c r="I28" s="89">
        <f t="shared" si="12"/>
        <v>0.16369047619047619</v>
      </c>
      <c r="J28" s="89">
        <f t="shared" si="12"/>
        <v>0.15364238410596026</v>
      </c>
      <c r="K28" s="89">
        <f t="shared" si="12"/>
        <v>0.14681107099879662</v>
      </c>
      <c r="L28" s="89">
        <f t="shared" si="12"/>
        <v>0.19881305637982197</v>
      </c>
      <c r="M28" s="89">
        <f t="shared" si="12"/>
        <v>0.1575492341356674</v>
      </c>
      <c r="N28" s="89">
        <f t="shared" si="12"/>
        <v>0.15105162523900573</v>
      </c>
      <c r="O28" s="89">
        <f t="shared" si="12"/>
        <v>0.16058394160583941</v>
      </c>
      <c r="P28" s="89">
        <f t="shared" si="12"/>
        <v>0.17540687160940324</v>
      </c>
      <c r="Q28" s="89">
        <f t="shared" si="12"/>
        <v>0.18896925858951175</v>
      </c>
      <c r="R28" s="89">
        <f t="shared" si="12"/>
        <v>0.19576719576719576</v>
      </c>
      <c r="S28" s="89">
        <f t="shared" si="12"/>
        <v>0.21209302325581394</v>
      </c>
      <c r="T28" s="89">
        <f t="shared" si="12"/>
        <v>0.21062271062271062</v>
      </c>
      <c r="U28" s="89">
        <f t="shared" si="12"/>
        <v>0.18816762530813474</v>
      </c>
      <c r="V28" s="89">
        <f t="shared" si="12"/>
        <v>0.17574827321565617</v>
      </c>
      <c r="W28" s="89">
        <f t="shared" ref="W28:X28" si="13">W15/W8</f>
        <v>0.52</v>
      </c>
      <c r="X28" s="89">
        <f t="shared" si="13"/>
        <v>0.48780487804878048</v>
      </c>
      <c r="Y28" s="89">
        <f t="shared" ref="Y28" si="14">Y15/Y8</f>
        <v>0.2019438444924406</v>
      </c>
    </row>
    <row r="29" spans="1:25" x14ac:dyDescent="0.3">
      <c r="A29" s="75" t="s">
        <v>213</v>
      </c>
      <c r="B29" s="89">
        <f>B10/B8</f>
        <v>0.42920353982300885</v>
      </c>
      <c r="C29" s="89">
        <f t="shared" ref="C29:V29" si="15">C10/C8</f>
        <v>0.43783783783783786</v>
      </c>
      <c r="D29" s="89">
        <f t="shared" si="15"/>
        <v>0.40572390572390571</v>
      </c>
      <c r="E29" s="89">
        <f t="shared" si="15"/>
        <v>0.41093474426807758</v>
      </c>
      <c r="F29" s="89">
        <f t="shared" si="15"/>
        <v>0.40269749518304432</v>
      </c>
      <c r="G29" s="89">
        <f t="shared" si="15"/>
        <v>0.42105263157894735</v>
      </c>
      <c r="H29" s="89">
        <f t="shared" si="15"/>
        <v>0.4116743471582181</v>
      </c>
      <c r="I29" s="89">
        <f t="shared" si="15"/>
        <v>0.39880952380952384</v>
      </c>
      <c r="J29" s="89">
        <f t="shared" si="15"/>
        <v>0.3880794701986755</v>
      </c>
      <c r="K29" s="89">
        <f t="shared" si="15"/>
        <v>0.37665463297232249</v>
      </c>
      <c r="L29" s="89">
        <f t="shared" si="15"/>
        <v>0.34272997032640951</v>
      </c>
      <c r="M29" s="89">
        <f t="shared" si="15"/>
        <v>0.35776805251641136</v>
      </c>
      <c r="N29" s="89">
        <f t="shared" si="15"/>
        <v>0.35372848948374763</v>
      </c>
      <c r="O29" s="89">
        <f t="shared" si="15"/>
        <v>0.33302919708029199</v>
      </c>
      <c r="P29" s="89">
        <f t="shared" si="15"/>
        <v>0.30831826401446655</v>
      </c>
      <c r="Q29" s="89">
        <f t="shared" si="15"/>
        <v>0.29204339963833637</v>
      </c>
      <c r="R29" s="89">
        <f t="shared" si="15"/>
        <v>0.2874779541446208</v>
      </c>
      <c r="S29" s="89">
        <f t="shared" si="15"/>
        <v>0.25860465116279069</v>
      </c>
      <c r="T29" s="89">
        <f t="shared" si="15"/>
        <v>0.25183150183150182</v>
      </c>
      <c r="U29" s="89">
        <f t="shared" si="15"/>
        <v>0.23829087921117503</v>
      </c>
      <c r="V29" s="89">
        <f t="shared" si="15"/>
        <v>0.23023791250959325</v>
      </c>
      <c r="W29" s="89">
        <f t="shared" ref="W29:X29" si="16">W10/W8</f>
        <v>0.11428571428571428</v>
      </c>
      <c r="X29" s="89">
        <f t="shared" si="16"/>
        <v>8.8414634146341459E-2</v>
      </c>
      <c r="Y29" s="89">
        <f t="shared" ref="Y29" si="17">Y10/Y8</f>
        <v>0.15874730021598271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20603</v>
      </c>
      <c r="C32" s="42">
        <v>21837</v>
      </c>
      <c r="D32" s="42">
        <v>17702</v>
      </c>
      <c r="E32" s="42">
        <v>17346</v>
      </c>
      <c r="F32" s="42">
        <v>17815</v>
      </c>
      <c r="G32" s="42">
        <v>18598</v>
      </c>
      <c r="H32" s="42">
        <v>19241</v>
      </c>
      <c r="I32" s="42">
        <v>22434</v>
      </c>
      <c r="J32" s="42">
        <v>23177</v>
      </c>
      <c r="K32" s="42">
        <v>21727</v>
      </c>
      <c r="L32" s="42">
        <v>21045</v>
      </c>
      <c r="M32" s="42">
        <v>23668</v>
      </c>
      <c r="N32" s="42">
        <v>26247</v>
      </c>
      <c r="O32" s="42">
        <v>27044</v>
      </c>
      <c r="P32" s="42">
        <v>24190</v>
      </c>
      <c r="Q32" s="42">
        <v>23007</v>
      </c>
      <c r="R32" s="42">
        <v>25232</v>
      </c>
      <c r="S32" s="42">
        <v>25100</v>
      </c>
      <c r="T32" s="42">
        <v>27722</v>
      </c>
      <c r="U32" s="42">
        <v>35798</v>
      </c>
      <c r="V32" s="42">
        <v>37219</v>
      </c>
      <c r="W32" s="42">
        <v>39925</v>
      </c>
      <c r="X32" s="42">
        <v>38891</v>
      </c>
      <c r="Y32" s="42">
        <v>41811</v>
      </c>
    </row>
    <row r="33" spans="1:25" x14ac:dyDescent="0.3">
      <c r="A33" s="16" t="s">
        <v>116</v>
      </c>
      <c r="B33" s="42">
        <v>18276</v>
      </c>
      <c r="C33" s="42">
        <v>19365</v>
      </c>
      <c r="D33" s="42">
        <v>15290</v>
      </c>
      <c r="E33" s="42">
        <v>15016</v>
      </c>
      <c r="F33" s="68">
        <v>15434</v>
      </c>
      <c r="G33" s="68">
        <v>15714</v>
      </c>
      <c r="H33" s="68">
        <v>15557</v>
      </c>
      <c r="I33" s="68">
        <v>18383</v>
      </c>
      <c r="J33" s="68">
        <v>18920</v>
      </c>
      <c r="K33" s="68">
        <v>16874</v>
      </c>
      <c r="L33" s="68">
        <v>16323</v>
      </c>
      <c r="M33" s="68">
        <v>18454</v>
      </c>
      <c r="N33" s="68">
        <v>20079</v>
      </c>
      <c r="O33" s="68">
        <v>20627</v>
      </c>
      <c r="P33" s="68">
        <v>17961</v>
      </c>
      <c r="Q33" s="68">
        <v>16574</v>
      </c>
      <c r="R33" s="42">
        <v>18335</v>
      </c>
      <c r="S33" s="42">
        <v>17784</v>
      </c>
      <c r="T33" s="42">
        <v>19191</v>
      </c>
      <c r="U33" s="42">
        <v>26172</v>
      </c>
      <c r="V33" s="42">
        <v>25975</v>
      </c>
      <c r="W33" s="42">
        <v>30548</v>
      </c>
      <c r="X33" s="42">
        <v>29346</v>
      </c>
      <c r="Y33" s="42">
        <v>31186</v>
      </c>
    </row>
    <row r="34" spans="1:25" x14ac:dyDescent="0.3">
      <c r="A34" s="16" t="s">
        <v>117</v>
      </c>
      <c r="B34" s="42">
        <v>2327</v>
      </c>
      <c r="C34" s="42">
        <v>2472</v>
      </c>
      <c r="D34" s="42">
        <v>2412</v>
      </c>
      <c r="E34" s="42">
        <v>2330</v>
      </c>
      <c r="F34" s="68">
        <v>2381</v>
      </c>
      <c r="G34" s="68">
        <v>2884</v>
      </c>
      <c r="H34" s="68">
        <v>3685</v>
      </c>
      <c r="I34" s="68">
        <v>4051</v>
      </c>
      <c r="J34" s="68">
        <v>4257</v>
      </c>
      <c r="K34" s="68">
        <v>4853</v>
      </c>
      <c r="L34" s="68">
        <v>4722</v>
      </c>
      <c r="M34" s="68">
        <v>5214</v>
      </c>
      <c r="N34" s="68">
        <v>6168</v>
      </c>
      <c r="O34" s="68">
        <v>6417</v>
      </c>
      <c r="P34" s="68">
        <v>6229</v>
      </c>
      <c r="Q34" s="42">
        <v>6433</v>
      </c>
      <c r="R34" s="42">
        <v>6897</v>
      </c>
      <c r="S34" s="42">
        <v>7316</v>
      </c>
      <c r="T34" s="42">
        <v>8531</v>
      </c>
      <c r="U34" s="42">
        <v>9626</v>
      </c>
      <c r="V34" s="42">
        <v>11243</v>
      </c>
      <c r="W34" s="42">
        <v>9377</v>
      </c>
      <c r="X34" s="42">
        <v>9545</v>
      </c>
      <c r="Y34" s="42">
        <v>10625</v>
      </c>
    </row>
    <row r="35" spans="1:25" x14ac:dyDescent="0.3">
      <c r="A35" s="76" t="s">
        <v>2</v>
      </c>
      <c r="B35" s="3">
        <f>B36+B44</f>
        <v>744</v>
      </c>
      <c r="C35" s="3">
        <f t="shared" ref="C35:V35" si="18">C36+C44</f>
        <v>816</v>
      </c>
      <c r="D35" s="3">
        <f t="shared" si="18"/>
        <v>784</v>
      </c>
      <c r="E35" s="3">
        <f t="shared" si="18"/>
        <v>785</v>
      </c>
      <c r="F35" s="3">
        <f t="shared" si="18"/>
        <v>668</v>
      </c>
      <c r="G35" s="3">
        <f t="shared" si="18"/>
        <v>802</v>
      </c>
      <c r="H35" s="3">
        <f t="shared" si="18"/>
        <v>874</v>
      </c>
      <c r="I35" s="3">
        <f t="shared" si="18"/>
        <v>976</v>
      </c>
      <c r="J35" s="3">
        <f t="shared" si="18"/>
        <v>1105</v>
      </c>
      <c r="K35" s="3">
        <f t="shared" si="18"/>
        <v>1183</v>
      </c>
      <c r="L35" s="3">
        <f t="shared" si="18"/>
        <v>1077</v>
      </c>
      <c r="M35" s="3">
        <f t="shared" si="18"/>
        <v>1306</v>
      </c>
      <c r="N35" s="3">
        <f t="shared" si="18"/>
        <v>1449</v>
      </c>
      <c r="O35" s="3">
        <f t="shared" si="18"/>
        <v>1523</v>
      </c>
      <c r="P35" s="3">
        <f t="shared" si="18"/>
        <v>1278</v>
      </c>
      <c r="Q35" s="3">
        <f t="shared" si="18"/>
        <v>1055</v>
      </c>
      <c r="R35" s="3">
        <f t="shared" si="18"/>
        <v>949</v>
      </c>
      <c r="S35" s="3">
        <f t="shared" si="18"/>
        <v>827</v>
      </c>
      <c r="T35" s="3">
        <f t="shared" si="18"/>
        <v>942</v>
      </c>
      <c r="U35" s="3">
        <f t="shared" si="18"/>
        <v>1019</v>
      </c>
      <c r="V35" s="3">
        <f t="shared" si="18"/>
        <v>1155</v>
      </c>
      <c r="W35" s="3">
        <f t="shared" ref="W35:X35" si="19">W36+W44</f>
        <v>252</v>
      </c>
      <c r="X35" s="3">
        <f t="shared" si="19"/>
        <v>191</v>
      </c>
      <c r="Y35" s="3">
        <f t="shared" ref="Y35" si="20">Y36+Y44</f>
        <v>1136</v>
      </c>
    </row>
    <row r="36" spans="1:25" x14ac:dyDescent="0.3">
      <c r="A36" s="77" t="s">
        <v>107</v>
      </c>
      <c r="B36" s="42">
        <v>323</v>
      </c>
      <c r="C36" s="42">
        <v>329</v>
      </c>
      <c r="D36" s="42">
        <v>293</v>
      </c>
      <c r="E36" s="42">
        <v>271</v>
      </c>
      <c r="F36" s="68">
        <v>231</v>
      </c>
      <c r="G36" s="68">
        <v>265</v>
      </c>
      <c r="H36" s="68">
        <v>281</v>
      </c>
      <c r="I36" s="68">
        <v>312</v>
      </c>
      <c r="J36" s="68">
        <v>338</v>
      </c>
      <c r="K36" s="68">
        <v>369</v>
      </c>
      <c r="L36" s="68">
        <v>351</v>
      </c>
      <c r="M36" s="68">
        <v>374</v>
      </c>
      <c r="N36" s="68">
        <v>410</v>
      </c>
      <c r="O36" s="68">
        <v>441</v>
      </c>
      <c r="P36" s="68">
        <v>461</v>
      </c>
      <c r="Q36" s="68">
        <v>468</v>
      </c>
      <c r="R36" s="42">
        <v>485</v>
      </c>
      <c r="S36" s="42">
        <v>474</v>
      </c>
      <c r="T36" s="42">
        <v>532</v>
      </c>
      <c r="U36" s="42">
        <v>556</v>
      </c>
      <c r="V36" s="42">
        <v>579</v>
      </c>
      <c r="W36" s="42">
        <v>125</v>
      </c>
      <c r="X36" s="42">
        <v>89</v>
      </c>
      <c r="Y36" s="42">
        <v>444</v>
      </c>
    </row>
    <row r="37" spans="1:25" x14ac:dyDescent="0.3">
      <c r="A37" s="78" t="s">
        <v>201</v>
      </c>
      <c r="B37" s="42">
        <v>232</v>
      </c>
      <c r="C37" s="42">
        <v>238</v>
      </c>
      <c r="D37" s="42">
        <v>210</v>
      </c>
      <c r="E37" s="42">
        <v>188</v>
      </c>
      <c r="F37" s="68">
        <v>161</v>
      </c>
      <c r="G37" s="68">
        <v>186</v>
      </c>
      <c r="H37" s="68">
        <v>185</v>
      </c>
      <c r="I37" s="68">
        <v>202</v>
      </c>
      <c r="J37" s="68">
        <v>218</v>
      </c>
      <c r="K37" s="68">
        <v>240</v>
      </c>
      <c r="L37" s="68">
        <v>222</v>
      </c>
      <c r="M37" s="68">
        <v>236</v>
      </c>
      <c r="N37" s="68">
        <v>242</v>
      </c>
      <c r="O37" s="68">
        <v>252</v>
      </c>
      <c r="P37" s="68">
        <v>254</v>
      </c>
      <c r="Q37" s="68">
        <v>248</v>
      </c>
      <c r="R37" s="42">
        <v>246</v>
      </c>
      <c r="S37" s="42">
        <v>215</v>
      </c>
      <c r="T37" s="42">
        <v>219</v>
      </c>
      <c r="U37" s="42">
        <v>205</v>
      </c>
      <c r="V37" s="42">
        <v>186</v>
      </c>
      <c r="W37" s="42">
        <v>48</v>
      </c>
      <c r="X37" s="42">
        <v>36</v>
      </c>
      <c r="Y37" s="42">
        <v>109</v>
      </c>
    </row>
    <row r="38" spans="1:25" x14ac:dyDescent="0.3">
      <c r="A38" s="79" t="s">
        <v>202</v>
      </c>
      <c r="B38" s="42">
        <v>12</v>
      </c>
      <c r="C38" s="42">
        <v>13</v>
      </c>
      <c r="D38" s="42">
        <v>12</v>
      </c>
      <c r="E38" s="42">
        <v>10</v>
      </c>
      <c r="F38" s="68">
        <v>16</v>
      </c>
      <c r="G38" s="68">
        <v>18</v>
      </c>
      <c r="H38" s="68">
        <v>19</v>
      </c>
      <c r="I38" s="68">
        <v>17</v>
      </c>
      <c r="J38" s="68">
        <v>17</v>
      </c>
      <c r="K38" s="68">
        <v>18</v>
      </c>
      <c r="L38" s="68">
        <v>17</v>
      </c>
      <c r="M38" s="68">
        <v>18</v>
      </c>
      <c r="N38" s="68">
        <v>18</v>
      </c>
      <c r="O38" s="68">
        <v>19</v>
      </c>
      <c r="P38" s="68">
        <v>19</v>
      </c>
      <c r="Q38" s="68">
        <v>20</v>
      </c>
      <c r="R38" s="42">
        <v>21</v>
      </c>
      <c r="S38" s="42">
        <v>22</v>
      </c>
      <c r="T38" s="42">
        <v>23</v>
      </c>
      <c r="U38" s="42">
        <v>23</v>
      </c>
      <c r="V38" s="42">
        <v>24</v>
      </c>
      <c r="W38" s="42">
        <v>22</v>
      </c>
      <c r="X38" s="42">
        <v>23</v>
      </c>
      <c r="Y38" s="42">
        <v>25</v>
      </c>
    </row>
    <row r="39" spans="1:25" x14ac:dyDescent="0.3">
      <c r="A39" s="79" t="s">
        <v>203</v>
      </c>
      <c r="B39" s="42">
        <v>220</v>
      </c>
      <c r="C39" s="42">
        <v>225</v>
      </c>
      <c r="D39" s="42">
        <v>197</v>
      </c>
      <c r="E39" s="42">
        <v>177</v>
      </c>
      <c r="F39" s="68">
        <v>145</v>
      </c>
      <c r="G39" s="68">
        <v>167</v>
      </c>
      <c r="H39" s="68">
        <v>166</v>
      </c>
      <c r="I39" s="68">
        <v>186</v>
      </c>
      <c r="J39" s="68">
        <v>201</v>
      </c>
      <c r="K39" s="68">
        <v>222</v>
      </c>
      <c r="L39" s="68">
        <v>204</v>
      </c>
      <c r="M39" s="68">
        <v>218</v>
      </c>
      <c r="N39" s="68">
        <v>224</v>
      </c>
      <c r="O39" s="68">
        <v>232</v>
      </c>
      <c r="P39" s="68">
        <v>235</v>
      </c>
      <c r="Q39" s="68">
        <v>228</v>
      </c>
      <c r="R39" s="42">
        <v>225</v>
      </c>
      <c r="S39" s="42">
        <v>193</v>
      </c>
      <c r="T39" s="42">
        <v>196</v>
      </c>
      <c r="U39" s="42">
        <v>182</v>
      </c>
      <c r="V39" s="42">
        <v>161</v>
      </c>
      <c r="W39" s="42">
        <v>25</v>
      </c>
      <c r="X39" s="42">
        <v>13</v>
      </c>
      <c r="Y39" s="42">
        <v>84</v>
      </c>
    </row>
    <row r="40" spans="1:25" x14ac:dyDescent="0.3">
      <c r="A40" s="78" t="s">
        <v>204</v>
      </c>
      <c r="B40" s="42">
        <v>91</v>
      </c>
      <c r="C40" s="42">
        <v>91</v>
      </c>
      <c r="D40" s="42">
        <v>83</v>
      </c>
      <c r="E40" s="42">
        <v>83</v>
      </c>
      <c r="F40" s="68">
        <v>70</v>
      </c>
      <c r="G40" s="68">
        <v>80</v>
      </c>
      <c r="H40" s="68">
        <v>95</v>
      </c>
      <c r="I40" s="68">
        <v>110</v>
      </c>
      <c r="J40" s="68">
        <v>119</v>
      </c>
      <c r="K40" s="68">
        <v>129</v>
      </c>
      <c r="L40" s="68">
        <v>129</v>
      </c>
      <c r="M40" s="68">
        <v>138</v>
      </c>
      <c r="N40" s="68">
        <v>168</v>
      </c>
      <c r="O40" s="68">
        <v>189</v>
      </c>
      <c r="P40" s="68">
        <v>207</v>
      </c>
      <c r="Q40" s="68">
        <v>220</v>
      </c>
      <c r="R40" s="42">
        <v>240</v>
      </c>
      <c r="S40" s="42">
        <v>260</v>
      </c>
      <c r="T40" s="42">
        <v>313</v>
      </c>
      <c r="U40" s="42">
        <v>351</v>
      </c>
      <c r="V40" s="42">
        <v>393</v>
      </c>
      <c r="W40" s="42">
        <v>78</v>
      </c>
      <c r="X40" s="42">
        <v>53</v>
      </c>
      <c r="Y40" s="42">
        <v>335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2</v>
      </c>
      <c r="V41" s="42">
        <v>2</v>
      </c>
      <c r="W41" s="42">
        <v>1</v>
      </c>
      <c r="X41" s="42">
        <v>1</v>
      </c>
      <c r="Y41" s="42">
        <v>1</v>
      </c>
    </row>
    <row r="42" spans="1:25" x14ac:dyDescent="0.3">
      <c r="A42" s="79" t="s">
        <v>206</v>
      </c>
      <c r="B42" s="42">
        <v>5</v>
      </c>
      <c r="C42" s="42">
        <v>5</v>
      </c>
      <c r="D42" s="42">
        <v>6</v>
      </c>
      <c r="E42" s="42">
        <v>12</v>
      </c>
      <c r="F42" s="68">
        <v>12</v>
      </c>
      <c r="G42" s="68">
        <v>8</v>
      </c>
      <c r="H42" s="68">
        <v>12</v>
      </c>
      <c r="I42" s="68">
        <v>10</v>
      </c>
      <c r="J42" s="68">
        <v>9</v>
      </c>
      <c r="K42" s="68">
        <v>13</v>
      </c>
      <c r="L42" s="68">
        <v>19</v>
      </c>
      <c r="M42" s="68">
        <v>19</v>
      </c>
      <c r="N42" s="68">
        <v>28</v>
      </c>
      <c r="O42" s="68">
        <v>27</v>
      </c>
      <c r="P42" s="68">
        <v>21</v>
      </c>
      <c r="Q42" s="68">
        <v>24</v>
      </c>
      <c r="R42" s="42">
        <v>23</v>
      </c>
      <c r="S42" s="42">
        <v>23</v>
      </c>
      <c r="T42" s="42">
        <v>22</v>
      </c>
      <c r="U42" s="42">
        <v>25</v>
      </c>
      <c r="V42" s="42">
        <v>41</v>
      </c>
      <c r="W42" s="42">
        <v>10</v>
      </c>
      <c r="X42" s="42">
        <v>4</v>
      </c>
      <c r="Y42" s="42">
        <v>5</v>
      </c>
    </row>
    <row r="43" spans="1:25" x14ac:dyDescent="0.3">
      <c r="A43" s="79" t="s">
        <v>207</v>
      </c>
      <c r="B43" s="42">
        <v>85</v>
      </c>
      <c r="C43" s="42">
        <v>86</v>
      </c>
      <c r="D43" s="42">
        <v>77</v>
      </c>
      <c r="E43" s="42">
        <v>70</v>
      </c>
      <c r="F43" s="68">
        <v>58</v>
      </c>
      <c r="G43" s="68">
        <v>71</v>
      </c>
      <c r="H43" s="68">
        <v>83</v>
      </c>
      <c r="I43" s="68">
        <v>99</v>
      </c>
      <c r="J43" s="68">
        <v>110</v>
      </c>
      <c r="K43" s="68">
        <v>115</v>
      </c>
      <c r="L43" s="68">
        <v>110</v>
      </c>
      <c r="M43" s="68">
        <v>118</v>
      </c>
      <c r="N43" s="68">
        <v>140</v>
      </c>
      <c r="O43" s="68">
        <v>161</v>
      </c>
      <c r="P43" s="68">
        <v>185</v>
      </c>
      <c r="Q43" s="68">
        <v>195</v>
      </c>
      <c r="R43" s="42">
        <v>215</v>
      </c>
      <c r="S43" s="42">
        <v>235</v>
      </c>
      <c r="T43" s="42">
        <v>290</v>
      </c>
      <c r="U43" s="42">
        <v>325</v>
      </c>
      <c r="V43" s="42">
        <v>350</v>
      </c>
      <c r="W43" s="42">
        <v>67</v>
      </c>
      <c r="X43" s="42">
        <v>48</v>
      </c>
      <c r="Y43" s="42">
        <v>330</v>
      </c>
    </row>
    <row r="44" spans="1:25" x14ac:dyDescent="0.3">
      <c r="A44" s="77" t="s">
        <v>108</v>
      </c>
      <c r="B44" s="42">
        <v>421</v>
      </c>
      <c r="C44" s="42">
        <v>487</v>
      </c>
      <c r="D44" s="42">
        <v>491</v>
      </c>
      <c r="E44" s="42">
        <v>514</v>
      </c>
      <c r="F44" s="68">
        <v>437</v>
      </c>
      <c r="G44" s="68">
        <v>537</v>
      </c>
      <c r="H44" s="68">
        <v>593</v>
      </c>
      <c r="I44" s="68">
        <v>664</v>
      </c>
      <c r="J44" s="68">
        <v>767</v>
      </c>
      <c r="K44" s="68">
        <v>814</v>
      </c>
      <c r="L44" s="68">
        <v>726</v>
      </c>
      <c r="M44" s="68">
        <v>932</v>
      </c>
      <c r="N44" s="68">
        <v>1039</v>
      </c>
      <c r="O44" s="68">
        <v>1082</v>
      </c>
      <c r="P44" s="68">
        <v>817</v>
      </c>
      <c r="Q44" s="68">
        <v>587</v>
      </c>
      <c r="R44" s="42">
        <v>464</v>
      </c>
      <c r="S44" s="42">
        <v>353</v>
      </c>
      <c r="T44" s="42">
        <v>410</v>
      </c>
      <c r="U44" s="42">
        <v>463</v>
      </c>
      <c r="V44" s="42">
        <v>576</v>
      </c>
      <c r="W44" s="42">
        <v>127</v>
      </c>
      <c r="X44" s="42">
        <v>102</v>
      </c>
      <c r="Y44" s="42">
        <v>692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9.6774193548387011E-2</v>
      </c>
      <c r="D46" s="65">
        <f t="shared" si="21"/>
        <v>-3.9215686274509776E-2</v>
      </c>
      <c r="E46" s="65">
        <f t="shared" si="21"/>
        <v>1.2755102040815647E-3</v>
      </c>
      <c r="F46" s="65">
        <f t="shared" si="21"/>
        <v>-0.14904458598726111</v>
      </c>
      <c r="G46" s="65">
        <f t="shared" si="21"/>
        <v>0.20059880239520966</v>
      </c>
      <c r="H46" s="65">
        <f t="shared" si="21"/>
        <v>8.9775561097256817E-2</v>
      </c>
      <c r="I46" s="65">
        <f t="shared" si="21"/>
        <v>0.1167048054919908</v>
      </c>
      <c r="J46" s="65">
        <f t="shared" si="21"/>
        <v>0.13217213114754101</v>
      </c>
      <c r="K46" s="65">
        <f t="shared" si="21"/>
        <v>7.0588235294117618E-2</v>
      </c>
      <c r="L46" s="65">
        <f t="shared" si="21"/>
        <v>-8.960270498732037E-2</v>
      </c>
      <c r="M46" s="65">
        <f t="shared" si="21"/>
        <v>0.21262766945218203</v>
      </c>
      <c r="N46" s="65">
        <f t="shared" si="21"/>
        <v>0.10949464012251142</v>
      </c>
      <c r="O46" s="65">
        <f t="shared" si="21"/>
        <v>5.106970324361626E-2</v>
      </c>
      <c r="P46" s="65">
        <f t="shared" si="21"/>
        <v>-0.16086671043992118</v>
      </c>
      <c r="Q46" s="65">
        <f t="shared" si="21"/>
        <v>-0.17449139280125192</v>
      </c>
      <c r="R46" s="65">
        <f t="shared" si="21"/>
        <v>-0.10047393364928914</v>
      </c>
      <c r="S46" s="65">
        <f t="shared" si="21"/>
        <v>-0.12855637513171758</v>
      </c>
      <c r="T46" s="65">
        <f t="shared" si="21"/>
        <v>0.13905683192261176</v>
      </c>
      <c r="U46" s="65">
        <f t="shared" si="21"/>
        <v>8.1740976645435337E-2</v>
      </c>
      <c r="V46" s="65">
        <f t="shared" si="21"/>
        <v>0.13346418056918541</v>
      </c>
      <c r="W46" s="65">
        <f t="shared" si="21"/>
        <v>-0.78181818181818186</v>
      </c>
      <c r="X46" s="65">
        <f t="shared" si="21"/>
        <v>-0.24206349206349209</v>
      </c>
      <c r="Y46" s="65">
        <f t="shared" si="21"/>
        <v>4.9476439790575917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1.8575851393188847E-2</v>
      </c>
      <c r="D47" s="65">
        <f t="shared" si="21"/>
        <v>-0.10942249240121582</v>
      </c>
      <c r="E47" s="65">
        <f t="shared" si="21"/>
        <v>-7.5085324232081918E-2</v>
      </c>
      <c r="F47" s="65">
        <f t="shared" si="21"/>
        <v>-0.14760147601476015</v>
      </c>
      <c r="G47" s="65">
        <f t="shared" si="21"/>
        <v>0.14718614718614709</v>
      </c>
      <c r="H47" s="65">
        <f t="shared" si="21"/>
        <v>6.0377358490566024E-2</v>
      </c>
      <c r="I47" s="65">
        <f t="shared" si="21"/>
        <v>0.11032028469750887</v>
      </c>
      <c r="J47" s="65">
        <f t="shared" si="21"/>
        <v>8.3333333333333259E-2</v>
      </c>
      <c r="K47" s="65">
        <f t="shared" si="21"/>
        <v>9.171597633136086E-2</v>
      </c>
      <c r="L47" s="65">
        <f t="shared" si="21"/>
        <v>-4.8780487804878092E-2</v>
      </c>
      <c r="M47" s="65">
        <f t="shared" si="21"/>
        <v>6.5527065527065442E-2</v>
      </c>
      <c r="N47" s="65">
        <f t="shared" si="21"/>
        <v>9.625668449197855E-2</v>
      </c>
      <c r="O47" s="65">
        <f t="shared" si="21"/>
        <v>7.5609756097561043E-2</v>
      </c>
      <c r="P47" s="65">
        <f t="shared" si="21"/>
        <v>4.5351473922902397E-2</v>
      </c>
      <c r="Q47" s="65">
        <f t="shared" si="21"/>
        <v>1.5184381778741818E-2</v>
      </c>
      <c r="R47" s="65">
        <f t="shared" si="21"/>
        <v>3.6324786324786418E-2</v>
      </c>
      <c r="S47" s="65">
        <f t="shared" si="21"/>
        <v>-2.2680412371134051E-2</v>
      </c>
      <c r="T47" s="65">
        <f t="shared" si="21"/>
        <v>0.1223628691983123</v>
      </c>
      <c r="U47" s="65">
        <f t="shared" si="21"/>
        <v>4.5112781954887327E-2</v>
      </c>
      <c r="V47" s="65">
        <f t="shared" si="21"/>
        <v>4.1366906474820109E-2</v>
      </c>
      <c r="W47" s="65">
        <f t="shared" si="21"/>
        <v>-0.78411053540587217</v>
      </c>
      <c r="X47" s="65">
        <f t="shared" si="21"/>
        <v>-0.28800000000000003</v>
      </c>
      <c r="Y47" s="65">
        <f t="shared" si="21"/>
        <v>3.98876404494382</v>
      </c>
    </row>
    <row r="48" spans="1:25" x14ac:dyDescent="0.3">
      <c r="A48" s="74" t="s">
        <v>214</v>
      </c>
      <c r="B48" s="65" t="s">
        <v>3</v>
      </c>
      <c r="C48" s="65">
        <f>C37/B37-1</f>
        <v>2.5862068965517349E-2</v>
      </c>
      <c r="D48" s="65">
        <f>D37/C37-1</f>
        <v>-0.11764705882352944</v>
      </c>
      <c r="E48" s="65">
        <f>E37/D37-1</f>
        <v>-0.10476190476190472</v>
      </c>
      <c r="F48" s="65">
        <f>F37/E37-1</f>
        <v>-0.1436170212765957</v>
      </c>
      <c r="G48" s="65">
        <f t="shared" si="21"/>
        <v>0.15527950310559002</v>
      </c>
      <c r="H48" s="65">
        <f t="shared" si="21"/>
        <v>-5.3763440860215006E-3</v>
      </c>
      <c r="I48" s="65">
        <f t="shared" si="21"/>
        <v>9.1891891891891841E-2</v>
      </c>
      <c r="J48" s="65">
        <f t="shared" si="21"/>
        <v>7.9207920792079278E-2</v>
      </c>
      <c r="K48" s="65">
        <f t="shared" si="21"/>
        <v>0.10091743119266061</v>
      </c>
      <c r="L48" s="65">
        <f t="shared" si="21"/>
        <v>-7.4999999999999956E-2</v>
      </c>
      <c r="M48" s="65">
        <f t="shared" si="21"/>
        <v>6.3063063063063085E-2</v>
      </c>
      <c r="N48" s="65">
        <f t="shared" si="21"/>
        <v>2.5423728813559254E-2</v>
      </c>
      <c r="O48" s="65">
        <f t="shared" si="21"/>
        <v>4.1322314049586861E-2</v>
      </c>
      <c r="P48" s="65">
        <f t="shared" si="21"/>
        <v>7.9365079365079083E-3</v>
      </c>
      <c r="Q48" s="65">
        <f t="shared" si="21"/>
        <v>-2.3622047244094446E-2</v>
      </c>
      <c r="R48" s="65">
        <f t="shared" si="21"/>
        <v>-8.0645161290322509E-3</v>
      </c>
      <c r="S48" s="65">
        <f t="shared" si="21"/>
        <v>-0.12601626016260159</v>
      </c>
      <c r="T48" s="65">
        <f t="shared" si="21"/>
        <v>1.8604651162790642E-2</v>
      </c>
      <c r="U48" s="65">
        <f t="shared" si="21"/>
        <v>-6.3926940639269403E-2</v>
      </c>
      <c r="V48" s="65">
        <f t="shared" si="21"/>
        <v>-9.2682926829268264E-2</v>
      </c>
      <c r="W48" s="65">
        <f t="shared" si="21"/>
        <v>-0.74193548387096775</v>
      </c>
      <c r="X48" s="65">
        <f t="shared" si="21"/>
        <v>-0.25</v>
      </c>
      <c r="Y48" s="65">
        <f t="shared" si="21"/>
        <v>2.0277777777777777</v>
      </c>
    </row>
    <row r="49" spans="1:25" x14ac:dyDescent="0.3">
      <c r="A49" s="74" t="s">
        <v>215</v>
      </c>
      <c r="B49" s="65" t="s">
        <v>3</v>
      </c>
      <c r="C49" s="65">
        <f>C40/B40-1</f>
        <v>0</v>
      </c>
      <c r="D49" s="65">
        <f>D40/C40-1</f>
        <v>-8.7912087912087933E-2</v>
      </c>
      <c r="E49" s="65">
        <f>E40/D40-1</f>
        <v>0</v>
      </c>
      <c r="F49" s="65">
        <f>F40/E40-1</f>
        <v>-0.15662650602409633</v>
      </c>
      <c r="G49" s="65">
        <f t="shared" ref="G49:Y49" si="22">G40/F40-1</f>
        <v>0.14285714285714279</v>
      </c>
      <c r="H49" s="65">
        <f t="shared" si="22"/>
        <v>0.1875</v>
      </c>
      <c r="I49" s="65">
        <f t="shared" si="22"/>
        <v>0.15789473684210531</v>
      </c>
      <c r="J49" s="65">
        <f t="shared" si="22"/>
        <v>8.181818181818179E-2</v>
      </c>
      <c r="K49" s="65">
        <f t="shared" si="22"/>
        <v>8.4033613445378075E-2</v>
      </c>
      <c r="L49" s="65">
        <f t="shared" si="22"/>
        <v>0</v>
      </c>
      <c r="M49" s="65">
        <f t="shared" si="22"/>
        <v>6.9767441860465018E-2</v>
      </c>
      <c r="N49" s="65">
        <f t="shared" si="22"/>
        <v>0.21739130434782616</v>
      </c>
      <c r="O49" s="65">
        <f t="shared" si="22"/>
        <v>0.125</v>
      </c>
      <c r="P49" s="65">
        <f t="shared" si="22"/>
        <v>9.5238095238095344E-2</v>
      </c>
      <c r="Q49" s="65">
        <f t="shared" si="22"/>
        <v>6.2801932367149815E-2</v>
      </c>
      <c r="R49" s="65">
        <f t="shared" si="22"/>
        <v>9.0909090909090828E-2</v>
      </c>
      <c r="S49" s="65">
        <f t="shared" si="22"/>
        <v>8.3333333333333259E-2</v>
      </c>
      <c r="T49" s="65">
        <f t="shared" si="22"/>
        <v>0.20384615384615379</v>
      </c>
      <c r="U49" s="65">
        <f t="shared" si="22"/>
        <v>0.12140575079872207</v>
      </c>
      <c r="V49" s="65">
        <f t="shared" si="22"/>
        <v>0.11965811965811968</v>
      </c>
      <c r="W49" s="65">
        <f t="shared" si="22"/>
        <v>-0.80152671755725191</v>
      </c>
      <c r="X49" s="65">
        <f t="shared" si="22"/>
        <v>-0.32051282051282048</v>
      </c>
      <c r="Y49" s="65">
        <f t="shared" si="22"/>
        <v>5.3207547169811322</v>
      </c>
    </row>
    <row r="50" spans="1:25" x14ac:dyDescent="0.3">
      <c r="A50" s="73" t="s">
        <v>110</v>
      </c>
      <c r="B50" s="65" t="s">
        <v>3</v>
      </c>
      <c r="C50" s="88">
        <f>C44/B44-1</f>
        <v>0.15676959619952502</v>
      </c>
      <c r="D50" s="88">
        <f>D44/C44-1</f>
        <v>8.2135523613962036E-3</v>
      </c>
      <c r="E50" s="88">
        <f>E44/D44-1</f>
        <v>4.6843177189409335E-2</v>
      </c>
      <c r="F50" s="88">
        <f>F44/E44-1</f>
        <v>-0.14980544747081714</v>
      </c>
      <c r="G50" s="88">
        <f t="shared" ref="G50:Y50" si="23">G44/F44-1</f>
        <v>0.22883295194508002</v>
      </c>
      <c r="H50" s="88">
        <f t="shared" si="23"/>
        <v>0.10428305400372428</v>
      </c>
      <c r="I50" s="88">
        <f t="shared" si="23"/>
        <v>0.11973018549747039</v>
      </c>
      <c r="J50" s="88">
        <f t="shared" si="23"/>
        <v>0.15512048192771077</v>
      </c>
      <c r="K50" s="88">
        <f t="shared" si="23"/>
        <v>6.1277705345502032E-2</v>
      </c>
      <c r="L50" s="88">
        <f t="shared" si="23"/>
        <v>-0.10810810810810811</v>
      </c>
      <c r="M50" s="88">
        <f t="shared" si="23"/>
        <v>0.28374655647382929</v>
      </c>
      <c r="N50" s="88">
        <f t="shared" si="23"/>
        <v>0.11480686695278974</v>
      </c>
      <c r="O50" s="88">
        <f t="shared" si="23"/>
        <v>4.1385948026948949E-2</v>
      </c>
      <c r="P50" s="88">
        <f t="shared" si="23"/>
        <v>-0.24491682070240295</v>
      </c>
      <c r="Q50" s="88">
        <f t="shared" si="23"/>
        <v>-0.28151774785801709</v>
      </c>
      <c r="R50" s="88">
        <f t="shared" si="23"/>
        <v>-0.20954003407155031</v>
      </c>
      <c r="S50" s="88">
        <f t="shared" si="23"/>
        <v>-0.23922413793103448</v>
      </c>
      <c r="T50" s="88">
        <f t="shared" si="23"/>
        <v>0.16147308781869696</v>
      </c>
      <c r="U50" s="88">
        <f t="shared" si="23"/>
        <v>0.12926829268292672</v>
      </c>
      <c r="V50" s="88">
        <f t="shared" si="23"/>
        <v>0.24406047516198703</v>
      </c>
      <c r="W50" s="88">
        <f t="shared" si="23"/>
        <v>-0.77951388888888884</v>
      </c>
      <c r="X50" s="88">
        <f t="shared" si="23"/>
        <v>-0.19685039370078738</v>
      </c>
      <c r="Y50" s="88">
        <f t="shared" si="23"/>
        <v>5.784313725490196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3.6111245935058003E-2</v>
      </c>
      <c r="C52" s="65">
        <f t="shared" si="24"/>
        <v>3.7367770298117872E-2</v>
      </c>
      <c r="D52" s="65">
        <f t="shared" si="24"/>
        <v>4.4288780928708624E-2</v>
      </c>
      <c r="E52" s="65">
        <f t="shared" si="24"/>
        <v>4.5255390291709906E-2</v>
      </c>
      <c r="F52" s="65">
        <f t="shared" si="24"/>
        <v>3.7496491720460288E-2</v>
      </c>
      <c r="G52" s="65">
        <f t="shared" si="24"/>
        <v>4.3122916442628237E-2</v>
      </c>
      <c r="H52" s="65">
        <f t="shared" si="24"/>
        <v>4.5423834520035344E-2</v>
      </c>
      <c r="I52" s="65">
        <f t="shared" si="24"/>
        <v>4.3505393599001518E-2</v>
      </c>
      <c r="J52" s="65">
        <f t="shared" si="24"/>
        <v>4.7676575915778577E-2</v>
      </c>
      <c r="K52" s="65">
        <f t="shared" si="24"/>
        <v>5.4448382197266075E-2</v>
      </c>
      <c r="L52" s="65">
        <f t="shared" si="24"/>
        <v>5.1176051318602991E-2</v>
      </c>
      <c r="M52" s="65">
        <f t="shared" si="24"/>
        <v>5.5179989859726213E-2</v>
      </c>
      <c r="N52" s="65">
        <f t="shared" si="24"/>
        <v>5.5206309292490569E-2</v>
      </c>
      <c r="O52" s="65">
        <f t="shared" si="24"/>
        <v>5.6315633781984911E-2</v>
      </c>
      <c r="P52" s="65">
        <f t="shared" si="24"/>
        <v>5.2831748656469613E-2</v>
      </c>
      <c r="Q52" s="65">
        <f t="shared" si="24"/>
        <v>4.5855609162428826E-2</v>
      </c>
      <c r="R52" s="65">
        <f t="shared" si="24"/>
        <v>3.7610970196575777E-2</v>
      </c>
      <c r="S52" s="65">
        <f t="shared" si="24"/>
        <v>3.294820717131474E-2</v>
      </c>
      <c r="T52" s="65">
        <f t="shared" si="24"/>
        <v>3.3980232306471396E-2</v>
      </c>
      <c r="U52" s="65">
        <f t="shared" si="24"/>
        <v>2.8465277389798312E-2</v>
      </c>
      <c r="V52" s="65">
        <f t="shared" si="24"/>
        <v>3.1032537145006582E-2</v>
      </c>
      <c r="W52" s="65">
        <f t="shared" ref="W52:X52" si="25">W35/W32</f>
        <v>6.3118346900438325E-3</v>
      </c>
      <c r="X52" s="65">
        <f t="shared" si="25"/>
        <v>4.9111619654933015E-3</v>
      </c>
      <c r="Y52" s="65">
        <f t="shared" ref="Y52" si="26">Y35/Y32</f>
        <v>2.7169883523474683E-2</v>
      </c>
    </row>
    <row r="53" spans="1:25" x14ac:dyDescent="0.3">
      <c r="A53" s="75" t="s">
        <v>217</v>
      </c>
      <c r="B53" s="88">
        <f t="shared" ref="B53:V53" si="27">B35/B34</f>
        <v>0.31972496776966053</v>
      </c>
      <c r="C53" s="88">
        <f t="shared" si="27"/>
        <v>0.3300970873786408</v>
      </c>
      <c r="D53" s="88">
        <f t="shared" si="27"/>
        <v>0.3250414593698176</v>
      </c>
      <c r="E53" s="88">
        <f t="shared" si="27"/>
        <v>0.33690987124463517</v>
      </c>
      <c r="F53" s="88">
        <f t="shared" si="27"/>
        <v>0.28055438891222173</v>
      </c>
      <c r="G53" s="88">
        <f t="shared" si="27"/>
        <v>0.27808599167822468</v>
      </c>
      <c r="H53" s="88">
        <f t="shared" si="27"/>
        <v>0.23717774762550881</v>
      </c>
      <c r="I53" s="88">
        <f t="shared" si="27"/>
        <v>0.24092816588496668</v>
      </c>
      <c r="J53" s="88">
        <f t="shared" si="27"/>
        <v>0.25957246887479446</v>
      </c>
      <c r="K53" s="88">
        <f t="shared" si="27"/>
        <v>0.2437667422213064</v>
      </c>
      <c r="L53" s="88">
        <f t="shared" si="27"/>
        <v>0.22808132147395171</v>
      </c>
      <c r="M53" s="88">
        <f t="shared" si="27"/>
        <v>0.25047947832757961</v>
      </c>
      <c r="N53" s="88">
        <f t="shared" si="27"/>
        <v>0.23492217898832685</v>
      </c>
      <c r="O53" s="88">
        <f t="shared" si="27"/>
        <v>0.23733832008726818</v>
      </c>
      <c r="P53" s="88">
        <f t="shared" si="27"/>
        <v>0.20516936908010916</v>
      </c>
      <c r="Q53" s="88">
        <f t="shared" si="27"/>
        <v>0.16399813461837401</v>
      </c>
      <c r="R53" s="88">
        <f t="shared" si="27"/>
        <v>0.13759605625634333</v>
      </c>
      <c r="S53" s="88">
        <f t="shared" si="27"/>
        <v>0.11303991252050301</v>
      </c>
      <c r="T53" s="88">
        <f t="shared" si="27"/>
        <v>0.1104208181924745</v>
      </c>
      <c r="U53" s="88">
        <f t="shared" si="27"/>
        <v>0.10585913151880325</v>
      </c>
      <c r="V53" s="88">
        <f t="shared" si="27"/>
        <v>0.1027305879213733</v>
      </c>
      <c r="W53" s="88">
        <f t="shared" ref="W53:X53" si="28">W35/W34</f>
        <v>2.6874266823077742E-2</v>
      </c>
      <c r="X53" s="88">
        <f t="shared" si="28"/>
        <v>2.0010476689366161E-2</v>
      </c>
      <c r="Y53" s="88">
        <f t="shared" ref="Y53" si="29">Y35/Y34</f>
        <v>0.10691764705882353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6.7204301075268818E-3</v>
      </c>
      <c r="C55" s="88">
        <f t="shared" ref="C55:V55" si="30">C42/C35</f>
        <v>6.1274509803921568E-3</v>
      </c>
      <c r="D55" s="88">
        <f t="shared" si="30"/>
        <v>7.6530612244897957E-3</v>
      </c>
      <c r="E55" s="88">
        <f t="shared" si="30"/>
        <v>1.5286624203821656E-2</v>
      </c>
      <c r="F55" s="88">
        <f t="shared" si="30"/>
        <v>1.7964071856287425E-2</v>
      </c>
      <c r="G55" s="88">
        <f t="shared" si="30"/>
        <v>9.9750623441396506E-3</v>
      </c>
      <c r="H55" s="88">
        <f t="shared" si="30"/>
        <v>1.3729977116704805E-2</v>
      </c>
      <c r="I55" s="88">
        <f t="shared" si="30"/>
        <v>1.0245901639344262E-2</v>
      </c>
      <c r="J55" s="88">
        <f t="shared" si="30"/>
        <v>8.1447963800904983E-3</v>
      </c>
      <c r="K55" s="88">
        <f t="shared" si="30"/>
        <v>1.098901098901099E-2</v>
      </c>
      <c r="L55" s="88">
        <f t="shared" si="30"/>
        <v>1.7641597028783658E-2</v>
      </c>
      <c r="M55" s="88">
        <f t="shared" si="30"/>
        <v>1.4548238897396631E-2</v>
      </c>
      <c r="N55" s="88">
        <f t="shared" si="30"/>
        <v>1.932367149758454E-2</v>
      </c>
      <c r="O55" s="88">
        <f t="shared" si="30"/>
        <v>1.772816808929744E-2</v>
      </c>
      <c r="P55" s="88">
        <f t="shared" si="30"/>
        <v>1.6431924882629109E-2</v>
      </c>
      <c r="Q55" s="88">
        <f t="shared" si="30"/>
        <v>2.2748815165876776E-2</v>
      </c>
      <c r="R55" s="88">
        <f t="shared" si="30"/>
        <v>2.4236037934668071E-2</v>
      </c>
      <c r="S55" s="88">
        <f t="shared" si="30"/>
        <v>2.7811366384522369E-2</v>
      </c>
      <c r="T55" s="88">
        <f t="shared" si="30"/>
        <v>2.3354564755838639E-2</v>
      </c>
      <c r="U55" s="88">
        <f t="shared" si="30"/>
        <v>2.4533856722276742E-2</v>
      </c>
      <c r="V55" s="88">
        <f t="shared" si="30"/>
        <v>3.54978354978355E-2</v>
      </c>
      <c r="W55" s="88">
        <f t="shared" ref="W55:X55" si="31">W42/W35</f>
        <v>3.968253968253968E-2</v>
      </c>
      <c r="X55" s="88">
        <f t="shared" si="31"/>
        <v>2.0942408376963352E-2</v>
      </c>
      <c r="Y55" s="88">
        <f t="shared" ref="Y55" si="32">Y42/Y35</f>
        <v>4.4014084507042256E-3</v>
      </c>
    </row>
    <row r="56" spans="1:25" x14ac:dyDescent="0.3">
      <c r="A56" s="75" t="s">
        <v>219</v>
      </c>
      <c r="B56" s="65">
        <f>B37/B35</f>
        <v>0.31182795698924731</v>
      </c>
      <c r="C56" s="65">
        <f t="shared" ref="C56:V56" si="33">C37/C35</f>
        <v>0.29166666666666669</v>
      </c>
      <c r="D56" s="65">
        <f t="shared" si="33"/>
        <v>0.26785714285714285</v>
      </c>
      <c r="E56" s="65">
        <f t="shared" si="33"/>
        <v>0.23949044585987261</v>
      </c>
      <c r="F56" s="65">
        <f t="shared" si="33"/>
        <v>0.2410179640718563</v>
      </c>
      <c r="G56" s="65">
        <f t="shared" si="33"/>
        <v>0.23192019950124687</v>
      </c>
      <c r="H56" s="65">
        <f t="shared" si="33"/>
        <v>0.2116704805491991</v>
      </c>
      <c r="I56" s="65">
        <f t="shared" si="33"/>
        <v>0.20696721311475411</v>
      </c>
      <c r="J56" s="65">
        <f t="shared" si="33"/>
        <v>0.19728506787330316</v>
      </c>
      <c r="K56" s="65">
        <f t="shared" si="33"/>
        <v>0.20287404902789519</v>
      </c>
      <c r="L56" s="65">
        <f t="shared" si="33"/>
        <v>0.20612813370473537</v>
      </c>
      <c r="M56" s="65">
        <f t="shared" si="33"/>
        <v>0.18070444104134761</v>
      </c>
      <c r="N56" s="65">
        <f t="shared" si="33"/>
        <v>0.16701173222912352</v>
      </c>
      <c r="O56" s="65">
        <f t="shared" si="33"/>
        <v>0.16546290216677609</v>
      </c>
      <c r="P56" s="65">
        <f t="shared" si="33"/>
        <v>0.19874804381846636</v>
      </c>
      <c r="Q56" s="65">
        <f t="shared" si="33"/>
        <v>0.23507109004739338</v>
      </c>
      <c r="R56" s="65">
        <f t="shared" si="33"/>
        <v>0.25922023182297155</v>
      </c>
      <c r="S56" s="65">
        <f t="shared" si="33"/>
        <v>0.25997581620314392</v>
      </c>
      <c r="T56" s="65">
        <f t="shared" si="33"/>
        <v>0.23248407643312102</v>
      </c>
      <c r="U56" s="65">
        <f t="shared" si="33"/>
        <v>0.20117762512266929</v>
      </c>
      <c r="V56" s="65">
        <f t="shared" si="33"/>
        <v>0.16103896103896104</v>
      </c>
      <c r="W56" s="65">
        <f t="shared" ref="W56:X56" si="34">W37/W35</f>
        <v>0.19047619047619047</v>
      </c>
      <c r="X56" s="65">
        <f t="shared" si="34"/>
        <v>0.18848167539267016</v>
      </c>
      <c r="Y56" s="65">
        <f t="shared" ref="Y56" si="35">Y37/Y35</f>
        <v>9.595070422535211E-2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-66</v>
      </c>
      <c r="C59" s="42">
        <f t="shared" si="36"/>
        <v>-76</v>
      </c>
      <c r="D59" s="42">
        <f t="shared" si="36"/>
        <v>-190</v>
      </c>
      <c r="E59" s="42">
        <f t="shared" si="36"/>
        <v>-218</v>
      </c>
      <c r="F59" s="42">
        <f t="shared" si="36"/>
        <v>-149</v>
      </c>
      <c r="G59" s="42">
        <f t="shared" si="36"/>
        <v>-213</v>
      </c>
      <c r="H59" s="42">
        <f t="shared" si="36"/>
        <v>-223</v>
      </c>
      <c r="I59" s="42">
        <f t="shared" si="36"/>
        <v>-304</v>
      </c>
      <c r="J59" s="42">
        <f t="shared" si="36"/>
        <v>-350</v>
      </c>
      <c r="K59" s="42">
        <f t="shared" si="36"/>
        <v>-352</v>
      </c>
      <c r="L59" s="42">
        <f t="shared" si="36"/>
        <v>-403</v>
      </c>
      <c r="M59" s="42">
        <f t="shared" si="36"/>
        <v>-392</v>
      </c>
      <c r="N59" s="42">
        <f t="shared" si="36"/>
        <v>-403</v>
      </c>
      <c r="O59" s="42">
        <f t="shared" si="36"/>
        <v>-427</v>
      </c>
      <c r="P59" s="42">
        <f t="shared" si="36"/>
        <v>-172</v>
      </c>
      <c r="Q59" s="42">
        <f t="shared" si="36"/>
        <v>51</v>
      </c>
      <c r="R59" s="42">
        <f t="shared" si="36"/>
        <v>185</v>
      </c>
      <c r="S59" s="42">
        <f t="shared" si="36"/>
        <v>248</v>
      </c>
      <c r="T59" s="42">
        <f t="shared" si="36"/>
        <v>150</v>
      </c>
      <c r="U59" s="42">
        <f t="shared" si="36"/>
        <v>198</v>
      </c>
      <c r="V59" s="42">
        <f t="shared" si="36"/>
        <v>148</v>
      </c>
      <c r="W59" s="42">
        <f t="shared" ref="W59:X59" si="37">W8-W35</f>
        <v>98</v>
      </c>
      <c r="X59" s="42">
        <f t="shared" si="37"/>
        <v>137</v>
      </c>
      <c r="Y59" s="42">
        <f t="shared" ref="Y59" si="38">Y8-Y35</f>
        <v>-210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-0.15151515151515152</v>
      </c>
      <c r="D61" s="87">
        <f t="shared" si="39"/>
        <v>-1.5</v>
      </c>
      <c r="E61" s="87">
        <f t="shared" si="39"/>
        <v>-0.14736842105263157</v>
      </c>
      <c r="F61" s="87">
        <f t="shared" si="39"/>
        <v>0.3165137614678899</v>
      </c>
      <c r="G61" s="87">
        <f t="shared" si="39"/>
        <v>-0.42953020134228187</v>
      </c>
      <c r="H61" s="87">
        <f t="shared" si="39"/>
        <v>-4.6948356807511735E-2</v>
      </c>
      <c r="I61" s="87">
        <f t="shared" si="39"/>
        <v>-0.3632286995515695</v>
      </c>
      <c r="J61" s="87">
        <f t="shared" si="39"/>
        <v>-0.15131578947368421</v>
      </c>
      <c r="K61" s="87">
        <f t="shared" si="39"/>
        <v>-5.7142857142857143E-3</v>
      </c>
      <c r="L61" s="87">
        <f t="shared" si="39"/>
        <v>-0.14488636363636365</v>
      </c>
      <c r="M61" s="87">
        <f t="shared" si="39"/>
        <v>2.729528535980149E-2</v>
      </c>
      <c r="N61" s="87">
        <f t="shared" si="39"/>
        <v>-2.8061224489795918E-2</v>
      </c>
      <c r="O61" s="87">
        <f t="shared" si="39"/>
        <v>-5.9553349875930521E-2</v>
      </c>
      <c r="P61" s="87">
        <f t="shared" si="39"/>
        <v>0.59718969555035128</v>
      </c>
      <c r="Q61" s="87">
        <f t="shared" si="39"/>
        <v>1.2965116279069768</v>
      </c>
      <c r="R61" s="87">
        <f t="shared" si="39"/>
        <v>2.6274509803921569</v>
      </c>
      <c r="S61" s="87">
        <f t="shared" si="39"/>
        <v>0.34054054054054056</v>
      </c>
      <c r="T61" s="87">
        <f t="shared" si="39"/>
        <v>-0.39516129032258063</v>
      </c>
      <c r="U61" s="87">
        <f t="shared" si="39"/>
        <v>0.32</v>
      </c>
      <c r="V61" s="87">
        <f t="shared" si="39"/>
        <v>-0.25252525252525254</v>
      </c>
      <c r="W61" s="87">
        <f t="shared" si="39"/>
        <v>-0.33783783783783783</v>
      </c>
      <c r="X61" s="87">
        <f t="shared" si="39"/>
        <v>0.39795918367346939</v>
      </c>
      <c r="Y61" s="87">
        <f t="shared" si="39"/>
        <v>-2.5328467153284673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126" priority="19" stopIfTrue="1" operator="lessThan">
      <formula>0</formula>
    </cfRule>
  </conditionalFormatting>
  <conditionalFormatting sqref="B50:B52 C52:Y52">
    <cfRule type="cellIs" dxfId="125" priority="18" stopIfTrue="1" operator="lessThan">
      <formula>0</formula>
    </cfRule>
  </conditionalFormatting>
  <conditionalFormatting sqref="B19:Y29 Z34:HI35 Z51:HI53">
    <cfRule type="cellIs" dxfId="124" priority="21" stopIfTrue="1" operator="lessThan">
      <formula>0</formula>
    </cfRule>
  </conditionalFormatting>
  <conditionalFormatting sqref="B48:Y56 A57:U57 B59:Y59">
    <cfRule type="cellIs" dxfId="123" priority="4" stopIfTrue="1" operator="lessThan">
      <formula>0</formula>
    </cfRule>
  </conditionalFormatting>
  <conditionalFormatting sqref="B61:Y61">
    <cfRule type="cellIs" dxfId="122" priority="3" stopIfTrue="1" operator="lessThan">
      <formula>0</formula>
    </cfRule>
  </conditionalFormatting>
  <conditionalFormatting sqref="C19:Y23">
    <cfRule type="cellIs" dxfId="121" priority="2" operator="lessThan">
      <formula>0</formula>
    </cfRule>
  </conditionalFormatting>
  <conditionalFormatting sqref="C46:Y50">
    <cfRule type="cellIs" dxfId="120" priority="1" operator="lessThan">
      <formula>0</formula>
    </cfRule>
  </conditionalFormatting>
  <conditionalFormatting sqref="M34:P34">
    <cfRule type="cellIs" dxfId="119" priority="8" stopIfTrue="1" operator="lessThan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2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146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581</v>
      </c>
      <c r="J5" s="42">
        <v>722</v>
      </c>
      <c r="K5" s="42">
        <v>801</v>
      </c>
      <c r="L5" s="42">
        <v>428</v>
      </c>
      <c r="M5" s="42">
        <v>499</v>
      </c>
      <c r="N5" s="42">
        <v>606</v>
      </c>
      <c r="O5" s="42">
        <v>635</v>
      </c>
      <c r="P5" s="42">
        <v>587</v>
      </c>
      <c r="Q5" s="42">
        <v>790</v>
      </c>
      <c r="R5" s="42">
        <v>726</v>
      </c>
      <c r="S5" s="42">
        <v>655</v>
      </c>
      <c r="T5" s="42">
        <v>769</v>
      </c>
      <c r="U5" s="42">
        <v>632</v>
      </c>
      <c r="V5" s="42">
        <v>766</v>
      </c>
      <c r="W5" s="42">
        <v>568</v>
      </c>
      <c r="X5" s="42">
        <v>581</v>
      </c>
      <c r="Y5" s="42">
        <v>731</v>
      </c>
    </row>
    <row r="6" spans="1:25" x14ac:dyDescent="0.3">
      <c r="A6" s="67" t="s">
        <v>113</v>
      </c>
      <c r="B6" s="42">
        <v>127</v>
      </c>
      <c r="C6" s="42">
        <v>113</v>
      </c>
      <c r="D6" s="42">
        <v>70</v>
      </c>
      <c r="E6" s="42">
        <v>93</v>
      </c>
      <c r="F6" s="68">
        <v>117</v>
      </c>
      <c r="G6" s="68">
        <v>134</v>
      </c>
      <c r="H6" s="68">
        <v>150</v>
      </c>
      <c r="I6" s="68">
        <v>428</v>
      </c>
      <c r="J6" s="68">
        <v>506</v>
      </c>
      <c r="K6" s="68">
        <v>559</v>
      </c>
      <c r="L6" s="68">
        <v>212</v>
      </c>
      <c r="M6" s="68">
        <v>256</v>
      </c>
      <c r="N6" s="68">
        <v>302</v>
      </c>
      <c r="O6" s="68">
        <v>336</v>
      </c>
      <c r="P6" s="68">
        <v>296</v>
      </c>
      <c r="Q6" s="68">
        <v>444</v>
      </c>
      <c r="R6" s="42">
        <v>379</v>
      </c>
      <c r="S6" s="42">
        <v>293</v>
      </c>
      <c r="T6" s="42">
        <v>442</v>
      </c>
      <c r="U6" s="42">
        <v>289</v>
      </c>
      <c r="V6" s="42">
        <v>389</v>
      </c>
      <c r="W6" s="42">
        <v>333</v>
      </c>
      <c r="X6" s="42">
        <v>337</v>
      </c>
      <c r="Y6" s="42">
        <v>375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154</v>
      </c>
      <c r="J7" s="68">
        <v>216</v>
      </c>
      <c r="K7" s="68">
        <v>242</v>
      </c>
      <c r="L7" s="68">
        <v>217</v>
      </c>
      <c r="M7" s="68">
        <v>243</v>
      </c>
      <c r="N7" s="68">
        <v>304</v>
      </c>
      <c r="O7" s="68">
        <v>300</v>
      </c>
      <c r="P7" s="68">
        <v>292</v>
      </c>
      <c r="Q7" s="42">
        <v>345</v>
      </c>
      <c r="R7" s="42">
        <v>347</v>
      </c>
      <c r="S7" s="42">
        <v>363</v>
      </c>
      <c r="T7" s="42">
        <v>327</v>
      </c>
      <c r="U7" s="42">
        <v>343</v>
      </c>
      <c r="V7" s="42">
        <v>377</v>
      </c>
      <c r="W7" s="42">
        <v>235</v>
      </c>
      <c r="X7" s="42">
        <v>245</v>
      </c>
      <c r="Y7" s="42">
        <v>356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58</v>
      </c>
      <c r="J8" s="3">
        <f t="shared" si="0"/>
        <v>63</v>
      </c>
      <c r="K8" s="3">
        <f t="shared" si="0"/>
        <v>72</v>
      </c>
      <c r="L8" s="3">
        <f t="shared" si="0"/>
        <v>95</v>
      </c>
      <c r="M8" s="3">
        <f t="shared" si="0"/>
        <v>110</v>
      </c>
      <c r="N8" s="3">
        <f t="shared" si="0"/>
        <v>117</v>
      </c>
      <c r="O8" s="3">
        <f t="shared" si="0"/>
        <v>115</v>
      </c>
      <c r="P8" s="3">
        <f t="shared" si="0"/>
        <v>121</v>
      </c>
      <c r="Q8" s="3">
        <f t="shared" si="0"/>
        <v>130</v>
      </c>
      <c r="R8" s="3">
        <f t="shared" si="0"/>
        <v>147</v>
      </c>
      <c r="S8" s="3">
        <f t="shared" si="0"/>
        <v>152</v>
      </c>
      <c r="T8" s="3">
        <f t="shared" si="0"/>
        <v>152</v>
      </c>
      <c r="U8" s="3">
        <f t="shared" si="0"/>
        <v>156</v>
      </c>
      <c r="V8" s="3">
        <f t="shared" si="0"/>
        <v>165</v>
      </c>
      <c r="W8" s="3">
        <f t="shared" ref="W8:X8" si="1">W9+W17</f>
        <v>36</v>
      </c>
      <c r="X8" s="3">
        <f t="shared" si="1"/>
        <v>31</v>
      </c>
      <c r="Y8" s="3">
        <f t="shared" ref="Y8" si="2">Y9+Y17</f>
        <v>115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57</v>
      </c>
      <c r="J9" s="68">
        <v>61</v>
      </c>
      <c r="K9" s="68">
        <v>70</v>
      </c>
      <c r="L9" s="68">
        <v>94</v>
      </c>
      <c r="M9" s="68">
        <v>108</v>
      </c>
      <c r="N9" s="68">
        <v>115</v>
      </c>
      <c r="O9" s="68">
        <v>114</v>
      </c>
      <c r="P9" s="68">
        <v>120</v>
      </c>
      <c r="Q9" s="68">
        <v>129</v>
      </c>
      <c r="R9" s="42">
        <v>146</v>
      </c>
      <c r="S9" s="42">
        <v>150</v>
      </c>
      <c r="T9" s="42">
        <v>151</v>
      </c>
      <c r="U9" s="42">
        <v>155</v>
      </c>
      <c r="V9" s="42">
        <v>164</v>
      </c>
      <c r="W9" s="42">
        <v>35</v>
      </c>
      <c r="X9" s="42">
        <v>29</v>
      </c>
      <c r="Y9" s="42">
        <v>109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18</v>
      </c>
      <c r="J10" s="68">
        <v>19</v>
      </c>
      <c r="K10" s="68">
        <v>21</v>
      </c>
      <c r="L10" s="68">
        <v>27</v>
      </c>
      <c r="M10" s="68">
        <v>28</v>
      </c>
      <c r="N10" s="68">
        <v>29</v>
      </c>
      <c r="O10" s="68">
        <v>26</v>
      </c>
      <c r="P10" s="68">
        <v>27</v>
      </c>
      <c r="Q10" s="68">
        <v>27</v>
      </c>
      <c r="R10" s="42">
        <v>30</v>
      </c>
      <c r="S10" s="42">
        <v>31</v>
      </c>
      <c r="T10" s="42">
        <v>30</v>
      </c>
      <c r="U10" s="42">
        <v>30</v>
      </c>
      <c r="V10" s="42">
        <v>31</v>
      </c>
      <c r="W10" s="42">
        <v>5</v>
      </c>
      <c r="X10" s="42">
        <v>4</v>
      </c>
      <c r="Y10" s="42">
        <v>20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4</v>
      </c>
      <c r="J11" s="68">
        <v>4</v>
      </c>
      <c r="K11" s="68">
        <v>3</v>
      </c>
      <c r="L11" s="68">
        <v>2</v>
      </c>
      <c r="M11" s="68">
        <v>1</v>
      </c>
      <c r="N11" s="68">
        <v>2</v>
      </c>
      <c r="O11" s="68">
        <v>1</v>
      </c>
      <c r="P11" s="68">
        <v>2</v>
      </c>
      <c r="Q11" s="68">
        <v>2</v>
      </c>
      <c r="R11" s="42">
        <v>2</v>
      </c>
      <c r="S11" s="42">
        <v>3</v>
      </c>
      <c r="T11" s="42">
        <v>2</v>
      </c>
      <c r="U11" s="42">
        <v>2</v>
      </c>
      <c r="V11" s="42">
        <v>3</v>
      </c>
      <c r="W11" s="42">
        <v>1</v>
      </c>
      <c r="X11" s="42">
        <v>1</v>
      </c>
      <c r="Y11" s="42">
        <v>2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14</v>
      </c>
      <c r="J12" s="68">
        <v>15</v>
      </c>
      <c r="K12" s="68">
        <v>18</v>
      </c>
      <c r="L12" s="68">
        <v>24</v>
      </c>
      <c r="M12" s="68">
        <v>27</v>
      </c>
      <c r="N12" s="68">
        <v>27</v>
      </c>
      <c r="O12" s="68">
        <v>25</v>
      </c>
      <c r="P12" s="68">
        <v>25</v>
      </c>
      <c r="Q12" s="68">
        <v>25</v>
      </c>
      <c r="R12" s="42">
        <v>28</v>
      </c>
      <c r="S12" s="42">
        <v>28</v>
      </c>
      <c r="T12" s="42">
        <v>28</v>
      </c>
      <c r="U12" s="42">
        <v>28</v>
      </c>
      <c r="V12" s="42">
        <v>28</v>
      </c>
      <c r="W12" s="42">
        <v>5</v>
      </c>
      <c r="X12" s="42">
        <v>3</v>
      </c>
      <c r="Y12" s="42">
        <v>18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39</v>
      </c>
      <c r="J13" s="68">
        <v>42</v>
      </c>
      <c r="K13" s="68">
        <v>49</v>
      </c>
      <c r="L13" s="68">
        <v>68</v>
      </c>
      <c r="M13" s="68">
        <v>79</v>
      </c>
      <c r="N13" s="68">
        <v>86</v>
      </c>
      <c r="O13" s="68">
        <v>88</v>
      </c>
      <c r="P13" s="68">
        <v>94</v>
      </c>
      <c r="Q13" s="68">
        <v>102</v>
      </c>
      <c r="R13" s="42">
        <v>116</v>
      </c>
      <c r="S13" s="42">
        <v>119</v>
      </c>
      <c r="T13" s="42">
        <v>120</v>
      </c>
      <c r="U13" s="42">
        <v>125</v>
      </c>
      <c r="V13" s="42">
        <v>133</v>
      </c>
      <c r="W13" s="42">
        <v>30</v>
      </c>
      <c r="X13" s="42">
        <v>25</v>
      </c>
      <c r="Y13" s="42">
        <v>88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15</v>
      </c>
      <c r="J15" s="68">
        <v>15</v>
      </c>
      <c r="K15" s="68">
        <v>14</v>
      </c>
      <c r="L15" s="68">
        <v>13</v>
      </c>
      <c r="M15" s="68">
        <v>14</v>
      </c>
      <c r="N15" s="68">
        <v>14</v>
      </c>
      <c r="O15" s="68">
        <v>14</v>
      </c>
      <c r="P15" s="68">
        <v>14</v>
      </c>
      <c r="Q15" s="68">
        <v>14</v>
      </c>
      <c r="R15" s="42">
        <v>14</v>
      </c>
      <c r="S15" s="42">
        <v>15</v>
      </c>
      <c r="T15" s="42">
        <v>15</v>
      </c>
      <c r="U15" s="42">
        <v>16</v>
      </c>
      <c r="V15" s="42">
        <v>17</v>
      </c>
      <c r="W15" s="42">
        <v>14</v>
      </c>
      <c r="X15" s="42">
        <v>13</v>
      </c>
      <c r="Y15" s="42">
        <v>14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24</v>
      </c>
      <c r="J16" s="68">
        <v>28</v>
      </c>
      <c r="K16" s="68">
        <v>35</v>
      </c>
      <c r="L16" s="68">
        <v>54</v>
      </c>
      <c r="M16" s="68">
        <v>65</v>
      </c>
      <c r="N16" s="68">
        <v>72</v>
      </c>
      <c r="O16" s="68">
        <v>74</v>
      </c>
      <c r="P16" s="68">
        <v>80</v>
      </c>
      <c r="Q16" s="68">
        <v>89</v>
      </c>
      <c r="R16" s="42">
        <v>101</v>
      </c>
      <c r="S16" s="42">
        <v>104</v>
      </c>
      <c r="T16" s="42">
        <v>105</v>
      </c>
      <c r="U16" s="42">
        <v>109</v>
      </c>
      <c r="V16" s="42">
        <v>116</v>
      </c>
      <c r="W16" s="42">
        <v>16</v>
      </c>
      <c r="X16" s="42">
        <v>12</v>
      </c>
      <c r="Y16" s="42">
        <v>74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</v>
      </c>
      <c r="J17" s="68">
        <v>2</v>
      </c>
      <c r="K17" s="68">
        <v>2</v>
      </c>
      <c r="L17" s="68">
        <v>1</v>
      </c>
      <c r="M17" s="68">
        <v>2</v>
      </c>
      <c r="N17" s="68">
        <v>2</v>
      </c>
      <c r="O17" s="68">
        <v>1</v>
      </c>
      <c r="P17" s="68">
        <v>1</v>
      </c>
      <c r="Q17" s="68">
        <v>1</v>
      </c>
      <c r="R17" s="42">
        <v>1</v>
      </c>
      <c r="S17" s="42">
        <v>2</v>
      </c>
      <c r="T17" s="42">
        <v>1</v>
      </c>
      <c r="U17" s="42">
        <v>1</v>
      </c>
      <c r="V17" s="42">
        <v>1</v>
      </c>
      <c r="W17" s="42">
        <v>1</v>
      </c>
      <c r="X17" s="42">
        <v>2</v>
      </c>
      <c r="Y17" s="42">
        <v>6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8.6206896551724199E-2</v>
      </c>
      <c r="K19" s="89">
        <f t="shared" si="3"/>
        <v>0.14285714285714279</v>
      </c>
      <c r="L19" s="89">
        <f t="shared" si="3"/>
        <v>0.31944444444444442</v>
      </c>
      <c r="M19" s="89">
        <f t="shared" si="3"/>
        <v>0.15789473684210531</v>
      </c>
      <c r="N19" s="89">
        <f t="shared" si="3"/>
        <v>6.3636363636363713E-2</v>
      </c>
      <c r="O19" s="89">
        <f t="shared" si="3"/>
        <v>-1.7094017094017144E-2</v>
      </c>
      <c r="P19" s="89">
        <f t="shared" si="3"/>
        <v>5.2173913043478182E-2</v>
      </c>
      <c r="Q19" s="89">
        <f t="shared" si="3"/>
        <v>7.4380165289256173E-2</v>
      </c>
      <c r="R19" s="89">
        <f t="shared" si="3"/>
        <v>0.13076923076923075</v>
      </c>
      <c r="S19" s="89">
        <f t="shared" si="3"/>
        <v>3.4013605442176909E-2</v>
      </c>
      <c r="T19" s="89">
        <f t="shared" si="3"/>
        <v>0</v>
      </c>
      <c r="U19" s="89">
        <f t="shared" si="3"/>
        <v>2.6315789473684292E-2</v>
      </c>
      <c r="V19" s="89">
        <f t="shared" si="3"/>
        <v>5.7692307692307709E-2</v>
      </c>
      <c r="W19" s="89">
        <f t="shared" si="3"/>
        <v>-0.78181818181818186</v>
      </c>
      <c r="X19" s="89">
        <f t="shared" si="3"/>
        <v>-0.13888888888888884</v>
      </c>
      <c r="Y19" s="89">
        <f t="shared" si="3"/>
        <v>2.7096774193548385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7.0175438596491224E-2</v>
      </c>
      <c r="K20" s="89">
        <f t="shared" si="3"/>
        <v>0.14754098360655732</v>
      </c>
      <c r="L20" s="89">
        <f t="shared" si="3"/>
        <v>0.34285714285714275</v>
      </c>
      <c r="M20" s="89">
        <f t="shared" si="3"/>
        <v>0.14893617021276606</v>
      </c>
      <c r="N20" s="89">
        <f t="shared" si="3"/>
        <v>6.4814814814814881E-2</v>
      </c>
      <c r="O20" s="89">
        <f t="shared" si="3"/>
        <v>-8.6956521739129933E-3</v>
      </c>
      <c r="P20" s="89">
        <f t="shared" si="3"/>
        <v>5.2631578947368363E-2</v>
      </c>
      <c r="Q20" s="89">
        <f t="shared" si="3"/>
        <v>7.4999999999999956E-2</v>
      </c>
      <c r="R20" s="89">
        <f t="shared" si="3"/>
        <v>0.13178294573643412</v>
      </c>
      <c r="S20" s="89">
        <f t="shared" si="3"/>
        <v>2.7397260273972712E-2</v>
      </c>
      <c r="T20" s="89">
        <f t="shared" si="3"/>
        <v>6.6666666666665986E-3</v>
      </c>
      <c r="U20" s="89">
        <f t="shared" si="3"/>
        <v>2.6490066225165476E-2</v>
      </c>
      <c r="V20" s="89">
        <f t="shared" si="3"/>
        <v>5.8064516129032295E-2</v>
      </c>
      <c r="W20" s="89">
        <f t="shared" si="3"/>
        <v>-0.78658536585365857</v>
      </c>
      <c r="X20" s="89">
        <f t="shared" si="3"/>
        <v>-0.17142857142857137</v>
      </c>
      <c r="Y20" s="89">
        <f t="shared" si="3"/>
        <v>2.7586206896551726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5.555555555555558E-2</v>
      </c>
      <c r="K21" s="89">
        <f t="shared" si="3"/>
        <v>0.10526315789473695</v>
      </c>
      <c r="L21" s="89">
        <f t="shared" si="3"/>
        <v>0.28571428571428581</v>
      </c>
      <c r="M21" s="89">
        <f t="shared" si="3"/>
        <v>3.7037037037036979E-2</v>
      </c>
      <c r="N21" s="89">
        <f t="shared" si="3"/>
        <v>3.5714285714285809E-2</v>
      </c>
      <c r="O21" s="89">
        <f t="shared" si="3"/>
        <v>-0.10344827586206895</v>
      </c>
      <c r="P21" s="89">
        <f t="shared" si="3"/>
        <v>3.8461538461538547E-2</v>
      </c>
      <c r="Q21" s="89">
        <f t="shared" si="3"/>
        <v>0</v>
      </c>
      <c r="R21" s="89">
        <f t="shared" si="3"/>
        <v>0.11111111111111116</v>
      </c>
      <c r="S21" s="89">
        <f t="shared" si="3"/>
        <v>3.3333333333333437E-2</v>
      </c>
      <c r="T21" s="89">
        <f t="shared" si="3"/>
        <v>-3.2258064516129004E-2</v>
      </c>
      <c r="U21" s="89">
        <f t="shared" si="3"/>
        <v>0</v>
      </c>
      <c r="V21" s="89">
        <f t="shared" si="3"/>
        <v>3.3333333333333437E-2</v>
      </c>
      <c r="W21" s="89">
        <f t="shared" si="3"/>
        <v>-0.83870967741935487</v>
      </c>
      <c r="X21" s="89">
        <f t="shared" si="3"/>
        <v>-0.19999999999999996</v>
      </c>
      <c r="Y21" s="89">
        <f t="shared" si="3"/>
        <v>4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7.6923076923076872E-2</v>
      </c>
      <c r="K22" s="89">
        <f t="shared" si="4"/>
        <v>0.16666666666666674</v>
      </c>
      <c r="L22" s="89">
        <f t="shared" si="4"/>
        <v>0.38775510204081631</v>
      </c>
      <c r="M22" s="89">
        <f t="shared" si="4"/>
        <v>0.16176470588235303</v>
      </c>
      <c r="N22" s="89">
        <f t="shared" si="4"/>
        <v>8.8607594936708889E-2</v>
      </c>
      <c r="O22" s="89">
        <f t="shared" si="4"/>
        <v>2.3255813953488413E-2</v>
      </c>
      <c r="P22" s="89">
        <f t="shared" si="4"/>
        <v>6.8181818181818121E-2</v>
      </c>
      <c r="Q22" s="89">
        <f t="shared" si="4"/>
        <v>8.5106382978723305E-2</v>
      </c>
      <c r="R22" s="89">
        <f t="shared" si="4"/>
        <v>0.13725490196078427</v>
      </c>
      <c r="S22" s="89">
        <f t="shared" si="4"/>
        <v>2.5862068965517349E-2</v>
      </c>
      <c r="T22" s="89">
        <f t="shared" si="4"/>
        <v>8.4033613445377853E-3</v>
      </c>
      <c r="U22" s="89">
        <f t="shared" si="4"/>
        <v>4.1666666666666741E-2</v>
      </c>
      <c r="V22" s="89">
        <f t="shared" si="4"/>
        <v>6.4000000000000057E-2</v>
      </c>
      <c r="W22" s="89">
        <f t="shared" si="4"/>
        <v>-0.77443609022556392</v>
      </c>
      <c r="X22" s="89">
        <f t="shared" si="4"/>
        <v>-0.16666666666666663</v>
      </c>
      <c r="Y22" s="89">
        <f t="shared" si="4"/>
        <v>2.52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1</v>
      </c>
      <c r="K23" s="89">
        <f t="shared" si="5"/>
        <v>0</v>
      </c>
      <c r="L23" s="89">
        <f t="shared" si="5"/>
        <v>-0.5</v>
      </c>
      <c r="M23" s="89">
        <f t="shared" si="5"/>
        <v>1</v>
      </c>
      <c r="N23" s="89">
        <f t="shared" si="5"/>
        <v>0</v>
      </c>
      <c r="O23" s="89">
        <f t="shared" si="5"/>
        <v>-0.5</v>
      </c>
      <c r="P23" s="89">
        <f t="shared" si="5"/>
        <v>0</v>
      </c>
      <c r="Q23" s="89">
        <f t="shared" si="5"/>
        <v>0</v>
      </c>
      <c r="R23" s="89">
        <f t="shared" si="5"/>
        <v>0</v>
      </c>
      <c r="S23" s="89">
        <f t="shared" si="5"/>
        <v>1</v>
      </c>
      <c r="T23" s="89">
        <f t="shared" si="5"/>
        <v>-0.5</v>
      </c>
      <c r="U23" s="89">
        <f t="shared" si="5"/>
        <v>0</v>
      </c>
      <c r="V23" s="89">
        <f t="shared" si="5"/>
        <v>0</v>
      </c>
      <c r="W23" s="89">
        <f t="shared" si="5"/>
        <v>0</v>
      </c>
      <c r="X23" s="89">
        <f t="shared" si="5"/>
        <v>1</v>
      </c>
      <c r="Y23" s="89">
        <f t="shared" si="5"/>
        <v>2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9.9827882960413075E-2</v>
      </c>
      <c r="J25" s="89">
        <f t="shared" si="6"/>
        <v>8.7257617728531855E-2</v>
      </c>
      <c r="K25" s="89">
        <f t="shared" si="6"/>
        <v>8.98876404494382E-2</v>
      </c>
      <c r="L25" s="89">
        <f t="shared" si="6"/>
        <v>0.2219626168224299</v>
      </c>
      <c r="M25" s="89">
        <f t="shared" si="6"/>
        <v>0.22044088176352705</v>
      </c>
      <c r="N25" s="89">
        <f t="shared" si="6"/>
        <v>0.19306930693069307</v>
      </c>
      <c r="O25" s="89">
        <f t="shared" si="6"/>
        <v>0.18110236220472442</v>
      </c>
      <c r="P25" s="89">
        <f t="shared" si="6"/>
        <v>0.20613287904599659</v>
      </c>
      <c r="Q25" s="89">
        <f t="shared" si="6"/>
        <v>0.16455696202531644</v>
      </c>
      <c r="R25" s="89">
        <f t="shared" si="6"/>
        <v>0.2024793388429752</v>
      </c>
      <c r="S25" s="89">
        <f t="shared" si="6"/>
        <v>0.23206106870229007</v>
      </c>
      <c r="T25" s="89">
        <f t="shared" si="6"/>
        <v>0.1976592977893368</v>
      </c>
      <c r="U25" s="89">
        <f t="shared" si="6"/>
        <v>0.24683544303797469</v>
      </c>
      <c r="V25" s="89">
        <f t="shared" si="6"/>
        <v>0.21540469973890339</v>
      </c>
      <c r="W25" s="89">
        <f t="shared" ref="W25:X25" si="7">W8/W5</f>
        <v>6.3380281690140844E-2</v>
      </c>
      <c r="X25" s="89">
        <f t="shared" si="7"/>
        <v>5.3356282271944923E-2</v>
      </c>
      <c r="Y25" s="89">
        <f t="shared" ref="Y25" si="8">Y8/Y5</f>
        <v>0.15731874145006841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0.37662337662337664</v>
      </c>
      <c r="J26" s="89">
        <f t="shared" si="9"/>
        <v>0.29166666666666669</v>
      </c>
      <c r="K26" s="89">
        <f t="shared" si="9"/>
        <v>0.2975206611570248</v>
      </c>
      <c r="L26" s="89">
        <f t="shared" si="9"/>
        <v>0.43778801843317972</v>
      </c>
      <c r="M26" s="89">
        <f t="shared" si="9"/>
        <v>0.45267489711934156</v>
      </c>
      <c r="N26" s="89">
        <f t="shared" si="9"/>
        <v>0.38486842105263158</v>
      </c>
      <c r="O26" s="89">
        <f t="shared" si="9"/>
        <v>0.38333333333333336</v>
      </c>
      <c r="P26" s="89">
        <f t="shared" si="9"/>
        <v>0.41438356164383561</v>
      </c>
      <c r="Q26" s="89">
        <f t="shared" si="9"/>
        <v>0.37681159420289856</v>
      </c>
      <c r="R26" s="89">
        <f t="shared" si="9"/>
        <v>0.42363112391930835</v>
      </c>
      <c r="S26" s="89">
        <f t="shared" si="9"/>
        <v>0.41873278236914602</v>
      </c>
      <c r="T26" s="89">
        <f t="shared" si="9"/>
        <v>0.46483180428134557</v>
      </c>
      <c r="U26" s="89">
        <f t="shared" si="9"/>
        <v>0.45481049562682213</v>
      </c>
      <c r="V26" s="89">
        <f t="shared" si="9"/>
        <v>0.43766578249336868</v>
      </c>
      <c r="W26" s="89">
        <f t="shared" ref="W26:X26" si="10">W8/W7</f>
        <v>0.15319148936170213</v>
      </c>
      <c r="X26" s="89">
        <f t="shared" si="10"/>
        <v>0.12653061224489795</v>
      </c>
      <c r="Y26" s="89">
        <f t="shared" ref="Y26" si="11">Y8/Y7</f>
        <v>0.32303370786516855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0.25862068965517243</v>
      </c>
      <c r="J28" s="89">
        <f t="shared" si="12"/>
        <v>0.23809523809523808</v>
      </c>
      <c r="K28" s="89">
        <f t="shared" si="12"/>
        <v>0.19444444444444445</v>
      </c>
      <c r="L28" s="89">
        <f t="shared" si="12"/>
        <v>0.1368421052631579</v>
      </c>
      <c r="M28" s="89">
        <f t="shared" si="12"/>
        <v>0.12727272727272726</v>
      </c>
      <c r="N28" s="89">
        <f t="shared" si="12"/>
        <v>0.11965811965811966</v>
      </c>
      <c r="O28" s="89">
        <f t="shared" si="12"/>
        <v>0.12173913043478261</v>
      </c>
      <c r="P28" s="89">
        <f t="shared" si="12"/>
        <v>0.11570247933884298</v>
      </c>
      <c r="Q28" s="89">
        <f t="shared" si="12"/>
        <v>0.1076923076923077</v>
      </c>
      <c r="R28" s="89">
        <f t="shared" si="12"/>
        <v>9.5238095238095233E-2</v>
      </c>
      <c r="S28" s="89">
        <f t="shared" si="12"/>
        <v>9.8684210526315791E-2</v>
      </c>
      <c r="T28" s="89">
        <f t="shared" si="12"/>
        <v>9.8684210526315791E-2</v>
      </c>
      <c r="U28" s="89">
        <f t="shared" si="12"/>
        <v>0.10256410256410256</v>
      </c>
      <c r="V28" s="89">
        <f t="shared" si="12"/>
        <v>0.10303030303030303</v>
      </c>
      <c r="W28" s="89">
        <f t="shared" ref="W28:X28" si="13">W15/W8</f>
        <v>0.3888888888888889</v>
      </c>
      <c r="X28" s="89">
        <f t="shared" si="13"/>
        <v>0.41935483870967744</v>
      </c>
      <c r="Y28" s="89">
        <f t="shared" ref="Y28" si="14">Y15/Y8</f>
        <v>0.12173913043478261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0.31034482758620691</v>
      </c>
      <c r="J29" s="89">
        <f t="shared" si="15"/>
        <v>0.30158730158730157</v>
      </c>
      <c r="K29" s="89">
        <f t="shared" si="15"/>
        <v>0.29166666666666669</v>
      </c>
      <c r="L29" s="89">
        <f t="shared" si="15"/>
        <v>0.28421052631578947</v>
      </c>
      <c r="M29" s="89">
        <f t="shared" si="15"/>
        <v>0.25454545454545452</v>
      </c>
      <c r="N29" s="89">
        <f t="shared" si="15"/>
        <v>0.24786324786324787</v>
      </c>
      <c r="O29" s="89">
        <f t="shared" si="15"/>
        <v>0.22608695652173913</v>
      </c>
      <c r="P29" s="89">
        <f t="shared" si="15"/>
        <v>0.2231404958677686</v>
      </c>
      <c r="Q29" s="89">
        <f t="shared" si="15"/>
        <v>0.2076923076923077</v>
      </c>
      <c r="R29" s="89">
        <f t="shared" si="15"/>
        <v>0.20408163265306123</v>
      </c>
      <c r="S29" s="89">
        <f t="shared" si="15"/>
        <v>0.20394736842105263</v>
      </c>
      <c r="T29" s="89">
        <f t="shared" si="15"/>
        <v>0.19736842105263158</v>
      </c>
      <c r="U29" s="89">
        <f t="shared" si="15"/>
        <v>0.19230769230769232</v>
      </c>
      <c r="V29" s="89">
        <f t="shared" si="15"/>
        <v>0.18787878787878787</v>
      </c>
      <c r="W29" s="89">
        <f t="shared" ref="W29:X29" si="16">W10/W8</f>
        <v>0.1388888888888889</v>
      </c>
      <c r="X29" s="89">
        <f t="shared" si="16"/>
        <v>0.12903225806451613</v>
      </c>
      <c r="Y29" s="89">
        <f t="shared" ref="Y29" si="17">Y10/Y8</f>
        <v>0.17391304347826086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1464</v>
      </c>
      <c r="J32" s="42">
        <v>1582</v>
      </c>
      <c r="K32" s="42">
        <v>1385</v>
      </c>
      <c r="L32" s="42">
        <v>703</v>
      </c>
      <c r="M32" s="42">
        <v>1144</v>
      </c>
      <c r="N32" s="42">
        <v>1481</v>
      </c>
      <c r="O32" s="42">
        <v>1862</v>
      </c>
      <c r="P32" s="42">
        <v>1851</v>
      </c>
      <c r="Q32" s="42">
        <v>2249</v>
      </c>
      <c r="R32" s="42">
        <v>2446</v>
      </c>
      <c r="S32" s="42">
        <v>2693</v>
      </c>
      <c r="T32" s="42">
        <v>3217</v>
      </c>
      <c r="U32" s="42">
        <v>4332</v>
      </c>
      <c r="V32" s="42">
        <v>5305</v>
      </c>
      <c r="W32" s="42">
        <v>5205</v>
      </c>
      <c r="X32" s="42">
        <v>5141</v>
      </c>
      <c r="Y32" s="42">
        <v>6764</v>
      </c>
    </row>
    <row r="33" spans="1:25" x14ac:dyDescent="0.3">
      <c r="A33" s="16" t="s">
        <v>116</v>
      </c>
      <c r="B33" s="42">
        <v>170</v>
      </c>
      <c r="C33" s="42">
        <v>242</v>
      </c>
      <c r="D33" s="42">
        <v>239</v>
      </c>
      <c r="E33" s="42">
        <v>262</v>
      </c>
      <c r="F33" s="68">
        <v>1017</v>
      </c>
      <c r="G33" s="68">
        <v>1223</v>
      </c>
      <c r="H33" s="68">
        <v>971</v>
      </c>
      <c r="I33" s="68">
        <v>1422</v>
      </c>
      <c r="J33" s="68">
        <v>1528</v>
      </c>
      <c r="K33" s="68">
        <v>1325</v>
      </c>
      <c r="L33" s="68">
        <v>645</v>
      </c>
      <c r="M33" s="68">
        <v>1077</v>
      </c>
      <c r="N33" s="68">
        <v>1410</v>
      </c>
      <c r="O33" s="68">
        <v>1782</v>
      </c>
      <c r="P33" s="68">
        <v>1769</v>
      </c>
      <c r="Q33" s="68">
        <v>2121</v>
      </c>
      <c r="R33" s="42">
        <v>2304</v>
      </c>
      <c r="S33" s="42">
        <v>2529</v>
      </c>
      <c r="T33" s="42">
        <v>3051</v>
      </c>
      <c r="U33" s="42">
        <v>4158</v>
      </c>
      <c r="V33" s="42">
        <v>5130</v>
      </c>
      <c r="W33" s="42">
        <v>4999</v>
      </c>
      <c r="X33" s="42">
        <v>4924</v>
      </c>
      <c r="Y33" s="42">
        <v>6535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42</v>
      </c>
      <c r="J34" s="68">
        <v>54</v>
      </c>
      <c r="K34" s="68">
        <v>59</v>
      </c>
      <c r="L34" s="68">
        <v>58</v>
      </c>
      <c r="M34" s="68">
        <v>67</v>
      </c>
      <c r="N34" s="68">
        <v>71</v>
      </c>
      <c r="O34" s="68">
        <v>80</v>
      </c>
      <c r="P34" s="68">
        <v>82</v>
      </c>
      <c r="Q34" s="42">
        <v>127</v>
      </c>
      <c r="R34" s="42">
        <v>141</v>
      </c>
      <c r="S34" s="42">
        <v>164</v>
      </c>
      <c r="T34" s="42">
        <v>166</v>
      </c>
      <c r="U34" s="42">
        <v>174</v>
      </c>
      <c r="V34" s="42">
        <v>175</v>
      </c>
      <c r="W34" s="42">
        <v>207</v>
      </c>
      <c r="X34" s="42">
        <v>217</v>
      </c>
      <c r="Y34" s="42">
        <v>230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24</v>
      </c>
      <c r="J35" s="3">
        <f t="shared" si="18"/>
        <v>26</v>
      </c>
      <c r="K35" s="3">
        <f t="shared" si="18"/>
        <v>29</v>
      </c>
      <c r="L35" s="3">
        <f t="shared" si="18"/>
        <v>30</v>
      </c>
      <c r="M35" s="3">
        <f t="shared" si="18"/>
        <v>26</v>
      </c>
      <c r="N35" s="3">
        <f t="shared" si="18"/>
        <v>38</v>
      </c>
      <c r="O35" s="3">
        <f t="shared" si="18"/>
        <v>48</v>
      </c>
      <c r="P35" s="3">
        <f t="shared" si="18"/>
        <v>47</v>
      </c>
      <c r="Q35" s="3">
        <f t="shared" si="18"/>
        <v>45</v>
      </c>
      <c r="R35" s="3">
        <f t="shared" si="18"/>
        <v>33</v>
      </c>
      <c r="S35" s="3">
        <f t="shared" si="18"/>
        <v>34</v>
      </c>
      <c r="T35" s="3">
        <f t="shared" si="18"/>
        <v>39</v>
      </c>
      <c r="U35" s="3">
        <f t="shared" si="18"/>
        <v>47</v>
      </c>
      <c r="V35" s="3">
        <f t="shared" si="18"/>
        <v>50</v>
      </c>
      <c r="W35" s="3">
        <f t="shared" ref="W35:X35" si="19">W36+W44</f>
        <v>8</v>
      </c>
      <c r="X35" s="3">
        <f t="shared" si="19"/>
        <v>22</v>
      </c>
      <c r="Y35" s="3">
        <f t="shared" ref="Y35" si="20">Y36+Y44</f>
        <v>55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24</v>
      </c>
      <c r="J36" s="68">
        <v>26</v>
      </c>
      <c r="K36" s="68">
        <v>29</v>
      </c>
      <c r="L36" s="68">
        <v>30</v>
      </c>
      <c r="M36" s="68">
        <v>26</v>
      </c>
      <c r="N36" s="68">
        <v>38</v>
      </c>
      <c r="O36" s="68">
        <v>48</v>
      </c>
      <c r="P36" s="68">
        <v>47</v>
      </c>
      <c r="Q36" s="68">
        <v>45</v>
      </c>
      <c r="R36" s="42">
        <v>33</v>
      </c>
      <c r="S36" s="42">
        <v>34</v>
      </c>
      <c r="T36" s="42">
        <v>39</v>
      </c>
      <c r="U36" s="42">
        <v>47</v>
      </c>
      <c r="V36" s="42">
        <v>50</v>
      </c>
      <c r="W36" s="42">
        <v>8</v>
      </c>
      <c r="X36" s="42">
        <v>22</v>
      </c>
      <c r="Y36" s="42">
        <v>55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9</v>
      </c>
      <c r="J37" s="68">
        <v>9</v>
      </c>
      <c r="K37" s="68">
        <v>10</v>
      </c>
      <c r="L37" s="68">
        <v>9</v>
      </c>
      <c r="M37" s="68">
        <v>8</v>
      </c>
      <c r="N37" s="68">
        <v>11</v>
      </c>
      <c r="O37" s="68">
        <v>13</v>
      </c>
      <c r="P37" s="68">
        <v>13</v>
      </c>
      <c r="Q37" s="68">
        <v>12</v>
      </c>
      <c r="R37" s="42">
        <v>10</v>
      </c>
      <c r="S37" s="42">
        <v>10</v>
      </c>
      <c r="T37" s="42">
        <v>11</v>
      </c>
      <c r="U37" s="42">
        <v>13</v>
      </c>
      <c r="V37" s="42">
        <v>13</v>
      </c>
      <c r="W37" s="42">
        <v>2</v>
      </c>
      <c r="X37" s="42">
        <v>4</v>
      </c>
      <c r="Y37" s="42">
        <v>10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9</v>
      </c>
      <c r="J39" s="68">
        <v>9</v>
      </c>
      <c r="K39" s="68">
        <v>10</v>
      </c>
      <c r="L39" s="68">
        <v>9</v>
      </c>
      <c r="M39" s="68">
        <v>8</v>
      </c>
      <c r="N39" s="68">
        <v>11</v>
      </c>
      <c r="O39" s="68">
        <v>13</v>
      </c>
      <c r="P39" s="68">
        <v>13</v>
      </c>
      <c r="Q39" s="68">
        <v>12</v>
      </c>
      <c r="R39" s="42">
        <v>10</v>
      </c>
      <c r="S39" s="42">
        <v>10</v>
      </c>
      <c r="T39" s="42">
        <v>11</v>
      </c>
      <c r="U39" s="42">
        <v>13</v>
      </c>
      <c r="V39" s="42">
        <v>13</v>
      </c>
      <c r="W39" s="42">
        <v>2</v>
      </c>
      <c r="X39" s="42">
        <v>4</v>
      </c>
      <c r="Y39" s="42">
        <v>10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16</v>
      </c>
      <c r="J40" s="68">
        <v>17</v>
      </c>
      <c r="K40" s="68">
        <v>19</v>
      </c>
      <c r="L40" s="68">
        <v>21</v>
      </c>
      <c r="M40" s="68">
        <v>19</v>
      </c>
      <c r="N40" s="68">
        <v>27</v>
      </c>
      <c r="O40" s="68">
        <v>35</v>
      </c>
      <c r="P40" s="68">
        <v>34</v>
      </c>
      <c r="Q40" s="68">
        <v>32</v>
      </c>
      <c r="R40" s="42">
        <v>23</v>
      </c>
      <c r="S40" s="42">
        <v>24</v>
      </c>
      <c r="T40" s="42">
        <v>28</v>
      </c>
      <c r="U40" s="42">
        <v>35</v>
      </c>
      <c r="V40" s="42">
        <v>37</v>
      </c>
      <c r="W40" s="42">
        <v>6</v>
      </c>
      <c r="X40" s="42">
        <v>17</v>
      </c>
      <c r="Y40" s="42">
        <v>45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</v>
      </c>
      <c r="J42" s="68">
        <v>1</v>
      </c>
      <c r="K42" s="68">
        <v>1</v>
      </c>
      <c r="L42" s="68">
        <v>1</v>
      </c>
      <c r="M42" s="68">
        <v>1</v>
      </c>
      <c r="N42" s="68">
        <v>1</v>
      </c>
      <c r="O42" s="68">
        <v>1</v>
      </c>
      <c r="P42" s="68">
        <v>1</v>
      </c>
      <c r="Q42" s="68">
        <v>2</v>
      </c>
      <c r="R42" s="42">
        <v>2</v>
      </c>
      <c r="S42" s="42">
        <v>2</v>
      </c>
      <c r="T42" s="42">
        <v>2</v>
      </c>
      <c r="U42" s="42">
        <v>2</v>
      </c>
      <c r="V42" s="42">
        <v>2</v>
      </c>
      <c r="W42" s="42">
        <v>1</v>
      </c>
      <c r="X42" s="42">
        <v>3</v>
      </c>
      <c r="Y42" s="42">
        <v>8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15</v>
      </c>
      <c r="J43" s="68">
        <v>16</v>
      </c>
      <c r="K43" s="68">
        <v>18</v>
      </c>
      <c r="L43" s="68">
        <v>20</v>
      </c>
      <c r="M43" s="68">
        <v>18</v>
      </c>
      <c r="N43" s="68">
        <v>26</v>
      </c>
      <c r="O43" s="68">
        <v>33</v>
      </c>
      <c r="P43" s="68">
        <v>33</v>
      </c>
      <c r="Q43" s="68">
        <v>30</v>
      </c>
      <c r="R43" s="42">
        <v>21</v>
      </c>
      <c r="S43" s="42">
        <v>22</v>
      </c>
      <c r="T43" s="42">
        <v>26</v>
      </c>
      <c r="U43" s="42">
        <v>32</v>
      </c>
      <c r="V43" s="42">
        <v>35</v>
      </c>
      <c r="W43" s="42">
        <v>5</v>
      </c>
      <c r="X43" s="42">
        <v>15</v>
      </c>
      <c r="Y43" s="42">
        <v>37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8.3333333333333259E-2</v>
      </c>
      <c r="K46" s="65">
        <f t="shared" si="21"/>
        <v>0.11538461538461542</v>
      </c>
      <c r="L46" s="65">
        <f t="shared" si="21"/>
        <v>3.4482758620689724E-2</v>
      </c>
      <c r="M46" s="65">
        <f t="shared" si="21"/>
        <v>-0.1333333333333333</v>
      </c>
      <c r="N46" s="65">
        <f t="shared" si="21"/>
        <v>0.46153846153846145</v>
      </c>
      <c r="O46" s="65">
        <f t="shared" si="21"/>
        <v>0.26315789473684204</v>
      </c>
      <c r="P46" s="65">
        <f t="shared" si="21"/>
        <v>-2.083333333333337E-2</v>
      </c>
      <c r="Q46" s="65">
        <f t="shared" si="21"/>
        <v>-4.2553191489361653E-2</v>
      </c>
      <c r="R46" s="65">
        <f t="shared" si="21"/>
        <v>-0.26666666666666672</v>
      </c>
      <c r="S46" s="65">
        <f t="shared" si="21"/>
        <v>3.0303030303030276E-2</v>
      </c>
      <c r="T46" s="65">
        <f t="shared" si="21"/>
        <v>0.14705882352941169</v>
      </c>
      <c r="U46" s="65">
        <f t="shared" si="21"/>
        <v>0.20512820512820507</v>
      </c>
      <c r="V46" s="65">
        <f t="shared" si="21"/>
        <v>6.3829787234042534E-2</v>
      </c>
      <c r="W46" s="65">
        <f t="shared" si="21"/>
        <v>-0.84</v>
      </c>
      <c r="X46" s="65">
        <f t="shared" si="21"/>
        <v>1.75</v>
      </c>
      <c r="Y46" s="65">
        <f t="shared" si="21"/>
        <v>1.5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8.3333333333333259E-2</v>
      </c>
      <c r="K47" s="65">
        <f t="shared" si="21"/>
        <v>0.11538461538461542</v>
      </c>
      <c r="L47" s="65">
        <f t="shared" si="21"/>
        <v>3.4482758620689724E-2</v>
      </c>
      <c r="M47" s="65">
        <f t="shared" si="21"/>
        <v>-0.1333333333333333</v>
      </c>
      <c r="N47" s="65">
        <f t="shared" si="21"/>
        <v>0.46153846153846145</v>
      </c>
      <c r="O47" s="65">
        <f t="shared" si="21"/>
        <v>0.26315789473684204</v>
      </c>
      <c r="P47" s="65">
        <f t="shared" si="21"/>
        <v>-2.083333333333337E-2</v>
      </c>
      <c r="Q47" s="65">
        <f t="shared" si="21"/>
        <v>-4.2553191489361653E-2</v>
      </c>
      <c r="R47" s="65">
        <f t="shared" si="21"/>
        <v>-0.26666666666666672</v>
      </c>
      <c r="S47" s="65">
        <f t="shared" si="21"/>
        <v>3.0303030303030276E-2</v>
      </c>
      <c r="T47" s="65">
        <f t="shared" si="21"/>
        <v>0.14705882352941169</v>
      </c>
      <c r="U47" s="65">
        <f t="shared" si="21"/>
        <v>0.20512820512820507</v>
      </c>
      <c r="V47" s="65">
        <f t="shared" si="21"/>
        <v>6.3829787234042534E-2</v>
      </c>
      <c r="W47" s="65">
        <f t="shared" si="21"/>
        <v>-0.84</v>
      </c>
      <c r="X47" s="65">
        <f t="shared" si="21"/>
        <v>1.75</v>
      </c>
      <c r="Y47" s="65">
        <f t="shared" si="21"/>
        <v>1.5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</v>
      </c>
      <c r="K48" s="65">
        <f t="shared" si="21"/>
        <v>0.11111111111111116</v>
      </c>
      <c r="L48" s="65">
        <f t="shared" si="21"/>
        <v>-9.9999999999999978E-2</v>
      </c>
      <c r="M48" s="65">
        <f t="shared" si="21"/>
        <v>-0.11111111111111116</v>
      </c>
      <c r="N48" s="65">
        <f t="shared" si="21"/>
        <v>0.375</v>
      </c>
      <c r="O48" s="65">
        <f t="shared" si="21"/>
        <v>0.18181818181818188</v>
      </c>
      <c r="P48" s="65">
        <f t="shared" si="21"/>
        <v>0</v>
      </c>
      <c r="Q48" s="65">
        <f t="shared" si="21"/>
        <v>-7.6923076923076872E-2</v>
      </c>
      <c r="R48" s="65">
        <f t="shared" si="21"/>
        <v>-0.16666666666666663</v>
      </c>
      <c r="S48" s="65">
        <f t="shared" si="21"/>
        <v>0</v>
      </c>
      <c r="T48" s="65">
        <f t="shared" si="21"/>
        <v>0.10000000000000009</v>
      </c>
      <c r="U48" s="65">
        <f t="shared" si="21"/>
        <v>0.18181818181818188</v>
      </c>
      <c r="V48" s="65">
        <f t="shared" si="21"/>
        <v>0</v>
      </c>
      <c r="W48" s="65">
        <f t="shared" si="21"/>
        <v>-0.84615384615384615</v>
      </c>
      <c r="X48" s="65">
        <f t="shared" si="21"/>
        <v>1</v>
      </c>
      <c r="Y48" s="65">
        <f t="shared" si="21"/>
        <v>1.5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6.25E-2</v>
      </c>
      <c r="K49" s="65">
        <f t="shared" si="22"/>
        <v>0.11764705882352944</v>
      </c>
      <c r="L49" s="65">
        <f t="shared" si="22"/>
        <v>0.10526315789473695</v>
      </c>
      <c r="M49" s="65">
        <f t="shared" si="22"/>
        <v>-9.5238095238095233E-2</v>
      </c>
      <c r="N49" s="65">
        <f t="shared" si="22"/>
        <v>0.42105263157894735</v>
      </c>
      <c r="O49" s="65">
        <f t="shared" si="22"/>
        <v>0.29629629629629628</v>
      </c>
      <c r="P49" s="65">
        <f t="shared" si="22"/>
        <v>-2.8571428571428581E-2</v>
      </c>
      <c r="Q49" s="65">
        <f t="shared" si="22"/>
        <v>-5.8823529411764719E-2</v>
      </c>
      <c r="R49" s="65">
        <f t="shared" si="22"/>
        <v>-0.28125</v>
      </c>
      <c r="S49" s="65">
        <f t="shared" si="22"/>
        <v>4.3478260869565188E-2</v>
      </c>
      <c r="T49" s="65">
        <f t="shared" si="22"/>
        <v>0.16666666666666674</v>
      </c>
      <c r="U49" s="65">
        <f t="shared" si="22"/>
        <v>0.25</v>
      </c>
      <c r="V49" s="65">
        <f t="shared" si="22"/>
        <v>5.7142857142857162E-2</v>
      </c>
      <c r="W49" s="65">
        <f t="shared" si="22"/>
        <v>-0.83783783783783783</v>
      </c>
      <c r="X49" s="65">
        <f t="shared" si="22"/>
        <v>1.8333333333333335</v>
      </c>
      <c r="Y49" s="65">
        <f t="shared" si="22"/>
        <v>1.6470588235294117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65" t="s">
        <v>3</v>
      </c>
      <c r="K50" s="65" t="s">
        <v>3</v>
      </c>
      <c r="L50" s="65" t="s">
        <v>3</v>
      </c>
      <c r="M50" s="65" t="s">
        <v>3</v>
      </c>
      <c r="N50" s="65" t="s">
        <v>3</v>
      </c>
      <c r="O50" s="65" t="s">
        <v>3</v>
      </c>
      <c r="P50" s="65" t="s">
        <v>3</v>
      </c>
      <c r="Q50" s="65" t="s">
        <v>3</v>
      </c>
      <c r="R50" s="65" t="s">
        <v>3</v>
      </c>
      <c r="S50" s="65" t="s">
        <v>3</v>
      </c>
      <c r="T50" s="65" t="s">
        <v>3</v>
      </c>
      <c r="U50" s="65" t="s">
        <v>3</v>
      </c>
      <c r="V50" s="65" t="s">
        <v>3</v>
      </c>
      <c r="W50" s="65" t="s">
        <v>3</v>
      </c>
      <c r="X50" s="65" t="s">
        <v>3</v>
      </c>
      <c r="Y50" s="65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1.6393442622950821E-2</v>
      </c>
      <c r="J52" s="65">
        <f t="shared" si="23"/>
        <v>1.643489254108723E-2</v>
      </c>
      <c r="K52" s="65">
        <f t="shared" si="23"/>
        <v>2.0938628158844765E-2</v>
      </c>
      <c r="L52" s="65">
        <f t="shared" si="23"/>
        <v>4.2674253200568987E-2</v>
      </c>
      <c r="M52" s="65">
        <f t="shared" si="23"/>
        <v>2.2727272727272728E-2</v>
      </c>
      <c r="N52" s="65">
        <f t="shared" si="23"/>
        <v>2.5658338960162053E-2</v>
      </c>
      <c r="O52" s="65">
        <f t="shared" si="23"/>
        <v>2.577873254564984E-2</v>
      </c>
      <c r="P52" s="65">
        <f t="shared" si="23"/>
        <v>2.5391680172879523E-2</v>
      </c>
      <c r="Q52" s="65">
        <f t="shared" si="23"/>
        <v>2.0008892841262782E-2</v>
      </c>
      <c r="R52" s="65">
        <f t="shared" si="23"/>
        <v>1.3491414554374489E-2</v>
      </c>
      <c r="S52" s="65">
        <f t="shared" si="23"/>
        <v>1.2625324916450055E-2</v>
      </c>
      <c r="T52" s="65">
        <f t="shared" si="23"/>
        <v>1.2123096052222568E-2</v>
      </c>
      <c r="U52" s="65">
        <f t="shared" si="23"/>
        <v>1.084949215143121E-2</v>
      </c>
      <c r="V52" s="65">
        <f t="shared" si="23"/>
        <v>9.4250706880301596E-3</v>
      </c>
      <c r="W52" s="65">
        <f t="shared" ref="W52:X52" si="24">W35/W32</f>
        <v>1.536983669548511E-3</v>
      </c>
      <c r="X52" s="65">
        <f t="shared" si="24"/>
        <v>4.2793230888932112E-3</v>
      </c>
      <c r="Y52" s="65">
        <f t="shared" ref="Y52" si="25">Y35/Y32</f>
        <v>8.1312832643406271E-3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0.5714285714285714</v>
      </c>
      <c r="J53" s="88">
        <f t="shared" si="26"/>
        <v>0.48148148148148145</v>
      </c>
      <c r="K53" s="88">
        <f t="shared" si="26"/>
        <v>0.49152542372881358</v>
      </c>
      <c r="L53" s="88">
        <f t="shared" si="26"/>
        <v>0.51724137931034486</v>
      </c>
      <c r="M53" s="88">
        <f t="shared" si="26"/>
        <v>0.38805970149253732</v>
      </c>
      <c r="N53" s="88">
        <f t="shared" si="26"/>
        <v>0.53521126760563376</v>
      </c>
      <c r="O53" s="88">
        <f t="shared" si="26"/>
        <v>0.6</v>
      </c>
      <c r="P53" s="88">
        <f t="shared" si="26"/>
        <v>0.57317073170731703</v>
      </c>
      <c r="Q53" s="88">
        <f t="shared" si="26"/>
        <v>0.3543307086614173</v>
      </c>
      <c r="R53" s="88">
        <f t="shared" si="26"/>
        <v>0.23404255319148937</v>
      </c>
      <c r="S53" s="88">
        <f t="shared" si="26"/>
        <v>0.2073170731707317</v>
      </c>
      <c r="T53" s="88">
        <f t="shared" si="26"/>
        <v>0.23493975903614459</v>
      </c>
      <c r="U53" s="88">
        <f t="shared" si="26"/>
        <v>0.27011494252873564</v>
      </c>
      <c r="V53" s="88">
        <f t="shared" si="26"/>
        <v>0.2857142857142857</v>
      </c>
      <c r="W53" s="88">
        <f t="shared" ref="W53:X53" si="27">W35/W34</f>
        <v>3.864734299516908E-2</v>
      </c>
      <c r="X53" s="88">
        <f t="shared" si="27"/>
        <v>0.10138248847926268</v>
      </c>
      <c r="Y53" s="88">
        <f t="shared" ref="Y53" si="28">Y35/Y34</f>
        <v>0.2391304347826087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9">I42/I35</f>
        <v>4.1666666666666664E-2</v>
      </c>
      <c r="J55" s="88">
        <f t="shared" si="29"/>
        <v>3.8461538461538464E-2</v>
      </c>
      <c r="K55" s="88">
        <f t="shared" si="29"/>
        <v>3.4482758620689655E-2</v>
      </c>
      <c r="L55" s="88">
        <f t="shared" si="29"/>
        <v>3.3333333333333333E-2</v>
      </c>
      <c r="M55" s="88">
        <f t="shared" si="29"/>
        <v>3.8461538461538464E-2</v>
      </c>
      <c r="N55" s="88">
        <f t="shared" si="29"/>
        <v>2.6315789473684209E-2</v>
      </c>
      <c r="O55" s="88">
        <f t="shared" si="29"/>
        <v>2.0833333333333332E-2</v>
      </c>
      <c r="P55" s="88">
        <f t="shared" si="29"/>
        <v>2.1276595744680851E-2</v>
      </c>
      <c r="Q55" s="88">
        <f t="shared" si="29"/>
        <v>4.4444444444444446E-2</v>
      </c>
      <c r="R55" s="88">
        <f t="shared" si="29"/>
        <v>6.0606060606060608E-2</v>
      </c>
      <c r="S55" s="88">
        <f t="shared" si="29"/>
        <v>5.8823529411764705E-2</v>
      </c>
      <c r="T55" s="88">
        <f t="shared" si="29"/>
        <v>5.128205128205128E-2</v>
      </c>
      <c r="U55" s="88">
        <f t="shared" si="29"/>
        <v>4.2553191489361701E-2</v>
      </c>
      <c r="V55" s="88">
        <f t="shared" si="29"/>
        <v>0.04</v>
      </c>
      <c r="W55" s="88">
        <f t="shared" ref="W55:X55" si="30">W42/W35</f>
        <v>0.125</v>
      </c>
      <c r="X55" s="88">
        <f t="shared" si="30"/>
        <v>0.13636363636363635</v>
      </c>
      <c r="Y55" s="88">
        <f t="shared" ref="Y55" si="31">Y42/Y35</f>
        <v>0.14545454545454545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0.375</v>
      </c>
      <c r="J56" s="65">
        <f t="shared" si="32"/>
        <v>0.34615384615384615</v>
      </c>
      <c r="K56" s="65">
        <f t="shared" si="32"/>
        <v>0.34482758620689657</v>
      </c>
      <c r="L56" s="65">
        <f t="shared" si="32"/>
        <v>0.3</v>
      </c>
      <c r="M56" s="65">
        <f t="shared" si="32"/>
        <v>0.30769230769230771</v>
      </c>
      <c r="N56" s="65">
        <f t="shared" si="32"/>
        <v>0.28947368421052633</v>
      </c>
      <c r="O56" s="65">
        <f t="shared" si="32"/>
        <v>0.27083333333333331</v>
      </c>
      <c r="P56" s="65">
        <f t="shared" si="32"/>
        <v>0.27659574468085107</v>
      </c>
      <c r="Q56" s="65">
        <f t="shared" si="32"/>
        <v>0.26666666666666666</v>
      </c>
      <c r="R56" s="65">
        <f t="shared" si="32"/>
        <v>0.30303030303030304</v>
      </c>
      <c r="S56" s="65">
        <f t="shared" si="32"/>
        <v>0.29411764705882354</v>
      </c>
      <c r="T56" s="65">
        <f t="shared" si="32"/>
        <v>0.28205128205128205</v>
      </c>
      <c r="U56" s="65">
        <f t="shared" si="32"/>
        <v>0.27659574468085107</v>
      </c>
      <c r="V56" s="65">
        <f t="shared" si="32"/>
        <v>0.26</v>
      </c>
      <c r="W56" s="65">
        <f t="shared" ref="W56:X56" si="33">W37/W35</f>
        <v>0.25</v>
      </c>
      <c r="X56" s="65">
        <f t="shared" si="33"/>
        <v>0.18181818181818182</v>
      </c>
      <c r="Y56" s="65">
        <f t="shared" ref="Y56" si="34">Y37/Y35</f>
        <v>0.18181818181818182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34</v>
      </c>
      <c r="J59" s="42">
        <f t="shared" si="35"/>
        <v>37</v>
      </c>
      <c r="K59" s="42">
        <f t="shared" si="35"/>
        <v>43</v>
      </c>
      <c r="L59" s="42">
        <f t="shared" si="35"/>
        <v>65</v>
      </c>
      <c r="M59" s="42">
        <f t="shared" si="35"/>
        <v>84</v>
      </c>
      <c r="N59" s="42">
        <f t="shared" si="35"/>
        <v>79</v>
      </c>
      <c r="O59" s="42">
        <f t="shared" si="35"/>
        <v>67</v>
      </c>
      <c r="P59" s="42">
        <f t="shared" si="35"/>
        <v>74</v>
      </c>
      <c r="Q59" s="42">
        <f t="shared" si="35"/>
        <v>85</v>
      </c>
      <c r="R59" s="42">
        <f t="shared" si="35"/>
        <v>114</v>
      </c>
      <c r="S59" s="42">
        <f t="shared" si="35"/>
        <v>118</v>
      </c>
      <c r="T59" s="42">
        <f t="shared" si="35"/>
        <v>113</v>
      </c>
      <c r="U59" s="42">
        <f t="shared" si="35"/>
        <v>109</v>
      </c>
      <c r="V59" s="42">
        <f t="shared" si="35"/>
        <v>115</v>
      </c>
      <c r="W59" s="42">
        <f t="shared" ref="W59:X59" si="36">W8-W35</f>
        <v>28</v>
      </c>
      <c r="X59" s="42">
        <f t="shared" si="36"/>
        <v>9</v>
      </c>
      <c r="Y59" s="42">
        <f t="shared" ref="Y59" si="37">Y8-Y35</f>
        <v>60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8">(J59-I59)/ABS(I59)</f>
        <v>8.8235294117647065E-2</v>
      </c>
      <c r="K61" s="87">
        <f t="shared" si="38"/>
        <v>0.16216216216216217</v>
      </c>
      <c r="L61" s="87">
        <f t="shared" si="38"/>
        <v>0.51162790697674421</v>
      </c>
      <c r="M61" s="87">
        <f t="shared" si="38"/>
        <v>0.29230769230769232</v>
      </c>
      <c r="N61" s="87">
        <f t="shared" si="38"/>
        <v>-5.9523809523809521E-2</v>
      </c>
      <c r="O61" s="87">
        <f t="shared" si="38"/>
        <v>-0.15189873417721519</v>
      </c>
      <c r="P61" s="87">
        <f t="shared" si="38"/>
        <v>0.1044776119402985</v>
      </c>
      <c r="Q61" s="87">
        <f t="shared" si="38"/>
        <v>0.14864864864864866</v>
      </c>
      <c r="R61" s="87">
        <f t="shared" si="38"/>
        <v>0.3411764705882353</v>
      </c>
      <c r="S61" s="87">
        <f t="shared" si="38"/>
        <v>3.5087719298245612E-2</v>
      </c>
      <c r="T61" s="87">
        <f t="shared" si="38"/>
        <v>-4.2372881355932202E-2</v>
      </c>
      <c r="U61" s="87">
        <f t="shared" si="38"/>
        <v>-3.5398230088495575E-2</v>
      </c>
      <c r="V61" s="87">
        <f t="shared" si="38"/>
        <v>5.5045871559633031E-2</v>
      </c>
      <c r="W61" s="87">
        <f t="shared" si="38"/>
        <v>-0.75652173913043474</v>
      </c>
      <c r="X61" s="87">
        <f t="shared" si="38"/>
        <v>-0.6785714285714286</v>
      </c>
      <c r="Y61" s="87">
        <f t="shared" si="38"/>
        <v>5.666666666666667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118" priority="19" stopIfTrue="1" operator="lessThan">
      <formula>0</formula>
    </cfRule>
  </conditionalFormatting>
  <conditionalFormatting sqref="B19:V24 W19:Y29 I25:V26 B27:V27 I28:V29 Z34:HI35 Z51:HI53 I55:Y56">
    <cfRule type="cellIs" dxfId="117" priority="21" stopIfTrue="1" operator="lessThan">
      <formula>0</formula>
    </cfRule>
  </conditionalFormatting>
  <conditionalFormatting sqref="B48:Y51 B54:Y54 A57:U57 I59:Y59">
    <cfRule type="cellIs" dxfId="116" priority="4" stopIfTrue="1" operator="lessThan">
      <formula>0</formula>
    </cfRule>
  </conditionalFormatting>
  <conditionalFormatting sqref="C19:Y23">
    <cfRule type="cellIs" dxfId="115" priority="2" operator="lessThan">
      <formula>0</formula>
    </cfRule>
  </conditionalFormatting>
  <conditionalFormatting sqref="C50:Y50 B50:B51 I52:Y53">
    <cfRule type="cellIs" dxfId="114" priority="18" stopIfTrue="1" operator="lessThan">
      <formula>0</formula>
    </cfRule>
  </conditionalFormatting>
  <conditionalFormatting sqref="J46:Y50">
    <cfRule type="cellIs" dxfId="113" priority="1" operator="lessThan">
      <formula>0</formula>
    </cfRule>
  </conditionalFormatting>
  <conditionalFormatting sqref="J61:Y61">
    <cfRule type="cellIs" dxfId="112" priority="3" stopIfTrue="1" operator="lessThan">
      <formula>0</formula>
    </cfRule>
  </conditionalFormatting>
  <conditionalFormatting sqref="M34:P34">
    <cfRule type="cellIs" dxfId="111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3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148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386</v>
      </c>
      <c r="J5" s="42">
        <v>496</v>
      </c>
      <c r="K5" s="42">
        <v>523</v>
      </c>
      <c r="L5" s="42">
        <v>460</v>
      </c>
      <c r="M5" s="42">
        <v>580</v>
      </c>
      <c r="N5" s="42">
        <v>884</v>
      </c>
      <c r="O5" s="42">
        <v>553</v>
      </c>
      <c r="P5" s="42">
        <v>448</v>
      </c>
      <c r="Q5" s="42">
        <v>490</v>
      </c>
      <c r="R5" s="42">
        <v>535</v>
      </c>
      <c r="S5" s="42">
        <v>506</v>
      </c>
      <c r="T5" s="42">
        <v>548</v>
      </c>
      <c r="U5" s="42">
        <v>506</v>
      </c>
      <c r="V5" s="42">
        <v>524</v>
      </c>
      <c r="W5" s="42">
        <v>411</v>
      </c>
      <c r="X5" s="42">
        <v>356</v>
      </c>
      <c r="Y5" s="42">
        <v>555</v>
      </c>
    </row>
    <row r="6" spans="1:25" x14ac:dyDescent="0.3">
      <c r="A6" s="67" t="s">
        <v>113</v>
      </c>
      <c r="B6" s="42">
        <v>114</v>
      </c>
      <c r="C6" s="42">
        <v>138</v>
      </c>
      <c r="D6" s="42">
        <v>113</v>
      </c>
      <c r="E6" s="42">
        <v>128</v>
      </c>
      <c r="F6" s="68">
        <v>140</v>
      </c>
      <c r="G6" s="68">
        <v>192</v>
      </c>
      <c r="H6" s="68">
        <v>240</v>
      </c>
      <c r="I6" s="68">
        <v>245</v>
      </c>
      <c r="J6" s="68">
        <v>300</v>
      </c>
      <c r="K6" s="68">
        <v>318</v>
      </c>
      <c r="L6" s="68">
        <v>246</v>
      </c>
      <c r="M6" s="68">
        <v>329</v>
      </c>
      <c r="N6" s="68">
        <v>669</v>
      </c>
      <c r="O6" s="68">
        <v>308</v>
      </c>
      <c r="P6" s="68">
        <v>270</v>
      </c>
      <c r="Q6" s="68">
        <v>302</v>
      </c>
      <c r="R6" s="42">
        <v>346</v>
      </c>
      <c r="S6" s="42">
        <v>330</v>
      </c>
      <c r="T6" s="42">
        <v>372</v>
      </c>
      <c r="U6" s="42">
        <v>321</v>
      </c>
      <c r="V6" s="42">
        <v>344</v>
      </c>
      <c r="W6" s="42">
        <v>298</v>
      </c>
      <c r="X6" s="42">
        <v>235</v>
      </c>
      <c r="Y6" s="42">
        <v>397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141</v>
      </c>
      <c r="J7" s="68">
        <v>195</v>
      </c>
      <c r="K7" s="68">
        <v>205</v>
      </c>
      <c r="L7" s="68">
        <v>214</v>
      </c>
      <c r="M7" s="68">
        <v>251</v>
      </c>
      <c r="N7" s="68">
        <v>215</v>
      </c>
      <c r="O7" s="68">
        <v>245</v>
      </c>
      <c r="P7" s="68">
        <v>178</v>
      </c>
      <c r="Q7" s="42">
        <v>189</v>
      </c>
      <c r="R7" s="42">
        <v>189</v>
      </c>
      <c r="S7" s="42">
        <v>176</v>
      </c>
      <c r="T7" s="42">
        <v>177</v>
      </c>
      <c r="U7" s="42">
        <v>185</v>
      </c>
      <c r="V7" s="42">
        <v>179</v>
      </c>
      <c r="W7" s="42">
        <v>113</v>
      </c>
      <c r="X7" s="42">
        <v>121</v>
      </c>
      <c r="Y7" s="42">
        <v>158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U8" si="0">I9+I17</f>
        <v>43</v>
      </c>
      <c r="J8" s="3">
        <f t="shared" si="0"/>
        <v>57</v>
      </c>
      <c r="K8" s="3">
        <f t="shared" si="0"/>
        <v>75</v>
      </c>
      <c r="L8" s="3">
        <f t="shared" si="0"/>
        <v>66</v>
      </c>
      <c r="M8" s="3">
        <f t="shared" si="0"/>
        <v>68</v>
      </c>
      <c r="N8" s="3">
        <f t="shared" si="0"/>
        <v>70</v>
      </c>
      <c r="O8" s="3">
        <f t="shared" si="0"/>
        <v>68</v>
      </c>
      <c r="P8" s="3">
        <f t="shared" si="0"/>
        <v>64</v>
      </c>
      <c r="Q8" s="3">
        <f t="shared" si="0"/>
        <v>73</v>
      </c>
      <c r="R8" s="3">
        <f t="shared" si="0"/>
        <v>85</v>
      </c>
      <c r="S8" s="3">
        <f t="shared" si="0"/>
        <v>75</v>
      </c>
      <c r="T8" s="3">
        <f t="shared" si="0"/>
        <v>82</v>
      </c>
      <c r="U8" s="3">
        <f t="shared" si="0"/>
        <v>87</v>
      </c>
      <c r="V8" s="3">
        <f>V9</f>
        <v>87</v>
      </c>
      <c r="W8" s="3">
        <f>W9</f>
        <v>25</v>
      </c>
      <c r="X8" s="3">
        <f>X9</f>
        <v>17</v>
      </c>
      <c r="Y8" s="3">
        <f>Y9</f>
        <v>53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39</v>
      </c>
      <c r="J9" s="68">
        <v>50</v>
      </c>
      <c r="K9" s="68">
        <v>64</v>
      </c>
      <c r="L9" s="68">
        <v>61</v>
      </c>
      <c r="M9" s="68">
        <v>62</v>
      </c>
      <c r="N9" s="68">
        <v>64</v>
      </c>
      <c r="O9" s="68">
        <v>62</v>
      </c>
      <c r="P9" s="68">
        <v>60</v>
      </c>
      <c r="Q9" s="68">
        <v>67</v>
      </c>
      <c r="R9" s="42">
        <v>78</v>
      </c>
      <c r="S9" s="42">
        <v>69</v>
      </c>
      <c r="T9" s="42">
        <v>75</v>
      </c>
      <c r="U9" s="42">
        <v>80</v>
      </c>
      <c r="V9" s="42">
        <v>87</v>
      </c>
      <c r="W9" s="42">
        <v>25</v>
      </c>
      <c r="X9" s="42">
        <v>17</v>
      </c>
      <c r="Y9" s="42">
        <v>53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15</v>
      </c>
      <c r="J10" s="68">
        <v>19</v>
      </c>
      <c r="K10" s="68">
        <v>23</v>
      </c>
      <c r="L10" s="68">
        <v>20</v>
      </c>
      <c r="M10" s="68">
        <v>19</v>
      </c>
      <c r="N10" s="68">
        <v>18</v>
      </c>
      <c r="O10" s="68">
        <v>16</v>
      </c>
      <c r="P10" s="68">
        <v>14</v>
      </c>
      <c r="Q10" s="68">
        <v>14</v>
      </c>
      <c r="R10" s="42">
        <v>17</v>
      </c>
      <c r="S10" s="42">
        <v>14</v>
      </c>
      <c r="T10" s="42">
        <v>16</v>
      </c>
      <c r="U10" s="42">
        <v>19</v>
      </c>
      <c r="V10" s="42">
        <v>21</v>
      </c>
      <c r="W10" s="42">
        <v>5</v>
      </c>
      <c r="X10" s="42">
        <v>2</v>
      </c>
      <c r="Y10" s="42">
        <v>11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15</v>
      </c>
      <c r="J12" s="68">
        <v>19</v>
      </c>
      <c r="K12" s="68">
        <v>23</v>
      </c>
      <c r="L12" s="68">
        <v>20</v>
      </c>
      <c r="M12" s="68">
        <v>19</v>
      </c>
      <c r="N12" s="68">
        <v>18</v>
      </c>
      <c r="O12" s="68">
        <v>16</v>
      </c>
      <c r="P12" s="68">
        <v>13</v>
      </c>
      <c r="Q12" s="68">
        <v>14</v>
      </c>
      <c r="R12" s="42">
        <v>17</v>
      </c>
      <c r="S12" s="42">
        <v>14</v>
      </c>
      <c r="T12" s="42">
        <v>16</v>
      </c>
      <c r="U12" s="42">
        <v>19</v>
      </c>
      <c r="V12" s="42">
        <v>20</v>
      </c>
      <c r="W12" s="42">
        <v>4</v>
      </c>
      <c r="X12" s="42">
        <v>2</v>
      </c>
      <c r="Y12" s="42">
        <v>11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24</v>
      </c>
      <c r="J13" s="68">
        <v>31</v>
      </c>
      <c r="K13" s="68">
        <v>41</v>
      </c>
      <c r="L13" s="68">
        <v>41</v>
      </c>
      <c r="M13" s="68">
        <v>43</v>
      </c>
      <c r="N13" s="68">
        <v>46</v>
      </c>
      <c r="O13" s="68">
        <v>46</v>
      </c>
      <c r="P13" s="68">
        <v>47</v>
      </c>
      <c r="Q13" s="68">
        <v>52</v>
      </c>
      <c r="R13" s="42">
        <v>61</v>
      </c>
      <c r="S13" s="42">
        <v>54</v>
      </c>
      <c r="T13" s="42">
        <v>59</v>
      </c>
      <c r="U13" s="42">
        <v>60</v>
      </c>
      <c r="V13" s="42">
        <v>66</v>
      </c>
      <c r="W13" s="42">
        <v>21</v>
      </c>
      <c r="X13" s="42">
        <v>15</v>
      </c>
      <c r="Y13" s="42">
        <v>42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5</v>
      </c>
      <c r="J15" s="68">
        <v>6</v>
      </c>
      <c r="K15" s="68">
        <v>5</v>
      </c>
      <c r="L15" s="68">
        <v>5</v>
      </c>
      <c r="M15" s="68">
        <v>5</v>
      </c>
      <c r="N15" s="68">
        <v>6</v>
      </c>
      <c r="O15" s="68">
        <v>7</v>
      </c>
      <c r="P15" s="68">
        <v>7</v>
      </c>
      <c r="Q15" s="68">
        <v>8</v>
      </c>
      <c r="R15" s="42">
        <v>9</v>
      </c>
      <c r="S15" s="42">
        <v>9</v>
      </c>
      <c r="T15" s="42">
        <v>10</v>
      </c>
      <c r="U15" s="42">
        <v>10</v>
      </c>
      <c r="V15" s="42">
        <v>11</v>
      </c>
      <c r="W15" s="42">
        <v>9</v>
      </c>
      <c r="X15" s="42">
        <v>9</v>
      </c>
      <c r="Y15" s="42">
        <v>9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19</v>
      </c>
      <c r="J16" s="68">
        <v>25</v>
      </c>
      <c r="K16" s="68">
        <v>35</v>
      </c>
      <c r="L16" s="68">
        <v>35</v>
      </c>
      <c r="M16" s="68">
        <v>37</v>
      </c>
      <c r="N16" s="68">
        <v>39</v>
      </c>
      <c r="O16" s="68">
        <v>39</v>
      </c>
      <c r="P16" s="68">
        <v>40</v>
      </c>
      <c r="Q16" s="68">
        <v>44</v>
      </c>
      <c r="R16" s="42">
        <v>52</v>
      </c>
      <c r="S16" s="42">
        <v>45</v>
      </c>
      <c r="T16" s="42">
        <v>49</v>
      </c>
      <c r="U16" s="42">
        <v>50</v>
      </c>
      <c r="V16" s="42">
        <v>55</v>
      </c>
      <c r="W16" s="42">
        <v>12</v>
      </c>
      <c r="X16" s="42">
        <v>6</v>
      </c>
      <c r="Y16" s="42">
        <v>33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4</v>
      </c>
      <c r="J17" s="68">
        <v>7</v>
      </c>
      <c r="K17" s="68">
        <v>11</v>
      </c>
      <c r="L17" s="68">
        <v>5</v>
      </c>
      <c r="M17" s="68">
        <v>6</v>
      </c>
      <c r="N17" s="68">
        <v>6</v>
      </c>
      <c r="O17" s="68">
        <v>6</v>
      </c>
      <c r="P17" s="68">
        <v>4</v>
      </c>
      <c r="Q17" s="68">
        <v>6</v>
      </c>
      <c r="R17" s="42">
        <v>7</v>
      </c>
      <c r="S17" s="42">
        <v>6</v>
      </c>
      <c r="T17" s="42">
        <v>7</v>
      </c>
      <c r="U17" s="42">
        <v>7</v>
      </c>
      <c r="V17" s="42">
        <v>7</v>
      </c>
      <c r="W17" s="42">
        <v>2</v>
      </c>
      <c r="X17" s="42">
        <v>2</v>
      </c>
      <c r="Y17" s="42">
        <v>9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1">J8/I8-1</f>
        <v>0.32558139534883712</v>
      </c>
      <c r="K19" s="89">
        <f t="shared" si="1"/>
        <v>0.31578947368421062</v>
      </c>
      <c r="L19" s="89">
        <f t="shared" si="1"/>
        <v>-0.12</v>
      </c>
      <c r="M19" s="89">
        <f t="shared" si="1"/>
        <v>3.0303030303030276E-2</v>
      </c>
      <c r="N19" s="89">
        <f t="shared" si="1"/>
        <v>2.9411764705882248E-2</v>
      </c>
      <c r="O19" s="89">
        <f t="shared" si="1"/>
        <v>-2.8571428571428581E-2</v>
      </c>
      <c r="P19" s="89">
        <f t="shared" si="1"/>
        <v>-5.8823529411764719E-2</v>
      </c>
      <c r="Q19" s="89">
        <f t="shared" si="1"/>
        <v>0.140625</v>
      </c>
      <c r="R19" s="89">
        <f t="shared" si="1"/>
        <v>0.16438356164383561</v>
      </c>
      <c r="S19" s="89">
        <f t="shared" si="1"/>
        <v>-0.11764705882352944</v>
      </c>
      <c r="T19" s="89">
        <f t="shared" si="1"/>
        <v>9.3333333333333268E-2</v>
      </c>
      <c r="U19" s="89">
        <f t="shared" si="1"/>
        <v>6.0975609756097615E-2</v>
      </c>
      <c r="V19" s="89">
        <f t="shared" si="1"/>
        <v>0</v>
      </c>
      <c r="W19" s="89">
        <f t="shared" si="1"/>
        <v>-0.71264367816091956</v>
      </c>
      <c r="X19" s="89">
        <f t="shared" si="1"/>
        <v>-0.31999999999999995</v>
      </c>
      <c r="Y19" s="89">
        <f t="shared" si="1"/>
        <v>2.1176470588235294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1"/>
        <v>0.28205128205128216</v>
      </c>
      <c r="K20" s="89">
        <f t="shared" si="1"/>
        <v>0.28000000000000003</v>
      </c>
      <c r="L20" s="89">
        <f t="shared" si="1"/>
        <v>-4.6875E-2</v>
      </c>
      <c r="M20" s="89">
        <f t="shared" si="1"/>
        <v>1.6393442622950838E-2</v>
      </c>
      <c r="N20" s="89">
        <f t="shared" si="1"/>
        <v>3.2258064516129004E-2</v>
      </c>
      <c r="O20" s="89">
        <f t="shared" si="1"/>
        <v>-3.125E-2</v>
      </c>
      <c r="P20" s="89">
        <f t="shared" si="1"/>
        <v>-3.2258064516129004E-2</v>
      </c>
      <c r="Q20" s="89">
        <f t="shared" si="1"/>
        <v>0.1166666666666667</v>
      </c>
      <c r="R20" s="89">
        <f t="shared" si="1"/>
        <v>0.16417910447761197</v>
      </c>
      <c r="S20" s="89">
        <f t="shared" si="1"/>
        <v>-0.11538461538461542</v>
      </c>
      <c r="T20" s="89">
        <f t="shared" si="1"/>
        <v>8.6956521739130377E-2</v>
      </c>
      <c r="U20" s="89">
        <f t="shared" si="1"/>
        <v>6.6666666666666652E-2</v>
      </c>
      <c r="V20" s="89">
        <f t="shared" si="1"/>
        <v>8.7499999999999911E-2</v>
      </c>
      <c r="W20" s="89">
        <f t="shared" si="1"/>
        <v>-0.71264367816091956</v>
      </c>
      <c r="X20" s="89">
        <f t="shared" si="1"/>
        <v>-0.31999999999999995</v>
      </c>
      <c r="Y20" s="89">
        <f t="shared" si="1"/>
        <v>2.1176470588235294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1"/>
        <v>0.26666666666666661</v>
      </c>
      <c r="K21" s="89">
        <f t="shared" si="1"/>
        <v>0.21052631578947367</v>
      </c>
      <c r="L21" s="89">
        <f t="shared" si="1"/>
        <v>-0.13043478260869568</v>
      </c>
      <c r="M21" s="89">
        <f t="shared" si="1"/>
        <v>-5.0000000000000044E-2</v>
      </c>
      <c r="N21" s="89">
        <f t="shared" si="1"/>
        <v>-5.2631578947368474E-2</v>
      </c>
      <c r="O21" s="89">
        <f t="shared" si="1"/>
        <v>-0.11111111111111116</v>
      </c>
      <c r="P21" s="89">
        <f t="shared" si="1"/>
        <v>-0.125</v>
      </c>
      <c r="Q21" s="89">
        <f t="shared" si="1"/>
        <v>0</v>
      </c>
      <c r="R21" s="89">
        <f t="shared" si="1"/>
        <v>0.21428571428571419</v>
      </c>
      <c r="S21" s="89">
        <f t="shared" si="1"/>
        <v>-0.17647058823529416</v>
      </c>
      <c r="T21" s="89">
        <f t="shared" si="1"/>
        <v>0.14285714285714279</v>
      </c>
      <c r="U21" s="89">
        <f t="shared" si="1"/>
        <v>0.1875</v>
      </c>
      <c r="V21" s="89">
        <f t="shared" si="1"/>
        <v>0.10526315789473695</v>
      </c>
      <c r="W21" s="89">
        <f t="shared" si="1"/>
        <v>-0.76190476190476186</v>
      </c>
      <c r="X21" s="89">
        <f t="shared" si="1"/>
        <v>-0.6</v>
      </c>
      <c r="Y21" s="89">
        <f t="shared" si="1"/>
        <v>4.5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2">J13/I13-1</f>
        <v>0.29166666666666674</v>
      </c>
      <c r="K22" s="89">
        <f t="shared" si="2"/>
        <v>0.32258064516129026</v>
      </c>
      <c r="L22" s="89">
        <f t="shared" si="2"/>
        <v>0</v>
      </c>
      <c r="M22" s="89">
        <f t="shared" si="2"/>
        <v>4.8780487804878092E-2</v>
      </c>
      <c r="N22" s="89">
        <f t="shared" si="2"/>
        <v>6.9767441860465018E-2</v>
      </c>
      <c r="O22" s="89">
        <f t="shared" si="2"/>
        <v>0</v>
      </c>
      <c r="P22" s="89">
        <f t="shared" si="2"/>
        <v>2.1739130434782705E-2</v>
      </c>
      <c r="Q22" s="89">
        <f t="shared" si="2"/>
        <v>0.1063829787234043</v>
      </c>
      <c r="R22" s="89">
        <f t="shared" si="2"/>
        <v>0.17307692307692313</v>
      </c>
      <c r="S22" s="89">
        <f t="shared" si="2"/>
        <v>-0.11475409836065575</v>
      </c>
      <c r="T22" s="89">
        <f t="shared" si="2"/>
        <v>9.259259259259256E-2</v>
      </c>
      <c r="U22" s="89">
        <f t="shared" si="2"/>
        <v>1.6949152542372836E-2</v>
      </c>
      <c r="V22" s="89">
        <f t="shared" si="2"/>
        <v>0.10000000000000009</v>
      </c>
      <c r="W22" s="89">
        <f t="shared" si="2"/>
        <v>-0.68181818181818188</v>
      </c>
      <c r="X22" s="89">
        <f t="shared" si="2"/>
        <v>-0.2857142857142857</v>
      </c>
      <c r="Y22" s="89">
        <f t="shared" si="2"/>
        <v>1.7999999999999998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U23" si="3">J17/I17-1</f>
        <v>0.75</v>
      </c>
      <c r="K23" s="89">
        <f t="shared" si="3"/>
        <v>0.5714285714285714</v>
      </c>
      <c r="L23" s="89">
        <f t="shared" si="3"/>
        <v>-0.54545454545454541</v>
      </c>
      <c r="M23" s="89">
        <f t="shared" si="3"/>
        <v>0.19999999999999996</v>
      </c>
      <c r="N23" s="89">
        <f t="shared" si="3"/>
        <v>0</v>
      </c>
      <c r="O23" s="89">
        <f t="shared" si="3"/>
        <v>0</v>
      </c>
      <c r="P23" s="89">
        <f t="shared" si="3"/>
        <v>-0.33333333333333337</v>
      </c>
      <c r="Q23" s="89">
        <f t="shared" si="3"/>
        <v>0.5</v>
      </c>
      <c r="R23" s="89">
        <f t="shared" si="3"/>
        <v>0.16666666666666674</v>
      </c>
      <c r="S23" s="89">
        <f t="shared" si="3"/>
        <v>-0.1428571428571429</v>
      </c>
      <c r="T23" s="89">
        <f t="shared" si="3"/>
        <v>0.16666666666666674</v>
      </c>
      <c r="U23" s="89">
        <f t="shared" si="3"/>
        <v>0</v>
      </c>
      <c r="V23" s="89">
        <f t="shared" ref="V23" si="4">V17/U17-1</f>
        <v>0</v>
      </c>
      <c r="W23" s="89">
        <f t="shared" ref="W23" si="5">W17/V17-1</f>
        <v>-0.7142857142857143</v>
      </c>
      <c r="X23" s="89">
        <f t="shared" ref="X23:Y23" si="6">X17/W17-1</f>
        <v>0</v>
      </c>
      <c r="Y23" s="89">
        <f t="shared" si="6"/>
        <v>3.5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7">I8/I5</f>
        <v>0.11139896373056994</v>
      </c>
      <c r="J25" s="89">
        <f t="shared" si="7"/>
        <v>0.11491935483870967</v>
      </c>
      <c r="K25" s="89">
        <f t="shared" si="7"/>
        <v>0.14340344168260039</v>
      </c>
      <c r="L25" s="89">
        <f t="shared" si="7"/>
        <v>0.14347826086956522</v>
      </c>
      <c r="M25" s="89">
        <f t="shared" si="7"/>
        <v>0.11724137931034483</v>
      </c>
      <c r="N25" s="89">
        <f t="shared" si="7"/>
        <v>7.9185520361990946E-2</v>
      </c>
      <c r="O25" s="89">
        <f t="shared" si="7"/>
        <v>0.12296564195298372</v>
      </c>
      <c r="P25" s="89">
        <f t="shared" si="7"/>
        <v>0.14285714285714285</v>
      </c>
      <c r="Q25" s="89">
        <f t="shared" si="7"/>
        <v>0.1489795918367347</v>
      </c>
      <c r="R25" s="89">
        <f t="shared" si="7"/>
        <v>0.15887850467289719</v>
      </c>
      <c r="S25" s="89">
        <f t="shared" si="7"/>
        <v>0.14822134387351779</v>
      </c>
      <c r="T25" s="89">
        <f t="shared" si="7"/>
        <v>0.14963503649635038</v>
      </c>
      <c r="U25" s="89">
        <f t="shared" si="7"/>
        <v>0.17193675889328064</v>
      </c>
      <c r="V25" s="89">
        <f t="shared" si="7"/>
        <v>0.16603053435114504</v>
      </c>
      <c r="W25" s="89">
        <f t="shared" ref="W25:X25" si="8">W8/W5</f>
        <v>6.0827250608272508E-2</v>
      </c>
      <c r="X25" s="89">
        <f t="shared" si="8"/>
        <v>4.7752808988764044E-2</v>
      </c>
      <c r="Y25" s="89">
        <f t="shared" ref="Y25" si="9">Y8/Y5</f>
        <v>9.5495495495495492E-2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10">I8/I7</f>
        <v>0.30496453900709219</v>
      </c>
      <c r="J26" s="89">
        <f t="shared" si="10"/>
        <v>0.29230769230769232</v>
      </c>
      <c r="K26" s="89">
        <f t="shared" si="10"/>
        <v>0.36585365853658536</v>
      </c>
      <c r="L26" s="89">
        <f t="shared" si="10"/>
        <v>0.30841121495327101</v>
      </c>
      <c r="M26" s="89">
        <f t="shared" si="10"/>
        <v>0.27091633466135456</v>
      </c>
      <c r="N26" s="89">
        <f t="shared" si="10"/>
        <v>0.32558139534883723</v>
      </c>
      <c r="O26" s="89">
        <f t="shared" si="10"/>
        <v>0.27755102040816326</v>
      </c>
      <c r="P26" s="89">
        <f t="shared" si="10"/>
        <v>0.3595505617977528</v>
      </c>
      <c r="Q26" s="89">
        <f t="shared" si="10"/>
        <v>0.38624338624338622</v>
      </c>
      <c r="R26" s="89">
        <f t="shared" si="10"/>
        <v>0.44973544973544971</v>
      </c>
      <c r="S26" s="89">
        <f t="shared" si="10"/>
        <v>0.42613636363636365</v>
      </c>
      <c r="T26" s="89">
        <f t="shared" si="10"/>
        <v>0.4632768361581921</v>
      </c>
      <c r="U26" s="89">
        <f t="shared" si="10"/>
        <v>0.4702702702702703</v>
      </c>
      <c r="V26" s="89">
        <f t="shared" si="10"/>
        <v>0.48603351955307261</v>
      </c>
      <c r="W26" s="89">
        <f t="shared" ref="W26:X26" si="11">W8/W7</f>
        <v>0.22123893805309736</v>
      </c>
      <c r="X26" s="89">
        <f t="shared" si="11"/>
        <v>0.14049586776859505</v>
      </c>
      <c r="Y26" s="89">
        <f t="shared" ref="Y26" si="12">Y8/Y7</f>
        <v>0.33544303797468356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3">I15/I8</f>
        <v>0.11627906976744186</v>
      </c>
      <c r="J28" s="89">
        <f t="shared" si="13"/>
        <v>0.10526315789473684</v>
      </c>
      <c r="K28" s="89">
        <f t="shared" si="13"/>
        <v>6.6666666666666666E-2</v>
      </c>
      <c r="L28" s="89">
        <f t="shared" si="13"/>
        <v>7.575757575757576E-2</v>
      </c>
      <c r="M28" s="89">
        <f t="shared" si="13"/>
        <v>7.3529411764705885E-2</v>
      </c>
      <c r="N28" s="89">
        <f t="shared" si="13"/>
        <v>8.5714285714285715E-2</v>
      </c>
      <c r="O28" s="89">
        <f t="shared" si="13"/>
        <v>0.10294117647058823</v>
      </c>
      <c r="P28" s="89">
        <f t="shared" si="13"/>
        <v>0.109375</v>
      </c>
      <c r="Q28" s="89">
        <f t="shared" si="13"/>
        <v>0.1095890410958904</v>
      </c>
      <c r="R28" s="89">
        <f t="shared" si="13"/>
        <v>0.10588235294117647</v>
      </c>
      <c r="S28" s="89">
        <f t="shared" si="13"/>
        <v>0.12</v>
      </c>
      <c r="T28" s="89">
        <f t="shared" si="13"/>
        <v>0.12195121951219512</v>
      </c>
      <c r="U28" s="89">
        <f t="shared" si="13"/>
        <v>0.11494252873563218</v>
      </c>
      <c r="V28" s="89">
        <f t="shared" si="13"/>
        <v>0.12643678160919541</v>
      </c>
      <c r="W28" s="89">
        <f t="shared" ref="W28:X28" si="14">W15/W8</f>
        <v>0.36</v>
      </c>
      <c r="X28" s="89">
        <f t="shared" si="14"/>
        <v>0.52941176470588236</v>
      </c>
      <c r="Y28" s="89">
        <f t="shared" ref="Y28" si="15">Y15/Y8</f>
        <v>0.16981132075471697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6">I10/I8</f>
        <v>0.34883720930232559</v>
      </c>
      <c r="J29" s="89">
        <f t="shared" si="16"/>
        <v>0.33333333333333331</v>
      </c>
      <c r="K29" s="89">
        <f t="shared" si="16"/>
        <v>0.30666666666666664</v>
      </c>
      <c r="L29" s="89">
        <f t="shared" si="16"/>
        <v>0.30303030303030304</v>
      </c>
      <c r="M29" s="89">
        <f t="shared" si="16"/>
        <v>0.27941176470588236</v>
      </c>
      <c r="N29" s="89">
        <f t="shared" si="16"/>
        <v>0.25714285714285712</v>
      </c>
      <c r="O29" s="89">
        <f t="shared" si="16"/>
        <v>0.23529411764705882</v>
      </c>
      <c r="P29" s="89">
        <f t="shared" si="16"/>
        <v>0.21875</v>
      </c>
      <c r="Q29" s="89">
        <f t="shared" si="16"/>
        <v>0.19178082191780821</v>
      </c>
      <c r="R29" s="89">
        <f t="shared" si="16"/>
        <v>0.2</v>
      </c>
      <c r="S29" s="89">
        <f t="shared" si="16"/>
        <v>0.18666666666666668</v>
      </c>
      <c r="T29" s="89">
        <f t="shared" si="16"/>
        <v>0.1951219512195122</v>
      </c>
      <c r="U29" s="89">
        <f t="shared" si="16"/>
        <v>0.21839080459770116</v>
      </c>
      <c r="V29" s="89">
        <f t="shared" si="16"/>
        <v>0.2413793103448276</v>
      </c>
      <c r="W29" s="89">
        <f t="shared" ref="W29:X29" si="17">W10/W8</f>
        <v>0.2</v>
      </c>
      <c r="X29" s="89">
        <f t="shared" si="17"/>
        <v>0.11764705882352941</v>
      </c>
      <c r="Y29" s="89">
        <f t="shared" ref="Y29" si="18">Y10/Y8</f>
        <v>0.20754716981132076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532</v>
      </c>
      <c r="J32" s="42">
        <v>541</v>
      </c>
      <c r="K32" s="42">
        <v>533</v>
      </c>
      <c r="L32" s="42">
        <v>444</v>
      </c>
      <c r="M32" s="42">
        <v>522</v>
      </c>
      <c r="N32" s="42">
        <v>613</v>
      </c>
      <c r="O32" s="42">
        <v>636</v>
      </c>
      <c r="P32" s="42">
        <v>637</v>
      </c>
      <c r="Q32" s="42">
        <v>762</v>
      </c>
      <c r="R32" s="42">
        <v>730</v>
      </c>
      <c r="S32" s="42">
        <v>806</v>
      </c>
      <c r="T32" s="42">
        <v>822</v>
      </c>
      <c r="U32" s="42">
        <v>915</v>
      </c>
      <c r="V32" s="42">
        <v>1031</v>
      </c>
      <c r="W32" s="42">
        <v>1235</v>
      </c>
      <c r="X32" s="42">
        <v>1637</v>
      </c>
      <c r="Y32" s="42">
        <v>3077</v>
      </c>
    </row>
    <row r="33" spans="1:25" x14ac:dyDescent="0.3">
      <c r="A33" s="16" t="s">
        <v>116</v>
      </c>
      <c r="B33" s="42">
        <v>278</v>
      </c>
      <c r="C33" s="42">
        <v>317</v>
      </c>
      <c r="D33" s="42">
        <v>288</v>
      </c>
      <c r="E33" s="42">
        <v>308</v>
      </c>
      <c r="F33" s="68">
        <v>487</v>
      </c>
      <c r="G33" s="68">
        <v>531</v>
      </c>
      <c r="H33" s="68">
        <v>427</v>
      </c>
      <c r="I33" s="68">
        <v>488</v>
      </c>
      <c r="J33" s="68">
        <v>494</v>
      </c>
      <c r="K33" s="68">
        <v>473</v>
      </c>
      <c r="L33" s="68">
        <v>393</v>
      </c>
      <c r="M33" s="68">
        <v>467</v>
      </c>
      <c r="N33" s="68">
        <v>546</v>
      </c>
      <c r="O33" s="68">
        <v>564</v>
      </c>
      <c r="P33" s="68">
        <v>577</v>
      </c>
      <c r="Q33" s="68">
        <v>707</v>
      </c>
      <c r="R33" s="42">
        <v>679</v>
      </c>
      <c r="S33" s="42">
        <v>753</v>
      </c>
      <c r="T33" s="42">
        <v>756</v>
      </c>
      <c r="U33" s="42">
        <v>855</v>
      </c>
      <c r="V33" s="42">
        <v>964</v>
      </c>
      <c r="W33" s="42">
        <v>1192</v>
      </c>
      <c r="X33" s="42">
        <v>1566</v>
      </c>
      <c r="Y33" s="42">
        <v>2999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45</v>
      </c>
      <c r="J34" s="68">
        <v>47</v>
      </c>
      <c r="K34" s="68">
        <v>60</v>
      </c>
      <c r="L34" s="68">
        <v>51</v>
      </c>
      <c r="M34" s="68">
        <v>55</v>
      </c>
      <c r="N34" s="68">
        <v>66</v>
      </c>
      <c r="O34" s="68">
        <v>73</v>
      </c>
      <c r="P34" s="68">
        <v>60</v>
      </c>
      <c r="Q34" s="42">
        <v>55</v>
      </c>
      <c r="R34" s="42">
        <v>51</v>
      </c>
      <c r="S34" s="42">
        <v>53</v>
      </c>
      <c r="T34" s="42">
        <v>66</v>
      </c>
      <c r="U34" s="42">
        <v>60</v>
      </c>
      <c r="V34" s="42">
        <v>66</v>
      </c>
      <c r="W34" s="42">
        <v>43</v>
      </c>
      <c r="X34" s="42">
        <v>71</v>
      </c>
      <c r="Y34" s="42">
        <v>78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9">I36+I44</f>
        <v>20</v>
      </c>
      <c r="J35" s="3">
        <f t="shared" si="19"/>
        <v>23</v>
      </c>
      <c r="K35" s="3">
        <f t="shared" si="19"/>
        <v>27</v>
      </c>
      <c r="L35" s="3">
        <f t="shared" si="19"/>
        <v>24</v>
      </c>
      <c r="M35" s="3">
        <f t="shared" si="19"/>
        <v>26</v>
      </c>
      <c r="N35" s="3">
        <f t="shared" si="19"/>
        <v>30</v>
      </c>
      <c r="O35" s="3">
        <f t="shared" si="19"/>
        <v>31</v>
      </c>
      <c r="P35" s="3">
        <f t="shared" si="19"/>
        <v>31</v>
      </c>
      <c r="Q35" s="3">
        <f t="shared" si="19"/>
        <v>29</v>
      </c>
      <c r="R35" s="3">
        <f t="shared" si="19"/>
        <v>24</v>
      </c>
      <c r="S35" s="3">
        <f t="shared" si="19"/>
        <v>25</v>
      </c>
      <c r="T35" s="3">
        <f t="shared" si="19"/>
        <v>28</v>
      </c>
      <c r="U35" s="3">
        <f t="shared" si="19"/>
        <v>27</v>
      </c>
      <c r="V35" s="3">
        <f t="shared" si="19"/>
        <v>30</v>
      </c>
      <c r="W35" s="3">
        <f>W36</f>
        <v>4</v>
      </c>
      <c r="X35" s="3">
        <f>X36</f>
        <v>15</v>
      </c>
      <c r="Y35" s="3">
        <f>Y36</f>
        <v>38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16</v>
      </c>
      <c r="J36" s="68">
        <v>18</v>
      </c>
      <c r="K36" s="68">
        <v>21</v>
      </c>
      <c r="L36" s="68">
        <v>19</v>
      </c>
      <c r="M36" s="68">
        <v>20</v>
      </c>
      <c r="N36" s="68">
        <v>23</v>
      </c>
      <c r="O36" s="68">
        <v>25</v>
      </c>
      <c r="P36" s="68">
        <v>26</v>
      </c>
      <c r="Q36" s="68">
        <v>23</v>
      </c>
      <c r="R36" s="42">
        <v>20</v>
      </c>
      <c r="S36" s="42">
        <v>20</v>
      </c>
      <c r="T36" s="42">
        <v>24</v>
      </c>
      <c r="U36" s="42">
        <v>23</v>
      </c>
      <c r="V36" s="42">
        <v>27</v>
      </c>
      <c r="W36" s="42">
        <v>4</v>
      </c>
      <c r="X36" s="42">
        <v>15</v>
      </c>
      <c r="Y36" s="42">
        <v>38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6</v>
      </c>
      <c r="J37" s="68">
        <v>6</v>
      </c>
      <c r="K37" s="68">
        <v>7</v>
      </c>
      <c r="L37" s="68">
        <v>5</v>
      </c>
      <c r="M37" s="68">
        <v>5</v>
      </c>
      <c r="N37" s="68">
        <v>5</v>
      </c>
      <c r="O37" s="68">
        <v>6</v>
      </c>
      <c r="P37" s="68">
        <v>6</v>
      </c>
      <c r="Q37" s="68">
        <v>5</v>
      </c>
      <c r="R37" s="42">
        <v>5</v>
      </c>
      <c r="S37" s="42">
        <v>5</v>
      </c>
      <c r="T37" s="42">
        <v>5</v>
      </c>
      <c r="U37" s="42">
        <v>4</v>
      </c>
      <c r="V37" s="42">
        <v>4</v>
      </c>
      <c r="W37" s="42">
        <v>1</v>
      </c>
      <c r="X37" s="42">
        <v>2</v>
      </c>
      <c r="Y37" s="42">
        <v>4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6</v>
      </c>
      <c r="J39" s="68">
        <v>6</v>
      </c>
      <c r="K39" s="68">
        <v>7</v>
      </c>
      <c r="L39" s="68">
        <v>5</v>
      </c>
      <c r="M39" s="68">
        <v>5</v>
      </c>
      <c r="N39" s="68">
        <v>5</v>
      </c>
      <c r="O39" s="68">
        <v>6</v>
      </c>
      <c r="P39" s="68">
        <v>6</v>
      </c>
      <c r="Q39" s="68">
        <v>5</v>
      </c>
      <c r="R39" s="42">
        <v>5</v>
      </c>
      <c r="S39" s="42">
        <v>5</v>
      </c>
      <c r="T39" s="42">
        <v>5</v>
      </c>
      <c r="U39" s="42">
        <v>4</v>
      </c>
      <c r="V39" s="42">
        <v>4</v>
      </c>
      <c r="W39" s="42">
        <v>1</v>
      </c>
      <c r="X39" s="42">
        <v>2</v>
      </c>
      <c r="Y39" s="42">
        <v>4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10</v>
      </c>
      <c r="J40" s="68">
        <v>12</v>
      </c>
      <c r="K40" s="68">
        <v>15</v>
      </c>
      <c r="L40" s="68">
        <v>14</v>
      </c>
      <c r="M40" s="68">
        <v>15</v>
      </c>
      <c r="N40" s="68">
        <v>18</v>
      </c>
      <c r="O40" s="68">
        <v>19</v>
      </c>
      <c r="P40" s="68">
        <v>19</v>
      </c>
      <c r="Q40" s="68">
        <v>18</v>
      </c>
      <c r="R40" s="42">
        <v>15</v>
      </c>
      <c r="S40" s="42">
        <v>16</v>
      </c>
      <c r="T40" s="42">
        <v>19</v>
      </c>
      <c r="U40" s="42">
        <v>19</v>
      </c>
      <c r="V40" s="42">
        <v>22</v>
      </c>
      <c r="W40" s="42">
        <v>3</v>
      </c>
      <c r="X40" s="42">
        <v>13</v>
      </c>
      <c r="Y40" s="42">
        <v>34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 t="s">
        <v>18</v>
      </c>
      <c r="J42" s="68" t="s">
        <v>18</v>
      </c>
      <c r="K42" s="68">
        <v>1</v>
      </c>
      <c r="L42" s="68">
        <v>1</v>
      </c>
      <c r="M42" s="68">
        <v>1</v>
      </c>
      <c r="N42" s="68">
        <v>1</v>
      </c>
      <c r="O42" s="68">
        <v>1</v>
      </c>
      <c r="P42" s="68">
        <v>1</v>
      </c>
      <c r="Q42" s="68">
        <v>1</v>
      </c>
      <c r="R42" s="42">
        <v>1</v>
      </c>
      <c r="S42" s="42">
        <v>2</v>
      </c>
      <c r="T42" s="42">
        <v>2</v>
      </c>
      <c r="U42" s="42">
        <v>3</v>
      </c>
      <c r="V42" s="42">
        <v>2</v>
      </c>
      <c r="W42" s="42">
        <v>1</v>
      </c>
      <c r="X42" s="42">
        <v>3</v>
      </c>
      <c r="Y42" s="42">
        <v>8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10</v>
      </c>
      <c r="J43" s="68">
        <v>11</v>
      </c>
      <c r="K43" s="68">
        <v>14</v>
      </c>
      <c r="L43" s="68">
        <v>13</v>
      </c>
      <c r="M43" s="68">
        <v>15</v>
      </c>
      <c r="N43" s="68">
        <v>17</v>
      </c>
      <c r="O43" s="68">
        <v>18</v>
      </c>
      <c r="P43" s="68">
        <v>18</v>
      </c>
      <c r="Q43" s="68">
        <v>16</v>
      </c>
      <c r="R43" s="42">
        <v>14</v>
      </c>
      <c r="S43" s="42">
        <v>14</v>
      </c>
      <c r="T43" s="42">
        <v>17</v>
      </c>
      <c r="U43" s="42">
        <v>17</v>
      </c>
      <c r="V43" s="42">
        <v>20</v>
      </c>
      <c r="W43" s="42">
        <v>2</v>
      </c>
      <c r="X43" s="42">
        <v>10</v>
      </c>
      <c r="Y43" s="42">
        <v>25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4</v>
      </c>
      <c r="J44" s="68">
        <v>5</v>
      </c>
      <c r="K44" s="68">
        <v>6</v>
      </c>
      <c r="L44" s="68">
        <v>5</v>
      </c>
      <c r="M44" s="68">
        <v>6</v>
      </c>
      <c r="N44" s="68">
        <v>7</v>
      </c>
      <c r="O44" s="68">
        <v>6</v>
      </c>
      <c r="P44" s="68">
        <v>5</v>
      </c>
      <c r="Q44" s="68">
        <v>6</v>
      </c>
      <c r="R44" s="42">
        <v>4</v>
      </c>
      <c r="S44" s="42">
        <v>5</v>
      </c>
      <c r="T44" s="42">
        <v>4</v>
      </c>
      <c r="U44" s="42">
        <v>4</v>
      </c>
      <c r="V44" s="42">
        <v>3</v>
      </c>
      <c r="W44" s="42" t="s">
        <v>18</v>
      </c>
      <c r="X44" s="42">
        <v>0</v>
      </c>
      <c r="Y44" s="42">
        <v>0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0">J35/I35-1</f>
        <v>0.14999999999999991</v>
      </c>
      <c r="K46" s="65">
        <f t="shared" si="20"/>
        <v>0.17391304347826098</v>
      </c>
      <c r="L46" s="65">
        <f t="shared" si="20"/>
        <v>-0.11111111111111116</v>
      </c>
      <c r="M46" s="65">
        <f t="shared" si="20"/>
        <v>8.3333333333333259E-2</v>
      </c>
      <c r="N46" s="65">
        <f t="shared" si="20"/>
        <v>0.15384615384615374</v>
      </c>
      <c r="O46" s="65">
        <f t="shared" si="20"/>
        <v>3.3333333333333437E-2</v>
      </c>
      <c r="P46" s="65">
        <f t="shared" si="20"/>
        <v>0</v>
      </c>
      <c r="Q46" s="65">
        <f t="shared" si="20"/>
        <v>-6.4516129032258118E-2</v>
      </c>
      <c r="R46" s="65">
        <f t="shared" si="20"/>
        <v>-0.17241379310344829</v>
      </c>
      <c r="S46" s="65">
        <f t="shared" si="20"/>
        <v>4.1666666666666741E-2</v>
      </c>
      <c r="T46" s="65">
        <f t="shared" si="20"/>
        <v>0.12000000000000011</v>
      </c>
      <c r="U46" s="65">
        <f t="shared" si="20"/>
        <v>-3.5714285714285698E-2</v>
      </c>
      <c r="V46" s="65">
        <f t="shared" si="20"/>
        <v>0.11111111111111116</v>
      </c>
      <c r="W46" s="65">
        <f t="shared" si="20"/>
        <v>-0.8666666666666667</v>
      </c>
      <c r="X46" s="65">
        <f t="shared" si="20"/>
        <v>2.75</v>
      </c>
      <c r="Y46" s="65">
        <f t="shared" si="20"/>
        <v>1.5333333333333332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0"/>
        <v>0.125</v>
      </c>
      <c r="K47" s="65">
        <f t="shared" si="20"/>
        <v>0.16666666666666674</v>
      </c>
      <c r="L47" s="65">
        <f t="shared" si="20"/>
        <v>-9.5238095238095233E-2</v>
      </c>
      <c r="M47" s="65">
        <f t="shared" si="20"/>
        <v>5.2631578947368363E-2</v>
      </c>
      <c r="N47" s="65">
        <f t="shared" si="20"/>
        <v>0.14999999999999991</v>
      </c>
      <c r="O47" s="65">
        <f t="shared" si="20"/>
        <v>8.6956521739130377E-2</v>
      </c>
      <c r="P47" s="65">
        <f t="shared" si="20"/>
        <v>4.0000000000000036E-2</v>
      </c>
      <c r="Q47" s="65">
        <f t="shared" si="20"/>
        <v>-0.11538461538461542</v>
      </c>
      <c r="R47" s="65">
        <f t="shared" si="20"/>
        <v>-0.13043478260869568</v>
      </c>
      <c r="S47" s="65">
        <f t="shared" si="20"/>
        <v>0</v>
      </c>
      <c r="T47" s="65">
        <f t="shared" si="20"/>
        <v>0.19999999999999996</v>
      </c>
      <c r="U47" s="65">
        <f t="shared" si="20"/>
        <v>-4.166666666666663E-2</v>
      </c>
      <c r="V47" s="65">
        <f t="shared" si="20"/>
        <v>0.17391304347826098</v>
      </c>
      <c r="W47" s="65">
        <f t="shared" si="20"/>
        <v>-0.85185185185185186</v>
      </c>
      <c r="X47" s="65">
        <f t="shared" si="20"/>
        <v>2.75</v>
      </c>
      <c r="Y47" s="65">
        <f t="shared" si="20"/>
        <v>1.5333333333333332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0"/>
        <v>0</v>
      </c>
      <c r="K48" s="65">
        <f t="shared" si="20"/>
        <v>0.16666666666666674</v>
      </c>
      <c r="L48" s="65">
        <f t="shared" si="20"/>
        <v>-0.2857142857142857</v>
      </c>
      <c r="M48" s="65">
        <f t="shared" si="20"/>
        <v>0</v>
      </c>
      <c r="N48" s="65">
        <f t="shared" si="20"/>
        <v>0</v>
      </c>
      <c r="O48" s="65">
        <f t="shared" si="20"/>
        <v>0.19999999999999996</v>
      </c>
      <c r="P48" s="65">
        <f t="shared" si="20"/>
        <v>0</v>
      </c>
      <c r="Q48" s="65">
        <f t="shared" si="20"/>
        <v>-0.16666666666666663</v>
      </c>
      <c r="R48" s="65">
        <f t="shared" si="20"/>
        <v>0</v>
      </c>
      <c r="S48" s="65">
        <f t="shared" si="20"/>
        <v>0</v>
      </c>
      <c r="T48" s="65">
        <f t="shared" si="20"/>
        <v>0</v>
      </c>
      <c r="U48" s="65">
        <f t="shared" si="20"/>
        <v>-0.19999999999999996</v>
      </c>
      <c r="V48" s="65">
        <f t="shared" si="20"/>
        <v>0</v>
      </c>
      <c r="W48" s="65">
        <f t="shared" si="20"/>
        <v>-0.75</v>
      </c>
      <c r="X48" s="65">
        <f t="shared" si="20"/>
        <v>1</v>
      </c>
      <c r="Y48" s="65">
        <f t="shared" si="20"/>
        <v>1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1">J40/I40-1</f>
        <v>0.19999999999999996</v>
      </c>
      <c r="K49" s="65">
        <f t="shared" si="21"/>
        <v>0.25</v>
      </c>
      <c r="L49" s="65">
        <f t="shared" si="21"/>
        <v>-6.6666666666666652E-2</v>
      </c>
      <c r="M49" s="65">
        <f t="shared" si="21"/>
        <v>7.1428571428571397E-2</v>
      </c>
      <c r="N49" s="65">
        <f t="shared" si="21"/>
        <v>0.19999999999999996</v>
      </c>
      <c r="O49" s="65">
        <f t="shared" si="21"/>
        <v>5.555555555555558E-2</v>
      </c>
      <c r="P49" s="65">
        <f t="shared" si="21"/>
        <v>0</v>
      </c>
      <c r="Q49" s="65">
        <f t="shared" si="21"/>
        <v>-5.2631578947368474E-2</v>
      </c>
      <c r="R49" s="65">
        <f t="shared" si="21"/>
        <v>-0.16666666666666663</v>
      </c>
      <c r="S49" s="65">
        <f t="shared" si="21"/>
        <v>6.6666666666666652E-2</v>
      </c>
      <c r="T49" s="65">
        <f t="shared" si="21"/>
        <v>0.1875</v>
      </c>
      <c r="U49" s="65">
        <f t="shared" si="21"/>
        <v>0</v>
      </c>
      <c r="V49" s="65">
        <f t="shared" si="21"/>
        <v>0.15789473684210531</v>
      </c>
      <c r="W49" s="65">
        <f t="shared" si="21"/>
        <v>-0.86363636363636365</v>
      </c>
      <c r="X49" s="65">
        <f t="shared" si="21"/>
        <v>3.333333333333333</v>
      </c>
      <c r="Y49" s="65">
        <f t="shared" si="21"/>
        <v>1.6153846153846154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V50" si="22">J44/I44-1</f>
        <v>0.25</v>
      </c>
      <c r="K50" s="88">
        <f t="shared" si="22"/>
        <v>0.19999999999999996</v>
      </c>
      <c r="L50" s="88">
        <f t="shared" si="22"/>
        <v>-0.16666666666666663</v>
      </c>
      <c r="M50" s="88">
        <f t="shared" si="22"/>
        <v>0.19999999999999996</v>
      </c>
      <c r="N50" s="88">
        <f t="shared" si="22"/>
        <v>0.16666666666666674</v>
      </c>
      <c r="O50" s="88">
        <f t="shared" si="22"/>
        <v>-0.1428571428571429</v>
      </c>
      <c r="P50" s="88">
        <f t="shared" si="22"/>
        <v>-0.16666666666666663</v>
      </c>
      <c r="Q50" s="88">
        <f t="shared" si="22"/>
        <v>0.19999999999999996</v>
      </c>
      <c r="R50" s="88">
        <f t="shared" si="22"/>
        <v>-0.33333333333333337</v>
      </c>
      <c r="S50" s="88">
        <f t="shared" si="22"/>
        <v>0.25</v>
      </c>
      <c r="T50" s="88">
        <f t="shared" si="22"/>
        <v>-0.19999999999999996</v>
      </c>
      <c r="U50" s="88">
        <f t="shared" si="22"/>
        <v>0</v>
      </c>
      <c r="V50" s="88">
        <f t="shared" si="22"/>
        <v>-0.25</v>
      </c>
      <c r="W50" s="88" t="s">
        <v>3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3.7593984962406013E-2</v>
      </c>
      <c r="J52" s="65">
        <f t="shared" si="23"/>
        <v>4.2513863216266171E-2</v>
      </c>
      <c r="K52" s="65">
        <f t="shared" si="23"/>
        <v>5.0656660412757973E-2</v>
      </c>
      <c r="L52" s="65">
        <f t="shared" si="23"/>
        <v>5.4054054054054057E-2</v>
      </c>
      <c r="M52" s="65">
        <f t="shared" si="23"/>
        <v>4.9808429118773943E-2</v>
      </c>
      <c r="N52" s="65">
        <f t="shared" si="23"/>
        <v>4.8939641109298535E-2</v>
      </c>
      <c r="O52" s="65">
        <f t="shared" si="23"/>
        <v>4.8742138364779877E-2</v>
      </c>
      <c r="P52" s="65">
        <f t="shared" si="23"/>
        <v>4.8665620094191522E-2</v>
      </c>
      <c r="Q52" s="65">
        <f t="shared" si="23"/>
        <v>3.805774278215223E-2</v>
      </c>
      <c r="R52" s="65">
        <f t="shared" si="23"/>
        <v>3.287671232876712E-2</v>
      </c>
      <c r="S52" s="65">
        <f t="shared" si="23"/>
        <v>3.1017369727047148E-2</v>
      </c>
      <c r="T52" s="65">
        <f t="shared" si="23"/>
        <v>3.4063260340632603E-2</v>
      </c>
      <c r="U52" s="65">
        <f t="shared" si="23"/>
        <v>2.9508196721311476E-2</v>
      </c>
      <c r="V52" s="65">
        <f t="shared" si="23"/>
        <v>2.9097963142580018E-2</v>
      </c>
      <c r="W52" s="65">
        <f t="shared" ref="W52:X52" si="24">W35/W32</f>
        <v>3.2388663967611335E-3</v>
      </c>
      <c r="X52" s="65">
        <f t="shared" si="24"/>
        <v>9.1631032376298105E-3</v>
      </c>
      <c r="Y52" s="65">
        <f t="shared" ref="Y52" si="25">Y35/Y32</f>
        <v>1.2349691257718558E-2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0.44444444444444442</v>
      </c>
      <c r="J53" s="88">
        <f t="shared" si="26"/>
        <v>0.48936170212765956</v>
      </c>
      <c r="K53" s="88">
        <f t="shared" si="26"/>
        <v>0.45</v>
      </c>
      <c r="L53" s="88">
        <f t="shared" si="26"/>
        <v>0.47058823529411764</v>
      </c>
      <c r="M53" s="88">
        <f t="shared" si="26"/>
        <v>0.47272727272727272</v>
      </c>
      <c r="N53" s="88">
        <f t="shared" si="26"/>
        <v>0.45454545454545453</v>
      </c>
      <c r="O53" s="88">
        <f t="shared" si="26"/>
        <v>0.42465753424657532</v>
      </c>
      <c r="P53" s="88">
        <f t="shared" si="26"/>
        <v>0.51666666666666672</v>
      </c>
      <c r="Q53" s="88">
        <f t="shared" si="26"/>
        <v>0.52727272727272723</v>
      </c>
      <c r="R53" s="88">
        <f t="shared" si="26"/>
        <v>0.47058823529411764</v>
      </c>
      <c r="S53" s="88">
        <f t="shared" si="26"/>
        <v>0.47169811320754718</v>
      </c>
      <c r="T53" s="88">
        <f t="shared" si="26"/>
        <v>0.42424242424242425</v>
      </c>
      <c r="U53" s="88">
        <f t="shared" si="26"/>
        <v>0.45</v>
      </c>
      <c r="V53" s="88">
        <f t="shared" si="26"/>
        <v>0.45454545454545453</v>
      </c>
      <c r="W53" s="88">
        <f t="shared" ref="W53:X53" si="27">W35/W34</f>
        <v>9.3023255813953487E-2</v>
      </c>
      <c r="X53" s="88">
        <f t="shared" si="27"/>
        <v>0.21126760563380281</v>
      </c>
      <c r="Y53" s="88">
        <f t="shared" ref="Y53" si="28">Y35/Y34</f>
        <v>0.48717948717948717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65" t="s">
        <v>3</v>
      </c>
      <c r="J55" s="65" t="s">
        <v>3</v>
      </c>
      <c r="K55" s="88">
        <f t="shared" ref="K55:V55" si="29">K42/K35</f>
        <v>3.7037037037037035E-2</v>
      </c>
      <c r="L55" s="88">
        <f t="shared" si="29"/>
        <v>4.1666666666666664E-2</v>
      </c>
      <c r="M55" s="88">
        <f t="shared" si="29"/>
        <v>3.8461538461538464E-2</v>
      </c>
      <c r="N55" s="88">
        <f t="shared" si="29"/>
        <v>3.3333333333333333E-2</v>
      </c>
      <c r="O55" s="88">
        <f t="shared" si="29"/>
        <v>3.2258064516129031E-2</v>
      </c>
      <c r="P55" s="88">
        <f t="shared" si="29"/>
        <v>3.2258064516129031E-2</v>
      </c>
      <c r="Q55" s="88">
        <f t="shared" si="29"/>
        <v>3.4482758620689655E-2</v>
      </c>
      <c r="R55" s="88">
        <f t="shared" si="29"/>
        <v>4.1666666666666664E-2</v>
      </c>
      <c r="S55" s="88">
        <f t="shared" si="29"/>
        <v>0.08</v>
      </c>
      <c r="T55" s="88">
        <f t="shared" si="29"/>
        <v>7.1428571428571425E-2</v>
      </c>
      <c r="U55" s="88">
        <f t="shared" si="29"/>
        <v>0.1111111111111111</v>
      </c>
      <c r="V55" s="88">
        <f t="shared" si="29"/>
        <v>6.6666666666666666E-2</v>
      </c>
      <c r="W55" s="88">
        <f t="shared" ref="W55:X55" si="30">W42/W35</f>
        <v>0.25</v>
      </c>
      <c r="X55" s="88">
        <f t="shared" si="30"/>
        <v>0.2</v>
      </c>
      <c r="Y55" s="88">
        <f t="shared" ref="Y55" si="31">Y42/Y35</f>
        <v>0.21052631578947367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0.3</v>
      </c>
      <c r="J56" s="65">
        <f t="shared" si="32"/>
        <v>0.2608695652173913</v>
      </c>
      <c r="K56" s="65">
        <f t="shared" si="32"/>
        <v>0.25925925925925924</v>
      </c>
      <c r="L56" s="65">
        <f t="shared" si="32"/>
        <v>0.20833333333333334</v>
      </c>
      <c r="M56" s="65">
        <f t="shared" si="32"/>
        <v>0.19230769230769232</v>
      </c>
      <c r="N56" s="65">
        <f t="shared" si="32"/>
        <v>0.16666666666666666</v>
      </c>
      <c r="O56" s="65">
        <f t="shared" si="32"/>
        <v>0.19354838709677419</v>
      </c>
      <c r="P56" s="65">
        <f t="shared" si="32"/>
        <v>0.19354838709677419</v>
      </c>
      <c r="Q56" s="65">
        <f t="shared" si="32"/>
        <v>0.17241379310344829</v>
      </c>
      <c r="R56" s="65">
        <f t="shared" si="32"/>
        <v>0.20833333333333334</v>
      </c>
      <c r="S56" s="65">
        <f t="shared" si="32"/>
        <v>0.2</v>
      </c>
      <c r="T56" s="65">
        <f t="shared" si="32"/>
        <v>0.17857142857142858</v>
      </c>
      <c r="U56" s="65">
        <f t="shared" si="32"/>
        <v>0.14814814814814814</v>
      </c>
      <c r="V56" s="65">
        <f t="shared" si="32"/>
        <v>0.13333333333333333</v>
      </c>
      <c r="W56" s="65">
        <f t="shared" ref="W56:X56" si="33">W37/W35</f>
        <v>0.25</v>
      </c>
      <c r="X56" s="65">
        <f t="shared" si="33"/>
        <v>0.13333333333333333</v>
      </c>
      <c r="Y56" s="65">
        <f t="shared" ref="Y56" si="34">Y37/Y35</f>
        <v>0.10526315789473684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23</v>
      </c>
      <c r="J59" s="42">
        <f t="shared" si="35"/>
        <v>34</v>
      </c>
      <c r="K59" s="42">
        <f t="shared" si="35"/>
        <v>48</v>
      </c>
      <c r="L59" s="42">
        <f t="shared" si="35"/>
        <v>42</v>
      </c>
      <c r="M59" s="42">
        <f t="shared" si="35"/>
        <v>42</v>
      </c>
      <c r="N59" s="42">
        <f t="shared" si="35"/>
        <v>40</v>
      </c>
      <c r="O59" s="42">
        <f t="shared" si="35"/>
        <v>37</v>
      </c>
      <c r="P59" s="42">
        <f t="shared" si="35"/>
        <v>33</v>
      </c>
      <c r="Q59" s="42">
        <f t="shared" si="35"/>
        <v>44</v>
      </c>
      <c r="R59" s="42">
        <f t="shared" si="35"/>
        <v>61</v>
      </c>
      <c r="S59" s="42">
        <f t="shared" si="35"/>
        <v>50</v>
      </c>
      <c r="T59" s="42">
        <f t="shared" si="35"/>
        <v>54</v>
      </c>
      <c r="U59" s="42">
        <f t="shared" si="35"/>
        <v>60</v>
      </c>
      <c r="V59" s="42">
        <f t="shared" si="35"/>
        <v>57</v>
      </c>
      <c r="W59" s="42">
        <f t="shared" ref="W59:X59" si="36">W8-W35</f>
        <v>21</v>
      </c>
      <c r="X59" s="42">
        <f t="shared" si="36"/>
        <v>2</v>
      </c>
      <c r="Y59" s="42">
        <f t="shared" ref="Y59" si="37">Y8-Y35</f>
        <v>15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8">(J59-I59)/ABS(I59)</f>
        <v>0.47826086956521741</v>
      </c>
      <c r="K61" s="87">
        <f t="shared" si="38"/>
        <v>0.41176470588235292</v>
      </c>
      <c r="L61" s="87">
        <f t="shared" si="38"/>
        <v>-0.125</v>
      </c>
      <c r="M61" s="87">
        <f t="shared" si="38"/>
        <v>0</v>
      </c>
      <c r="N61" s="87">
        <f t="shared" si="38"/>
        <v>-4.7619047619047616E-2</v>
      </c>
      <c r="O61" s="87">
        <f t="shared" si="38"/>
        <v>-7.4999999999999997E-2</v>
      </c>
      <c r="P61" s="87">
        <f t="shared" si="38"/>
        <v>-0.10810810810810811</v>
      </c>
      <c r="Q61" s="87">
        <f t="shared" si="38"/>
        <v>0.33333333333333331</v>
      </c>
      <c r="R61" s="87">
        <f t="shared" si="38"/>
        <v>0.38636363636363635</v>
      </c>
      <c r="S61" s="87">
        <f t="shared" si="38"/>
        <v>-0.18032786885245902</v>
      </c>
      <c r="T61" s="87">
        <f t="shared" si="38"/>
        <v>0.08</v>
      </c>
      <c r="U61" s="87">
        <f t="shared" si="38"/>
        <v>0.1111111111111111</v>
      </c>
      <c r="V61" s="87">
        <f t="shared" si="38"/>
        <v>-0.05</v>
      </c>
      <c r="W61" s="87">
        <f t="shared" si="38"/>
        <v>-0.63157894736842102</v>
      </c>
      <c r="X61" s="87">
        <f t="shared" si="38"/>
        <v>-0.90476190476190477</v>
      </c>
      <c r="Y61" s="87">
        <f t="shared" si="38"/>
        <v>6.5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110" priority="19" stopIfTrue="1" operator="lessThan">
      <formula>0</formula>
    </cfRule>
  </conditionalFormatting>
  <conditionalFormatting sqref="B19:V24 W19:Y29 V23:X23 I25:V26 B27:V27 I28:V29 Z34:HI35 Z51:HI53 K55:V55 W55:Y56 I56:V56">
    <cfRule type="cellIs" dxfId="109" priority="21" stopIfTrue="1" operator="lessThan">
      <formula>0</formula>
    </cfRule>
  </conditionalFormatting>
  <conditionalFormatting sqref="B48:Y51 B54:Y54 A57:U57 I59:Y59">
    <cfRule type="cellIs" dxfId="108" priority="4" stopIfTrue="1" operator="lessThan">
      <formula>0</formula>
    </cfRule>
  </conditionalFormatting>
  <conditionalFormatting sqref="C50:I50 B50:B51 I52:Y53">
    <cfRule type="cellIs" dxfId="107" priority="18" stopIfTrue="1" operator="lessThan">
      <formula>0</formula>
    </cfRule>
  </conditionalFormatting>
  <conditionalFormatting sqref="C19:Y23">
    <cfRule type="cellIs" dxfId="106" priority="2" operator="lessThan">
      <formula>0</formula>
    </cfRule>
  </conditionalFormatting>
  <conditionalFormatting sqref="J46:Y50">
    <cfRule type="cellIs" dxfId="105" priority="1" operator="lessThan">
      <formula>0</formula>
    </cfRule>
  </conditionalFormatting>
  <conditionalFormatting sqref="J61:Y61">
    <cfRule type="cellIs" dxfId="104" priority="3" stopIfTrue="1" operator="lessThan">
      <formula>0</formula>
    </cfRule>
  </conditionalFormatting>
  <conditionalFormatting sqref="M34:P34">
    <cfRule type="cellIs" dxfId="103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37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38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4051</v>
      </c>
      <c r="C5" s="42">
        <v>4725</v>
      </c>
      <c r="D5" s="42">
        <v>4394</v>
      </c>
      <c r="E5" s="42">
        <v>3860</v>
      </c>
      <c r="F5" s="42">
        <v>4064</v>
      </c>
      <c r="G5" s="42">
        <v>4617</v>
      </c>
      <c r="H5" s="42">
        <v>5522</v>
      </c>
      <c r="I5" s="42">
        <v>6306</v>
      </c>
      <c r="J5" s="42">
        <v>7655</v>
      </c>
      <c r="K5" s="42">
        <v>8702</v>
      </c>
      <c r="L5" s="42">
        <v>6840</v>
      </c>
      <c r="M5" s="42">
        <v>8064</v>
      </c>
      <c r="N5" s="42">
        <v>10010</v>
      </c>
      <c r="O5" s="42">
        <v>10398</v>
      </c>
      <c r="P5" s="42">
        <v>10102</v>
      </c>
      <c r="Q5" s="42">
        <v>9263</v>
      </c>
      <c r="R5" s="42">
        <v>8312</v>
      </c>
      <c r="S5" s="42">
        <v>7244</v>
      </c>
      <c r="T5" s="42">
        <v>7730</v>
      </c>
      <c r="U5" s="42">
        <v>8178</v>
      </c>
      <c r="V5" s="42">
        <v>8062</v>
      </c>
      <c r="W5" s="42">
        <v>6273</v>
      </c>
      <c r="X5" s="42">
        <v>7683</v>
      </c>
      <c r="Y5" s="42">
        <v>9340</v>
      </c>
    </row>
    <row r="6" spans="1:25" x14ac:dyDescent="0.3">
      <c r="A6" s="67" t="s">
        <v>113</v>
      </c>
      <c r="B6" s="42">
        <v>2597</v>
      </c>
      <c r="C6" s="42">
        <v>3114</v>
      </c>
      <c r="D6" s="42">
        <v>2985</v>
      </c>
      <c r="E6" s="42">
        <v>2547</v>
      </c>
      <c r="F6" s="68">
        <v>2860</v>
      </c>
      <c r="G6" s="68">
        <v>3196</v>
      </c>
      <c r="H6" s="68">
        <v>3931</v>
      </c>
      <c r="I6" s="68">
        <v>4483</v>
      </c>
      <c r="J6" s="68">
        <v>5527</v>
      </c>
      <c r="K6" s="68">
        <v>6499</v>
      </c>
      <c r="L6" s="68">
        <v>4459</v>
      </c>
      <c r="M6" s="68">
        <v>5638</v>
      </c>
      <c r="N6" s="68">
        <v>7273</v>
      </c>
      <c r="O6" s="68">
        <v>7613</v>
      </c>
      <c r="P6" s="68">
        <v>7353</v>
      </c>
      <c r="Q6" s="68">
        <v>6432</v>
      </c>
      <c r="R6" s="42">
        <v>5487</v>
      </c>
      <c r="S6" s="42">
        <v>4632</v>
      </c>
      <c r="T6" s="42">
        <v>5084</v>
      </c>
      <c r="U6" s="42">
        <v>5565</v>
      </c>
      <c r="V6" s="42">
        <v>5400</v>
      </c>
      <c r="W6" s="42">
        <v>4385</v>
      </c>
      <c r="X6" s="42">
        <v>5474</v>
      </c>
      <c r="Y6" s="42">
        <v>6519</v>
      </c>
    </row>
    <row r="7" spans="1:25" x14ac:dyDescent="0.3">
      <c r="A7" s="67" t="s">
        <v>114</v>
      </c>
      <c r="B7" s="42">
        <v>1454</v>
      </c>
      <c r="C7" s="42">
        <v>1611</v>
      </c>
      <c r="D7" s="42">
        <v>1410</v>
      </c>
      <c r="E7" s="42">
        <v>1313</v>
      </c>
      <c r="F7" s="68">
        <v>1204</v>
      </c>
      <c r="G7" s="68">
        <v>1422</v>
      </c>
      <c r="H7" s="68">
        <v>1591</v>
      </c>
      <c r="I7" s="68">
        <v>1823</v>
      </c>
      <c r="J7" s="68">
        <v>2128</v>
      </c>
      <c r="K7" s="68">
        <v>2203</v>
      </c>
      <c r="L7" s="68">
        <v>2381</v>
      </c>
      <c r="M7" s="68">
        <v>2425</v>
      </c>
      <c r="N7" s="68">
        <v>2738</v>
      </c>
      <c r="O7" s="68">
        <v>2786</v>
      </c>
      <c r="P7" s="68">
        <v>2749</v>
      </c>
      <c r="Q7" s="42">
        <v>2831</v>
      </c>
      <c r="R7" s="42">
        <v>2824</v>
      </c>
      <c r="S7" s="42">
        <v>2612</v>
      </c>
      <c r="T7" s="42">
        <v>2646</v>
      </c>
      <c r="U7" s="42">
        <v>2613</v>
      </c>
      <c r="V7" s="42">
        <v>2662</v>
      </c>
      <c r="W7" s="42">
        <v>1888</v>
      </c>
      <c r="X7" s="42">
        <v>2209</v>
      </c>
      <c r="Y7" s="42">
        <v>2821</v>
      </c>
    </row>
    <row r="8" spans="1:25" x14ac:dyDescent="0.3">
      <c r="A8" s="69" t="s">
        <v>1</v>
      </c>
      <c r="B8" s="3">
        <f>B9+B17</f>
        <v>566</v>
      </c>
      <c r="C8" s="3">
        <f t="shared" ref="C8:V8" si="0">C9+C17</f>
        <v>604</v>
      </c>
      <c r="D8" s="3">
        <f t="shared" si="0"/>
        <v>533</v>
      </c>
      <c r="E8" s="3">
        <f t="shared" si="0"/>
        <v>461</v>
      </c>
      <c r="F8" s="3">
        <f t="shared" si="0"/>
        <v>382</v>
      </c>
      <c r="G8" s="3">
        <f t="shared" si="0"/>
        <v>489</v>
      </c>
      <c r="H8" s="3">
        <f t="shared" si="0"/>
        <v>546</v>
      </c>
      <c r="I8" s="3">
        <f t="shared" si="0"/>
        <v>562</v>
      </c>
      <c r="J8" s="3">
        <f t="shared" si="0"/>
        <v>563</v>
      </c>
      <c r="K8" s="3">
        <f t="shared" si="0"/>
        <v>600</v>
      </c>
      <c r="L8" s="3">
        <f t="shared" si="0"/>
        <v>541</v>
      </c>
      <c r="M8" s="3">
        <f t="shared" si="0"/>
        <v>535</v>
      </c>
      <c r="N8" s="3">
        <f t="shared" si="0"/>
        <v>579</v>
      </c>
      <c r="O8" s="3">
        <f t="shared" si="0"/>
        <v>643</v>
      </c>
      <c r="P8" s="3">
        <f t="shared" si="0"/>
        <v>683</v>
      </c>
      <c r="Q8" s="3">
        <f t="shared" si="0"/>
        <v>711</v>
      </c>
      <c r="R8" s="3">
        <f t="shared" si="0"/>
        <v>740</v>
      </c>
      <c r="S8" s="3">
        <f t="shared" si="0"/>
        <v>693</v>
      </c>
      <c r="T8" s="3">
        <f t="shared" si="0"/>
        <v>722</v>
      </c>
      <c r="U8" s="3">
        <f t="shared" si="0"/>
        <v>796</v>
      </c>
      <c r="V8" s="3">
        <f t="shared" si="0"/>
        <v>811</v>
      </c>
      <c r="W8" s="3">
        <f t="shared" ref="W8:X8" si="1">W9+W17</f>
        <v>325</v>
      </c>
      <c r="X8" s="3">
        <f t="shared" si="1"/>
        <v>308</v>
      </c>
      <c r="Y8" s="3">
        <f t="shared" ref="Y8" si="2">Y9+Y17</f>
        <v>735</v>
      </c>
    </row>
    <row r="9" spans="1:25" x14ac:dyDescent="0.3">
      <c r="A9" s="70" t="s">
        <v>107</v>
      </c>
      <c r="B9" s="42">
        <v>537</v>
      </c>
      <c r="C9" s="42">
        <v>573</v>
      </c>
      <c r="D9" s="42">
        <v>505</v>
      </c>
      <c r="E9" s="42">
        <v>434</v>
      </c>
      <c r="F9" s="68">
        <v>349</v>
      </c>
      <c r="G9" s="68">
        <v>449</v>
      </c>
      <c r="H9" s="68">
        <v>513</v>
      </c>
      <c r="I9" s="68">
        <v>531</v>
      </c>
      <c r="J9" s="68">
        <v>533</v>
      </c>
      <c r="K9" s="68">
        <v>556</v>
      </c>
      <c r="L9" s="68">
        <v>479</v>
      </c>
      <c r="M9" s="68">
        <v>431</v>
      </c>
      <c r="N9" s="68">
        <v>473</v>
      </c>
      <c r="O9" s="68">
        <v>524</v>
      </c>
      <c r="P9" s="68">
        <v>575</v>
      </c>
      <c r="Q9" s="68">
        <v>598</v>
      </c>
      <c r="R9" s="42">
        <v>642</v>
      </c>
      <c r="S9" s="42">
        <v>609</v>
      </c>
      <c r="T9" s="42">
        <v>629</v>
      </c>
      <c r="U9" s="42">
        <v>685</v>
      </c>
      <c r="V9" s="42">
        <v>705</v>
      </c>
      <c r="W9" s="42">
        <v>291</v>
      </c>
      <c r="X9" s="42">
        <v>273</v>
      </c>
      <c r="Y9" s="42">
        <v>576</v>
      </c>
    </row>
    <row r="10" spans="1:25" x14ac:dyDescent="0.3">
      <c r="A10" s="71" t="s">
        <v>201</v>
      </c>
      <c r="B10" s="42">
        <v>323</v>
      </c>
      <c r="C10" s="42">
        <v>344</v>
      </c>
      <c r="D10" s="42">
        <v>309</v>
      </c>
      <c r="E10" s="42">
        <v>274</v>
      </c>
      <c r="F10" s="68">
        <v>195</v>
      </c>
      <c r="G10" s="68">
        <v>288</v>
      </c>
      <c r="H10" s="68">
        <v>337</v>
      </c>
      <c r="I10" s="68">
        <v>345</v>
      </c>
      <c r="J10" s="68">
        <v>320</v>
      </c>
      <c r="K10" s="68">
        <v>324</v>
      </c>
      <c r="L10" s="68">
        <v>265</v>
      </c>
      <c r="M10" s="68">
        <v>193</v>
      </c>
      <c r="N10" s="68">
        <v>205</v>
      </c>
      <c r="O10" s="68">
        <v>221</v>
      </c>
      <c r="P10" s="68">
        <v>236</v>
      </c>
      <c r="Q10" s="68">
        <v>238</v>
      </c>
      <c r="R10" s="42">
        <v>242</v>
      </c>
      <c r="S10" s="42">
        <v>232</v>
      </c>
      <c r="T10" s="42">
        <v>227</v>
      </c>
      <c r="U10" s="42">
        <v>237</v>
      </c>
      <c r="V10" s="42">
        <v>260</v>
      </c>
      <c r="W10" s="42">
        <v>142</v>
      </c>
      <c r="X10" s="42">
        <v>145</v>
      </c>
      <c r="Y10" s="42">
        <v>253</v>
      </c>
    </row>
    <row r="11" spans="1:25" x14ac:dyDescent="0.3">
      <c r="A11" s="72" t="s">
        <v>202</v>
      </c>
      <c r="B11" s="42">
        <v>107</v>
      </c>
      <c r="C11" s="42">
        <v>109</v>
      </c>
      <c r="D11" s="42">
        <v>117</v>
      </c>
      <c r="E11" s="42">
        <v>128</v>
      </c>
      <c r="F11" s="68">
        <v>55</v>
      </c>
      <c r="G11" s="68">
        <v>138</v>
      </c>
      <c r="H11" s="68">
        <v>163</v>
      </c>
      <c r="I11" s="68">
        <v>172</v>
      </c>
      <c r="J11" s="68">
        <v>145</v>
      </c>
      <c r="K11" s="68">
        <v>151</v>
      </c>
      <c r="L11" s="68">
        <v>121</v>
      </c>
      <c r="M11" s="68">
        <v>38</v>
      </c>
      <c r="N11" s="68">
        <v>42</v>
      </c>
      <c r="O11" s="68">
        <v>48</v>
      </c>
      <c r="P11" s="68">
        <v>48</v>
      </c>
      <c r="Q11" s="68">
        <v>57</v>
      </c>
      <c r="R11" s="42">
        <v>56</v>
      </c>
      <c r="S11" s="42">
        <v>74</v>
      </c>
      <c r="T11" s="42">
        <v>73</v>
      </c>
      <c r="U11" s="42">
        <v>87</v>
      </c>
      <c r="V11" s="42">
        <v>120</v>
      </c>
      <c r="W11" s="42">
        <v>114</v>
      </c>
      <c r="X11" s="42">
        <v>127</v>
      </c>
      <c r="Y11" s="42">
        <v>162</v>
      </c>
    </row>
    <row r="12" spans="1:25" x14ac:dyDescent="0.3">
      <c r="A12" s="72" t="s">
        <v>203</v>
      </c>
      <c r="B12" s="42">
        <v>216</v>
      </c>
      <c r="C12" s="42">
        <v>235</v>
      </c>
      <c r="D12" s="42">
        <v>192</v>
      </c>
      <c r="E12" s="42">
        <v>146</v>
      </c>
      <c r="F12" s="68">
        <v>140</v>
      </c>
      <c r="G12" s="68">
        <v>150</v>
      </c>
      <c r="H12" s="68">
        <v>174</v>
      </c>
      <c r="I12" s="68">
        <v>173</v>
      </c>
      <c r="J12" s="68">
        <v>176</v>
      </c>
      <c r="K12" s="68">
        <v>173</v>
      </c>
      <c r="L12" s="68">
        <v>144</v>
      </c>
      <c r="M12" s="68">
        <v>155</v>
      </c>
      <c r="N12" s="68">
        <v>163</v>
      </c>
      <c r="O12" s="68">
        <v>172</v>
      </c>
      <c r="P12" s="68">
        <v>187</v>
      </c>
      <c r="Q12" s="68">
        <v>180</v>
      </c>
      <c r="R12" s="42">
        <v>187</v>
      </c>
      <c r="S12" s="42">
        <v>158</v>
      </c>
      <c r="T12" s="42">
        <v>154</v>
      </c>
      <c r="U12" s="42">
        <v>149</v>
      </c>
      <c r="V12" s="42">
        <v>140</v>
      </c>
      <c r="W12" s="42">
        <v>28</v>
      </c>
      <c r="X12" s="42">
        <v>18</v>
      </c>
      <c r="Y12" s="42">
        <v>91</v>
      </c>
    </row>
    <row r="13" spans="1:25" x14ac:dyDescent="0.3">
      <c r="A13" s="71" t="s">
        <v>204</v>
      </c>
      <c r="B13" s="42">
        <v>214</v>
      </c>
      <c r="C13" s="42">
        <v>229</v>
      </c>
      <c r="D13" s="42">
        <v>196</v>
      </c>
      <c r="E13" s="42">
        <v>160</v>
      </c>
      <c r="F13" s="68">
        <v>154</v>
      </c>
      <c r="G13" s="68">
        <v>161</v>
      </c>
      <c r="H13" s="68">
        <v>176</v>
      </c>
      <c r="I13" s="68">
        <v>185</v>
      </c>
      <c r="J13" s="68">
        <v>212</v>
      </c>
      <c r="K13" s="68">
        <v>232</v>
      </c>
      <c r="L13" s="68">
        <v>214</v>
      </c>
      <c r="M13" s="68">
        <v>238</v>
      </c>
      <c r="N13" s="68">
        <v>268</v>
      </c>
      <c r="O13" s="68">
        <v>304</v>
      </c>
      <c r="P13" s="68">
        <v>339</v>
      </c>
      <c r="Q13" s="68">
        <v>361</v>
      </c>
      <c r="R13" s="42">
        <v>400</v>
      </c>
      <c r="S13" s="42">
        <v>377</v>
      </c>
      <c r="T13" s="42">
        <v>402</v>
      </c>
      <c r="U13" s="42">
        <v>448</v>
      </c>
      <c r="V13" s="42">
        <v>445</v>
      </c>
      <c r="W13" s="42">
        <v>149</v>
      </c>
      <c r="X13" s="42">
        <v>128</v>
      </c>
      <c r="Y13" s="42">
        <v>323</v>
      </c>
    </row>
    <row r="14" spans="1:25" x14ac:dyDescent="0.3">
      <c r="A14" s="72" t="s">
        <v>205</v>
      </c>
      <c r="B14" s="42">
        <v>1</v>
      </c>
      <c r="C14" s="42">
        <v>1</v>
      </c>
      <c r="D14" s="42">
        <v>1</v>
      </c>
      <c r="E14" s="42">
        <v>1</v>
      </c>
      <c r="F14" s="68">
        <v>1</v>
      </c>
      <c r="G14" s="68">
        <v>1</v>
      </c>
      <c r="H14" s="68">
        <v>1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>
        <v>1</v>
      </c>
      <c r="Y14" s="42">
        <v>3</v>
      </c>
    </row>
    <row r="15" spans="1:25" x14ac:dyDescent="0.3">
      <c r="A15" s="72" t="s">
        <v>206</v>
      </c>
      <c r="B15" s="42">
        <v>29</v>
      </c>
      <c r="C15" s="42">
        <v>33</v>
      </c>
      <c r="D15" s="42">
        <v>36</v>
      </c>
      <c r="E15" s="42">
        <v>37</v>
      </c>
      <c r="F15" s="68">
        <v>37</v>
      </c>
      <c r="G15" s="68">
        <v>35</v>
      </c>
      <c r="H15" s="68">
        <v>34</v>
      </c>
      <c r="I15" s="68">
        <v>35</v>
      </c>
      <c r="J15" s="68">
        <v>37</v>
      </c>
      <c r="K15" s="68">
        <v>39</v>
      </c>
      <c r="L15" s="68">
        <v>42</v>
      </c>
      <c r="M15" s="68">
        <v>43</v>
      </c>
      <c r="N15" s="68">
        <v>46</v>
      </c>
      <c r="O15" s="68">
        <v>50</v>
      </c>
      <c r="P15" s="68">
        <v>55</v>
      </c>
      <c r="Q15" s="68">
        <v>59</v>
      </c>
      <c r="R15" s="42">
        <v>67</v>
      </c>
      <c r="S15" s="42">
        <v>73</v>
      </c>
      <c r="T15" s="42">
        <v>83</v>
      </c>
      <c r="U15" s="42">
        <v>91</v>
      </c>
      <c r="V15" s="42">
        <v>98</v>
      </c>
      <c r="W15" s="42">
        <v>87</v>
      </c>
      <c r="X15" s="42">
        <v>87</v>
      </c>
      <c r="Y15" s="42">
        <v>100</v>
      </c>
    </row>
    <row r="16" spans="1:25" x14ac:dyDescent="0.3">
      <c r="A16" s="72" t="s">
        <v>207</v>
      </c>
      <c r="B16" s="42">
        <v>183</v>
      </c>
      <c r="C16" s="42">
        <v>195</v>
      </c>
      <c r="D16" s="42">
        <v>159</v>
      </c>
      <c r="E16" s="42">
        <v>122</v>
      </c>
      <c r="F16" s="68">
        <v>117</v>
      </c>
      <c r="G16" s="68">
        <v>125</v>
      </c>
      <c r="H16" s="68">
        <v>141</v>
      </c>
      <c r="I16" s="68">
        <v>149</v>
      </c>
      <c r="J16" s="68">
        <v>175</v>
      </c>
      <c r="K16" s="68">
        <v>192</v>
      </c>
      <c r="L16" s="68">
        <v>172</v>
      </c>
      <c r="M16" s="68">
        <v>195</v>
      </c>
      <c r="N16" s="68">
        <v>222</v>
      </c>
      <c r="O16" s="68">
        <v>253</v>
      </c>
      <c r="P16" s="68">
        <v>284</v>
      </c>
      <c r="Q16" s="68">
        <v>300</v>
      </c>
      <c r="R16" s="42">
        <v>332</v>
      </c>
      <c r="S16" s="42">
        <v>303</v>
      </c>
      <c r="T16" s="42">
        <v>318</v>
      </c>
      <c r="U16" s="42">
        <v>356</v>
      </c>
      <c r="V16" s="42">
        <v>345</v>
      </c>
      <c r="W16" s="42">
        <v>62</v>
      </c>
      <c r="X16" s="42">
        <v>40</v>
      </c>
      <c r="Y16" s="42">
        <v>220</v>
      </c>
    </row>
    <row r="17" spans="1:25" x14ac:dyDescent="0.3">
      <c r="A17" s="70" t="s">
        <v>108</v>
      </c>
      <c r="B17" s="42">
        <v>29</v>
      </c>
      <c r="C17" s="42">
        <v>31</v>
      </c>
      <c r="D17" s="42">
        <v>28</v>
      </c>
      <c r="E17" s="42">
        <v>27</v>
      </c>
      <c r="F17" s="68">
        <v>33</v>
      </c>
      <c r="G17" s="68">
        <v>40</v>
      </c>
      <c r="H17" s="68">
        <v>33</v>
      </c>
      <c r="I17" s="68">
        <v>31</v>
      </c>
      <c r="J17" s="68">
        <v>30</v>
      </c>
      <c r="K17" s="68">
        <v>44</v>
      </c>
      <c r="L17" s="68">
        <v>62</v>
      </c>
      <c r="M17" s="68">
        <v>104</v>
      </c>
      <c r="N17" s="68">
        <v>106</v>
      </c>
      <c r="O17" s="68">
        <v>119</v>
      </c>
      <c r="P17" s="68">
        <v>108</v>
      </c>
      <c r="Q17" s="68">
        <v>113</v>
      </c>
      <c r="R17" s="42">
        <v>98</v>
      </c>
      <c r="S17" s="42">
        <v>84</v>
      </c>
      <c r="T17" s="42">
        <v>93</v>
      </c>
      <c r="U17" s="42">
        <v>111</v>
      </c>
      <c r="V17" s="42">
        <v>106</v>
      </c>
      <c r="W17" s="42">
        <v>34</v>
      </c>
      <c r="X17" s="42">
        <v>35</v>
      </c>
      <c r="Y17" s="42">
        <v>159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6.7137809187279185E-2</v>
      </c>
      <c r="D19" s="89">
        <f t="shared" si="3"/>
        <v>-0.11754966887417218</v>
      </c>
      <c r="E19" s="89">
        <f t="shared" si="3"/>
        <v>-0.13508442776735463</v>
      </c>
      <c r="F19" s="89">
        <f t="shared" si="3"/>
        <v>-0.17136659436008672</v>
      </c>
      <c r="G19" s="89">
        <f t="shared" si="3"/>
        <v>0.28010471204188492</v>
      </c>
      <c r="H19" s="89">
        <f t="shared" si="3"/>
        <v>0.1165644171779141</v>
      </c>
      <c r="I19" s="89">
        <f t="shared" si="3"/>
        <v>2.93040293040292E-2</v>
      </c>
      <c r="J19" s="89">
        <f t="shared" si="3"/>
        <v>1.779359430605032E-3</v>
      </c>
      <c r="K19" s="89">
        <f t="shared" si="3"/>
        <v>6.5719360568383678E-2</v>
      </c>
      <c r="L19" s="89">
        <f t="shared" si="3"/>
        <v>-9.8333333333333384E-2</v>
      </c>
      <c r="M19" s="89">
        <f t="shared" si="3"/>
        <v>-1.1090573012939031E-2</v>
      </c>
      <c r="N19" s="89">
        <f t="shared" si="3"/>
        <v>8.2242990654205705E-2</v>
      </c>
      <c r="O19" s="89">
        <f t="shared" si="3"/>
        <v>0.11053540587219346</v>
      </c>
      <c r="P19" s="89">
        <f t="shared" si="3"/>
        <v>6.2208398133748011E-2</v>
      </c>
      <c r="Q19" s="89">
        <f t="shared" si="3"/>
        <v>4.0995607613469875E-2</v>
      </c>
      <c r="R19" s="89">
        <f t="shared" si="3"/>
        <v>4.0787623066104173E-2</v>
      </c>
      <c r="S19" s="89">
        <f t="shared" si="3"/>
        <v>-6.3513513513513531E-2</v>
      </c>
      <c r="T19" s="89">
        <f t="shared" si="3"/>
        <v>4.1847041847041799E-2</v>
      </c>
      <c r="U19" s="89">
        <f t="shared" si="3"/>
        <v>0.10249307479224368</v>
      </c>
      <c r="V19" s="89">
        <f t="shared" si="3"/>
        <v>1.8844221105527748E-2</v>
      </c>
      <c r="W19" s="89">
        <f t="shared" si="3"/>
        <v>-0.5992601726263872</v>
      </c>
      <c r="X19" s="89">
        <f t="shared" si="3"/>
        <v>-5.2307692307692277E-2</v>
      </c>
      <c r="Y19" s="89">
        <f t="shared" si="3"/>
        <v>1.3863636363636362</v>
      </c>
    </row>
    <row r="20" spans="1:25" x14ac:dyDescent="0.3">
      <c r="A20" s="73" t="s">
        <v>4</v>
      </c>
      <c r="B20" s="65" t="s">
        <v>3</v>
      </c>
      <c r="C20" s="89">
        <f t="shared" si="3"/>
        <v>6.7039106145251326E-2</v>
      </c>
      <c r="D20" s="89">
        <f t="shared" si="3"/>
        <v>-0.11867364746945896</v>
      </c>
      <c r="E20" s="89">
        <f t="shared" si="3"/>
        <v>-0.14059405940594061</v>
      </c>
      <c r="F20" s="89">
        <f t="shared" si="3"/>
        <v>-0.19585253456221197</v>
      </c>
      <c r="G20" s="89">
        <f t="shared" si="3"/>
        <v>0.28653295128939837</v>
      </c>
      <c r="H20" s="89">
        <f t="shared" si="3"/>
        <v>0.1425389755011135</v>
      </c>
      <c r="I20" s="89">
        <f t="shared" si="3"/>
        <v>3.5087719298245723E-2</v>
      </c>
      <c r="J20" s="89">
        <f t="shared" si="3"/>
        <v>3.7664783427495685E-3</v>
      </c>
      <c r="K20" s="89">
        <f t="shared" si="3"/>
        <v>4.3151969981238381E-2</v>
      </c>
      <c r="L20" s="89">
        <f t="shared" si="3"/>
        <v>-0.13848920863309355</v>
      </c>
      <c r="M20" s="89">
        <f t="shared" si="3"/>
        <v>-0.10020876826722336</v>
      </c>
      <c r="N20" s="89">
        <f t="shared" si="3"/>
        <v>9.7447795823665917E-2</v>
      </c>
      <c r="O20" s="89">
        <f t="shared" si="3"/>
        <v>0.10782241014799165</v>
      </c>
      <c r="P20" s="89">
        <f t="shared" si="3"/>
        <v>9.7328244274809128E-2</v>
      </c>
      <c r="Q20" s="89">
        <f t="shared" si="3"/>
        <v>4.0000000000000036E-2</v>
      </c>
      <c r="R20" s="89">
        <f t="shared" si="3"/>
        <v>7.3578595317725703E-2</v>
      </c>
      <c r="S20" s="89">
        <f t="shared" si="3"/>
        <v>-5.1401869158878455E-2</v>
      </c>
      <c r="T20" s="89">
        <f t="shared" si="3"/>
        <v>3.284072249589487E-2</v>
      </c>
      <c r="U20" s="89">
        <f t="shared" si="3"/>
        <v>8.9030206677265467E-2</v>
      </c>
      <c r="V20" s="89">
        <f t="shared" si="3"/>
        <v>2.9197080291970767E-2</v>
      </c>
      <c r="W20" s="89">
        <f t="shared" si="3"/>
        <v>-0.58723404255319145</v>
      </c>
      <c r="X20" s="89">
        <f t="shared" si="3"/>
        <v>-6.1855670103092786E-2</v>
      </c>
      <c r="Y20" s="89">
        <f t="shared" si="3"/>
        <v>1.1098901098901099</v>
      </c>
    </row>
    <row r="21" spans="1:25" x14ac:dyDescent="0.3">
      <c r="A21" s="74" t="s">
        <v>208</v>
      </c>
      <c r="B21" s="65" t="s">
        <v>3</v>
      </c>
      <c r="C21" s="89">
        <f>C10/B10-1</f>
        <v>6.5015479876161075E-2</v>
      </c>
      <c r="D21" s="89">
        <f t="shared" si="3"/>
        <v>-0.10174418604651159</v>
      </c>
      <c r="E21" s="89">
        <f t="shared" si="3"/>
        <v>-0.11326860841423947</v>
      </c>
      <c r="F21" s="89">
        <f t="shared" si="3"/>
        <v>-0.28832116788321172</v>
      </c>
      <c r="G21" s="89">
        <f t="shared" si="3"/>
        <v>0.47692307692307701</v>
      </c>
      <c r="H21" s="89">
        <f t="shared" si="3"/>
        <v>0.17013888888888884</v>
      </c>
      <c r="I21" s="89">
        <f t="shared" si="3"/>
        <v>2.3738872403560762E-2</v>
      </c>
      <c r="J21" s="89">
        <f t="shared" si="3"/>
        <v>-7.2463768115942018E-2</v>
      </c>
      <c r="K21" s="89">
        <f t="shared" si="3"/>
        <v>1.2499999999999956E-2</v>
      </c>
      <c r="L21" s="89">
        <f t="shared" si="3"/>
        <v>-0.1820987654320988</v>
      </c>
      <c r="M21" s="89">
        <f t="shared" si="3"/>
        <v>-0.27169811320754722</v>
      </c>
      <c r="N21" s="89">
        <f t="shared" si="3"/>
        <v>6.2176165803108807E-2</v>
      </c>
      <c r="O21" s="89">
        <f t="shared" si="3"/>
        <v>7.8048780487804947E-2</v>
      </c>
      <c r="P21" s="89">
        <f t="shared" si="3"/>
        <v>6.7873303167420795E-2</v>
      </c>
      <c r="Q21" s="89">
        <f t="shared" si="3"/>
        <v>8.4745762711864181E-3</v>
      </c>
      <c r="R21" s="89">
        <f t="shared" si="3"/>
        <v>1.6806722689075571E-2</v>
      </c>
      <c r="S21" s="89">
        <f t="shared" si="3"/>
        <v>-4.132231404958675E-2</v>
      </c>
      <c r="T21" s="89">
        <f t="shared" si="3"/>
        <v>-2.155172413793105E-2</v>
      </c>
      <c r="U21" s="89">
        <f t="shared" si="3"/>
        <v>4.4052863436123246E-2</v>
      </c>
      <c r="V21" s="89">
        <f t="shared" si="3"/>
        <v>9.704641350210963E-2</v>
      </c>
      <c r="W21" s="89">
        <f t="shared" si="3"/>
        <v>-0.4538461538461539</v>
      </c>
      <c r="X21" s="89">
        <f t="shared" si="3"/>
        <v>2.1126760563380254E-2</v>
      </c>
      <c r="Y21" s="89">
        <f t="shared" si="3"/>
        <v>0.74482758620689649</v>
      </c>
    </row>
    <row r="22" spans="1:25" x14ac:dyDescent="0.3">
      <c r="A22" s="74" t="s">
        <v>209</v>
      </c>
      <c r="B22" s="65" t="s">
        <v>3</v>
      </c>
      <c r="C22" s="89">
        <f>C13/B13-1</f>
        <v>7.0093457943925186E-2</v>
      </c>
      <c r="D22" s="89">
        <f t="shared" ref="D22:Y22" si="4">D13/C13-1</f>
        <v>-0.14410480349344978</v>
      </c>
      <c r="E22" s="89">
        <f t="shared" si="4"/>
        <v>-0.18367346938775508</v>
      </c>
      <c r="F22" s="89">
        <f t="shared" si="4"/>
        <v>-3.7499999999999978E-2</v>
      </c>
      <c r="G22" s="89">
        <f t="shared" si="4"/>
        <v>4.5454545454545414E-2</v>
      </c>
      <c r="H22" s="89">
        <f t="shared" si="4"/>
        <v>9.3167701863354102E-2</v>
      </c>
      <c r="I22" s="89">
        <f t="shared" si="4"/>
        <v>5.1136363636363535E-2</v>
      </c>
      <c r="J22" s="89">
        <f t="shared" si="4"/>
        <v>0.14594594594594601</v>
      </c>
      <c r="K22" s="89">
        <f t="shared" si="4"/>
        <v>9.4339622641509413E-2</v>
      </c>
      <c r="L22" s="89">
        <f t="shared" si="4"/>
        <v>-7.7586206896551713E-2</v>
      </c>
      <c r="M22" s="89">
        <f t="shared" si="4"/>
        <v>0.11214953271028039</v>
      </c>
      <c r="N22" s="89">
        <f t="shared" si="4"/>
        <v>0.12605042016806722</v>
      </c>
      <c r="O22" s="89">
        <f t="shared" si="4"/>
        <v>0.13432835820895517</v>
      </c>
      <c r="P22" s="89">
        <f t="shared" si="4"/>
        <v>0.11513157894736836</v>
      </c>
      <c r="Q22" s="89">
        <f t="shared" si="4"/>
        <v>6.4896755162241915E-2</v>
      </c>
      <c r="R22" s="89">
        <f t="shared" si="4"/>
        <v>0.10803324099723</v>
      </c>
      <c r="S22" s="89">
        <f t="shared" si="4"/>
        <v>-5.7499999999999996E-2</v>
      </c>
      <c r="T22" s="89">
        <f t="shared" si="4"/>
        <v>6.6312997347480085E-2</v>
      </c>
      <c r="U22" s="89">
        <f t="shared" si="4"/>
        <v>0.11442786069651745</v>
      </c>
      <c r="V22" s="89">
        <f t="shared" si="4"/>
        <v>-6.6964285714286031E-3</v>
      </c>
      <c r="W22" s="89">
        <f t="shared" si="4"/>
        <v>-0.66516853932584263</v>
      </c>
      <c r="X22" s="89">
        <f t="shared" si="4"/>
        <v>-0.14093959731543626</v>
      </c>
      <c r="Y22" s="89">
        <f t="shared" si="4"/>
        <v>1.5234375</v>
      </c>
    </row>
    <row r="23" spans="1:25" x14ac:dyDescent="0.3">
      <c r="A23" s="73" t="s">
        <v>109</v>
      </c>
      <c r="B23" s="65" t="s">
        <v>3</v>
      </c>
      <c r="C23" s="89">
        <f>C17/B17-1</f>
        <v>6.8965517241379226E-2</v>
      </c>
      <c r="D23" s="89">
        <f t="shared" ref="D23:Y23" si="5">D17/C17-1</f>
        <v>-9.6774193548387122E-2</v>
      </c>
      <c r="E23" s="89">
        <f t="shared" si="5"/>
        <v>-3.5714285714285698E-2</v>
      </c>
      <c r="F23" s="89">
        <f t="shared" si="5"/>
        <v>0.22222222222222232</v>
      </c>
      <c r="G23" s="89">
        <f t="shared" si="5"/>
        <v>0.21212121212121215</v>
      </c>
      <c r="H23" s="89">
        <f t="shared" si="5"/>
        <v>-0.17500000000000004</v>
      </c>
      <c r="I23" s="89">
        <f t="shared" si="5"/>
        <v>-6.0606060606060552E-2</v>
      </c>
      <c r="J23" s="89">
        <f t="shared" si="5"/>
        <v>-3.2258064516129004E-2</v>
      </c>
      <c r="K23" s="89">
        <f t="shared" si="5"/>
        <v>0.46666666666666656</v>
      </c>
      <c r="L23" s="89">
        <f t="shared" si="5"/>
        <v>0.40909090909090917</v>
      </c>
      <c r="M23" s="89">
        <f t="shared" si="5"/>
        <v>0.67741935483870974</v>
      </c>
      <c r="N23" s="89">
        <f t="shared" si="5"/>
        <v>1.9230769230769162E-2</v>
      </c>
      <c r="O23" s="89">
        <f t="shared" si="5"/>
        <v>0.12264150943396235</v>
      </c>
      <c r="P23" s="89">
        <f t="shared" si="5"/>
        <v>-9.2436974789915971E-2</v>
      </c>
      <c r="Q23" s="89">
        <f t="shared" si="5"/>
        <v>4.629629629629628E-2</v>
      </c>
      <c r="R23" s="89">
        <f t="shared" si="5"/>
        <v>-0.13274336283185839</v>
      </c>
      <c r="S23" s="89">
        <f t="shared" si="5"/>
        <v>-0.1428571428571429</v>
      </c>
      <c r="T23" s="89">
        <f t="shared" si="5"/>
        <v>0.10714285714285721</v>
      </c>
      <c r="U23" s="89">
        <f t="shared" si="5"/>
        <v>0.19354838709677424</v>
      </c>
      <c r="V23" s="89">
        <f t="shared" si="5"/>
        <v>-4.5045045045045029E-2</v>
      </c>
      <c r="W23" s="89">
        <f t="shared" si="5"/>
        <v>-0.679245283018868</v>
      </c>
      <c r="X23" s="89">
        <f t="shared" si="5"/>
        <v>2.9411764705882248E-2</v>
      </c>
      <c r="Y23" s="89">
        <f t="shared" si="5"/>
        <v>3.5428571428571427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0.13971858800296222</v>
      </c>
      <c r="C25" s="89">
        <f t="shared" si="6"/>
        <v>0.12783068783068782</v>
      </c>
      <c r="D25" s="89">
        <f t="shared" si="6"/>
        <v>0.12130177514792899</v>
      </c>
      <c r="E25" s="89">
        <f t="shared" si="6"/>
        <v>0.11943005181347151</v>
      </c>
      <c r="F25" s="89">
        <f t="shared" si="6"/>
        <v>9.3996062992125984E-2</v>
      </c>
      <c r="G25" s="89">
        <f t="shared" si="6"/>
        <v>0.10591293047433398</v>
      </c>
      <c r="H25" s="89">
        <f t="shared" si="6"/>
        <v>9.8877218399130745E-2</v>
      </c>
      <c r="I25" s="89">
        <f t="shared" si="6"/>
        <v>8.9121471614335548E-2</v>
      </c>
      <c r="J25" s="89">
        <f t="shared" si="6"/>
        <v>7.3546701502286094E-2</v>
      </c>
      <c r="K25" s="89">
        <f t="shared" si="6"/>
        <v>6.8949666743277405E-2</v>
      </c>
      <c r="L25" s="89">
        <f t="shared" si="6"/>
        <v>7.9093567251461994E-2</v>
      </c>
      <c r="M25" s="89">
        <f t="shared" si="6"/>
        <v>6.6344246031746032E-2</v>
      </c>
      <c r="N25" s="89">
        <f t="shared" si="6"/>
        <v>5.7842157842157842E-2</v>
      </c>
      <c r="O25" s="89">
        <f t="shared" si="6"/>
        <v>6.1838815156760915E-2</v>
      </c>
      <c r="P25" s="89">
        <f t="shared" si="6"/>
        <v>6.7610374183330033E-2</v>
      </c>
      <c r="Q25" s="89">
        <f t="shared" si="6"/>
        <v>7.6756990175968903E-2</v>
      </c>
      <c r="R25" s="89">
        <f t="shared" si="6"/>
        <v>8.9027911453320507E-2</v>
      </c>
      <c r="S25" s="89">
        <f t="shared" si="6"/>
        <v>9.5665378244064056E-2</v>
      </c>
      <c r="T25" s="89">
        <f t="shared" si="6"/>
        <v>9.3402328589909447E-2</v>
      </c>
      <c r="U25" s="89">
        <f t="shared" si="6"/>
        <v>9.7334311567620443E-2</v>
      </c>
      <c r="V25" s="89">
        <f t="shared" si="6"/>
        <v>0.10059538576035723</v>
      </c>
      <c r="W25" s="89">
        <f t="shared" ref="W25:X25" si="7">W8/W5</f>
        <v>5.1809341622827992E-2</v>
      </c>
      <c r="X25" s="89">
        <f t="shared" si="7"/>
        <v>4.0088507093583234E-2</v>
      </c>
      <c r="Y25" s="89">
        <f t="shared" ref="Y25" si="8">Y8/Y5</f>
        <v>7.8693790149892931E-2</v>
      </c>
    </row>
    <row r="26" spans="1:25" x14ac:dyDescent="0.3">
      <c r="A26" s="75" t="s">
        <v>211</v>
      </c>
      <c r="B26" s="89">
        <f t="shared" ref="B26:V26" si="9">B8/B7</f>
        <v>0.38927097661623111</v>
      </c>
      <c r="C26" s="89">
        <f t="shared" si="9"/>
        <v>0.37492240844196151</v>
      </c>
      <c r="D26" s="89">
        <f t="shared" si="9"/>
        <v>0.37801418439716311</v>
      </c>
      <c r="E26" s="89">
        <f t="shared" si="9"/>
        <v>0.3511043412033511</v>
      </c>
      <c r="F26" s="89">
        <f t="shared" si="9"/>
        <v>0.31727574750830567</v>
      </c>
      <c r="G26" s="89">
        <f t="shared" si="9"/>
        <v>0.34388185654008441</v>
      </c>
      <c r="H26" s="89">
        <f t="shared" si="9"/>
        <v>0.34318038969201758</v>
      </c>
      <c r="I26" s="89">
        <f t="shared" si="9"/>
        <v>0.30828304991771804</v>
      </c>
      <c r="J26" s="89">
        <f t="shared" si="9"/>
        <v>0.26456766917293234</v>
      </c>
      <c r="K26" s="89">
        <f t="shared" si="9"/>
        <v>0.27235587834770769</v>
      </c>
      <c r="L26" s="89">
        <f t="shared" si="9"/>
        <v>0.22721545569088619</v>
      </c>
      <c r="M26" s="89">
        <f t="shared" si="9"/>
        <v>0.22061855670103092</v>
      </c>
      <c r="N26" s="89">
        <f t="shared" si="9"/>
        <v>0.21146822498173851</v>
      </c>
      <c r="O26" s="89">
        <f t="shared" si="9"/>
        <v>0.23079684134960518</v>
      </c>
      <c r="P26" s="89">
        <f t="shared" si="9"/>
        <v>0.24845398326664242</v>
      </c>
      <c r="Q26" s="89">
        <f t="shared" si="9"/>
        <v>0.25114800423878486</v>
      </c>
      <c r="R26" s="89">
        <f t="shared" si="9"/>
        <v>0.26203966005665724</v>
      </c>
      <c r="S26" s="89">
        <f t="shared" si="9"/>
        <v>0.26531393568147016</v>
      </c>
      <c r="T26" s="89">
        <f t="shared" si="9"/>
        <v>0.27286470143613001</v>
      </c>
      <c r="U26" s="89">
        <f t="shared" si="9"/>
        <v>0.30463069269039417</v>
      </c>
      <c r="V26" s="89">
        <f t="shared" si="9"/>
        <v>0.3046581517655898</v>
      </c>
      <c r="W26" s="89">
        <f t="shared" ref="W26:X26" si="10">W8/W7</f>
        <v>0.17213983050847459</v>
      </c>
      <c r="X26" s="89">
        <f t="shared" si="10"/>
        <v>0.13942960615663197</v>
      </c>
      <c r="Y26" s="89">
        <f t="shared" ref="Y26" si="11">Y8/Y7</f>
        <v>0.26054590570719605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5.1236749116607777E-2</v>
      </c>
      <c r="C28" s="89">
        <f t="shared" ref="C28:V28" si="12">C15/C8</f>
        <v>5.4635761589403975E-2</v>
      </c>
      <c r="D28" s="89">
        <f t="shared" si="12"/>
        <v>6.7542213883677302E-2</v>
      </c>
      <c r="E28" s="89">
        <f t="shared" si="12"/>
        <v>8.0260303687635579E-2</v>
      </c>
      <c r="F28" s="89">
        <f t="shared" si="12"/>
        <v>9.6858638743455502E-2</v>
      </c>
      <c r="G28" s="89">
        <f t="shared" si="12"/>
        <v>7.1574642126789365E-2</v>
      </c>
      <c r="H28" s="89">
        <f t="shared" si="12"/>
        <v>6.2271062271062272E-2</v>
      </c>
      <c r="I28" s="89">
        <f t="shared" si="12"/>
        <v>6.2277580071174378E-2</v>
      </c>
      <c r="J28" s="89">
        <f t="shared" si="12"/>
        <v>6.5719360568383664E-2</v>
      </c>
      <c r="K28" s="89">
        <f t="shared" si="12"/>
        <v>6.5000000000000002E-2</v>
      </c>
      <c r="L28" s="89">
        <f t="shared" si="12"/>
        <v>7.763401109057301E-2</v>
      </c>
      <c r="M28" s="89">
        <f t="shared" si="12"/>
        <v>8.0373831775700941E-2</v>
      </c>
      <c r="N28" s="89">
        <f t="shared" si="12"/>
        <v>7.9447322970639028E-2</v>
      </c>
      <c r="O28" s="89">
        <f t="shared" si="12"/>
        <v>7.7760497667185069E-2</v>
      </c>
      <c r="P28" s="89">
        <f t="shared" si="12"/>
        <v>8.0527086383601759E-2</v>
      </c>
      <c r="Q28" s="89">
        <f t="shared" si="12"/>
        <v>8.2981715893108293E-2</v>
      </c>
      <c r="R28" s="89">
        <f t="shared" si="12"/>
        <v>9.0540540540540546E-2</v>
      </c>
      <c r="S28" s="89">
        <f t="shared" si="12"/>
        <v>0.10533910533910534</v>
      </c>
      <c r="T28" s="89">
        <f t="shared" si="12"/>
        <v>0.1149584487534626</v>
      </c>
      <c r="U28" s="89">
        <f t="shared" si="12"/>
        <v>0.114321608040201</v>
      </c>
      <c r="V28" s="89">
        <f t="shared" si="12"/>
        <v>0.12083847102342787</v>
      </c>
      <c r="W28" s="89">
        <f t="shared" ref="W28:X28" si="13">W15/W8</f>
        <v>0.26769230769230767</v>
      </c>
      <c r="X28" s="89">
        <f t="shared" si="13"/>
        <v>0.28246753246753248</v>
      </c>
      <c r="Y28" s="89">
        <f t="shared" ref="Y28" si="14">Y15/Y8</f>
        <v>0.1360544217687075</v>
      </c>
    </row>
    <row r="29" spans="1:25" x14ac:dyDescent="0.3">
      <c r="A29" s="75" t="s">
        <v>213</v>
      </c>
      <c r="B29" s="89">
        <f>B10/B8</f>
        <v>0.57067137809187274</v>
      </c>
      <c r="C29" s="89">
        <f t="shared" ref="C29:V29" si="15">C10/C8</f>
        <v>0.56953642384105962</v>
      </c>
      <c r="D29" s="89">
        <f t="shared" si="15"/>
        <v>0.57973733583489684</v>
      </c>
      <c r="E29" s="89">
        <f t="shared" si="15"/>
        <v>0.59436008676789587</v>
      </c>
      <c r="F29" s="89">
        <f t="shared" si="15"/>
        <v>0.51047120418848169</v>
      </c>
      <c r="G29" s="89">
        <f t="shared" si="15"/>
        <v>0.58895705521472397</v>
      </c>
      <c r="H29" s="89">
        <f t="shared" si="15"/>
        <v>0.61721611721611724</v>
      </c>
      <c r="I29" s="89">
        <f t="shared" si="15"/>
        <v>0.61387900355871883</v>
      </c>
      <c r="J29" s="89">
        <f t="shared" si="15"/>
        <v>0.56838365896980458</v>
      </c>
      <c r="K29" s="89">
        <f t="shared" si="15"/>
        <v>0.54</v>
      </c>
      <c r="L29" s="89">
        <f t="shared" si="15"/>
        <v>0.4898336414048059</v>
      </c>
      <c r="M29" s="89">
        <f t="shared" si="15"/>
        <v>0.36074766355140186</v>
      </c>
      <c r="N29" s="89">
        <f t="shared" si="15"/>
        <v>0.3540587219343696</v>
      </c>
      <c r="O29" s="89">
        <f t="shared" si="15"/>
        <v>0.34370139968895802</v>
      </c>
      <c r="P29" s="89">
        <f t="shared" si="15"/>
        <v>0.34553440702781846</v>
      </c>
      <c r="Q29" s="89">
        <f t="shared" si="15"/>
        <v>0.33473980309423346</v>
      </c>
      <c r="R29" s="89">
        <f t="shared" si="15"/>
        <v>0.32702702702702702</v>
      </c>
      <c r="S29" s="89">
        <f t="shared" si="15"/>
        <v>0.33477633477633478</v>
      </c>
      <c r="T29" s="89">
        <f t="shared" si="15"/>
        <v>0.31440443213296398</v>
      </c>
      <c r="U29" s="89">
        <f t="shared" si="15"/>
        <v>0.29773869346733667</v>
      </c>
      <c r="V29" s="89">
        <f t="shared" si="15"/>
        <v>0.32059186189889027</v>
      </c>
      <c r="W29" s="89">
        <f t="shared" ref="W29:X29" si="16">W10/W8</f>
        <v>0.43692307692307691</v>
      </c>
      <c r="X29" s="89">
        <f t="shared" si="16"/>
        <v>0.4707792207792208</v>
      </c>
      <c r="Y29" s="89">
        <f t="shared" ref="Y29" si="17">Y10/Y8</f>
        <v>0.34421768707482991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4009</v>
      </c>
      <c r="C32" s="42">
        <v>5108</v>
      </c>
      <c r="D32" s="42">
        <v>5249</v>
      </c>
      <c r="E32" s="42">
        <v>4712</v>
      </c>
      <c r="F32" s="42">
        <v>5512</v>
      </c>
      <c r="G32" s="42">
        <v>6809</v>
      </c>
      <c r="H32" s="42">
        <v>6767</v>
      </c>
      <c r="I32" s="42">
        <v>8652</v>
      </c>
      <c r="J32" s="42">
        <v>10212</v>
      </c>
      <c r="K32" s="42">
        <v>11268</v>
      </c>
      <c r="L32" s="42">
        <v>7178</v>
      </c>
      <c r="M32" s="42">
        <v>9747</v>
      </c>
      <c r="N32" s="42">
        <v>11198</v>
      </c>
      <c r="O32" s="42">
        <v>10589</v>
      </c>
      <c r="P32" s="42">
        <v>10079</v>
      </c>
      <c r="Q32" s="42">
        <v>9896</v>
      </c>
      <c r="R32" s="42">
        <v>8859</v>
      </c>
      <c r="S32" s="42">
        <v>8418</v>
      </c>
      <c r="T32" s="42">
        <v>9516</v>
      </c>
      <c r="U32" s="42">
        <v>10328</v>
      </c>
      <c r="V32" s="42">
        <v>9686</v>
      </c>
      <c r="W32" s="42">
        <v>12226</v>
      </c>
      <c r="X32" s="42">
        <v>16860</v>
      </c>
      <c r="Y32" s="42">
        <v>16243</v>
      </c>
    </row>
    <row r="33" spans="1:25" x14ac:dyDescent="0.3">
      <c r="A33" s="16" t="s">
        <v>116</v>
      </c>
      <c r="B33" s="42">
        <v>3200</v>
      </c>
      <c r="C33" s="42">
        <v>4223</v>
      </c>
      <c r="D33" s="42">
        <v>4442</v>
      </c>
      <c r="E33" s="42">
        <v>4040</v>
      </c>
      <c r="F33" s="68">
        <v>4636</v>
      </c>
      <c r="G33" s="68">
        <v>5957</v>
      </c>
      <c r="H33" s="68">
        <v>5904</v>
      </c>
      <c r="I33" s="68">
        <v>7519</v>
      </c>
      <c r="J33" s="68">
        <v>9074</v>
      </c>
      <c r="K33" s="68">
        <v>9971</v>
      </c>
      <c r="L33" s="68">
        <v>5902</v>
      </c>
      <c r="M33" s="68">
        <v>8255</v>
      </c>
      <c r="N33" s="68">
        <v>9544</v>
      </c>
      <c r="O33" s="68">
        <v>8727</v>
      </c>
      <c r="P33" s="68">
        <v>8522</v>
      </c>
      <c r="Q33" s="68">
        <v>8388</v>
      </c>
      <c r="R33" s="42">
        <v>7358</v>
      </c>
      <c r="S33" s="42">
        <v>6821</v>
      </c>
      <c r="T33" s="42">
        <v>7751</v>
      </c>
      <c r="U33" s="42">
        <v>8518</v>
      </c>
      <c r="V33" s="42">
        <v>7832</v>
      </c>
      <c r="W33" s="42">
        <v>11370</v>
      </c>
      <c r="X33" s="42">
        <v>15744</v>
      </c>
      <c r="Y33" s="42">
        <v>14620</v>
      </c>
    </row>
    <row r="34" spans="1:25" x14ac:dyDescent="0.3">
      <c r="A34" s="16" t="s">
        <v>117</v>
      </c>
      <c r="B34" s="42">
        <v>809</v>
      </c>
      <c r="C34" s="42">
        <v>885</v>
      </c>
      <c r="D34" s="42">
        <v>807</v>
      </c>
      <c r="E34" s="42">
        <v>672</v>
      </c>
      <c r="F34" s="68">
        <v>876</v>
      </c>
      <c r="G34" s="68">
        <v>853</v>
      </c>
      <c r="H34" s="68">
        <v>863</v>
      </c>
      <c r="I34" s="68">
        <v>1132</v>
      </c>
      <c r="J34" s="68">
        <v>1138</v>
      </c>
      <c r="K34" s="68">
        <v>1297</v>
      </c>
      <c r="L34" s="68">
        <v>1276</v>
      </c>
      <c r="M34" s="68">
        <v>1492</v>
      </c>
      <c r="N34" s="68">
        <v>1654</v>
      </c>
      <c r="O34" s="68">
        <v>1862</v>
      </c>
      <c r="P34" s="68">
        <v>1557</v>
      </c>
      <c r="Q34" s="42">
        <v>1508</v>
      </c>
      <c r="R34" s="42">
        <v>1501</v>
      </c>
      <c r="S34" s="42">
        <v>1596</v>
      </c>
      <c r="T34" s="42">
        <v>1765</v>
      </c>
      <c r="U34" s="42">
        <v>1810</v>
      </c>
      <c r="V34" s="42">
        <v>1854</v>
      </c>
      <c r="W34" s="42">
        <v>856</v>
      </c>
      <c r="X34" s="42">
        <v>1116</v>
      </c>
      <c r="Y34" s="42">
        <v>1623</v>
      </c>
    </row>
    <row r="35" spans="1:25" x14ac:dyDescent="0.3">
      <c r="A35" s="76" t="s">
        <v>2</v>
      </c>
      <c r="B35" s="3">
        <f>B36+B44</f>
        <v>469</v>
      </c>
      <c r="C35" s="3">
        <f t="shared" ref="C35:V35" si="18">C36+C44</f>
        <v>476</v>
      </c>
      <c r="D35" s="3">
        <f t="shared" si="18"/>
        <v>428</v>
      </c>
      <c r="E35" s="3">
        <f t="shared" si="18"/>
        <v>366</v>
      </c>
      <c r="F35" s="3">
        <f t="shared" si="18"/>
        <v>448</v>
      </c>
      <c r="G35" s="3">
        <f t="shared" si="18"/>
        <v>409</v>
      </c>
      <c r="H35" s="3">
        <f t="shared" si="18"/>
        <v>395</v>
      </c>
      <c r="I35" s="3">
        <f t="shared" si="18"/>
        <v>415</v>
      </c>
      <c r="J35" s="3">
        <f t="shared" si="18"/>
        <v>476</v>
      </c>
      <c r="K35" s="3">
        <f t="shared" si="18"/>
        <v>591</v>
      </c>
      <c r="L35" s="3">
        <f t="shared" si="18"/>
        <v>654</v>
      </c>
      <c r="M35" s="3">
        <f t="shared" si="18"/>
        <v>771</v>
      </c>
      <c r="N35" s="3">
        <f t="shared" si="18"/>
        <v>885</v>
      </c>
      <c r="O35" s="3">
        <f t="shared" si="18"/>
        <v>1001</v>
      </c>
      <c r="P35" s="3">
        <f t="shared" si="18"/>
        <v>947</v>
      </c>
      <c r="Q35" s="3">
        <f t="shared" si="18"/>
        <v>931</v>
      </c>
      <c r="R35" s="3">
        <f t="shared" si="18"/>
        <v>912</v>
      </c>
      <c r="S35" s="3">
        <f t="shared" si="18"/>
        <v>957</v>
      </c>
      <c r="T35" s="3">
        <f t="shared" si="18"/>
        <v>1010</v>
      </c>
      <c r="U35" s="3">
        <f t="shared" si="18"/>
        <v>1077</v>
      </c>
      <c r="V35" s="3">
        <f t="shared" si="18"/>
        <v>1124</v>
      </c>
      <c r="W35" s="3">
        <f t="shared" ref="W35:X35" si="19">W36+W44</f>
        <v>194</v>
      </c>
      <c r="X35" s="3">
        <f t="shared" si="19"/>
        <v>251</v>
      </c>
      <c r="Y35" s="3">
        <f t="shared" ref="Y35" si="20">Y36+Y44</f>
        <v>653</v>
      </c>
    </row>
    <row r="36" spans="1:25" x14ac:dyDescent="0.3">
      <c r="A36" s="77" t="s">
        <v>107</v>
      </c>
      <c r="B36" s="42">
        <v>328</v>
      </c>
      <c r="C36" s="42">
        <v>327</v>
      </c>
      <c r="D36" s="42">
        <v>277</v>
      </c>
      <c r="E36" s="42">
        <v>237</v>
      </c>
      <c r="F36" s="68">
        <v>289</v>
      </c>
      <c r="G36" s="68">
        <v>324</v>
      </c>
      <c r="H36" s="68">
        <v>308</v>
      </c>
      <c r="I36" s="68">
        <v>314</v>
      </c>
      <c r="J36" s="68">
        <v>361</v>
      </c>
      <c r="K36" s="68">
        <v>454</v>
      </c>
      <c r="L36" s="68">
        <v>540</v>
      </c>
      <c r="M36" s="68">
        <v>589</v>
      </c>
      <c r="N36" s="68">
        <v>613</v>
      </c>
      <c r="O36" s="68">
        <v>598</v>
      </c>
      <c r="P36" s="68">
        <v>580</v>
      </c>
      <c r="Q36" s="68">
        <v>588</v>
      </c>
      <c r="R36" s="42">
        <v>623</v>
      </c>
      <c r="S36" s="42">
        <v>681</v>
      </c>
      <c r="T36" s="42">
        <v>756</v>
      </c>
      <c r="U36" s="42">
        <v>884</v>
      </c>
      <c r="V36" s="42">
        <v>878</v>
      </c>
      <c r="W36" s="42">
        <v>162</v>
      </c>
      <c r="X36" s="42">
        <v>249</v>
      </c>
      <c r="Y36" s="42">
        <v>644</v>
      </c>
    </row>
    <row r="37" spans="1:25" x14ac:dyDescent="0.3">
      <c r="A37" s="78" t="s">
        <v>201</v>
      </c>
      <c r="B37" s="42">
        <v>105</v>
      </c>
      <c r="C37" s="42">
        <v>106</v>
      </c>
      <c r="D37" s="42">
        <v>91</v>
      </c>
      <c r="E37" s="42">
        <v>73</v>
      </c>
      <c r="F37" s="68">
        <v>90</v>
      </c>
      <c r="G37" s="68">
        <v>100</v>
      </c>
      <c r="H37" s="68">
        <v>98</v>
      </c>
      <c r="I37" s="68">
        <v>96</v>
      </c>
      <c r="J37" s="68">
        <v>93</v>
      </c>
      <c r="K37" s="68">
        <v>114</v>
      </c>
      <c r="L37" s="68">
        <v>132</v>
      </c>
      <c r="M37" s="68">
        <v>127</v>
      </c>
      <c r="N37" s="68">
        <v>111</v>
      </c>
      <c r="O37" s="68">
        <v>92</v>
      </c>
      <c r="P37" s="68">
        <v>85</v>
      </c>
      <c r="Q37" s="68">
        <v>85</v>
      </c>
      <c r="R37" s="42">
        <v>82</v>
      </c>
      <c r="S37" s="42">
        <v>94</v>
      </c>
      <c r="T37" s="42">
        <v>109</v>
      </c>
      <c r="U37" s="42">
        <v>122</v>
      </c>
      <c r="V37" s="42">
        <v>118</v>
      </c>
      <c r="W37" s="42">
        <v>24</v>
      </c>
      <c r="X37" s="42">
        <v>32</v>
      </c>
      <c r="Y37" s="42">
        <v>67</v>
      </c>
    </row>
    <row r="38" spans="1:25" x14ac:dyDescent="0.3">
      <c r="A38" s="79" t="s">
        <v>202</v>
      </c>
      <c r="B38" s="42">
        <v>2</v>
      </c>
      <c r="C38" s="42">
        <v>2</v>
      </c>
      <c r="D38" s="42">
        <v>2</v>
      </c>
      <c r="E38" s="42">
        <v>2</v>
      </c>
      <c r="F38" s="68">
        <v>2</v>
      </c>
      <c r="G38" s="68">
        <v>3</v>
      </c>
      <c r="H38" s="68">
        <v>3</v>
      </c>
      <c r="I38" s="68">
        <v>2</v>
      </c>
      <c r="J38" s="68">
        <v>2</v>
      </c>
      <c r="K38" s="68">
        <v>2</v>
      </c>
      <c r="L38" s="68">
        <v>2</v>
      </c>
      <c r="M38" s="68">
        <v>2</v>
      </c>
      <c r="N38" s="68">
        <v>2</v>
      </c>
      <c r="O38" s="68">
        <v>2</v>
      </c>
      <c r="P38" s="68">
        <v>2</v>
      </c>
      <c r="Q38" s="68">
        <v>2</v>
      </c>
      <c r="R38" s="42">
        <v>2</v>
      </c>
      <c r="S38" s="42">
        <v>3</v>
      </c>
      <c r="T38" s="42">
        <v>3</v>
      </c>
      <c r="U38" s="42">
        <v>3</v>
      </c>
      <c r="V38" s="42">
        <v>3</v>
      </c>
      <c r="W38" s="42">
        <v>3</v>
      </c>
      <c r="X38" s="42">
        <v>3</v>
      </c>
      <c r="Y38" s="42">
        <v>3</v>
      </c>
    </row>
    <row r="39" spans="1:25" x14ac:dyDescent="0.3">
      <c r="A39" s="79" t="s">
        <v>203</v>
      </c>
      <c r="B39" s="42">
        <v>104</v>
      </c>
      <c r="C39" s="42">
        <v>104</v>
      </c>
      <c r="D39" s="42">
        <v>89</v>
      </c>
      <c r="E39" s="42">
        <v>71</v>
      </c>
      <c r="F39" s="68">
        <v>87</v>
      </c>
      <c r="G39" s="68">
        <v>97</v>
      </c>
      <c r="H39" s="68">
        <v>95</v>
      </c>
      <c r="I39" s="68">
        <v>94</v>
      </c>
      <c r="J39" s="68">
        <v>91</v>
      </c>
      <c r="K39" s="68">
        <v>112</v>
      </c>
      <c r="L39" s="68">
        <v>130</v>
      </c>
      <c r="M39" s="68">
        <v>125</v>
      </c>
      <c r="N39" s="68">
        <v>108</v>
      </c>
      <c r="O39" s="68">
        <v>90</v>
      </c>
      <c r="P39" s="68">
        <v>83</v>
      </c>
      <c r="Q39" s="68">
        <v>83</v>
      </c>
      <c r="R39" s="42">
        <v>80</v>
      </c>
      <c r="S39" s="42">
        <v>91</v>
      </c>
      <c r="T39" s="42">
        <v>107</v>
      </c>
      <c r="U39" s="42">
        <v>119</v>
      </c>
      <c r="V39" s="42">
        <v>115</v>
      </c>
      <c r="W39" s="42">
        <v>21</v>
      </c>
      <c r="X39" s="42">
        <v>29</v>
      </c>
      <c r="Y39" s="42">
        <v>64</v>
      </c>
    </row>
    <row r="40" spans="1:25" x14ac:dyDescent="0.3">
      <c r="A40" s="78" t="s">
        <v>204</v>
      </c>
      <c r="B40" s="42">
        <v>223</v>
      </c>
      <c r="C40" s="42">
        <v>221</v>
      </c>
      <c r="D40" s="42">
        <v>186</v>
      </c>
      <c r="E40" s="42">
        <v>164</v>
      </c>
      <c r="F40" s="68">
        <v>200</v>
      </c>
      <c r="G40" s="68">
        <v>225</v>
      </c>
      <c r="H40" s="68">
        <v>210</v>
      </c>
      <c r="I40" s="68">
        <v>218</v>
      </c>
      <c r="J40" s="68">
        <v>268</v>
      </c>
      <c r="K40" s="68">
        <v>341</v>
      </c>
      <c r="L40" s="68">
        <v>409</v>
      </c>
      <c r="M40" s="68">
        <v>462</v>
      </c>
      <c r="N40" s="68">
        <v>502</v>
      </c>
      <c r="O40" s="68">
        <v>506</v>
      </c>
      <c r="P40" s="68">
        <v>495</v>
      </c>
      <c r="Q40" s="68">
        <v>503</v>
      </c>
      <c r="R40" s="42">
        <v>541</v>
      </c>
      <c r="S40" s="42">
        <v>587</v>
      </c>
      <c r="T40" s="42">
        <v>647</v>
      </c>
      <c r="U40" s="42">
        <v>762</v>
      </c>
      <c r="V40" s="42">
        <v>760</v>
      </c>
      <c r="W40" s="42">
        <v>138</v>
      </c>
      <c r="X40" s="42">
        <v>217</v>
      </c>
      <c r="Y40" s="42">
        <v>578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2</v>
      </c>
      <c r="S41" s="42">
        <v>2</v>
      </c>
      <c r="T41" s="42">
        <v>3</v>
      </c>
      <c r="U41" s="42">
        <v>3</v>
      </c>
      <c r="V41" s="42">
        <v>3</v>
      </c>
      <c r="W41" s="42">
        <v>1</v>
      </c>
      <c r="X41" s="42">
        <v>1</v>
      </c>
      <c r="Y41" s="42">
        <v>2</v>
      </c>
    </row>
    <row r="42" spans="1:25" x14ac:dyDescent="0.3">
      <c r="A42" s="79" t="s">
        <v>206</v>
      </c>
      <c r="B42" s="42">
        <v>9</v>
      </c>
      <c r="C42" s="42">
        <v>11</v>
      </c>
      <c r="D42" s="42">
        <v>14</v>
      </c>
      <c r="E42" s="42">
        <v>16</v>
      </c>
      <c r="F42" s="68">
        <v>21</v>
      </c>
      <c r="G42" s="68">
        <v>27</v>
      </c>
      <c r="H42" s="68">
        <v>32</v>
      </c>
      <c r="I42" s="68">
        <v>41</v>
      </c>
      <c r="J42" s="68">
        <v>53</v>
      </c>
      <c r="K42" s="68">
        <v>65</v>
      </c>
      <c r="L42" s="68">
        <v>75</v>
      </c>
      <c r="M42" s="68">
        <v>81</v>
      </c>
      <c r="N42" s="68">
        <v>86</v>
      </c>
      <c r="O42" s="68">
        <v>98</v>
      </c>
      <c r="P42" s="68">
        <v>106</v>
      </c>
      <c r="Q42" s="68">
        <v>112</v>
      </c>
      <c r="R42" s="42">
        <v>124</v>
      </c>
      <c r="S42" s="42">
        <v>123</v>
      </c>
      <c r="T42" s="42">
        <v>117</v>
      </c>
      <c r="U42" s="42">
        <v>111</v>
      </c>
      <c r="V42" s="42">
        <v>97</v>
      </c>
      <c r="W42" s="42">
        <v>22</v>
      </c>
      <c r="X42" s="42">
        <v>15</v>
      </c>
      <c r="Y42" s="42">
        <v>18</v>
      </c>
    </row>
    <row r="43" spans="1:25" x14ac:dyDescent="0.3">
      <c r="A43" s="79" t="s">
        <v>207</v>
      </c>
      <c r="B43" s="42">
        <v>213</v>
      </c>
      <c r="C43" s="42">
        <v>210</v>
      </c>
      <c r="D43" s="42">
        <v>172</v>
      </c>
      <c r="E43" s="42">
        <v>147</v>
      </c>
      <c r="F43" s="68">
        <v>178</v>
      </c>
      <c r="G43" s="68">
        <v>197</v>
      </c>
      <c r="H43" s="68">
        <v>177</v>
      </c>
      <c r="I43" s="68">
        <v>176</v>
      </c>
      <c r="J43" s="68">
        <v>214</v>
      </c>
      <c r="K43" s="68">
        <v>275</v>
      </c>
      <c r="L43" s="68">
        <v>333</v>
      </c>
      <c r="M43" s="68">
        <v>380</v>
      </c>
      <c r="N43" s="68">
        <v>415</v>
      </c>
      <c r="O43" s="68">
        <v>408</v>
      </c>
      <c r="P43" s="68">
        <v>388</v>
      </c>
      <c r="Q43" s="68">
        <v>389</v>
      </c>
      <c r="R43" s="42">
        <v>415</v>
      </c>
      <c r="S43" s="42">
        <v>461</v>
      </c>
      <c r="T43" s="42">
        <v>527</v>
      </c>
      <c r="U43" s="42">
        <v>648</v>
      </c>
      <c r="V43" s="42">
        <v>660</v>
      </c>
      <c r="W43" s="42">
        <v>115</v>
      </c>
      <c r="X43" s="42">
        <v>201</v>
      </c>
      <c r="Y43" s="42">
        <v>558</v>
      </c>
    </row>
    <row r="44" spans="1:25" x14ac:dyDescent="0.3">
      <c r="A44" s="77" t="s">
        <v>108</v>
      </c>
      <c r="B44" s="42">
        <v>141</v>
      </c>
      <c r="C44" s="42">
        <v>149</v>
      </c>
      <c r="D44" s="42">
        <v>151</v>
      </c>
      <c r="E44" s="42">
        <v>129</v>
      </c>
      <c r="F44" s="68">
        <v>159</v>
      </c>
      <c r="G44" s="68">
        <v>85</v>
      </c>
      <c r="H44" s="68">
        <v>87</v>
      </c>
      <c r="I44" s="68">
        <v>101</v>
      </c>
      <c r="J44" s="68">
        <v>115</v>
      </c>
      <c r="K44" s="68">
        <v>137</v>
      </c>
      <c r="L44" s="68">
        <v>114</v>
      </c>
      <c r="M44" s="68">
        <v>182</v>
      </c>
      <c r="N44" s="68">
        <v>272</v>
      </c>
      <c r="O44" s="68">
        <v>403</v>
      </c>
      <c r="P44" s="68">
        <v>367</v>
      </c>
      <c r="Q44" s="68">
        <v>343</v>
      </c>
      <c r="R44" s="42">
        <v>289</v>
      </c>
      <c r="S44" s="42">
        <v>276</v>
      </c>
      <c r="T44" s="42">
        <v>254</v>
      </c>
      <c r="U44" s="42">
        <v>193</v>
      </c>
      <c r="V44" s="42">
        <v>246</v>
      </c>
      <c r="W44" s="42">
        <v>32</v>
      </c>
      <c r="X44" s="42">
        <v>2</v>
      </c>
      <c r="Y44" s="42">
        <v>9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1.4925373134328401E-2</v>
      </c>
      <c r="D46" s="65">
        <f t="shared" si="21"/>
        <v>-0.10084033613445376</v>
      </c>
      <c r="E46" s="65">
        <f t="shared" si="21"/>
        <v>-0.14485981308411211</v>
      </c>
      <c r="F46" s="65">
        <f t="shared" si="21"/>
        <v>0.22404371584699456</v>
      </c>
      <c r="G46" s="65">
        <f t="shared" si="21"/>
        <v>-8.7053571428571397E-2</v>
      </c>
      <c r="H46" s="65">
        <f t="shared" si="21"/>
        <v>-3.4229828850855792E-2</v>
      </c>
      <c r="I46" s="65">
        <f t="shared" si="21"/>
        <v>5.0632911392405111E-2</v>
      </c>
      <c r="J46" s="65">
        <f t="shared" si="21"/>
        <v>0.14698795180722901</v>
      </c>
      <c r="K46" s="65">
        <f t="shared" si="21"/>
        <v>0.24159663865546221</v>
      </c>
      <c r="L46" s="65">
        <f t="shared" si="21"/>
        <v>0.10659898477157359</v>
      </c>
      <c r="M46" s="65">
        <f t="shared" si="21"/>
        <v>0.17889908256880727</v>
      </c>
      <c r="N46" s="65">
        <f t="shared" si="21"/>
        <v>0.14785992217898825</v>
      </c>
      <c r="O46" s="65">
        <f t="shared" si="21"/>
        <v>0.1310734463276837</v>
      </c>
      <c r="P46" s="65">
        <f t="shared" si="21"/>
        <v>-5.3946053946053896E-2</v>
      </c>
      <c r="Q46" s="65">
        <f t="shared" si="21"/>
        <v>-1.6895459345300901E-2</v>
      </c>
      <c r="R46" s="65">
        <f t="shared" si="21"/>
        <v>-2.0408163265306145E-2</v>
      </c>
      <c r="S46" s="65">
        <f t="shared" si="21"/>
        <v>4.9342105263157965E-2</v>
      </c>
      <c r="T46" s="65">
        <f t="shared" si="21"/>
        <v>5.538140020898652E-2</v>
      </c>
      <c r="U46" s="65">
        <f t="shared" si="21"/>
        <v>6.6336633663366396E-2</v>
      </c>
      <c r="V46" s="65">
        <f t="shared" si="21"/>
        <v>4.3639740018570183E-2</v>
      </c>
      <c r="W46" s="65">
        <f t="shared" si="21"/>
        <v>-0.82740213523131678</v>
      </c>
      <c r="X46" s="65">
        <f t="shared" si="21"/>
        <v>0.29381443298969079</v>
      </c>
      <c r="Y46" s="65">
        <f t="shared" si="21"/>
        <v>1.6015936254980079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-3.0487804878048808E-3</v>
      </c>
      <c r="D47" s="65">
        <f t="shared" si="21"/>
        <v>-0.15290519877675846</v>
      </c>
      <c r="E47" s="65">
        <f t="shared" si="21"/>
        <v>-0.14440433212996395</v>
      </c>
      <c r="F47" s="65">
        <f t="shared" si="21"/>
        <v>0.21940928270042193</v>
      </c>
      <c r="G47" s="65">
        <f t="shared" si="21"/>
        <v>0.12110726643598624</v>
      </c>
      <c r="H47" s="65">
        <f t="shared" si="21"/>
        <v>-4.9382716049382713E-2</v>
      </c>
      <c r="I47" s="65">
        <f t="shared" si="21"/>
        <v>1.9480519480519431E-2</v>
      </c>
      <c r="J47" s="65">
        <f t="shared" si="21"/>
        <v>0.14968152866242046</v>
      </c>
      <c r="K47" s="65">
        <f t="shared" si="21"/>
        <v>0.25761772853185594</v>
      </c>
      <c r="L47" s="65">
        <f t="shared" si="21"/>
        <v>0.18942731277533031</v>
      </c>
      <c r="M47" s="65">
        <f t="shared" si="21"/>
        <v>9.0740740740740788E-2</v>
      </c>
      <c r="N47" s="65">
        <f t="shared" si="21"/>
        <v>4.0747028862478718E-2</v>
      </c>
      <c r="O47" s="65">
        <f t="shared" si="21"/>
        <v>-2.4469820554649302E-2</v>
      </c>
      <c r="P47" s="65">
        <f t="shared" si="21"/>
        <v>-3.0100334448160515E-2</v>
      </c>
      <c r="Q47" s="65">
        <f t="shared" si="21"/>
        <v>1.379310344827589E-2</v>
      </c>
      <c r="R47" s="65">
        <f t="shared" si="21"/>
        <v>5.9523809523809534E-2</v>
      </c>
      <c r="S47" s="65">
        <f t="shared" si="21"/>
        <v>9.3097913322632397E-2</v>
      </c>
      <c r="T47" s="65">
        <f t="shared" si="21"/>
        <v>0.11013215859030834</v>
      </c>
      <c r="U47" s="65">
        <f t="shared" si="21"/>
        <v>0.1693121693121693</v>
      </c>
      <c r="V47" s="65">
        <f t="shared" si="21"/>
        <v>-6.7873303167420573E-3</v>
      </c>
      <c r="W47" s="65">
        <f t="shared" si="21"/>
        <v>-0.81548974943052388</v>
      </c>
      <c r="X47" s="65">
        <f t="shared" si="21"/>
        <v>0.53703703703703698</v>
      </c>
      <c r="Y47" s="65">
        <f t="shared" si="21"/>
        <v>1.5863453815261046</v>
      </c>
    </row>
    <row r="48" spans="1:25" x14ac:dyDescent="0.3">
      <c r="A48" s="74" t="s">
        <v>214</v>
      </c>
      <c r="B48" s="65" t="s">
        <v>3</v>
      </c>
      <c r="C48" s="65">
        <f>C37/B37-1</f>
        <v>9.52380952380949E-3</v>
      </c>
      <c r="D48" s="65">
        <f>D37/C37-1</f>
        <v>-0.14150943396226412</v>
      </c>
      <c r="E48" s="65">
        <f>E37/D37-1</f>
        <v>-0.19780219780219777</v>
      </c>
      <c r="F48" s="65">
        <f>F37/E37-1</f>
        <v>0.23287671232876717</v>
      </c>
      <c r="G48" s="65">
        <f t="shared" si="21"/>
        <v>0.11111111111111116</v>
      </c>
      <c r="H48" s="65">
        <f t="shared" si="21"/>
        <v>-2.0000000000000018E-2</v>
      </c>
      <c r="I48" s="65">
        <f t="shared" si="21"/>
        <v>-2.0408163265306145E-2</v>
      </c>
      <c r="J48" s="65">
        <f t="shared" si="21"/>
        <v>-3.125E-2</v>
      </c>
      <c r="K48" s="65">
        <f t="shared" si="21"/>
        <v>0.22580645161290325</v>
      </c>
      <c r="L48" s="65">
        <f t="shared" si="21"/>
        <v>0.15789473684210531</v>
      </c>
      <c r="M48" s="65">
        <f t="shared" si="21"/>
        <v>-3.7878787878787845E-2</v>
      </c>
      <c r="N48" s="65">
        <f t="shared" si="21"/>
        <v>-0.12598425196850394</v>
      </c>
      <c r="O48" s="65">
        <f t="shared" si="21"/>
        <v>-0.1711711711711712</v>
      </c>
      <c r="P48" s="65">
        <f t="shared" si="21"/>
        <v>-7.6086956521739135E-2</v>
      </c>
      <c r="Q48" s="65">
        <f t="shared" si="21"/>
        <v>0</v>
      </c>
      <c r="R48" s="65">
        <f t="shared" si="21"/>
        <v>-3.5294117647058809E-2</v>
      </c>
      <c r="S48" s="65">
        <f t="shared" si="21"/>
        <v>0.14634146341463405</v>
      </c>
      <c r="T48" s="65">
        <f t="shared" si="21"/>
        <v>0.15957446808510634</v>
      </c>
      <c r="U48" s="65">
        <f t="shared" si="21"/>
        <v>0.11926605504587151</v>
      </c>
      <c r="V48" s="65">
        <f t="shared" si="21"/>
        <v>-3.2786885245901676E-2</v>
      </c>
      <c r="W48" s="65">
        <f t="shared" si="21"/>
        <v>-0.79661016949152541</v>
      </c>
      <c r="X48" s="65">
        <f t="shared" si="21"/>
        <v>0.33333333333333326</v>
      </c>
      <c r="Y48" s="65">
        <f t="shared" si="21"/>
        <v>1.09375</v>
      </c>
    </row>
    <row r="49" spans="1:25" x14ac:dyDescent="0.3">
      <c r="A49" s="74" t="s">
        <v>215</v>
      </c>
      <c r="B49" s="65" t="s">
        <v>3</v>
      </c>
      <c r="C49" s="65">
        <f>C40/B40-1</f>
        <v>-8.9686098654708779E-3</v>
      </c>
      <c r="D49" s="65">
        <f>D40/C40-1</f>
        <v>-0.15837104072398189</v>
      </c>
      <c r="E49" s="65">
        <f>E40/D40-1</f>
        <v>-0.11827956989247312</v>
      </c>
      <c r="F49" s="65">
        <f>F40/E40-1</f>
        <v>0.21951219512195119</v>
      </c>
      <c r="G49" s="65">
        <f t="shared" ref="G49:Y49" si="22">G40/F40-1</f>
        <v>0.125</v>
      </c>
      <c r="H49" s="65">
        <f t="shared" si="22"/>
        <v>-6.6666666666666652E-2</v>
      </c>
      <c r="I49" s="65">
        <f t="shared" si="22"/>
        <v>3.8095238095238182E-2</v>
      </c>
      <c r="J49" s="65">
        <f t="shared" si="22"/>
        <v>0.22935779816513757</v>
      </c>
      <c r="K49" s="65">
        <f t="shared" si="22"/>
        <v>0.27238805970149249</v>
      </c>
      <c r="L49" s="65">
        <f t="shared" si="22"/>
        <v>0.19941348973607043</v>
      </c>
      <c r="M49" s="65">
        <f t="shared" si="22"/>
        <v>0.1295843520782396</v>
      </c>
      <c r="N49" s="65">
        <f t="shared" si="22"/>
        <v>8.6580086580086535E-2</v>
      </c>
      <c r="O49" s="65">
        <f t="shared" si="22"/>
        <v>7.9681274900398336E-3</v>
      </c>
      <c r="P49" s="65">
        <f t="shared" si="22"/>
        <v>-2.1739130434782594E-2</v>
      </c>
      <c r="Q49" s="65">
        <f t="shared" si="22"/>
        <v>1.6161616161616266E-2</v>
      </c>
      <c r="R49" s="65">
        <f t="shared" si="22"/>
        <v>7.5546719681908625E-2</v>
      </c>
      <c r="S49" s="65">
        <f t="shared" si="22"/>
        <v>8.5027726432532313E-2</v>
      </c>
      <c r="T49" s="65">
        <f t="shared" si="22"/>
        <v>0.10221465076660996</v>
      </c>
      <c r="U49" s="65">
        <f t="shared" si="22"/>
        <v>0.17774343122101999</v>
      </c>
      <c r="V49" s="65">
        <f t="shared" si="22"/>
        <v>-2.624671916010457E-3</v>
      </c>
      <c r="W49" s="65">
        <f t="shared" si="22"/>
        <v>-0.81842105263157894</v>
      </c>
      <c r="X49" s="65">
        <f t="shared" si="22"/>
        <v>0.57246376811594213</v>
      </c>
      <c r="Y49" s="65">
        <f t="shared" si="22"/>
        <v>1.6635944700460827</v>
      </c>
    </row>
    <row r="50" spans="1:25" x14ac:dyDescent="0.3">
      <c r="A50" s="73" t="s">
        <v>110</v>
      </c>
      <c r="B50" s="65" t="s">
        <v>3</v>
      </c>
      <c r="C50" s="88">
        <f>C44/B44-1</f>
        <v>5.6737588652482351E-2</v>
      </c>
      <c r="D50" s="88">
        <f>D44/C44-1</f>
        <v>1.3422818791946289E-2</v>
      </c>
      <c r="E50" s="88">
        <f>E44/D44-1</f>
        <v>-0.14569536423841056</v>
      </c>
      <c r="F50" s="88">
        <f>F44/E44-1</f>
        <v>0.23255813953488369</v>
      </c>
      <c r="G50" s="88">
        <f t="shared" ref="G50:Y50" si="23">G44/F44-1</f>
        <v>-0.46540880503144655</v>
      </c>
      <c r="H50" s="88">
        <f t="shared" si="23"/>
        <v>2.3529411764705799E-2</v>
      </c>
      <c r="I50" s="88">
        <f t="shared" si="23"/>
        <v>0.16091954022988508</v>
      </c>
      <c r="J50" s="88">
        <f t="shared" si="23"/>
        <v>0.13861386138613851</v>
      </c>
      <c r="K50" s="88">
        <f t="shared" si="23"/>
        <v>0.19130434782608696</v>
      </c>
      <c r="L50" s="88">
        <f t="shared" si="23"/>
        <v>-0.16788321167883213</v>
      </c>
      <c r="M50" s="88">
        <f t="shared" si="23"/>
        <v>0.59649122807017552</v>
      </c>
      <c r="N50" s="88">
        <f t="shared" si="23"/>
        <v>0.49450549450549453</v>
      </c>
      <c r="O50" s="88">
        <f t="shared" si="23"/>
        <v>0.48161764705882359</v>
      </c>
      <c r="P50" s="88">
        <f t="shared" si="23"/>
        <v>-8.9330024813895736E-2</v>
      </c>
      <c r="Q50" s="88">
        <f t="shared" si="23"/>
        <v>-6.5395095367847378E-2</v>
      </c>
      <c r="R50" s="88">
        <f t="shared" si="23"/>
        <v>-0.1574344023323615</v>
      </c>
      <c r="S50" s="88">
        <f t="shared" si="23"/>
        <v>-4.4982698961937739E-2</v>
      </c>
      <c r="T50" s="88">
        <f t="shared" si="23"/>
        <v>-7.9710144927536253E-2</v>
      </c>
      <c r="U50" s="88">
        <f t="shared" si="23"/>
        <v>-0.24015748031496065</v>
      </c>
      <c r="V50" s="88">
        <f t="shared" si="23"/>
        <v>0.27461139896373066</v>
      </c>
      <c r="W50" s="88">
        <f t="shared" si="23"/>
        <v>-0.86991869918699183</v>
      </c>
      <c r="X50" s="88">
        <f t="shared" si="23"/>
        <v>-0.9375</v>
      </c>
      <c r="Y50" s="88">
        <f t="shared" si="23"/>
        <v>3.5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0.11698677974557246</v>
      </c>
      <c r="C52" s="65">
        <f t="shared" si="24"/>
        <v>9.3187157400156623E-2</v>
      </c>
      <c r="D52" s="65">
        <f t="shared" si="24"/>
        <v>8.1539340826824153E-2</v>
      </c>
      <c r="E52" s="65">
        <f t="shared" si="24"/>
        <v>7.7674023769100167E-2</v>
      </c>
      <c r="F52" s="65">
        <f t="shared" si="24"/>
        <v>8.1277213352685049E-2</v>
      </c>
      <c r="G52" s="65">
        <f t="shared" si="24"/>
        <v>6.0067557644294313E-2</v>
      </c>
      <c r="H52" s="65">
        <f t="shared" si="24"/>
        <v>5.8371508792670314E-2</v>
      </c>
      <c r="I52" s="65">
        <f t="shared" si="24"/>
        <v>4.796578825705039E-2</v>
      </c>
      <c r="J52" s="65">
        <f t="shared" si="24"/>
        <v>4.661182922052487E-2</v>
      </c>
      <c r="K52" s="65">
        <f t="shared" si="24"/>
        <v>5.2449414270500531E-2</v>
      </c>
      <c r="L52" s="65">
        <f t="shared" si="24"/>
        <v>9.1111730286988019E-2</v>
      </c>
      <c r="M52" s="65">
        <f t="shared" si="24"/>
        <v>7.9101261926746685E-2</v>
      </c>
      <c r="N52" s="65">
        <f t="shared" si="24"/>
        <v>7.9031969994641904E-2</v>
      </c>
      <c r="O52" s="65">
        <f t="shared" si="24"/>
        <v>9.4532061573330814E-2</v>
      </c>
      <c r="P52" s="65">
        <f t="shared" si="24"/>
        <v>9.3957733902172838E-2</v>
      </c>
      <c r="Q52" s="65">
        <f t="shared" si="24"/>
        <v>9.4078415521422792E-2</v>
      </c>
      <c r="R52" s="65">
        <f t="shared" si="24"/>
        <v>0.10294615645106671</v>
      </c>
      <c r="S52" s="65">
        <f t="shared" si="24"/>
        <v>0.11368496079828938</v>
      </c>
      <c r="T52" s="65">
        <f t="shared" si="24"/>
        <v>0.10613703236654057</v>
      </c>
      <c r="U52" s="65">
        <f t="shared" si="24"/>
        <v>0.10427962819519752</v>
      </c>
      <c r="V52" s="65">
        <f t="shared" si="24"/>
        <v>0.11604377451992566</v>
      </c>
      <c r="W52" s="65">
        <f t="shared" ref="W52:X52" si="25">W35/W32</f>
        <v>1.5867822672991985E-2</v>
      </c>
      <c r="X52" s="65">
        <f t="shared" si="25"/>
        <v>1.4887307236061685E-2</v>
      </c>
      <c r="Y52" s="65">
        <f t="shared" ref="Y52" si="26">Y35/Y32</f>
        <v>4.0201933140429726E-2</v>
      </c>
    </row>
    <row r="53" spans="1:25" x14ac:dyDescent="0.3">
      <c r="A53" s="75" t="s">
        <v>217</v>
      </c>
      <c r="B53" s="88">
        <f t="shared" ref="B53:V53" si="27">B35/B34</f>
        <v>0.57972805933250926</v>
      </c>
      <c r="C53" s="88">
        <f t="shared" si="27"/>
        <v>0.53785310734463276</v>
      </c>
      <c r="D53" s="88">
        <f t="shared" si="27"/>
        <v>0.53035935563816605</v>
      </c>
      <c r="E53" s="88">
        <f t="shared" si="27"/>
        <v>0.5446428571428571</v>
      </c>
      <c r="F53" s="88">
        <f t="shared" si="27"/>
        <v>0.51141552511415522</v>
      </c>
      <c r="G53" s="88">
        <f t="shared" si="27"/>
        <v>0.4794841735052755</v>
      </c>
      <c r="H53" s="88">
        <f t="shared" si="27"/>
        <v>0.45770567786790267</v>
      </c>
      <c r="I53" s="88">
        <f t="shared" si="27"/>
        <v>0.3666077738515901</v>
      </c>
      <c r="J53" s="88">
        <f t="shared" si="27"/>
        <v>0.41827768014059752</v>
      </c>
      <c r="K53" s="88">
        <f t="shared" si="27"/>
        <v>0.45566692367000772</v>
      </c>
      <c r="L53" s="88">
        <f t="shared" si="27"/>
        <v>0.51253918495297801</v>
      </c>
      <c r="M53" s="88">
        <f t="shared" si="27"/>
        <v>0.51675603217158173</v>
      </c>
      <c r="N53" s="88">
        <f t="shared" si="27"/>
        <v>0.53506650544135426</v>
      </c>
      <c r="O53" s="88">
        <f t="shared" si="27"/>
        <v>0.53759398496240607</v>
      </c>
      <c r="P53" s="88">
        <f t="shared" si="27"/>
        <v>0.60822093770070651</v>
      </c>
      <c r="Q53" s="88">
        <f t="shared" si="27"/>
        <v>0.61737400530503983</v>
      </c>
      <c r="R53" s="88">
        <f t="shared" si="27"/>
        <v>0.60759493670886078</v>
      </c>
      <c r="S53" s="88">
        <f t="shared" si="27"/>
        <v>0.59962406015037595</v>
      </c>
      <c r="T53" s="88">
        <f t="shared" si="27"/>
        <v>0.57223796033994334</v>
      </c>
      <c r="U53" s="88">
        <f t="shared" si="27"/>
        <v>0.59502762430939227</v>
      </c>
      <c r="V53" s="88">
        <f t="shared" si="27"/>
        <v>0.60625674217907233</v>
      </c>
      <c r="W53" s="88">
        <f t="shared" ref="W53:X53" si="28">W35/W34</f>
        <v>0.22663551401869159</v>
      </c>
      <c r="X53" s="88">
        <f t="shared" si="28"/>
        <v>0.22491039426523299</v>
      </c>
      <c r="Y53" s="88">
        <f t="shared" ref="Y53" si="29">Y35/Y34</f>
        <v>0.40234134319162046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1.9189765458422176E-2</v>
      </c>
      <c r="C55" s="88">
        <f t="shared" ref="C55:V55" si="30">C42/C35</f>
        <v>2.3109243697478993E-2</v>
      </c>
      <c r="D55" s="88">
        <f t="shared" si="30"/>
        <v>3.2710280373831772E-2</v>
      </c>
      <c r="E55" s="88">
        <f t="shared" si="30"/>
        <v>4.3715846994535519E-2</v>
      </c>
      <c r="F55" s="88">
        <f t="shared" si="30"/>
        <v>4.6875E-2</v>
      </c>
      <c r="G55" s="88">
        <f t="shared" si="30"/>
        <v>6.6014669926650366E-2</v>
      </c>
      <c r="H55" s="88">
        <f t="shared" si="30"/>
        <v>8.1012658227848103E-2</v>
      </c>
      <c r="I55" s="88">
        <f t="shared" si="30"/>
        <v>9.8795180722891562E-2</v>
      </c>
      <c r="J55" s="88">
        <f t="shared" si="30"/>
        <v>0.11134453781512606</v>
      </c>
      <c r="K55" s="88">
        <f t="shared" si="30"/>
        <v>0.10998307952622674</v>
      </c>
      <c r="L55" s="88">
        <f t="shared" si="30"/>
        <v>0.11467889908256881</v>
      </c>
      <c r="M55" s="88">
        <f t="shared" si="30"/>
        <v>0.10505836575875487</v>
      </c>
      <c r="N55" s="88">
        <f t="shared" si="30"/>
        <v>9.7175141242937857E-2</v>
      </c>
      <c r="O55" s="88">
        <f t="shared" si="30"/>
        <v>9.7902097902097904E-2</v>
      </c>
      <c r="P55" s="88">
        <f t="shared" si="30"/>
        <v>0.1119324181626188</v>
      </c>
      <c r="Q55" s="88">
        <f t="shared" si="30"/>
        <v>0.12030075187969924</v>
      </c>
      <c r="R55" s="88">
        <f t="shared" si="30"/>
        <v>0.13596491228070176</v>
      </c>
      <c r="S55" s="88">
        <f t="shared" si="30"/>
        <v>0.12852664576802508</v>
      </c>
      <c r="T55" s="88">
        <f t="shared" si="30"/>
        <v>0.11584158415841585</v>
      </c>
      <c r="U55" s="88">
        <f t="shared" si="30"/>
        <v>0.10306406685236769</v>
      </c>
      <c r="V55" s="88">
        <f t="shared" si="30"/>
        <v>8.6298932384341637E-2</v>
      </c>
      <c r="W55" s="88">
        <f t="shared" ref="W55:X55" si="31">W42/W35</f>
        <v>0.1134020618556701</v>
      </c>
      <c r="X55" s="88">
        <f t="shared" si="31"/>
        <v>5.9760956175298807E-2</v>
      </c>
      <c r="Y55" s="88">
        <f t="shared" ref="Y55" si="32">Y42/Y35</f>
        <v>2.7565084226646247E-2</v>
      </c>
    </row>
    <row r="56" spans="1:25" x14ac:dyDescent="0.3">
      <c r="A56" s="75" t="s">
        <v>219</v>
      </c>
      <c r="B56" s="65">
        <f>B37/B35</f>
        <v>0.22388059701492538</v>
      </c>
      <c r="C56" s="65">
        <f t="shared" ref="C56:V56" si="33">C37/C35</f>
        <v>0.22268907563025211</v>
      </c>
      <c r="D56" s="65">
        <f t="shared" si="33"/>
        <v>0.21261682242990654</v>
      </c>
      <c r="E56" s="65">
        <f t="shared" si="33"/>
        <v>0.19945355191256831</v>
      </c>
      <c r="F56" s="65">
        <f t="shared" si="33"/>
        <v>0.20089285714285715</v>
      </c>
      <c r="G56" s="65">
        <f t="shared" si="33"/>
        <v>0.24449877750611246</v>
      </c>
      <c r="H56" s="65">
        <f t="shared" si="33"/>
        <v>0.2481012658227848</v>
      </c>
      <c r="I56" s="65">
        <f t="shared" si="33"/>
        <v>0.23132530120481928</v>
      </c>
      <c r="J56" s="65">
        <f t="shared" si="33"/>
        <v>0.1953781512605042</v>
      </c>
      <c r="K56" s="65">
        <f t="shared" si="33"/>
        <v>0.19289340101522842</v>
      </c>
      <c r="L56" s="65">
        <f t="shared" si="33"/>
        <v>0.20183486238532111</v>
      </c>
      <c r="M56" s="65">
        <f t="shared" si="33"/>
        <v>0.16472114137483787</v>
      </c>
      <c r="N56" s="65">
        <f t="shared" si="33"/>
        <v>0.12542372881355932</v>
      </c>
      <c r="O56" s="65">
        <f t="shared" si="33"/>
        <v>9.1908091908091905E-2</v>
      </c>
      <c r="P56" s="65">
        <f t="shared" si="33"/>
        <v>8.9757127771911305E-2</v>
      </c>
      <c r="Q56" s="65">
        <f t="shared" si="33"/>
        <v>9.1299677765843176E-2</v>
      </c>
      <c r="R56" s="65">
        <f t="shared" si="33"/>
        <v>8.9912280701754388E-2</v>
      </c>
      <c r="S56" s="65">
        <f t="shared" si="33"/>
        <v>9.8223615464994779E-2</v>
      </c>
      <c r="T56" s="65">
        <f t="shared" si="33"/>
        <v>0.10792079207920792</v>
      </c>
      <c r="U56" s="65">
        <f t="shared" si="33"/>
        <v>0.11327762302692665</v>
      </c>
      <c r="V56" s="65">
        <f t="shared" si="33"/>
        <v>0.10498220640569395</v>
      </c>
      <c r="W56" s="65">
        <f t="shared" ref="W56:X56" si="34">W37/W35</f>
        <v>0.12371134020618557</v>
      </c>
      <c r="X56" s="65">
        <f t="shared" si="34"/>
        <v>0.12749003984063745</v>
      </c>
      <c r="Y56" s="65">
        <f t="shared" ref="Y56" si="35">Y37/Y35</f>
        <v>0.10260336906584992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97</v>
      </c>
      <c r="C59" s="42">
        <f t="shared" si="36"/>
        <v>128</v>
      </c>
      <c r="D59" s="42">
        <f t="shared" si="36"/>
        <v>105</v>
      </c>
      <c r="E59" s="42">
        <f t="shared" si="36"/>
        <v>95</v>
      </c>
      <c r="F59" s="42">
        <f t="shared" si="36"/>
        <v>-66</v>
      </c>
      <c r="G59" s="42">
        <f t="shared" si="36"/>
        <v>80</v>
      </c>
      <c r="H59" s="42">
        <f t="shared" si="36"/>
        <v>151</v>
      </c>
      <c r="I59" s="42">
        <f t="shared" si="36"/>
        <v>147</v>
      </c>
      <c r="J59" s="42">
        <f t="shared" si="36"/>
        <v>87</v>
      </c>
      <c r="K59" s="42">
        <f t="shared" si="36"/>
        <v>9</v>
      </c>
      <c r="L59" s="42">
        <f t="shared" si="36"/>
        <v>-113</v>
      </c>
      <c r="M59" s="42">
        <f t="shared" si="36"/>
        <v>-236</v>
      </c>
      <c r="N59" s="42">
        <f t="shared" si="36"/>
        <v>-306</v>
      </c>
      <c r="O59" s="42">
        <f t="shared" si="36"/>
        <v>-358</v>
      </c>
      <c r="P59" s="42">
        <f t="shared" si="36"/>
        <v>-264</v>
      </c>
      <c r="Q59" s="42">
        <f t="shared" si="36"/>
        <v>-220</v>
      </c>
      <c r="R59" s="42">
        <f t="shared" si="36"/>
        <v>-172</v>
      </c>
      <c r="S59" s="42">
        <f t="shared" si="36"/>
        <v>-264</v>
      </c>
      <c r="T59" s="42">
        <f t="shared" si="36"/>
        <v>-288</v>
      </c>
      <c r="U59" s="42">
        <f t="shared" si="36"/>
        <v>-281</v>
      </c>
      <c r="V59" s="42">
        <f t="shared" si="36"/>
        <v>-313</v>
      </c>
      <c r="W59" s="42">
        <f t="shared" ref="W59:X59" si="37">W8-W35</f>
        <v>131</v>
      </c>
      <c r="X59" s="42">
        <f t="shared" si="37"/>
        <v>57</v>
      </c>
      <c r="Y59" s="42">
        <f t="shared" ref="Y59" si="38">Y8-Y35</f>
        <v>82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0.31958762886597936</v>
      </c>
      <c r="D61" s="87">
        <f t="shared" si="39"/>
        <v>-0.1796875</v>
      </c>
      <c r="E61" s="87">
        <f t="shared" si="39"/>
        <v>-9.5238095238095233E-2</v>
      </c>
      <c r="F61" s="87">
        <f t="shared" si="39"/>
        <v>-1.6947368421052631</v>
      </c>
      <c r="G61" s="87">
        <f t="shared" si="39"/>
        <v>2.2121212121212119</v>
      </c>
      <c r="H61" s="87">
        <f t="shared" si="39"/>
        <v>0.88749999999999996</v>
      </c>
      <c r="I61" s="87">
        <f t="shared" si="39"/>
        <v>-2.6490066225165563E-2</v>
      </c>
      <c r="J61" s="87">
        <f t="shared" si="39"/>
        <v>-0.40816326530612246</v>
      </c>
      <c r="K61" s="87">
        <f t="shared" si="39"/>
        <v>-0.89655172413793105</v>
      </c>
      <c r="L61" s="87">
        <f t="shared" si="39"/>
        <v>-13.555555555555555</v>
      </c>
      <c r="M61" s="87">
        <f t="shared" si="39"/>
        <v>-1.0884955752212389</v>
      </c>
      <c r="N61" s="87">
        <f t="shared" si="39"/>
        <v>-0.29661016949152541</v>
      </c>
      <c r="O61" s="87">
        <f t="shared" si="39"/>
        <v>-0.16993464052287582</v>
      </c>
      <c r="P61" s="87">
        <f t="shared" si="39"/>
        <v>0.26256983240223464</v>
      </c>
      <c r="Q61" s="87">
        <f t="shared" si="39"/>
        <v>0.16666666666666666</v>
      </c>
      <c r="R61" s="87">
        <f t="shared" si="39"/>
        <v>0.21818181818181817</v>
      </c>
      <c r="S61" s="87">
        <f t="shared" si="39"/>
        <v>-0.53488372093023251</v>
      </c>
      <c r="T61" s="87">
        <f t="shared" si="39"/>
        <v>-9.0909090909090912E-2</v>
      </c>
      <c r="U61" s="87">
        <f t="shared" si="39"/>
        <v>2.4305555555555556E-2</v>
      </c>
      <c r="V61" s="87">
        <f t="shared" si="39"/>
        <v>-0.11387900355871886</v>
      </c>
      <c r="W61" s="87">
        <f t="shared" si="39"/>
        <v>1.4185303514376997</v>
      </c>
      <c r="X61" s="87">
        <f t="shared" si="39"/>
        <v>-0.56488549618320616</v>
      </c>
      <c r="Y61" s="87">
        <f t="shared" si="39"/>
        <v>0.43859649122807015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102" priority="19" stopIfTrue="1" operator="lessThan">
      <formula>0</formula>
    </cfRule>
  </conditionalFormatting>
  <conditionalFormatting sqref="B50:B52 C52:Y52">
    <cfRule type="cellIs" dxfId="101" priority="18" stopIfTrue="1" operator="lessThan">
      <formula>0</formula>
    </cfRule>
  </conditionalFormatting>
  <conditionalFormatting sqref="B19:Y29 Z34:HI35 Z51:HI53">
    <cfRule type="cellIs" dxfId="100" priority="21" stopIfTrue="1" operator="lessThan">
      <formula>0</formula>
    </cfRule>
  </conditionalFormatting>
  <conditionalFormatting sqref="B48:Y56 A57:U57 B59:Y59">
    <cfRule type="cellIs" dxfId="99" priority="4" stopIfTrue="1" operator="lessThan">
      <formula>0</formula>
    </cfRule>
  </conditionalFormatting>
  <conditionalFormatting sqref="B61:Y61">
    <cfRule type="cellIs" dxfId="98" priority="3" stopIfTrue="1" operator="lessThan">
      <formula>0</formula>
    </cfRule>
  </conditionalFormatting>
  <conditionalFormatting sqref="C19:Y23">
    <cfRule type="cellIs" dxfId="97" priority="2" operator="lessThan">
      <formula>0</formula>
    </cfRule>
  </conditionalFormatting>
  <conditionalFormatting sqref="C46:Y50">
    <cfRule type="cellIs" dxfId="96" priority="1" operator="lessThan">
      <formula>0</formula>
    </cfRule>
  </conditionalFormatting>
  <conditionalFormatting sqref="M34:P34">
    <cfRule type="cellIs" dxfId="95" priority="8" stopIfTrue="1" operator="lessThan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36"/>
  <dimension ref="A1:Y63"/>
  <sheetViews>
    <sheetView zoomScaleNormal="100"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21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172992</v>
      </c>
      <c r="C5" s="42">
        <v>203756</v>
      </c>
      <c r="D5" s="42">
        <v>191818</v>
      </c>
      <c r="E5" s="42">
        <v>179268</v>
      </c>
      <c r="F5" s="42">
        <v>177891</v>
      </c>
      <c r="G5" s="42">
        <v>201429</v>
      </c>
      <c r="H5" s="42">
        <v>224172</v>
      </c>
      <c r="I5" s="42">
        <v>256013</v>
      </c>
      <c r="J5" s="42">
        <v>280532</v>
      </c>
      <c r="K5" s="42">
        <v>329097</v>
      </c>
      <c r="L5" s="42">
        <v>281926</v>
      </c>
      <c r="M5" s="42">
        <v>351738</v>
      </c>
      <c r="N5" s="42">
        <v>426516</v>
      </c>
      <c r="O5" s="42">
        <v>466670</v>
      </c>
      <c r="P5" s="42">
        <v>483743</v>
      </c>
      <c r="Q5" s="42">
        <v>499285</v>
      </c>
      <c r="R5" s="42">
        <v>467973</v>
      </c>
      <c r="S5" s="42">
        <v>438387</v>
      </c>
      <c r="T5" s="42">
        <v>469509</v>
      </c>
      <c r="U5" s="42">
        <v>506313</v>
      </c>
      <c r="V5" s="42">
        <v>491853</v>
      </c>
      <c r="W5" s="42">
        <v>387277</v>
      </c>
      <c r="X5" s="42">
        <v>508811</v>
      </c>
      <c r="Y5" s="42">
        <v>614809</v>
      </c>
    </row>
    <row r="6" spans="1:25" x14ac:dyDescent="0.3">
      <c r="A6" s="67" t="s">
        <v>113</v>
      </c>
      <c r="B6" s="42">
        <v>131611</v>
      </c>
      <c r="C6" s="42">
        <v>159386</v>
      </c>
      <c r="D6" s="42">
        <v>148625</v>
      </c>
      <c r="E6" s="42">
        <v>137730</v>
      </c>
      <c r="F6" s="68">
        <v>138050</v>
      </c>
      <c r="G6" s="68">
        <v>159973</v>
      </c>
      <c r="H6" s="68">
        <v>178298</v>
      </c>
      <c r="I6" s="68">
        <v>205458</v>
      </c>
      <c r="J6" s="68">
        <v>223643</v>
      </c>
      <c r="K6" s="68">
        <v>265419</v>
      </c>
      <c r="L6" s="68">
        <v>220609</v>
      </c>
      <c r="M6" s="68">
        <v>280643</v>
      </c>
      <c r="N6" s="68">
        <v>345442</v>
      </c>
      <c r="O6" s="68">
        <v>377560</v>
      </c>
      <c r="P6" s="68">
        <v>387732</v>
      </c>
      <c r="Q6" s="68">
        <v>400769</v>
      </c>
      <c r="R6" s="42">
        <v>367675</v>
      </c>
      <c r="S6" s="42">
        <v>344985</v>
      </c>
      <c r="T6" s="42">
        <v>370922</v>
      </c>
      <c r="U6" s="42">
        <v>404010</v>
      </c>
      <c r="V6" s="42">
        <v>391827</v>
      </c>
      <c r="W6" s="42">
        <v>320316</v>
      </c>
      <c r="X6" s="42">
        <v>425454</v>
      </c>
      <c r="Y6" s="42">
        <v>512939</v>
      </c>
    </row>
    <row r="7" spans="1:25" x14ac:dyDescent="0.3">
      <c r="A7" s="67" t="s">
        <v>114</v>
      </c>
      <c r="B7" s="42">
        <v>41381</v>
      </c>
      <c r="C7" s="42">
        <v>44370</v>
      </c>
      <c r="D7" s="42">
        <v>43193</v>
      </c>
      <c r="E7" s="42">
        <v>41538</v>
      </c>
      <c r="F7" s="68">
        <v>39840</v>
      </c>
      <c r="G7" s="68">
        <v>41455</v>
      </c>
      <c r="H7" s="68">
        <v>45874</v>
      </c>
      <c r="I7" s="68">
        <v>50555</v>
      </c>
      <c r="J7" s="68">
        <v>56889</v>
      </c>
      <c r="K7" s="68">
        <v>63678</v>
      </c>
      <c r="L7" s="68">
        <v>61317</v>
      </c>
      <c r="M7" s="68">
        <v>71096</v>
      </c>
      <c r="N7" s="68">
        <v>81074</v>
      </c>
      <c r="O7" s="68">
        <v>89110</v>
      </c>
      <c r="P7" s="68">
        <v>96011</v>
      </c>
      <c r="Q7" s="42">
        <v>98515</v>
      </c>
      <c r="R7" s="42">
        <v>100298</v>
      </c>
      <c r="S7" s="42">
        <v>93403</v>
      </c>
      <c r="T7" s="42">
        <v>98587</v>
      </c>
      <c r="U7" s="42">
        <v>102303</v>
      </c>
      <c r="V7" s="42">
        <v>100026</v>
      </c>
      <c r="W7" s="42">
        <v>66961</v>
      </c>
      <c r="X7" s="42">
        <v>83357</v>
      </c>
      <c r="Y7" s="42">
        <v>101870</v>
      </c>
    </row>
    <row r="8" spans="1:25" x14ac:dyDescent="0.3">
      <c r="A8" s="69" t="s">
        <v>1</v>
      </c>
      <c r="B8" s="3">
        <f>B9+B17</f>
        <v>24159</v>
      </c>
      <c r="C8" s="3">
        <f t="shared" ref="C8:V8" si="0">C9+C17</f>
        <v>26623</v>
      </c>
      <c r="D8" s="3">
        <f t="shared" si="0"/>
        <v>25086</v>
      </c>
      <c r="E8" s="3">
        <f t="shared" si="0"/>
        <v>23249</v>
      </c>
      <c r="F8" s="3">
        <f t="shared" si="0"/>
        <v>22434</v>
      </c>
      <c r="G8" s="3">
        <f t="shared" si="0"/>
        <v>23687</v>
      </c>
      <c r="H8" s="3">
        <f t="shared" si="0"/>
        <v>25595</v>
      </c>
      <c r="I8" s="3">
        <f t="shared" si="0"/>
        <v>27377</v>
      </c>
      <c r="J8" s="3">
        <f t="shared" si="0"/>
        <v>28950</v>
      </c>
      <c r="K8" s="3">
        <f t="shared" si="0"/>
        <v>31670</v>
      </c>
      <c r="L8" s="3">
        <f t="shared" si="0"/>
        <v>28667</v>
      </c>
      <c r="M8" s="3">
        <f t="shared" si="0"/>
        <v>32951</v>
      </c>
      <c r="N8" s="3">
        <f t="shared" si="0"/>
        <v>36904</v>
      </c>
      <c r="O8" s="3">
        <f t="shared" si="0"/>
        <v>41673</v>
      </c>
      <c r="P8" s="3">
        <f t="shared" si="0"/>
        <v>46875</v>
      </c>
      <c r="Q8" s="3">
        <f t="shared" si="0"/>
        <v>48559</v>
      </c>
      <c r="R8" s="3">
        <f t="shared" si="0"/>
        <v>48614</v>
      </c>
      <c r="S8" s="3">
        <f t="shared" si="0"/>
        <v>46080</v>
      </c>
      <c r="T8" s="3">
        <f t="shared" si="0"/>
        <v>46710</v>
      </c>
      <c r="U8" s="3">
        <f t="shared" si="0"/>
        <v>48792</v>
      </c>
      <c r="V8" s="3">
        <f t="shared" si="0"/>
        <v>46181</v>
      </c>
      <c r="W8" s="3">
        <f t="shared" ref="W8:X8" si="1">W9+W17</f>
        <v>18600</v>
      </c>
      <c r="X8" s="3">
        <f t="shared" si="1"/>
        <v>29717</v>
      </c>
      <c r="Y8" s="3">
        <f t="shared" ref="Y8" si="2">Y9+Y17</f>
        <v>40642</v>
      </c>
    </row>
    <row r="9" spans="1:25" x14ac:dyDescent="0.3">
      <c r="A9" s="70" t="s">
        <v>107</v>
      </c>
      <c r="B9" s="42">
        <v>20071</v>
      </c>
      <c r="C9" s="42">
        <v>22239</v>
      </c>
      <c r="D9" s="42">
        <v>21076</v>
      </c>
      <c r="E9" s="42">
        <v>19427</v>
      </c>
      <c r="F9" s="68">
        <v>18795</v>
      </c>
      <c r="G9" s="68">
        <v>19674</v>
      </c>
      <c r="H9" s="68">
        <v>21488</v>
      </c>
      <c r="I9" s="68">
        <v>22276</v>
      </c>
      <c r="J9" s="68">
        <v>23393</v>
      </c>
      <c r="K9" s="68">
        <v>25366</v>
      </c>
      <c r="L9" s="68">
        <v>23513</v>
      </c>
      <c r="M9" s="68">
        <v>26366</v>
      </c>
      <c r="N9" s="68">
        <v>29124</v>
      </c>
      <c r="O9" s="68">
        <v>32762</v>
      </c>
      <c r="P9" s="68">
        <v>37209</v>
      </c>
      <c r="Q9" s="68">
        <v>38837</v>
      </c>
      <c r="R9" s="42">
        <v>40221</v>
      </c>
      <c r="S9" s="42">
        <v>38550</v>
      </c>
      <c r="T9" s="42">
        <v>39023</v>
      </c>
      <c r="U9" s="42">
        <v>40758</v>
      </c>
      <c r="V9" s="42">
        <v>38406</v>
      </c>
      <c r="W9" s="42">
        <v>15923</v>
      </c>
      <c r="X9" s="42">
        <v>24894</v>
      </c>
      <c r="Y9" s="42">
        <v>33134</v>
      </c>
    </row>
    <row r="10" spans="1:25" x14ac:dyDescent="0.3">
      <c r="A10" s="71" t="s">
        <v>201</v>
      </c>
      <c r="B10" s="42">
        <v>10648</v>
      </c>
      <c r="C10" s="42">
        <v>11492</v>
      </c>
      <c r="D10" s="42">
        <v>10935</v>
      </c>
      <c r="E10" s="42">
        <v>10296</v>
      </c>
      <c r="F10" s="68">
        <v>10176</v>
      </c>
      <c r="G10" s="68">
        <v>10319</v>
      </c>
      <c r="H10" s="68">
        <v>11463</v>
      </c>
      <c r="I10" s="68">
        <v>11833</v>
      </c>
      <c r="J10" s="68">
        <v>11730</v>
      </c>
      <c r="K10" s="68">
        <v>12453</v>
      </c>
      <c r="L10" s="68">
        <v>10521</v>
      </c>
      <c r="M10" s="68">
        <v>11193</v>
      </c>
      <c r="N10" s="68">
        <v>11264</v>
      </c>
      <c r="O10" s="68">
        <v>11506</v>
      </c>
      <c r="P10" s="68">
        <v>12018</v>
      </c>
      <c r="Q10" s="68">
        <v>11905</v>
      </c>
      <c r="R10" s="42">
        <v>11730</v>
      </c>
      <c r="S10" s="42">
        <v>11168</v>
      </c>
      <c r="T10" s="42">
        <v>10579</v>
      </c>
      <c r="U10" s="42">
        <v>10744</v>
      </c>
      <c r="V10" s="42">
        <v>10456</v>
      </c>
      <c r="W10" s="42">
        <v>6568</v>
      </c>
      <c r="X10" s="42">
        <v>9375</v>
      </c>
      <c r="Y10" s="42">
        <v>11937</v>
      </c>
    </row>
    <row r="11" spans="1:25" x14ac:dyDescent="0.3">
      <c r="A11" s="72" t="s">
        <v>202</v>
      </c>
      <c r="B11" s="42">
        <v>5169</v>
      </c>
      <c r="C11" s="42">
        <v>5249</v>
      </c>
      <c r="D11" s="42">
        <v>5450</v>
      </c>
      <c r="E11" s="42">
        <v>5693</v>
      </c>
      <c r="F11" s="68">
        <v>5978</v>
      </c>
      <c r="G11" s="68">
        <v>5851</v>
      </c>
      <c r="H11" s="68">
        <v>6679</v>
      </c>
      <c r="I11" s="68">
        <v>6804</v>
      </c>
      <c r="J11" s="68">
        <v>6276</v>
      </c>
      <c r="K11" s="68">
        <v>6851</v>
      </c>
      <c r="L11" s="68">
        <v>5279</v>
      </c>
      <c r="M11" s="68">
        <v>5590</v>
      </c>
      <c r="N11" s="68">
        <v>5526</v>
      </c>
      <c r="O11" s="68">
        <v>5752</v>
      </c>
      <c r="P11" s="68">
        <v>6030</v>
      </c>
      <c r="Q11" s="68">
        <v>6189</v>
      </c>
      <c r="R11" s="42">
        <v>6359</v>
      </c>
      <c r="S11" s="42">
        <v>6432</v>
      </c>
      <c r="T11" s="42">
        <v>6236</v>
      </c>
      <c r="U11" s="42">
        <v>6468</v>
      </c>
      <c r="V11" s="42">
        <v>6739</v>
      </c>
      <c r="W11" s="42">
        <v>5596</v>
      </c>
      <c r="X11" s="42">
        <v>7600</v>
      </c>
      <c r="Y11" s="42">
        <v>9632</v>
      </c>
    </row>
    <row r="12" spans="1:25" x14ac:dyDescent="0.3">
      <c r="A12" s="72" t="s">
        <v>203</v>
      </c>
      <c r="B12" s="42">
        <v>5479</v>
      </c>
      <c r="C12" s="42">
        <v>6243</v>
      </c>
      <c r="D12" s="42">
        <v>5485</v>
      </c>
      <c r="E12" s="42">
        <v>4602</v>
      </c>
      <c r="F12" s="68">
        <v>4199</v>
      </c>
      <c r="G12" s="68">
        <v>4468</v>
      </c>
      <c r="H12" s="68">
        <v>4784</v>
      </c>
      <c r="I12" s="68">
        <v>5029</v>
      </c>
      <c r="J12" s="68">
        <v>5454</v>
      </c>
      <c r="K12" s="68">
        <v>5602</v>
      </c>
      <c r="L12" s="68">
        <v>5242</v>
      </c>
      <c r="M12" s="68">
        <v>5602</v>
      </c>
      <c r="N12" s="68">
        <v>5738</v>
      </c>
      <c r="O12" s="68">
        <v>5753</v>
      </c>
      <c r="P12" s="68">
        <v>5989</v>
      </c>
      <c r="Q12" s="68">
        <v>5717</v>
      </c>
      <c r="R12" s="42">
        <v>5371</v>
      </c>
      <c r="S12" s="42">
        <v>4735</v>
      </c>
      <c r="T12" s="42">
        <v>4343</v>
      </c>
      <c r="U12" s="42">
        <v>4276</v>
      </c>
      <c r="V12" s="42">
        <v>3718</v>
      </c>
      <c r="W12" s="42">
        <v>972</v>
      </c>
      <c r="X12" s="42">
        <v>1775</v>
      </c>
      <c r="Y12" s="42">
        <v>2305</v>
      </c>
    </row>
    <row r="13" spans="1:25" x14ac:dyDescent="0.3">
      <c r="A13" s="71" t="s">
        <v>204</v>
      </c>
      <c r="B13" s="42">
        <v>9424</v>
      </c>
      <c r="C13" s="42">
        <v>10746</v>
      </c>
      <c r="D13" s="42">
        <v>10141</v>
      </c>
      <c r="E13" s="42">
        <v>9131</v>
      </c>
      <c r="F13" s="68">
        <v>8619</v>
      </c>
      <c r="G13" s="68">
        <v>9355</v>
      </c>
      <c r="H13" s="68">
        <v>10025</v>
      </c>
      <c r="I13" s="68">
        <v>10443</v>
      </c>
      <c r="J13" s="68">
        <v>11663</v>
      </c>
      <c r="K13" s="68">
        <v>12912</v>
      </c>
      <c r="L13" s="68">
        <v>12993</v>
      </c>
      <c r="M13" s="68">
        <v>15173</v>
      </c>
      <c r="N13" s="68">
        <v>17860</v>
      </c>
      <c r="O13" s="68">
        <v>21256</v>
      </c>
      <c r="P13" s="68">
        <v>25191</v>
      </c>
      <c r="Q13" s="68">
        <v>26932</v>
      </c>
      <c r="R13" s="42">
        <v>28492</v>
      </c>
      <c r="S13" s="42">
        <v>27382</v>
      </c>
      <c r="T13" s="42">
        <v>28444</v>
      </c>
      <c r="U13" s="42">
        <v>30014</v>
      </c>
      <c r="V13" s="42">
        <v>27950</v>
      </c>
      <c r="W13" s="42">
        <v>9355</v>
      </c>
      <c r="X13" s="42">
        <v>15520</v>
      </c>
      <c r="Y13" s="42">
        <v>21197</v>
      </c>
    </row>
    <row r="14" spans="1:25" x14ac:dyDescent="0.3">
      <c r="A14" s="72" t="s">
        <v>205</v>
      </c>
      <c r="B14" s="42">
        <v>419</v>
      </c>
      <c r="C14" s="42">
        <v>407</v>
      </c>
      <c r="D14" s="42">
        <v>397</v>
      </c>
      <c r="E14" s="42">
        <v>385</v>
      </c>
      <c r="F14" s="68">
        <v>375</v>
      </c>
      <c r="G14" s="68">
        <v>367</v>
      </c>
      <c r="H14" s="68">
        <v>359</v>
      </c>
      <c r="I14" s="68">
        <v>353</v>
      </c>
      <c r="J14" s="68">
        <v>366</v>
      </c>
      <c r="K14" s="68">
        <v>366</v>
      </c>
      <c r="L14" s="68">
        <v>354</v>
      </c>
      <c r="M14" s="68">
        <v>342</v>
      </c>
      <c r="N14" s="68">
        <v>315</v>
      </c>
      <c r="O14" s="68">
        <v>288</v>
      </c>
      <c r="P14" s="68">
        <v>270</v>
      </c>
      <c r="Q14" s="68">
        <v>267</v>
      </c>
      <c r="R14" s="42">
        <v>267</v>
      </c>
      <c r="S14" s="42">
        <v>258</v>
      </c>
      <c r="T14" s="42">
        <v>257</v>
      </c>
      <c r="U14" s="42">
        <v>253</v>
      </c>
      <c r="V14" s="42">
        <v>250</v>
      </c>
      <c r="W14" s="42">
        <v>60</v>
      </c>
      <c r="X14" s="42">
        <v>52</v>
      </c>
      <c r="Y14" s="42">
        <v>147</v>
      </c>
    </row>
    <row r="15" spans="1:25" x14ac:dyDescent="0.3">
      <c r="A15" s="72" t="s">
        <v>206</v>
      </c>
      <c r="B15" s="42">
        <v>720</v>
      </c>
      <c r="C15" s="42">
        <v>789</v>
      </c>
      <c r="D15" s="42">
        <v>877</v>
      </c>
      <c r="E15" s="42">
        <v>945</v>
      </c>
      <c r="F15" s="68">
        <v>983</v>
      </c>
      <c r="G15" s="68">
        <v>1015</v>
      </c>
      <c r="H15" s="68">
        <v>1023</v>
      </c>
      <c r="I15" s="68">
        <v>1036</v>
      </c>
      <c r="J15" s="68">
        <v>1100</v>
      </c>
      <c r="K15" s="68">
        <v>1180</v>
      </c>
      <c r="L15" s="68">
        <v>1254</v>
      </c>
      <c r="M15" s="68">
        <v>1325</v>
      </c>
      <c r="N15" s="68">
        <v>1486</v>
      </c>
      <c r="O15" s="68">
        <v>1650</v>
      </c>
      <c r="P15" s="68">
        <v>1825</v>
      </c>
      <c r="Q15" s="68">
        <v>2056</v>
      </c>
      <c r="R15" s="42">
        <v>2304</v>
      </c>
      <c r="S15" s="42">
        <v>2483</v>
      </c>
      <c r="T15" s="42">
        <v>2737</v>
      </c>
      <c r="U15" s="42">
        <v>2914</v>
      </c>
      <c r="V15" s="42">
        <v>3011</v>
      </c>
      <c r="W15" s="42">
        <v>2496</v>
      </c>
      <c r="X15" s="42">
        <v>2313</v>
      </c>
      <c r="Y15" s="42">
        <v>2713</v>
      </c>
    </row>
    <row r="16" spans="1:25" x14ac:dyDescent="0.3">
      <c r="A16" s="72" t="s">
        <v>207</v>
      </c>
      <c r="B16" s="42">
        <v>8285</v>
      </c>
      <c r="C16" s="42">
        <v>9550</v>
      </c>
      <c r="D16" s="42">
        <v>8867</v>
      </c>
      <c r="E16" s="42">
        <v>7800</v>
      </c>
      <c r="F16" s="68">
        <v>7260</v>
      </c>
      <c r="G16" s="68">
        <v>7973</v>
      </c>
      <c r="H16" s="68">
        <v>8643</v>
      </c>
      <c r="I16" s="68">
        <v>9055</v>
      </c>
      <c r="J16" s="68">
        <v>10197</v>
      </c>
      <c r="K16" s="68">
        <v>11367</v>
      </c>
      <c r="L16" s="68">
        <v>11385</v>
      </c>
      <c r="M16" s="68">
        <v>13505</v>
      </c>
      <c r="N16" s="68">
        <v>16059</v>
      </c>
      <c r="O16" s="68">
        <v>19319</v>
      </c>
      <c r="P16" s="68">
        <v>23096</v>
      </c>
      <c r="Q16" s="68">
        <v>24608</v>
      </c>
      <c r="R16" s="42">
        <v>25921</v>
      </c>
      <c r="S16" s="42">
        <v>24641</v>
      </c>
      <c r="T16" s="42">
        <v>25450</v>
      </c>
      <c r="U16" s="42">
        <v>26848</v>
      </c>
      <c r="V16" s="42">
        <v>24689</v>
      </c>
      <c r="W16" s="42">
        <v>6799</v>
      </c>
      <c r="X16" s="42">
        <v>13155</v>
      </c>
      <c r="Y16" s="42">
        <v>18337</v>
      </c>
    </row>
    <row r="17" spans="1:25" x14ac:dyDescent="0.3">
      <c r="A17" s="70" t="s">
        <v>108</v>
      </c>
      <c r="B17" s="42">
        <v>4088</v>
      </c>
      <c r="C17" s="42">
        <v>4384</v>
      </c>
      <c r="D17" s="42">
        <v>4010</v>
      </c>
      <c r="E17" s="42">
        <v>3822</v>
      </c>
      <c r="F17" s="68">
        <v>3639</v>
      </c>
      <c r="G17" s="68">
        <v>4013</v>
      </c>
      <c r="H17" s="68">
        <v>4107</v>
      </c>
      <c r="I17" s="68">
        <v>5101</v>
      </c>
      <c r="J17" s="68">
        <v>5557</v>
      </c>
      <c r="K17" s="68">
        <v>6304</v>
      </c>
      <c r="L17" s="68">
        <v>5154</v>
      </c>
      <c r="M17" s="68">
        <v>6585</v>
      </c>
      <c r="N17" s="68">
        <v>7780</v>
      </c>
      <c r="O17" s="68">
        <v>8911</v>
      </c>
      <c r="P17" s="68">
        <v>9666</v>
      </c>
      <c r="Q17" s="68">
        <v>9722</v>
      </c>
      <c r="R17" s="42">
        <v>8393</v>
      </c>
      <c r="S17" s="42">
        <v>7530</v>
      </c>
      <c r="T17" s="42">
        <v>7687</v>
      </c>
      <c r="U17" s="42">
        <v>8034</v>
      </c>
      <c r="V17" s="42">
        <v>7775</v>
      </c>
      <c r="W17" s="42">
        <v>2677</v>
      </c>
      <c r="X17" s="42">
        <v>4823</v>
      </c>
      <c r="Y17" s="42">
        <v>7508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0.10199097644770072</v>
      </c>
      <c r="D19" s="89">
        <f t="shared" si="3"/>
        <v>-5.7732036209292681E-2</v>
      </c>
      <c r="E19" s="89">
        <f t="shared" si="3"/>
        <v>-7.3228095351989153E-2</v>
      </c>
      <c r="F19" s="89">
        <f t="shared" si="3"/>
        <v>-3.5055271194459947E-2</v>
      </c>
      <c r="G19" s="89">
        <f t="shared" si="3"/>
        <v>5.5852723544619787E-2</v>
      </c>
      <c r="H19" s="89">
        <f t="shared" si="3"/>
        <v>8.0550512939587149E-2</v>
      </c>
      <c r="I19" s="89">
        <f t="shared" si="3"/>
        <v>6.9622973236960428E-2</v>
      </c>
      <c r="J19" s="89">
        <f t="shared" si="3"/>
        <v>5.7456989443693596E-2</v>
      </c>
      <c r="K19" s="89">
        <f t="shared" si="3"/>
        <v>9.3955094991364341E-2</v>
      </c>
      <c r="L19" s="89">
        <f t="shared" si="3"/>
        <v>-9.4821597726555074E-2</v>
      </c>
      <c r="M19" s="89">
        <f t="shared" si="3"/>
        <v>0.14944012278926988</v>
      </c>
      <c r="N19" s="89">
        <f t="shared" si="3"/>
        <v>0.11996601013626296</v>
      </c>
      <c r="O19" s="89">
        <f t="shared" si="3"/>
        <v>0.12922718404509004</v>
      </c>
      <c r="P19" s="89">
        <f t="shared" si="3"/>
        <v>0.12482902598804979</v>
      </c>
      <c r="Q19" s="89">
        <f t="shared" si="3"/>
        <v>3.5925333333333365E-2</v>
      </c>
      <c r="R19" s="89">
        <f t="shared" si="3"/>
        <v>1.1326427644720027E-3</v>
      </c>
      <c r="S19" s="89">
        <f t="shared" si="3"/>
        <v>-5.2124902291521003E-2</v>
      </c>
      <c r="T19" s="89">
        <f t="shared" si="3"/>
        <v>1.3671875E-2</v>
      </c>
      <c r="U19" s="89">
        <f t="shared" si="3"/>
        <v>4.457289659601793E-2</v>
      </c>
      <c r="V19" s="89">
        <f t="shared" si="3"/>
        <v>-5.351287096245283E-2</v>
      </c>
      <c r="W19" s="89">
        <f t="shared" si="3"/>
        <v>-0.59723695892250062</v>
      </c>
      <c r="X19" s="89">
        <f t="shared" si="3"/>
        <v>0.59768817204301072</v>
      </c>
      <c r="Y19" s="89">
        <f t="shared" si="3"/>
        <v>0.36763468721607162</v>
      </c>
    </row>
    <row r="20" spans="1:25" x14ac:dyDescent="0.3">
      <c r="A20" s="73" t="s">
        <v>4</v>
      </c>
      <c r="B20" s="65" t="s">
        <v>3</v>
      </c>
      <c r="C20" s="89">
        <f t="shared" si="3"/>
        <v>0.1080165412784615</v>
      </c>
      <c r="D20" s="89">
        <f t="shared" si="3"/>
        <v>-5.229551688475198E-2</v>
      </c>
      <c r="E20" s="89">
        <f t="shared" si="3"/>
        <v>-7.8240652875308458E-2</v>
      </c>
      <c r="F20" s="89">
        <f t="shared" si="3"/>
        <v>-3.2532043032892366E-2</v>
      </c>
      <c r="G20" s="89">
        <f t="shared" si="3"/>
        <v>4.6767757382282449E-2</v>
      </c>
      <c r="H20" s="89">
        <f t="shared" si="3"/>
        <v>9.2202907390464661E-2</v>
      </c>
      <c r="I20" s="89">
        <f t="shared" si="3"/>
        <v>3.6671630677587386E-2</v>
      </c>
      <c r="J20" s="89">
        <f t="shared" si="3"/>
        <v>5.0143652361285707E-2</v>
      </c>
      <c r="K20" s="89">
        <f t="shared" si="3"/>
        <v>8.4341469670414337E-2</v>
      </c>
      <c r="L20" s="89">
        <f t="shared" si="3"/>
        <v>-7.3050540093037908E-2</v>
      </c>
      <c r="M20" s="89">
        <f t="shared" si="3"/>
        <v>0.12133713265002344</v>
      </c>
      <c r="N20" s="89">
        <f t="shared" si="3"/>
        <v>0.10460441477660631</v>
      </c>
      <c r="O20" s="89">
        <f t="shared" si="3"/>
        <v>0.12491416014283763</v>
      </c>
      <c r="P20" s="89">
        <f t="shared" si="3"/>
        <v>0.13573652402173253</v>
      </c>
      <c r="Q20" s="89">
        <f t="shared" si="3"/>
        <v>4.3752855491950848E-2</v>
      </c>
      <c r="R20" s="89">
        <f t="shared" si="3"/>
        <v>3.5636120194659782E-2</v>
      </c>
      <c r="S20" s="89">
        <f t="shared" si="3"/>
        <v>-4.1545461326172872E-2</v>
      </c>
      <c r="T20" s="89">
        <f t="shared" si="3"/>
        <v>1.2269779507133594E-2</v>
      </c>
      <c r="U20" s="89">
        <f t="shared" si="3"/>
        <v>4.4460958921661575E-2</v>
      </c>
      <c r="V20" s="89">
        <f t="shared" si="3"/>
        <v>-5.7706462534962477E-2</v>
      </c>
      <c r="W20" s="89">
        <f t="shared" si="3"/>
        <v>-0.58540332239754211</v>
      </c>
      <c r="X20" s="89">
        <f t="shared" si="3"/>
        <v>0.56339885699930914</v>
      </c>
      <c r="Y20" s="89">
        <f t="shared" si="3"/>
        <v>0.33100345464770631</v>
      </c>
    </row>
    <row r="21" spans="1:25" x14ac:dyDescent="0.3">
      <c r="A21" s="74" t="s">
        <v>208</v>
      </c>
      <c r="B21" s="65" t="s">
        <v>3</v>
      </c>
      <c r="C21" s="89">
        <f>C10/B10-1</f>
        <v>7.9263711495116462E-2</v>
      </c>
      <c r="D21" s="89">
        <f t="shared" si="3"/>
        <v>-4.8468499825965905E-2</v>
      </c>
      <c r="E21" s="89">
        <f t="shared" si="3"/>
        <v>-5.843621399176957E-2</v>
      </c>
      <c r="F21" s="89">
        <f t="shared" si="3"/>
        <v>-1.1655011655011704E-2</v>
      </c>
      <c r="G21" s="89">
        <f t="shared" si="3"/>
        <v>1.4052672955974899E-2</v>
      </c>
      <c r="H21" s="89">
        <f t="shared" si="3"/>
        <v>0.11086345576121714</v>
      </c>
      <c r="I21" s="89">
        <f t="shared" si="3"/>
        <v>3.2277763238244717E-2</v>
      </c>
      <c r="J21" s="89">
        <f t="shared" si="3"/>
        <v>-8.7044705484661256E-3</v>
      </c>
      <c r="K21" s="89">
        <f t="shared" si="3"/>
        <v>6.1636828644501263E-2</v>
      </c>
      <c r="L21" s="89">
        <f t="shared" si="3"/>
        <v>-0.15514333895446886</v>
      </c>
      <c r="M21" s="89">
        <f t="shared" si="3"/>
        <v>6.3872255489021867E-2</v>
      </c>
      <c r="N21" s="89">
        <f t="shared" si="3"/>
        <v>6.3432502456892692E-3</v>
      </c>
      <c r="O21" s="89">
        <f t="shared" si="3"/>
        <v>2.1484375E-2</v>
      </c>
      <c r="P21" s="89">
        <f t="shared" si="3"/>
        <v>4.4498522509994753E-2</v>
      </c>
      <c r="Q21" s="89">
        <f t="shared" si="3"/>
        <v>-9.4025628224330138E-3</v>
      </c>
      <c r="R21" s="89">
        <f t="shared" si="3"/>
        <v>-1.4699706005879887E-2</v>
      </c>
      <c r="S21" s="89">
        <f t="shared" si="3"/>
        <v>-4.791133844842288E-2</v>
      </c>
      <c r="T21" s="89">
        <f t="shared" si="3"/>
        <v>-5.2739971346704828E-2</v>
      </c>
      <c r="U21" s="89">
        <f t="shared" si="3"/>
        <v>1.5596937328669958E-2</v>
      </c>
      <c r="V21" s="89">
        <f t="shared" si="3"/>
        <v>-2.6805658972449686E-2</v>
      </c>
      <c r="W21" s="89">
        <f t="shared" si="3"/>
        <v>-0.37184391736801836</v>
      </c>
      <c r="X21" s="89">
        <f t="shared" si="3"/>
        <v>0.42737515225334954</v>
      </c>
      <c r="Y21" s="89">
        <f t="shared" si="3"/>
        <v>0.27327999999999997</v>
      </c>
    </row>
    <row r="22" spans="1:25" x14ac:dyDescent="0.3">
      <c r="A22" s="74" t="s">
        <v>209</v>
      </c>
      <c r="B22" s="65" t="s">
        <v>3</v>
      </c>
      <c r="C22" s="89">
        <f>C13/B13-1</f>
        <v>0.14028013582342957</v>
      </c>
      <c r="D22" s="89">
        <f t="shared" ref="D22:Y22" si="4">D13/C13-1</f>
        <v>-5.6300018611576408E-2</v>
      </c>
      <c r="E22" s="89">
        <f t="shared" si="4"/>
        <v>-9.9595700621240457E-2</v>
      </c>
      <c r="F22" s="89">
        <f t="shared" si="4"/>
        <v>-5.6072719307852403E-2</v>
      </c>
      <c r="G22" s="89">
        <f t="shared" si="4"/>
        <v>8.5392736976447337E-2</v>
      </c>
      <c r="H22" s="89">
        <f t="shared" si="4"/>
        <v>7.1619454836985508E-2</v>
      </c>
      <c r="I22" s="89">
        <f t="shared" si="4"/>
        <v>4.1695760598503773E-2</v>
      </c>
      <c r="J22" s="89">
        <f t="shared" si="4"/>
        <v>0.11682466724121432</v>
      </c>
      <c r="K22" s="89">
        <f t="shared" si="4"/>
        <v>0.10709079996570359</v>
      </c>
      <c r="L22" s="89">
        <f t="shared" si="4"/>
        <v>6.2732342007434383E-3</v>
      </c>
      <c r="M22" s="89">
        <f t="shared" si="4"/>
        <v>0.16778265219733712</v>
      </c>
      <c r="N22" s="89">
        <f t="shared" si="4"/>
        <v>0.17709088512489291</v>
      </c>
      <c r="O22" s="89">
        <f t="shared" si="4"/>
        <v>0.19014557670772669</v>
      </c>
      <c r="P22" s="89">
        <f t="shared" si="4"/>
        <v>0.18512420022581866</v>
      </c>
      <c r="Q22" s="89">
        <f t="shared" si="4"/>
        <v>6.9111984438886997E-2</v>
      </c>
      <c r="R22" s="89">
        <f t="shared" si="4"/>
        <v>5.7923659587108212E-2</v>
      </c>
      <c r="S22" s="89">
        <f t="shared" si="4"/>
        <v>-3.8958304085357276E-2</v>
      </c>
      <c r="T22" s="89">
        <f t="shared" si="4"/>
        <v>3.8784603023884312E-2</v>
      </c>
      <c r="U22" s="89">
        <f t="shared" si="4"/>
        <v>5.5196174940233433E-2</v>
      </c>
      <c r="V22" s="89">
        <f t="shared" si="4"/>
        <v>-6.8767908309455561E-2</v>
      </c>
      <c r="W22" s="89">
        <f t="shared" si="4"/>
        <v>-0.66529516994633275</v>
      </c>
      <c r="X22" s="89">
        <f t="shared" si="4"/>
        <v>0.65900587920897924</v>
      </c>
      <c r="Y22" s="89">
        <f t="shared" si="4"/>
        <v>0.36578608247422673</v>
      </c>
    </row>
    <row r="23" spans="1:25" x14ac:dyDescent="0.3">
      <c r="A23" s="73" t="s">
        <v>109</v>
      </c>
      <c r="B23" s="65" t="s">
        <v>3</v>
      </c>
      <c r="C23" s="89">
        <f>C17/B17-1</f>
        <v>7.2407045009784676E-2</v>
      </c>
      <c r="D23" s="89">
        <f t="shared" ref="D23:Y23" si="5">D17/C17-1</f>
        <v>-8.5310218978102204E-2</v>
      </c>
      <c r="E23" s="89">
        <f t="shared" si="5"/>
        <v>-4.6882793017456348E-2</v>
      </c>
      <c r="F23" s="89">
        <f t="shared" si="5"/>
        <v>-4.7880690737833631E-2</v>
      </c>
      <c r="G23" s="89">
        <f t="shared" si="5"/>
        <v>0.1027754877713658</v>
      </c>
      <c r="H23" s="89">
        <f t="shared" si="5"/>
        <v>2.3423872414652269E-2</v>
      </c>
      <c r="I23" s="89">
        <f t="shared" si="5"/>
        <v>0.24202580959337716</v>
      </c>
      <c r="J23" s="89">
        <f t="shared" si="5"/>
        <v>8.9394236424230611E-2</v>
      </c>
      <c r="K23" s="89">
        <f t="shared" si="5"/>
        <v>0.1344250494871333</v>
      </c>
      <c r="L23" s="89">
        <f t="shared" si="5"/>
        <v>-0.18242385786802029</v>
      </c>
      <c r="M23" s="89">
        <f t="shared" si="5"/>
        <v>0.27764842840512216</v>
      </c>
      <c r="N23" s="89">
        <f t="shared" si="5"/>
        <v>0.18147304479878512</v>
      </c>
      <c r="O23" s="89">
        <f t="shared" si="5"/>
        <v>0.14537275064267363</v>
      </c>
      <c r="P23" s="89">
        <f t="shared" si="5"/>
        <v>8.4726742228706131E-2</v>
      </c>
      <c r="Q23" s="89">
        <f t="shared" si="5"/>
        <v>5.7935030002069787E-3</v>
      </c>
      <c r="R23" s="89">
        <f t="shared" si="5"/>
        <v>-0.13670026743468422</v>
      </c>
      <c r="S23" s="89">
        <f t="shared" si="5"/>
        <v>-0.10282378172286433</v>
      </c>
      <c r="T23" s="89">
        <f t="shared" si="5"/>
        <v>2.0849933598937609E-2</v>
      </c>
      <c r="U23" s="89">
        <f t="shared" si="5"/>
        <v>4.5141147391700276E-2</v>
      </c>
      <c r="V23" s="89">
        <f t="shared" si="5"/>
        <v>-3.2237988548668106E-2</v>
      </c>
      <c r="W23" s="89">
        <f t="shared" si="5"/>
        <v>-0.65569131832797423</v>
      </c>
      <c r="X23" s="89">
        <f t="shared" si="5"/>
        <v>0.80164363093014579</v>
      </c>
      <c r="Y23" s="89">
        <f t="shared" si="5"/>
        <v>0.55670744349989643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0.13965385682574916</v>
      </c>
      <c r="C25" s="89">
        <f t="shared" si="6"/>
        <v>0.13066118298356857</v>
      </c>
      <c r="D25" s="89">
        <f t="shared" si="6"/>
        <v>0.13078021874902251</v>
      </c>
      <c r="E25" s="89">
        <f t="shared" si="6"/>
        <v>0.12968851105607249</v>
      </c>
      <c r="F25" s="89">
        <f t="shared" si="6"/>
        <v>0.12611093309948226</v>
      </c>
      <c r="G25" s="89">
        <f t="shared" si="6"/>
        <v>0.11759478525932214</v>
      </c>
      <c r="H25" s="89">
        <f t="shared" si="6"/>
        <v>0.1141757222133005</v>
      </c>
      <c r="I25" s="89">
        <f t="shared" si="6"/>
        <v>0.10693597590747345</v>
      </c>
      <c r="J25" s="89">
        <f t="shared" si="6"/>
        <v>0.10319678325467327</v>
      </c>
      <c r="K25" s="89">
        <f t="shared" si="6"/>
        <v>9.6233025521350851E-2</v>
      </c>
      <c r="L25" s="89">
        <f t="shared" si="6"/>
        <v>0.10168271106602442</v>
      </c>
      <c r="M25" s="89">
        <f t="shared" si="6"/>
        <v>9.3680523571521984E-2</v>
      </c>
      <c r="N25" s="89">
        <f t="shared" si="6"/>
        <v>8.652430389481286E-2</v>
      </c>
      <c r="O25" s="89">
        <f t="shared" si="6"/>
        <v>8.9298647866800945E-2</v>
      </c>
      <c r="P25" s="89">
        <f t="shared" si="6"/>
        <v>9.6900626985816848E-2</v>
      </c>
      <c r="Q25" s="89">
        <f t="shared" si="6"/>
        <v>9.7257077620998028E-2</v>
      </c>
      <c r="R25" s="89">
        <f t="shared" si="6"/>
        <v>0.10388206157192829</v>
      </c>
      <c r="S25" s="89">
        <f t="shared" si="6"/>
        <v>0.10511260598512273</v>
      </c>
      <c r="T25" s="89">
        <f t="shared" si="6"/>
        <v>9.9486910794042288E-2</v>
      </c>
      <c r="U25" s="89">
        <f t="shared" si="6"/>
        <v>9.6367266888268716E-2</v>
      </c>
      <c r="V25" s="89">
        <f t="shared" si="6"/>
        <v>9.3891874198185232E-2</v>
      </c>
      <c r="W25" s="89">
        <f t="shared" ref="W25:X25" si="7">W8/W5</f>
        <v>4.8027639131680941E-2</v>
      </c>
      <c r="X25" s="89">
        <f t="shared" si="7"/>
        <v>5.8404790776928957E-2</v>
      </c>
      <c r="Y25" s="89">
        <f t="shared" ref="Y25" si="8">Y8/Y5</f>
        <v>6.6105083042050455E-2</v>
      </c>
    </row>
    <row r="26" spans="1:25" x14ac:dyDescent="0.3">
      <c r="A26" s="75" t="s">
        <v>211</v>
      </c>
      <c r="B26" s="89">
        <f t="shared" ref="B26:V26" si="9">B8/B7</f>
        <v>0.58381866073801991</v>
      </c>
      <c r="C26" s="89">
        <f t="shared" si="9"/>
        <v>0.60002253775073244</v>
      </c>
      <c r="D26" s="89">
        <f t="shared" si="9"/>
        <v>0.58078855370083116</v>
      </c>
      <c r="E26" s="89">
        <f t="shared" si="9"/>
        <v>0.55970436708556026</v>
      </c>
      <c r="F26" s="89">
        <f t="shared" si="9"/>
        <v>0.56310240963855418</v>
      </c>
      <c r="G26" s="89">
        <f t="shared" si="9"/>
        <v>0.57139066457604637</v>
      </c>
      <c r="H26" s="89">
        <f t="shared" si="9"/>
        <v>0.55794131752190779</v>
      </c>
      <c r="I26" s="89">
        <f t="shared" si="9"/>
        <v>0.54152902779151424</v>
      </c>
      <c r="J26" s="89">
        <f t="shared" si="9"/>
        <v>0.50888572483256866</v>
      </c>
      <c r="K26" s="89">
        <f t="shared" si="9"/>
        <v>0.49734602217406326</v>
      </c>
      <c r="L26" s="89">
        <f t="shared" si="9"/>
        <v>0.46752124206989903</v>
      </c>
      <c r="M26" s="89">
        <f t="shared" si="9"/>
        <v>0.4634719252841229</v>
      </c>
      <c r="N26" s="89">
        <f t="shared" si="9"/>
        <v>0.4551890865135555</v>
      </c>
      <c r="O26" s="89">
        <f t="shared" si="9"/>
        <v>0.46765795084726741</v>
      </c>
      <c r="P26" s="89">
        <f t="shared" si="9"/>
        <v>0.48822530751684701</v>
      </c>
      <c r="Q26" s="89">
        <f t="shared" si="9"/>
        <v>0.49290970918134297</v>
      </c>
      <c r="R26" s="89">
        <f t="shared" si="9"/>
        <v>0.48469560709086923</v>
      </c>
      <c r="S26" s="89">
        <f t="shared" si="9"/>
        <v>0.49334603813582006</v>
      </c>
      <c r="T26" s="89">
        <f t="shared" si="9"/>
        <v>0.47379471938490875</v>
      </c>
      <c r="U26" s="89">
        <f t="shared" si="9"/>
        <v>0.47693616022990526</v>
      </c>
      <c r="V26" s="89">
        <f t="shared" si="9"/>
        <v>0.46168996061024131</v>
      </c>
      <c r="W26" s="89">
        <f t="shared" ref="W26:X26" si="10">W8/W7</f>
        <v>0.27777362942608386</v>
      </c>
      <c r="X26" s="89">
        <f t="shared" si="10"/>
        <v>0.35650275321808605</v>
      </c>
      <c r="Y26" s="89">
        <f t="shared" ref="Y26" si="11">Y8/Y7</f>
        <v>0.3989594581329145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2.9802558052899542E-2</v>
      </c>
      <c r="C28" s="89">
        <f t="shared" ref="C28:V28" si="12">C15/C8</f>
        <v>2.9636028997483379E-2</v>
      </c>
      <c r="D28" s="89">
        <f t="shared" si="12"/>
        <v>3.4959738499561507E-2</v>
      </c>
      <c r="E28" s="89">
        <f t="shared" si="12"/>
        <v>4.064690954449654E-2</v>
      </c>
      <c r="F28" s="89">
        <f t="shared" si="12"/>
        <v>4.3817419987518945E-2</v>
      </c>
      <c r="G28" s="89">
        <f t="shared" si="12"/>
        <v>4.2850508717862119E-2</v>
      </c>
      <c r="H28" s="89">
        <f t="shared" si="12"/>
        <v>3.996874389529205E-2</v>
      </c>
      <c r="I28" s="89">
        <f t="shared" si="12"/>
        <v>3.7841984147276908E-2</v>
      </c>
      <c r="J28" s="89">
        <f t="shared" si="12"/>
        <v>3.7996545768566495E-2</v>
      </c>
      <c r="K28" s="89">
        <f t="shared" si="12"/>
        <v>3.7259235869908432E-2</v>
      </c>
      <c r="L28" s="89">
        <f t="shared" si="12"/>
        <v>4.3743677399100012E-2</v>
      </c>
      <c r="M28" s="89">
        <f t="shared" si="12"/>
        <v>4.0211222724651753E-2</v>
      </c>
      <c r="N28" s="89">
        <f t="shared" si="12"/>
        <v>4.0266637762844136E-2</v>
      </c>
      <c r="O28" s="89">
        <f t="shared" si="12"/>
        <v>3.9593981714779354E-2</v>
      </c>
      <c r="P28" s="89">
        <f t="shared" si="12"/>
        <v>3.8933333333333334E-2</v>
      </c>
      <c r="Q28" s="89">
        <f t="shared" si="12"/>
        <v>4.2340245886447414E-2</v>
      </c>
      <c r="R28" s="89">
        <f t="shared" si="12"/>
        <v>4.7393754885423953E-2</v>
      </c>
      <c r="S28" s="89">
        <f t="shared" si="12"/>
        <v>5.388454861111111E-2</v>
      </c>
      <c r="T28" s="89">
        <f t="shared" si="12"/>
        <v>5.8595589809462639E-2</v>
      </c>
      <c r="U28" s="89">
        <f t="shared" si="12"/>
        <v>5.9722905394326939E-2</v>
      </c>
      <c r="V28" s="89">
        <f t="shared" si="12"/>
        <v>6.5199974015287668E-2</v>
      </c>
      <c r="W28" s="89">
        <f t="shared" ref="W28:X28" si="13">W15/W8</f>
        <v>0.13419354838709677</v>
      </c>
      <c r="X28" s="89">
        <f t="shared" si="13"/>
        <v>7.7834236295722989E-2</v>
      </c>
      <c r="Y28" s="89">
        <f t="shared" ref="Y28" si="14">Y15/Y8</f>
        <v>6.6753604645440681E-2</v>
      </c>
    </row>
    <row r="29" spans="1:25" x14ac:dyDescent="0.3">
      <c r="A29" s="75" t="s">
        <v>213</v>
      </c>
      <c r="B29" s="89">
        <f>B10/B8</f>
        <v>0.44074671964899209</v>
      </c>
      <c r="C29" s="89">
        <f t="shared" ref="C29:V29" si="15">C10/C8</f>
        <v>0.43165683807234345</v>
      </c>
      <c r="D29" s="89">
        <f t="shared" si="15"/>
        <v>0.43590050227218369</v>
      </c>
      <c r="E29" s="89">
        <f t="shared" si="15"/>
        <v>0.44285775732289562</v>
      </c>
      <c r="F29" s="89">
        <f t="shared" si="15"/>
        <v>0.45359721850762236</v>
      </c>
      <c r="G29" s="89">
        <f t="shared" si="15"/>
        <v>0.43563980242327016</v>
      </c>
      <c r="H29" s="89">
        <f t="shared" si="15"/>
        <v>0.44786091033404962</v>
      </c>
      <c r="I29" s="89">
        <f t="shared" si="15"/>
        <v>0.43222412974394564</v>
      </c>
      <c r="J29" s="89">
        <f t="shared" si="15"/>
        <v>0.40518134715025905</v>
      </c>
      <c r="K29" s="89">
        <f t="shared" si="15"/>
        <v>0.39321124092200821</v>
      </c>
      <c r="L29" s="89">
        <f t="shared" si="15"/>
        <v>0.36700736037953047</v>
      </c>
      <c r="M29" s="89">
        <f t="shared" si="15"/>
        <v>0.33968620072228461</v>
      </c>
      <c r="N29" s="89">
        <f t="shared" si="15"/>
        <v>0.30522436592239321</v>
      </c>
      <c r="O29" s="89">
        <f t="shared" si="15"/>
        <v>0.27610203249106136</v>
      </c>
      <c r="P29" s="89">
        <f t="shared" si="15"/>
        <v>0.256384</v>
      </c>
      <c r="Q29" s="89">
        <f t="shared" si="15"/>
        <v>0.24516567474618506</v>
      </c>
      <c r="R29" s="89">
        <f t="shared" si="15"/>
        <v>0.24128851771094748</v>
      </c>
      <c r="S29" s="89">
        <f t="shared" si="15"/>
        <v>0.24236111111111111</v>
      </c>
      <c r="T29" s="89">
        <f t="shared" si="15"/>
        <v>0.22648255191607794</v>
      </c>
      <c r="U29" s="89">
        <f t="shared" si="15"/>
        <v>0.22020003279226102</v>
      </c>
      <c r="V29" s="89">
        <f t="shared" si="15"/>
        <v>0.22641346008098567</v>
      </c>
      <c r="W29" s="89">
        <f t="shared" ref="W29:X29" si="16">W10/W8</f>
        <v>0.35311827956989245</v>
      </c>
      <c r="X29" s="89">
        <f t="shared" si="16"/>
        <v>0.31547599017397449</v>
      </c>
      <c r="Y29" s="89">
        <f t="shared" ref="Y29" si="17">Y10/Y8</f>
        <v>0.2937109394222725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180934</v>
      </c>
      <c r="C32" s="42">
        <v>222206</v>
      </c>
      <c r="D32" s="42">
        <v>212821</v>
      </c>
      <c r="E32" s="42">
        <v>220198</v>
      </c>
      <c r="F32" s="42">
        <v>231138</v>
      </c>
      <c r="G32" s="42">
        <v>270218</v>
      </c>
      <c r="H32" s="42">
        <v>307768</v>
      </c>
      <c r="I32" s="42">
        <v>349030</v>
      </c>
      <c r="J32" s="42">
        <v>366169</v>
      </c>
      <c r="K32" s="42">
        <v>399863</v>
      </c>
      <c r="L32" s="42">
        <v>311637</v>
      </c>
      <c r="M32" s="42">
        <v>389654</v>
      </c>
      <c r="N32" s="42">
        <v>464944</v>
      </c>
      <c r="O32" s="42">
        <v>483874</v>
      </c>
      <c r="P32" s="42">
        <v>478169</v>
      </c>
      <c r="Q32" s="42">
        <v>491200</v>
      </c>
      <c r="R32" s="42">
        <v>461884</v>
      </c>
      <c r="S32" s="42">
        <v>451393</v>
      </c>
      <c r="T32" s="42">
        <v>479508</v>
      </c>
      <c r="U32" s="42">
        <v>518563</v>
      </c>
      <c r="V32" s="42">
        <v>522101</v>
      </c>
      <c r="W32" s="42">
        <v>446101</v>
      </c>
      <c r="X32" s="42">
        <v>551355</v>
      </c>
      <c r="Y32" s="42">
        <v>670456</v>
      </c>
    </row>
    <row r="33" spans="1:25" x14ac:dyDescent="0.3">
      <c r="A33" s="16" t="s">
        <v>116</v>
      </c>
      <c r="B33" s="42">
        <v>161184</v>
      </c>
      <c r="C33" s="42">
        <v>200245</v>
      </c>
      <c r="D33" s="42">
        <v>190907</v>
      </c>
      <c r="E33" s="42">
        <v>196927</v>
      </c>
      <c r="F33" s="68">
        <v>207299</v>
      </c>
      <c r="G33" s="68">
        <v>243507</v>
      </c>
      <c r="H33" s="68">
        <v>278873</v>
      </c>
      <c r="I33" s="68">
        <v>317926</v>
      </c>
      <c r="J33" s="68">
        <v>331918</v>
      </c>
      <c r="K33" s="68">
        <v>362311</v>
      </c>
      <c r="L33" s="68">
        <v>275915</v>
      </c>
      <c r="M33" s="68">
        <v>352062</v>
      </c>
      <c r="N33" s="68">
        <v>423142</v>
      </c>
      <c r="O33" s="68">
        <v>439165</v>
      </c>
      <c r="P33" s="68">
        <v>432224</v>
      </c>
      <c r="Q33" s="68">
        <v>440686</v>
      </c>
      <c r="R33" s="42">
        <v>407285</v>
      </c>
      <c r="S33" s="42">
        <v>396788</v>
      </c>
      <c r="T33" s="42">
        <v>422949</v>
      </c>
      <c r="U33" s="42">
        <v>460595</v>
      </c>
      <c r="V33" s="42">
        <v>461600</v>
      </c>
      <c r="W33" s="42">
        <v>410384</v>
      </c>
      <c r="X33" s="42">
        <v>497396</v>
      </c>
      <c r="Y33" s="42">
        <v>598045</v>
      </c>
    </row>
    <row r="34" spans="1:25" x14ac:dyDescent="0.3">
      <c r="A34" s="16" t="s">
        <v>117</v>
      </c>
      <c r="B34" s="42">
        <v>19750</v>
      </c>
      <c r="C34" s="42">
        <v>21960</v>
      </c>
      <c r="D34" s="42">
        <v>21913</v>
      </c>
      <c r="E34" s="42">
        <v>23272</v>
      </c>
      <c r="F34" s="68">
        <v>23840</v>
      </c>
      <c r="G34" s="68">
        <v>26711</v>
      </c>
      <c r="H34" s="68">
        <v>28895</v>
      </c>
      <c r="I34" s="68">
        <v>31103</v>
      </c>
      <c r="J34" s="68">
        <v>34251</v>
      </c>
      <c r="K34" s="68">
        <v>37552</v>
      </c>
      <c r="L34" s="68">
        <v>35722</v>
      </c>
      <c r="M34" s="68">
        <v>37592</v>
      </c>
      <c r="N34" s="68">
        <v>41802</v>
      </c>
      <c r="O34" s="68">
        <v>44709</v>
      </c>
      <c r="P34" s="68">
        <v>45945</v>
      </c>
      <c r="Q34" s="42">
        <v>50515</v>
      </c>
      <c r="R34" s="42">
        <v>54599</v>
      </c>
      <c r="S34" s="42">
        <v>54605</v>
      </c>
      <c r="T34" s="42">
        <v>56559</v>
      </c>
      <c r="U34" s="42">
        <v>57968</v>
      </c>
      <c r="V34" s="42">
        <v>60500</v>
      </c>
      <c r="W34" s="42">
        <v>35717</v>
      </c>
      <c r="X34" s="42">
        <v>53959</v>
      </c>
      <c r="Y34" s="42">
        <v>72411</v>
      </c>
    </row>
    <row r="35" spans="1:25" x14ac:dyDescent="0.3">
      <c r="A35" s="76" t="s">
        <v>2</v>
      </c>
      <c r="B35" s="3">
        <f>B36+B44</f>
        <v>12837</v>
      </c>
      <c r="C35" s="3">
        <f t="shared" ref="C35:V35" si="18">C36+C44</f>
        <v>14113</v>
      </c>
      <c r="D35" s="3">
        <f t="shared" si="18"/>
        <v>14027</v>
      </c>
      <c r="E35" s="3">
        <f t="shared" si="18"/>
        <v>14732</v>
      </c>
      <c r="F35" s="3">
        <f t="shared" si="18"/>
        <v>16172</v>
      </c>
      <c r="G35" s="3">
        <f t="shared" si="18"/>
        <v>18038</v>
      </c>
      <c r="H35" s="3">
        <f t="shared" si="18"/>
        <v>19557</v>
      </c>
      <c r="I35" s="3">
        <f t="shared" si="18"/>
        <v>20601</v>
      </c>
      <c r="J35" s="3">
        <f t="shared" si="18"/>
        <v>21920</v>
      </c>
      <c r="K35" s="3">
        <f t="shared" si="18"/>
        <v>23418</v>
      </c>
      <c r="L35" s="3">
        <f t="shared" si="18"/>
        <v>21858</v>
      </c>
      <c r="M35" s="3">
        <f t="shared" si="18"/>
        <v>23043</v>
      </c>
      <c r="N35" s="3">
        <f t="shared" si="18"/>
        <v>23985</v>
      </c>
      <c r="O35" s="3">
        <f t="shared" si="18"/>
        <v>26203</v>
      </c>
      <c r="P35" s="3">
        <f t="shared" si="18"/>
        <v>25876</v>
      </c>
      <c r="Q35" s="3">
        <f t="shared" si="18"/>
        <v>28932</v>
      </c>
      <c r="R35" s="3">
        <f t="shared" si="18"/>
        <v>31396</v>
      </c>
      <c r="S35" s="3">
        <f t="shared" si="18"/>
        <v>32657</v>
      </c>
      <c r="T35" s="3">
        <f t="shared" si="18"/>
        <v>33412</v>
      </c>
      <c r="U35" s="3">
        <f t="shared" si="18"/>
        <v>35570</v>
      </c>
      <c r="V35" s="3">
        <f t="shared" si="18"/>
        <v>38350</v>
      </c>
      <c r="W35" s="3">
        <f t="shared" ref="W35:X35" si="19">W36+W44</f>
        <v>15224</v>
      </c>
      <c r="X35" s="3">
        <f t="shared" si="19"/>
        <v>28446</v>
      </c>
      <c r="Y35" s="3">
        <f t="shared" ref="Y35" si="20">Y36+Y44</f>
        <v>43472</v>
      </c>
    </row>
    <row r="36" spans="1:25" x14ac:dyDescent="0.3">
      <c r="A36" s="77" t="s">
        <v>107</v>
      </c>
      <c r="B36" s="42">
        <v>10112</v>
      </c>
      <c r="C36" s="42">
        <v>11052</v>
      </c>
      <c r="D36" s="42">
        <v>10862</v>
      </c>
      <c r="E36" s="42">
        <v>11709</v>
      </c>
      <c r="F36" s="68">
        <v>12742</v>
      </c>
      <c r="G36" s="68">
        <v>14292</v>
      </c>
      <c r="H36" s="68">
        <v>15388</v>
      </c>
      <c r="I36" s="68">
        <v>15898</v>
      </c>
      <c r="J36" s="68">
        <v>16646</v>
      </c>
      <c r="K36" s="68">
        <v>17032</v>
      </c>
      <c r="L36" s="68">
        <v>16016</v>
      </c>
      <c r="M36" s="68">
        <v>16083</v>
      </c>
      <c r="N36" s="68">
        <v>15984</v>
      </c>
      <c r="O36" s="68">
        <v>17209</v>
      </c>
      <c r="P36" s="68">
        <v>18148</v>
      </c>
      <c r="Q36" s="68">
        <v>20502</v>
      </c>
      <c r="R36" s="42">
        <v>22888</v>
      </c>
      <c r="S36" s="42">
        <v>24668</v>
      </c>
      <c r="T36" s="42">
        <v>25594</v>
      </c>
      <c r="U36" s="42">
        <v>26270</v>
      </c>
      <c r="V36" s="42">
        <v>28552</v>
      </c>
      <c r="W36" s="42">
        <v>11767</v>
      </c>
      <c r="X36" s="42">
        <v>22169</v>
      </c>
      <c r="Y36" s="42">
        <v>32750</v>
      </c>
    </row>
    <row r="37" spans="1:25" x14ac:dyDescent="0.3">
      <c r="A37" s="78" t="s">
        <v>201</v>
      </c>
      <c r="B37" s="42">
        <v>2666</v>
      </c>
      <c r="C37" s="42">
        <v>2876</v>
      </c>
      <c r="D37" s="42">
        <v>2726</v>
      </c>
      <c r="E37" s="42">
        <v>2786</v>
      </c>
      <c r="F37" s="68">
        <v>3067</v>
      </c>
      <c r="G37" s="68">
        <v>3229</v>
      </c>
      <c r="H37" s="68">
        <v>3334</v>
      </c>
      <c r="I37" s="68">
        <v>3243</v>
      </c>
      <c r="J37" s="68">
        <v>3223</v>
      </c>
      <c r="K37" s="68">
        <v>3217</v>
      </c>
      <c r="L37" s="68">
        <v>2802</v>
      </c>
      <c r="M37" s="68">
        <v>2775</v>
      </c>
      <c r="N37" s="68">
        <v>2890</v>
      </c>
      <c r="O37" s="68">
        <v>3095</v>
      </c>
      <c r="P37" s="68">
        <v>3294</v>
      </c>
      <c r="Q37" s="68">
        <v>3656</v>
      </c>
      <c r="R37" s="42">
        <v>3902</v>
      </c>
      <c r="S37" s="42">
        <v>3551</v>
      </c>
      <c r="T37" s="42">
        <v>3472</v>
      </c>
      <c r="U37" s="42">
        <v>3179</v>
      </c>
      <c r="V37" s="42">
        <v>3048</v>
      </c>
      <c r="W37" s="42">
        <v>1455</v>
      </c>
      <c r="X37" s="42">
        <v>2264</v>
      </c>
      <c r="Y37" s="42">
        <v>2549</v>
      </c>
    </row>
    <row r="38" spans="1:25" x14ac:dyDescent="0.3">
      <c r="A38" s="79" t="s">
        <v>202</v>
      </c>
      <c r="B38" s="42">
        <v>26</v>
      </c>
      <c r="C38" s="42">
        <v>28</v>
      </c>
      <c r="D38" s="42">
        <v>31</v>
      </c>
      <c r="E38" s="42">
        <v>25</v>
      </c>
      <c r="F38" s="68">
        <v>39</v>
      </c>
      <c r="G38" s="68">
        <v>32</v>
      </c>
      <c r="H38" s="68">
        <v>48</v>
      </c>
      <c r="I38" s="68">
        <v>39</v>
      </c>
      <c r="J38" s="68">
        <v>41</v>
      </c>
      <c r="K38" s="68">
        <v>41</v>
      </c>
      <c r="L38" s="68">
        <v>40</v>
      </c>
      <c r="M38" s="68">
        <v>41</v>
      </c>
      <c r="N38" s="68">
        <v>43</v>
      </c>
      <c r="O38" s="68">
        <v>44</v>
      </c>
      <c r="P38" s="68">
        <v>45</v>
      </c>
      <c r="Q38" s="68">
        <v>47</v>
      </c>
      <c r="R38" s="42">
        <v>49</v>
      </c>
      <c r="S38" s="42">
        <v>50</v>
      </c>
      <c r="T38" s="42">
        <v>53</v>
      </c>
      <c r="U38" s="42">
        <v>55</v>
      </c>
      <c r="V38" s="42">
        <v>57</v>
      </c>
      <c r="W38" s="42">
        <v>51</v>
      </c>
      <c r="X38" s="42">
        <v>53</v>
      </c>
      <c r="Y38" s="42">
        <v>58</v>
      </c>
    </row>
    <row r="39" spans="1:25" x14ac:dyDescent="0.3">
      <c r="A39" s="79" t="s">
        <v>203</v>
      </c>
      <c r="B39" s="42">
        <v>2640</v>
      </c>
      <c r="C39" s="42">
        <v>2848</v>
      </c>
      <c r="D39" s="42">
        <v>2696</v>
      </c>
      <c r="E39" s="42">
        <v>2760</v>
      </c>
      <c r="F39" s="68">
        <v>3029</v>
      </c>
      <c r="G39" s="68">
        <v>3197</v>
      </c>
      <c r="H39" s="68">
        <v>3287</v>
      </c>
      <c r="I39" s="68">
        <v>3204</v>
      </c>
      <c r="J39" s="68">
        <v>3183</v>
      </c>
      <c r="K39" s="68">
        <v>3175</v>
      </c>
      <c r="L39" s="68">
        <v>2762</v>
      </c>
      <c r="M39" s="68">
        <v>2734</v>
      </c>
      <c r="N39" s="68">
        <v>2847</v>
      </c>
      <c r="O39" s="68">
        <v>3051</v>
      </c>
      <c r="P39" s="68">
        <v>3250</v>
      </c>
      <c r="Q39" s="68">
        <v>3609</v>
      </c>
      <c r="R39" s="42">
        <v>3853</v>
      </c>
      <c r="S39" s="42">
        <v>3500</v>
      </c>
      <c r="T39" s="42">
        <v>3419</v>
      </c>
      <c r="U39" s="42">
        <v>3124</v>
      </c>
      <c r="V39" s="42">
        <v>2991</v>
      </c>
      <c r="W39" s="42">
        <v>1404</v>
      </c>
      <c r="X39" s="42">
        <v>2211</v>
      </c>
      <c r="Y39" s="42">
        <v>2492</v>
      </c>
    </row>
    <row r="40" spans="1:25" x14ac:dyDescent="0.3">
      <c r="A40" s="78" t="s">
        <v>204</v>
      </c>
      <c r="B40" s="42">
        <v>7446</v>
      </c>
      <c r="C40" s="42">
        <v>8176</v>
      </c>
      <c r="D40" s="42">
        <v>8136</v>
      </c>
      <c r="E40" s="42">
        <v>8923</v>
      </c>
      <c r="F40" s="68">
        <v>9674</v>
      </c>
      <c r="G40" s="68">
        <v>11063</v>
      </c>
      <c r="H40" s="68">
        <v>12053</v>
      </c>
      <c r="I40" s="68">
        <v>12655</v>
      </c>
      <c r="J40" s="68">
        <v>13422</v>
      </c>
      <c r="K40" s="68">
        <v>13816</v>
      </c>
      <c r="L40" s="68">
        <v>13214</v>
      </c>
      <c r="M40" s="68">
        <v>13308</v>
      </c>
      <c r="N40" s="68">
        <v>13094</v>
      </c>
      <c r="O40" s="68">
        <v>14113</v>
      </c>
      <c r="P40" s="68">
        <v>14854</v>
      </c>
      <c r="Q40" s="68">
        <v>16847</v>
      </c>
      <c r="R40" s="42">
        <v>18986</v>
      </c>
      <c r="S40" s="42">
        <v>21117</v>
      </c>
      <c r="T40" s="42">
        <v>22123</v>
      </c>
      <c r="U40" s="42">
        <v>23091</v>
      </c>
      <c r="V40" s="42">
        <v>25504</v>
      </c>
      <c r="W40" s="42">
        <v>10312</v>
      </c>
      <c r="X40" s="42">
        <v>19904</v>
      </c>
      <c r="Y40" s="42">
        <v>30201</v>
      </c>
    </row>
    <row r="41" spans="1:25" x14ac:dyDescent="0.3">
      <c r="A41" s="79" t="s">
        <v>205</v>
      </c>
      <c r="B41" s="42">
        <v>130</v>
      </c>
      <c r="C41" s="42">
        <v>134</v>
      </c>
      <c r="D41" s="42">
        <v>137</v>
      </c>
      <c r="E41" s="42">
        <v>140</v>
      </c>
      <c r="F41" s="68">
        <v>143</v>
      </c>
      <c r="G41" s="68">
        <v>147</v>
      </c>
      <c r="H41" s="68">
        <v>151</v>
      </c>
      <c r="I41" s="68">
        <v>160</v>
      </c>
      <c r="J41" s="68">
        <v>166</v>
      </c>
      <c r="K41" s="68">
        <v>171</v>
      </c>
      <c r="L41" s="68">
        <v>183</v>
      </c>
      <c r="M41" s="68">
        <v>189</v>
      </c>
      <c r="N41" s="68">
        <v>196</v>
      </c>
      <c r="O41" s="68">
        <v>212</v>
      </c>
      <c r="P41" s="68">
        <v>224</v>
      </c>
      <c r="Q41" s="68">
        <v>239</v>
      </c>
      <c r="R41" s="42">
        <v>266</v>
      </c>
      <c r="S41" s="42">
        <v>296</v>
      </c>
      <c r="T41" s="42">
        <v>325</v>
      </c>
      <c r="U41" s="42">
        <v>355</v>
      </c>
      <c r="V41" s="42">
        <v>380</v>
      </c>
      <c r="W41" s="42">
        <v>124</v>
      </c>
      <c r="X41" s="42">
        <v>174</v>
      </c>
      <c r="Y41" s="42">
        <v>339</v>
      </c>
    </row>
    <row r="42" spans="1:25" x14ac:dyDescent="0.3">
      <c r="A42" s="79" t="s">
        <v>206</v>
      </c>
      <c r="B42" s="42">
        <v>172</v>
      </c>
      <c r="C42" s="42">
        <v>188</v>
      </c>
      <c r="D42" s="42">
        <v>191</v>
      </c>
      <c r="E42" s="42">
        <v>221</v>
      </c>
      <c r="F42" s="68">
        <v>258</v>
      </c>
      <c r="G42" s="68">
        <v>295</v>
      </c>
      <c r="H42" s="68">
        <v>353</v>
      </c>
      <c r="I42" s="68">
        <v>398</v>
      </c>
      <c r="J42" s="68">
        <v>437</v>
      </c>
      <c r="K42" s="68">
        <v>503</v>
      </c>
      <c r="L42" s="68">
        <v>569</v>
      </c>
      <c r="M42" s="68">
        <v>609</v>
      </c>
      <c r="N42" s="68">
        <v>665</v>
      </c>
      <c r="O42" s="68">
        <v>721</v>
      </c>
      <c r="P42" s="68">
        <v>807</v>
      </c>
      <c r="Q42" s="68">
        <v>882</v>
      </c>
      <c r="R42" s="42">
        <v>1004</v>
      </c>
      <c r="S42" s="42">
        <v>1391</v>
      </c>
      <c r="T42" s="42">
        <v>1371</v>
      </c>
      <c r="U42" s="42">
        <v>1358</v>
      </c>
      <c r="V42" s="42">
        <v>1719</v>
      </c>
      <c r="W42" s="42">
        <v>1017</v>
      </c>
      <c r="X42" s="42">
        <v>826</v>
      </c>
      <c r="Y42" s="42">
        <v>1110</v>
      </c>
    </row>
    <row r="43" spans="1:25" x14ac:dyDescent="0.3">
      <c r="A43" s="79" t="s">
        <v>207</v>
      </c>
      <c r="B43" s="42">
        <v>7143</v>
      </c>
      <c r="C43" s="42">
        <v>7855</v>
      </c>
      <c r="D43" s="42">
        <v>7808</v>
      </c>
      <c r="E43" s="42">
        <v>8562</v>
      </c>
      <c r="F43" s="68">
        <v>9273</v>
      </c>
      <c r="G43" s="68">
        <v>10622</v>
      </c>
      <c r="H43" s="68">
        <v>11549</v>
      </c>
      <c r="I43" s="68">
        <v>12097</v>
      </c>
      <c r="J43" s="68">
        <v>12820</v>
      </c>
      <c r="K43" s="68">
        <v>13142</v>
      </c>
      <c r="L43" s="68">
        <v>12461</v>
      </c>
      <c r="M43" s="68">
        <v>12510</v>
      </c>
      <c r="N43" s="68">
        <v>12233</v>
      </c>
      <c r="O43" s="68">
        <v>13180</v>
      </c>
      <c r="P43" s="68">
        <v>13823</v>
      </c>
      <c r="Q43" s="68">
        <v>15725</v>
      </c>
      <c r="R43" s="42">
        <v>17716</v>
      </c>
      <c r="S43" s="42">
        <v>19430</v>
      </c>
      <c r="T43" s="42">
        <v>20427</v>
      </c>
      <c r="U43" s="42">
        <v>21379</v>
      </c>
      <c r="V43" s="42">
        <v>23405</v>
      </c>
      <c r="W43" s="42">
        <v>9170</v>
      </c>
      <c r="X43" s="42">
        <v>18904</v>
      </c>
      <c r="Y43" s="42">
        <v>28752</v>
      </c>
    </row>
    <row r="44" spans="1:25" x14ac:dyDescent="0.3">
      <c r="A44" s="77" t="s">
        <v>108</v>
      </c>
      <c r="B44" s="42">
        <v>2725</v>
      </c>
      <c r="C44" s="42">
        <v>3061</v>
      </c>
      <c r="D44" s="42">
        <v>3165</v>
      </c>
      <c r="E44" s="42">
        <v>3023</v>
      </c>
      <c r="F44" s="68">
        <v>3430</v>
      </c>
      <c r="G44" s="68">
        <v>3746</v>
      </c>
      <c r="H44" s="68">
        <v>4169</v>
      </c>
      <c r="I44" s="68">
        <v>4703</v>
      </c>
      <c r="J44" s="68">
        <v>5274</v>
      </c>
      <c r="K44" s="68">
        <v>6386</v>
      </c>
      <c r="L44" s="68">
        <v>5842</v>
      </c>
      <c r="M44" s="68">
        <v>6960</v>
      </c>
      <c r="N44" s="68">
        <v>8001</v>
      </c>
      <c r="O44" s="68">
        <v>8994</v>
      </c>
      <c r="P44" s="68">
        <v>7728</v>
      </c>
      <c r="Q44" s="68">
        <v>8430</v>
      </c>
      <c r="R44" s="42">
        <v>8508</v>
      </c>
      <c r="S44" s="42">
        <v>7989</v>
      </c>
      <c r="T44" s="42">
        <v>7818</v>
      </c>
      <c r="U44" s="42">
        <v>9300</v>
      </c>
      <c r="V44" s="42">
        <v>9798</v>
      </c>
      <c r="W44" s="42">
        <v>3457</v>
      </c>
      <c r="X44" s="42">
        <v>6277</v>
      </c>
      <c r="Y44" s="42">
        <v>10722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9.9400171379605773E-2</v>
      </c>
      <c r="D46" s="65">
        <f t="shared" si="21"/>
        <v>-6.0936725005313885E-3</v>
      </c>
      <c r="E46" s="65">
        <f t="shared" si="21"/>
        <v>5.0260212447422736E-2</v>
      </c>
      <c r="F46" s="65">
        <f t="shared" si="21"/>
        <v>9.7746402389356613E-2</v>
      </c>
      <c r="G46" s="65">
        <f t="shared" si="21"/>
        <v>0.11538461538461542</v>
      </c>
      <c r="H46" s="65">
        <f t="shared" si="21"/>
        <v>8.4211109879144042E-2</v>
      </c>
      <c r="I46" s="65">
        <f t="shared" si="21"/>
        <v>5.3382420616659099E-2</v>
      </c>
      <c r="J46" s="65">
        <f t="shared" si="21"/>
        <v>6.4026018154458519E-2</v>
      </c>
      <c r="K46" s="65">
        <f t="shared" si="21"/>
        <v>6.8339416058394109E-2</v>
      </c>
      <c r="L46" s="65">
        <f t="shared" si="21"/>
        <v>-6.6615424032795301E-2</v>
      </c>
      <c r="M46" s="65">
        <f t="shared" si="21"/>
        <v>5.4213560252539095E-2</v>
      </c>
      <c r="N46" s="65">
        <f t="shared" si="21"/>
        <v>4.0880093737794665E-2</v>
      </c>
      <c r="O46" s="65">
        <f t="shared" si="21"/>
        <v>9.2474463206170476E-2</v>
      </c>
      <c r="P46" s="65">
        <f t="shared" si="21"/>
        <v>-1.2479487081631824E-2</v>
      </c>
      <c r="Q46" s="65">
        <f t="shared" si="21"/>
        <v>0.11810171587571494</v>
      </c>
      <c r="R46" s="65">
        <f t="shared" si="21"/>
        <v>8.51652149868658E-2</v>
      </c>
      <c r="S46" s="65">
        <f t="shared" si="21"/>
        <v>4.0164352146770277E-2</v>
      </c>
      <c r="T46" s="65">
        <f t="shared" si="21"/>
        <v>2.3119086260219968E-2</v>
      </c>
      <c r="U46" s="65">
        <f t="shared" si="21"/>
        <v>6.4587573326948311E-2</v>
      </c>
      <c r="V46" s="65">
        <f t="shared" si="21"/>
        <v>7.8155749226876514E-2</v>
      </c>
      <c r="W46" s="65">
        <f t="shared" si="21"/>
        <v>-0.60302477183833114</v>
      </c>
      <c r="X46" s="65">
        <f t="shared" si="21"/>
        <v>0.86849710982658967</v>
      </c>
      <c r="Y46" s="65">
        <f t="shared" si="21"/>
        <v>0.52822892498066509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9.2958860759493778E-2</v>
      </c>
      <c r="D47" s="65">
        <f t="shared" si="21"/>
        <v>-1.7191458559536743E-2</v>
      </c>
      <c r="E47" s="65">
        <f t="shared" si="21"/>
        <v>7.7978272877923027E-2</v>
      </c>
      <c r="F47" s="65">
        <f t="shared" si="21"/>
        <v>8.8222734648560897E-2</v>
      </c>
      <c r="G47" s="65">
        <f t="shared" si="21"/>
        <v>0.12164495369643702</v>
      </c>
      <c r="H47" s="65">
        <f t="shared" si="21"/>
        <v>7.6686258046459566E-2</v>
      </c>
      <c r="I47" s="65">
        <f t="shared" si="21"/>
        <v>3.3142708604107174E-2</v>
      </c>
      <c r="J47" s="65">
        <f t="shared" si="21"/>
        <v>4.704994338910562E-2</v>
      </c>
      <c r="K47" s="65">
        <f t="shared" si="21"/>
        <v>2.3188754055028182E-2</v>
      </c>
      <c r="L47" s="65">
        <f t="shared" si="21"/>
        <v>-5.9652418976045118E-2</v>
      </c>
      <c r="M47" s="65">
        <f t="shared" si="21"/>
        <v>4.183316683316729E-3</v>
      </c>
      <c r="N47" s="65">
        <f t="shared" si="21"/>
        <v>-6.15556799104644E-3</v>
      </c>
      <c r="O47" s="65">
        <f t="shared" si="21"/>
        <v>7.6639139139139223E-2</v>
      </c>
      <c r="P47" s="65">
        <f t="shared" si="21"/>
        <v>5.4564472078563631E-2</v>
      </c>
      <c r="Q47" s="65">
        <f t="shared" si="21"/>
        <v>0.1297112629490853</v>
      </c>
      <c r="R47" s="65">
        <f t="shared" si="21"/>
        <v>0.11637888986440337</v>
      </c>
      <c r="S47" s="65">
        <f t="shared" si="21"/>
        <v>7.7770010485844088E-2</v>
      </c>
      <c r="T47" s="65">
        <f t="shared" si="21"/>
        <v>3.7538511431814525E-2</v>
      </c>
      <c r="U47" s="65">
        <f t="shared" si="21"/>
        <v>2.6412440415722438E-2</v>
      </c>
      <c r="V47" s="65">
        <f t="shared" si="21"/>
        <v>8.6867148838979835E-2</v>
      </c>
      <c r="W47" s="65">
        <f t="shared" si="21"/>
        <v>-0.58787475483328666</v>
      </c>
      <c r="X47" s="65">
        <f t="shared" si="21"/>
        <v>0.88399762046400943</v>
      </c>
      <c r="Y47" s="65">
        <f t="shared" si="21"/>
        <v>0.47728810501150254</v>
      </c>
    </row>
    <row r="48" spans="1:25" x14ac:dyDescent="0.3">
      <c r="A48" s="74" t="s">
        <v>214</v>
      </c>
      <c r="B48" s="65" t="s">
        <v>3</v>
      </c>
      <c r="C48" s="65">
        <f>C37/B37-1</f>
        <v>7.876969242310583E-2</v>
      </c>
      <c r="D48" s="65">
        <f>D37/C37-1</f>
        <v>-5.2155771905424197E-2</v>
      </c>
      <c r="E48" s="65">
        <f>E37/D37-1</f>
        <v>2.2010271460014774E-2</v>
      </c>
      <c r="F48" s="65">
        <f>F37/E37-1</f>
        <v>0.10086145010768122</v>
      </c>
      <c r="G48" s="65">
        <f t="shared" si="21"/>
        <v>5.2820345614607023E-2</v>
      </c>
      <c r="H48" s="65">
        <f t="shared" si="21"/>
        <v>3.2517807370703089E-2</v>
      </c>
      <c r="I48" s="65">
        <f t="shared" si="21"/>
        <v>-2.7294541091781643E-2</v>
      </c>
      <c r="J48" s="65">
        <f t="shared" si="21"/>
        <v>-6.167129201356758E-3</v>
      </c>
      <c r="K48" s="65">
        <f t="shared" si="21"/>
        <v>-1.8616196090598391E-3</v>
      </c>
      <c r="L48" s="65">
        <f t="shared" si="21"/>
        <v>-0.12900217594031704</v>
      </c>
      <c r="M48" s="65">
        <f t="shared" si="21"/>
        <v>-9.6359743040684842E-3</v>
      </c>
      <c r="N48" s="65">
        <f t="shared" si="21"/>
        <v>4.1441441441441462E-2</v>
      </c>
      <c r="O48" s="65">
        <f t="shared" si="21"/>
        <v>7.0934256055363409E-2</v>
      </c>
      <c r="P48" s="65">
        <f t="shared" si="21"/>
        <v>6.4297253634894913E-2</v>
      </c>
      <c r="Q48" s="65">
        <f t="shared" si="21"/>
        <v>0.10989678202792952</v>
      </c>
      <c r="R48" s="65">
        <f t="shared" si="21"/>
        <v>6.7286652078774711E-2</v>
      </c>
      <c r="S48" s="65">
        <f t="shared" si="21"/>
        <v>-8.9953869810353693E-2</v>
      </c>
      <c r="T48" s="65">
        <f t="shared" si="21"/>
        <v>-2.2247254294564867E-2</v>
      </c>
      <c r="U48" s="65">
        <f t="shared" si="21"/>
        <v>-8.438940092165903E-2</v>
      </c>
      <c r="V48" s="65">
        <f t="shared" si="21"/>
        <v>-4.1207927021075785E-2</v>
      </c>
      <c r="W48" s="65">
        <f t="shared" si="21"/>
        <v>-0.52263779527559051</v>
      </c>
      <c r="X48" s="65">
        <f t="shared" si="21"/>
        <v>0.55601374570446738</v>
      </c>
      <c r="Y48" s="65">
        <f t="shared" si="21"/>
        <v>0.12588339222614842</v>
      </c>
    </row>
    <row r="49" spans="1:25" x14ac:dyDescent="0.3">
      <c r="A49" s="74" t="s">
        <v>215</v>
      </c>
      <c r="B49" s="65" t="s">
        <v>3</v>
      </c>
      <c r="C49" s="65">
        <f>C40/B40-1</f>
        <v>9.8039215686274606E-2</v>
      </c>
      <c r="D49" s="65">
        <f>D40/C40-1</f>
        <v>-4.8923679060665082E-3</v>
      </c>
      <c r="E49" s="65">
        <f>E40/D40-1</f>
        <v>9.6730580137659894E-2</v>
      </c>
      <c r="F49" s="65">
        <f>F40/E40-1</f>
        <v>8.4164518659643583E-2</v>
      </c>
      <c r="G49" s="65">
        <f t="shared" ref="G49:Y49" si="22">G40/F40-1</f>
        <v>0.14358073185858999</v>
      </c>
      <c r="H49" s="65">
        <f t="shared" si="22"/>
        <v>8.9487480791828666E-2</v>
      </c>
      <c r="I49" s="65">
        <f t="shared" si="22"/>
        <v>4.9946071517464441E-2</v>
      </c>
      <c r="J49" s="65">
        <f t="shared" si="22"/>
        <v>6.0608455156064833E-2</v>
      </c>
      <c r="K49" s="65">
        <f t="shared" si="22"/>
        <v>2.9354790642229123E-2</v>
      </c>
      <c r="L49" s="65">
        <f t="shared" si="22"/>
        <v>-4.3572669368847738E-2</v>
      </c>
      <c r="M49" s="65">
        <f t="shared" si="22"/>
        <v>7.1136673225367097E-3</v>
      </c>
      <c r="N49" s="65">
        <f t="shared" si="22"/>
        <v>-1.6080553050796476E-2</v>
      </c>
      <c r="O49" s="65">
        <f t="shared" si="22"/>
        <v>7.7821903161753525E-2</v>
      </c>
      <c r="P49" s="65">
        <f t="shared" si="22"/>
        <v>5.2504782824346341E-2</v>
      </c>
      <c r="Q49" s="65">
        <f t="shared" si="22"/>
        <v>0.1341726134374579</v>
      </c>
      <c r="R49" s="65">
        <f t="shared" si="22"/>
        <v>0.12696622544073133</v>
      </c>
      <c r="S49" s="65">
        <f t="shared" si="22"/>
        <v>0.11224059833561562</v>
      </c>
      <c r="T49" s="65">
        <f t="shared" si="22"/>
        <v>4.76393427096653E-2</v>
      </c>
      <c r="U49" s="65">
        <f t="shared" si="22"/>
        <v>4.3755367716855842E-2</v>
      </c>
      <c r="V49" s="65">
        <f t="shared" si="22"/>
        <v>0.10449958858429698</v>
      </c>
      <c r="W49" s="65">
        <f t="shared" si="22"/>
        <v>-0.59567126725219577</v>
      </c>
      <c r="X49" s="65">
        <f t="shared" si="22"/>
        <v>0.93017843289371616</v>
      </c>
      <c r="Y49" s="65">
        <f t="shared" si="22"/>
        <v>0.51733319935691324</v>
      </c>
    </row>
    <row r="50" spans="1:25" x14ac:dyDescent="0.3">
      <c r="A50" s="73" t="s">
        <v>110</v>
      </c>
      <c r="B50" s="65" t="s">
        <v>3</v>
      </c>
      <c r="C50" s="88">
        <f>C44/B44-1</f>
        <v>0.1233027522935779</v>
      </c>
      <c r="D50" s="88">
        <f>D44/C44-1</f>
        <v>3.3975824893825557E-2</v>
      </c>
      <c r="E50" s="88">
        <f>E44/D44-1</f>
        <v>-4.4865718799368071E-2</v>
      </c>
      <c r="F50" s="88">
        <f>F44/E44-1</f>
        <v>0.13463446907045973</v>
      </c>
      <c r="G50" s="88">
        <f t="shared" ref="G50:Y50" si="23">G44/F44-1</f>
        <v>9.2128279883382014E-2</v>
      </c>
      <c r="H50" s="88">
        <f t="shared" si="23"/>
        <v>0.11292044847837701</v>
      </c>
      <c r="I50" s="88">
        <f t="shared" si="23"/>
        <v>0.1280882705684816</v>
      </c>
      <c r="J50" s="88">
        <f t="shared" si="23"/>
        <v>0.12141186476716981</v>
      </c>
      <c r="K50" s="88">
        <f t="shared" si="23"/>
        <v>0.21084565794463406</v>
      </c>
      <c r="L50" s="88">
        <f t="shared" si="23"/>
        <v>-8.5186345129971808E-2</v>
      </c>
      <c r="M50" s="88">
        <f t="shared" si="23"/>
        <v>0.19137281752824364</v>
      </c>
      <c r="N50" s="88">
        <f t="shared" si="23"/>
        <v>0.14956896551724141</v>
      </c>
      <c r="O50" s="88">
        <f t="shared" si="23"/>
        <v>0.1241094863142107</v>
      </c>
      <c r="P50" s="88">
        <f t="shared" si="23"/>
        <v>-0.1407605070046698</v>
      </c>
      <c r="Q50" s="88">
        <f t="shared" si="23"/>
        <v>9.0838509316770288E-2</v>
      </c>
      <c r="R50" s="88">
        <f t="shared" si="23"/>
        <v>9.2526690391458999E-3</v>
      </c>
      <c r="S50" s="88">
        <f t="shared" si="23"/>
        <v>-6.1001410437235504E-2</v>
      </c>
      <c r="T50" s="88">
        <f t="shared" si="23"/>
        <v>-2.1404431092752585E-2</v>
      </c>
      <c r="U50" s="88">
        <f t="shared" si="23"/>
        <v>0.18956254796623173</v>
      </c>
      <c r="V50" s="88">
        <f t="shared" si="23"/>
        <v>5.3548387096774119E-2</v>
      </c>
      <c r="W50" s="88">
        <f t="shared" si="23"/>
        <v>-0.64717289242702591</v>
      </c>
      <c r="X50" s="88">
        <f t="shared" si="23"/>
        <v>0.81573618744576226</v>
      </c>
      <c r="Y50" s="88">
        <f t="shared" si="23"/>
        <v>0.70814083160745578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7.0948522665723407E-2</v>
      </c>
      <c r="C52" s="65">
        <f t="shared" si="24"/>
        <v>6.3513136458961506E-2</v>
      </c>
      <c r="D52" s="65">
        <f t="shared" si="24"/>
        <v>6.5909849122032127E-2</v>
      </c>
      <c r="E52" s="65">
        <f t="shared" si="24"/>
        <v>6.6903423282681951E-2</v>
      </c>
      <c r="F52" s="65">
        <f t="shared" si="24"/>
        <v>6.9966859624985944E-2</v>
      </c>
      <c r="G52" s="65">
        <f t="shared" si="24"/>
        <v>6.6753510128858926E-2</v>
      </c>
      <c r="H52" s="65">
        <f t="shared" si="24"/>
        <v>6.3544618023966104E-2</v>
      </c>
      <c r="I52" s="65">
        <f t="shared" si="24"/>
        <v>5.9023579634988395E-2</v>
      </c>
      <c r="J52" s="65">
        <f t="shared" si="24"/>
        <v>5.9863068692325126E-2</v>
      </c>
      <c r="K52" s="65">
        <f t="shared" si="24"/>
        <v>5.8565058532547398E-2</v>
      </c>
      <c r="L52" s="65">
        <f t="shared" si="24"/>
        <v>7.0139296681716229E-2</v>
      </c>
      <c r="M52" s="65">
        <f t="shared" si="24"/>
        <v>5.9137080589446021E-2</v>
      </c>
      <c r="N52" s="65">
        <f t="shared" si="24"/>
        <v>5.1586857772118792E-2</v>
      </c>
      <c r="O52" s="65">
        <f t="shared" si="24"/>
        <v>5.4152527310828855E-2</v>
      </c>
      <c r="P52" s="65">
        <f t="shared" si="24"/>
        <v>5.4114758589536335E-2</v>
      </c>
      <c r="Q52" s="65">
        <f t="shared" si="24"/>
        <v>5.8900651465798044E-2</v>
      </c>
      <c r="R52" s="65">
        <f t="shared" si="24"/>
        <v>6.797377696564505E-2</v>
      </c>
      <c r="S52" s="65">
        <f t="shared" si="24"/>
        <v>7.2347156468974924E-2</v>
      </c>
      <c r="T52" s="65">
        <f t="shared" si="24"/>
        <v>6.9679755082292683E-2</v>
      </c>
      <c r="U52" s="65">
        <f t="shared" si="24"/>
        <v>6.8593401380353011E-2</v>
      </c>
      <c r="V52" s="65">
        <f t="shared" si="24"/>
        <v>7.3453220736983835E-2</v>
      </c>
      <c r="W52" s="65">
        <f t="shared" ref="W52:X52" si="25">W35/W32</f>
        <v>3.4126800881414746E-2</v>
      </c>
      <c r="X52" s="65">
        <f t="shared" si="25"/>
        <v>5.1592893870555268E-2</v>
      </c>
      <c r="Y52" s="65">
        <f t="shared" ref="Y52" si="26">Y35/Y32</f>
        <v>6.4839452551696153E-2</v>
      </c>
    </row>
    <row r="53" spans="1:25" x14ac:dyDescent="0.3">
      <c r="A53" s="75" t="s">
        <v>217</v>
      </c>
      <c r="B53" s="88">
        <f t="shared" ref="B53:V53" si="27">B35/B34</f>
        <v>0.64997468354430377</v>
      </c>
      <c r="C53" s="88">
        <f t="shared" si="27"/>
        <v>0.64266848816029143</v>
      </c>
      <c r="D53" s="88">
        <f t="shared" si="27"/>
        <v>0.64012230182996399</v>
      </c>
      <c r="E53" s="88">
        <f t="shared" si="27"/>
        <v>0.6330354073564799</v>
      </c>
      <c r="F53" s="88">
        <f t="shared" si="27"/>
        <v>0.67835570469798656</v>
      </c>
      <c r="G53" s="88">
        <f t="shared" si="27"/>
        <v>0.67530230990977502</v>
      </c>
      <c r="H53" s="88">
        <f t="shared" si="27"/>
        <v>0.67682990136701848</v>
      </c>
      <c r="I53" s="88">
        <f t="shared" si="27"/>
        <v>0.66234768350319906</v>
      </c>
      <c r="J53" s="88">
        <f t="shared" si="27"/>
        <v>0.63998131441417772</v>
      </c>
      <c r="K53" s="88">
        <f t="shared" si="27"/>
        <v>0.6236152535151257</v>
      </c>
      <c r="L53" s="88">
        <f t="shared" si="27"/>
        <v>0.61189183136442526</v>
      </c>
      <c r="M53" s="88">
        <f t="shared" si="27"/>
        <v>0.61297616514151942</v>
      </c>
      <c r="N53" s="88">
        <f t="shared" si="27"/>
        <v>0.57377637433615614</v>
      </c>
      <c r="O53" s="88">
        <f t="shared" si="27"/>
        <v>0.58607886555279698</v>
      </c>
      <c r="P53" s="88">
        <f t="shared" si="27"/>
        <v>0.56319512460550658</v>
      </c>
      <c r="Q53" s="88">
        <f t="shared" si="27"/>
        <v>0.5727407700682966</v>
      </c>
      <c r="R53" s="88">
        <f t="shared" si="27"/>
        <v>0.57502884668217369</v>
      </c>
      <c r="S53" s="88">
        <f t="shared" si="27"/>
        <v>0.59805878582547389</v>
      </c>
      <c r="T53" s="88">
        <f t="shared" si="27"/>
        <v>0.59074594671051472</v>
      </c>
      <c r="U53" s="88">
        <f t="shared" si="27"/>
        <v>0.6136144079492134</v>
      </c>
      <c r="V53" s="88">
        <f t="shared" si="27"/>
        <v>0.63388429752066111</v>
      </c>
      <c r="W53" s="88">
        <f t="shared" ref="W53:X53" si="28">W35/W34</f>
        <v>0.42623960578995995</v>
      </c>
      <c r="X53" s="88">
        <f t="shared" si="28"/>
        <v>0.5271780425878908</v>
      </c>
      <c r="Y53" s="88">
        <f t="shared" ref="Y53" si="29">Y35/Y34</f>
        <v>0.60035077543467152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1.339876918283088E-2</v>
      </c>
      <c r="C55" s="88">
        <f t="shared" ref="C55:V55" si="30">C42/C35</f>
        <v>1.3321051512789627E-2</v>
      </c>
      <c r="D55" s="88">
        <f t="shared" si="30"/>
        <v>1.3616596563769873E-2</v>
      </c>
      <c r="E55" s="88">
        <f t="shared" si="30"/>
        <v>1.5001357588922074E-2</v>
      </c>
      <c r="F55" s="88">
        <f t="shared" si="30"/>
        <v>1.595349987632946E-2</v>
      </c>
      <c r="G55" s="88">
        <f t="shared" si="30"/>
        <v>1.6354363011420334E-2</v>
      </c>
      <c r="H55" s="88">
        <f t="shared" si="30"/>
        <v>1.804980313954083E-2</v>
      </c>
      <c r="I55" s="88">
        <f t="shared" si="30"/>
        <v>1.9319450512111064E-2</v>
      </c>
      <c r="J55" s="88">
        <f t="shared" si="30"/>
        <v>1.9936131386861313E-2</v>
      </c>
      <c r="K55" s="88">
        <f t="shared" si="30"/>
        <v>2.1479204031087197E-2</v>
      </c>
      <c r="L55" s="88">
        <f t="shared" si="30"/>
        <v>2.6031658889193888E-2</v>
      </c>
      <c r="M55" s="88">
        <f t="shared" si="30"/>
        <v>2.6428850410102851E-2</v>
      </c>
      <c r="N55" s="88">
        <f t="shared" si="30"/>
        <v>2.7725661872003336E-2</v>
      </c>
      <c r="O55" s="88">
        <f t="shared" si="30"/>
        <v>2.7515933290081288E-2</v>
      </c>
      <c r="P55" s="88">
        <f t="shared" si="30"/>
        <v>3.1187200494666872E-2</v>
      </c>
      <c r="Q55" s="88">
        <f t="shared" si="30"/>
        <v>3.0485275819162175E-2</v>
      </c>
      <c r="R55" s="88">
        <f t="shared" si="30"/>
        <v>3.1978595999490378E-2</v>
      </c>
      <c r="S55" s="88">
        <f t="shared" si="30"/>
        <v>4.2594237070153411E-2</v>
      </c>
      <c r="T55" s="88">
        <f t="shared" si="30"/>
        <v>4.1033161738297616E-2</v>
      </c>
      <c r="U55" s="88">
        <f t="shared" si="30"/>
        <v>3.8178240089963456E-2</v>
      </c>
      <c r="V55" s="88">
        <f t="shared" si="30"/>
        <v>4.4823989569752282E-2</v>
      </c>
      <c r="W55" s="88">
        <f t="shared" ref="W55:X55" si="31">W42/W35</f>
        <v>6.6802417235943254E-2</v>
      </c>
      <c r="X55" s="88">
        <f t="shared" si="31"/>
        <v>2.9037474513112563E-2</v>
      </c>
      <c r="Y55" s="88">
        <f t="shared" ref="Y55" si="32">Y42/Y35</f>
        <v>2.5533676849466322E-2</v>
      </c>
    </row>
    <row r="56" spans="1:25" x14ac:dyDescent="0.3">
      <c r="A56" s="75" t="s">
        <v>219</v>
      </c>
      <c r="B56" s="65">
        <f>B37/B35</f>
        <v>0.20768092233387864</v>
      </c>
      <c r="C56" s="65">
        <f t="shared" ref="C56:V56" si="33">C37/C35</f>
        <v>0.20378374548288811</v>
      </c>
      <c r="D56" s="65">
        <f t="shared" si="33"/>
        <v>0.19433948813003493</v>
      </c>
      <c r="E56" s="65">
        <f t="shared" si="33"/>
        <v>0.18911213684496334</v>
      </c>
      <c r="F56" s="65">
        <f t="shared" si="33"/>
        <v>0.1896487756616374</v>
      </c>
      <c r="G56" s="65">
        <f t="shared" si="33"/>
        <v>0.1790109768266992</v>
      </c>
      <c r="H56" s="65">
        <f t="shared" si="33"/>
        <v>0.17047604438308533</v>
      </c>
      <c r="I56" s="65">
        <f t="shared" si="33"/>
        <v>0.15741954274064365</v>
      </c>
      <c r="J56" s="65">
        <f t="shared" si="33"/>
        <v>0.14703467153284672</v>
      </c>
      <c r="K56" s="65">
        <f t="shared" si="33"/>
        <v>0.13737296097019386</v>
      </c>
      <c r="L56" s="65">
        <f t="shared" si="33"/>
        <v>0.12819105133132033</v>
      </c>
      <c r="M56" s="65">
        <f t="shared" si="33"/>
        <v>0.12042702773076422</v>
      </c>
      <c r="N56" s="65">
        <f t="shared" si="33"/>
        <v>0.12049197415051073</v>
      </c>
      <c r="O56" s="65">
        <f t="shared" si="33"/>
        <v>0.11811624623134756</v>
      </c>
      <c r="P56" s="65">
        <f t="shared" si="33"/>
        <v>0.12729942804142835</v>
      </c>
      <c r="Q56" s="65">
        <f t="shared" si="33"/>
        <v>0.12636527028895342</v>
      </c>
      <c r="R56" s="65">
        <f t="shared" si="33"/>
        <v>0.12428334819722257</v>
      </c>
      <c r="S56" s="65">
        <f t="shared" si="33"/>
        <v>0.10873625868879566</v>
      </c>
      <c r="T56" s="65">
        <f t="shared" si="33"/>
        <v>0.10391476116365378</v>
      </c>
      <c r="U56" s="65">
        <f t="shared" si="33"/>
        <v>8.9373067191453479E-2</v>
      </c>
      <c r="V56" s="65">
        <f t="shared" si="33"/>
        <v>7.9478487614080828E-2</v>
      </c>
      <c r="W56" s="65">
        <f t="shared" ref="W56:X56" si="34">W37/W35</f>
        <v>9.5572779821334733E-2</v>
      </c>
      <c r="X56" s="65">
        <f t="shared" si="34"/>
        <v>7.9589397454826682E-2</v>
      </c>
      <c r="Y56" s="65">
        <f t="shared" ref="Y56" si="35">Y37/Y35</f>
        <v>5.8635443503864557E-2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11322</v>
      </c>
      <c r="C59" s="42">
        <f t="shared" si="36"/>
        <v>12510</v>
      </c>
      <c r="D59" s="42">
        <f t="shared" si="36"/>
        <v>11059</v>
      </c>
      <c r="E59" s="42">
        <f t="shared" si="36"/>
        <v>8517</v>
      </c>
      <c r="F59" s="42">
        <f t="shared" si="36"/>
        <v>6262</v>
      </c>
      <c r="G59" s="42">
        <f t="shared" si="36"/>
        <v>5649</v>
      </c>
      <c r="H59" s="42">
        <f t="shared" si="36"/>
        <v>6038</v>
      </c>
      <c r="I59" s="42">
        <f t="shared" si="36"/>
        <v>6776</v>
      </c>
      <c r="J59" s="42">
        <f t="shared" si="36"/>
        <v>7030</v>
      </c>
      <c r="K59" s="42">
        <f t="shared" si="36"/>
        <v>8252</v>
      </c>
      <c r="L59" s="42">
        <f t="shared" si="36"/>
        <v>6809</v>
      </c>
      <c r="M59" s="42">
        <f t="shared" si="36"/>
        <v>9908</v>
      </c>
      <c r="N59" s="42">
        <f t="shared" si="36"/>
        <v>12919</v>
      </c>
      <c r="O59" s="42">
        <f t="shared" si="36"/>
        <v>15470</v>
      </c>
      <c r="P59" s="42">
        <f t="shared" si="36"/>
        <v>20999</v>
      </c>
      <c r="Q59" s="42">
        <f t="shared" si="36"/>
        <v>19627</v>
      </c>
      <c r="R59" s="42">
        <f t="shared" si="36"/>
        <v>17218</v>
      </c>
      <c r="S59" s="42">
        <f t="shared" si="36"/>
        <v>13423</v>
      </c>
      <c r="T59" s="42">
        <f t="shared" si="36"/>
        <v>13298</v>
      </c>
      <c r="U59" s="42">
        <f t="shared" si="36"/>
        <v>13222</v>
      </c>
      <c r="V59" s="42">
        <f t="shared" si="36"/>
        <v>7831</v>
      </c>
      <c r="W59" s="42">
        <f t="shared" ref="W59:X59" si="37">W8-W35</f>
        <v>3376</v>
      </c>
      <c r="X59" s="42">
        <f t="shared" si="37"/>
        <v>1271</v>
      </c>
      <c r="Y59" s="42">
        <f t="shared" ref="Y59" si="38">Y8-Y35</f>
        <v>-2830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0.10492845786963434</v>
      </c>
      <c r="D61" s="87">
        <f t="shared" si="39"/>
        <v>-0.11598721023181455</v>
      </c>
      <c r="E61" s="87">
        <f t="shared" si="39"/>
        <v>-0.22985803418030562</v>
      </c>
      <c r="F61" s="87">
        <f t="shared" si="39"/>
        <v>-0.26476458847011858</v>
      </c>
      <c r="G61" s="87">
        <f t="shared" si="39"/>
        <v>-9.7892047269243054E-2</v>
      </c>
      <c r="H61" s="87">
        <f t="shared" si="39"/>
        <v>6.8861745441671091E-2</v>
      </c>
      <c r="I61" s="87">
        <f t="shared" si="39"/>
        <v>0.12222590261676052</v>
      </c>
      <c r="J61" s="87">
        <f t="shared" si="39"/>
        <v>3.7485242030696579E-2</v>
      </c>
      <c r="K61" s="87">
        <f t="shared" si="39"/>
        <v>0.17382645803698435</v>
      </c>
      <c r="L61" s="87">
        <f t="shared" si="39"/>
        <v>-0.17486669898206494</v>
      </c>
      <c r="M61" s="87">
        <f t="shared" si="39"/>
        <v>0.45513291232192687</v>
      </c>
      <c r="N61" s="87">
        <f t="shared" si="39"/>
        <v>0.30389584174404521</v>
      </c>
      <c r="O61" s="87">
        <f t="shared" si="39"/>
        <v>0.19746110380060375</v>
      </c>
      <c r="P61" s="87">
        <f t="shared" si="39"/>
        <v>0.35740142210730447</v>
      </c>
      <c r="Q61" s="87">
        <f t="shared" si="39"/>
        <v>-6.5336444592599643E-2</v>
      </c>
      <c r="R61" s="87">
        <f t="shared" si="39"/>
        <v>-0.12273908391501503</v>
      </c>
      <c r="S61" s="87">
        <f t="shared" si="39"/>
        <v>-0.22040887443373214</v>
      </c>
      <c r="T61" s="87">
        <f t="shared" si="39"/>
        <v>-9.3123742829471796E-3</v>
      </c>
      <c r="U61" s="87">
        <f t="shared" si="39"/>
        <v>-5.7151451346067082E-3</v>
      </c>
      <c r="V61" s="87">
        <f t="shared" si="39"/>
        <v>-0.40772954167296932</v>
      </c>
      <c r="W61" s="87">
        <f t="shared" si="39"/>
        <v>-0.56889286170348619</v>
      </c>
      <c r="X61" s="87">
        <f t="shared" si="39"/>
        <v>-0.62351895734597151</v>
      </c>
      <c r="Y61" s="87">
        <f t="shared" si="39"/>
        <v>-3.2265932336742722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94" priority="19" stopIfTrue="1" operator="lessThan">
      <formula>0</formula>
    </cfRule>
  </conditionalFormatting>
  <conditionalFormatting sqref="B50:B52 C52:Y52">
    <cfRule type="cellIs" dxfId="93" priority="18" stopIfTrue="1" operator="lessThan">
      <formula>0</formula>
    </cfRule>
  </conditionalFormatting>
  <conditionalFormatting sqref="B19:Y29 Z34:HI35 Z51:HI53">
    <cfRule type="cellIs" dxfId="92" priority="21" stopIfTrue="1" operator="lessThan">
      <formula>0</formula>
    </cfRule>
  </conditionalFormatting>
  <conditionalFormatting sqref="B48:Y56 A57:U57 B59:Y59">
    <cfRule type="cellIs" dxfId="91" priority="4" stopIfTrue="1" operator="lessThan">
      <formula>0</formula>
    </cfRule>
  </conditionalFormatting>
  <conditionalFormatting sqref="B61:Y61">
    <cfRule type="cellIs" dxfId="90" priority="3" stopIfTrue="1" operator="lessThan">
      <formula>0</formula>
    </cfRule>
  </conditionalFormatting>
  <conditionalFormatting sqref="C19:Y23">
    <cfRule type="cellIs" dxfId="89" priority="2" operator="lessThan">
      <formula>0</formula>
    </cfRule>
  </conditionalFormatting>
  <conditionalFormatting sqref="C46:Y50">
    <cfRule type="cellIs" dxfId="88" priority="1" operator="lessThan">
      <formula>0</formula>
    </cfRule>
  </conditionalFormatting>
  <conditionalFormatting sqref="M34:P34">
    <cfRule type="cellIs" dxfId="87" priority="8" stopIfTrue="1" operator="lessThan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38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34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29565</v>
      </c>
      <c r="C5" s="42">
        <v>35106</v>
      </c>
      <c r="D5" s="42">
        <v>28927</v>
      </c>
      <c r="E5" s="42">
        <v>30072</v>
      </c>
      <c r="F5" s="42">
        <v>32189</v>
      </c>
      <c r="G5" s="42">
        <v>34873</v>
      </c>
      <c r="H5" s="42">
        <v>37867</v>
      </c>
      <c r="I5" s="42">
        <v>44789</v>
      </c>
      <c r="J5" s="42">
        <v>48245</v>
      </c>
      <c r="K5" s="42">
        <v>49752</v>
      </c>
      <c r="L5" s="42">
        <v>43182</v>
      </c>
      <c r="M5" s="42">
        <v>56700</v>
      </c>
      <c r="N5" s="42">
        <v>63113</v>
      </c>
      <c r="O5" s="42">
        <v>64132</v>
      </c>
      <c r="P5" s="42">
        <v>65837</v>
      </c>
      <c r="Q5" s="42">
        <v>67837</v>
      </c>
      <c r="R5" s="42">
        <v>66254</v>
      </c>
      <c r="S5" s="42">
        <v>65403</v>
      </c>
      <c r="T5" s="42">
        <v>73679</v>
      </c>
      <c r="U5" s="42">
        <v>80779</v>
      </c>
      <c r="V5" s="42">
        <v>80967</v>
      </c>
      <c r="W5" s="42">
        <v>69150</v>
      </c>
      <c r="X5" s="42">
        <v>85981</v>
      </c>
      <c r="Y5" s="42">
        <v>95963</v>
      </c>
    </row>
    <row r="6" spans="1:25" x14ac:dyDescent="0.3">
      <c r="A6" s="67" t="s">
        <v>113</v>
      </c>
      <c r="B6" s="42">
        <v>23696</v>
      </c>
      <c r="C6" s="42">
        <v>28083</v>
      </c>
      <c r="D6" s="42">
        <v>22158</v>
      </c>
      <c r="E6" s="42">
        <v>22935</v>
      </c>
      <c r="F6" s="68">
        <v>24851</v>
      </c>
      <c r="G6" s="68">
        <v>26835</v>
      </c>
      <c r="H6" s="68">
        <v>28639</v>
      </c>
      <c r="I6" s="68">
        <v>33515</v>
      </c>
      <c r="J6" s="68">
        <v>35864</v>
      </c>
      <c r="K6" s="68">
        <v>36740</v>
      </c>
      <c r="L6" s="68">
        <v>29695</v>
      </c>
      <c r="M6" s="68">
        <v>40082</v>
      </c>
      <c r="N6" s="68">
        <v>45226</v>
      </c>
      <c r="O6" s="68">
        <v>44174</v>
      </c>
      <c r="P6" s="68">
        <v>43535</v>
      </c>
      <c r="Q6" s="68">
        <v>46439</v>
      </c>
      <c r="R6" s="42">
        <v>44483</v>
      </c>
      <c r="S6" s="42">
        <v>42914</v>
      </c>
      <c r="T6" s="42">
        <v>49247</v>
      </c>
      <c r="U6" s="42">
        <v>57375</v>
      </c>
      <c r="V6" s="42">
        <v>57440</v>
      </c>
      <c r="W6" s="42">
        <v>51436</v>
      </c>
      <c r="X6" s="42">
        <v>66769</v>
      </c>
      <c r="Y6" s="42">
        <v>73715</v>
      </c>
    </row>
    <row r="7" spans="1:25" x14ac:dyDescent="0.3">
      <c r="A7" s="67" t="s">
        <v>114</v>
      </c>
      <c r="B7" s="42">
        <v>5869</v>
      </c>
      <c r="C7" s="42">
        <v>7023</v>
      </c>
      <c r="D7" s="42">
        <v>6768</v>
      </c>
      <c r="E7" s="42">
        <v>7137</v>
      </c>
      <c r="F7" s="68">
        <v>7338</v>
      </c>
      <c r="G7" s="68">
        <v>8038</v>
      </c>
      <c r="H7" s="68">
        <v>9227</v>
      </c>
      <c r="I7" s="68">
        <v>11274</v>
      </c>
      <c r="J7" s="68">
        <v>12381</v>
      </c>
      <c r="K7" s="68">
        <v>13012</v>
      </c>
      <c r="L7" s="68">
        <v>13486</v>
      </c>
      <c r="M7" s="68">
        <v>16618</v>
      </c>
      <c r="N7" s="68">
        <v>17887</v>
      </c>
      <c r="O7" s="68">
        <v>19958</v>
      </c>
      <c r="P7" s="68">
        <v>22302</v>
      </c>
      <c r="Q7" s="42">
        <v>21398</v>
      </c>
      <c r="R7" s="42">
        <v>21771</v>
      </c>
      <c r="S7" s="42">
        <v>22489</v>
      </c>
      <c r="T7" s="42">
        <v>24433</v>
      </c>
      <c r="U7" s="42">
        <v>23404</v>
      </c>
      <c r="V7" s="42">
        <v>23527</v>
      </c>
      <c r="W7" s="42">
        <v>17714</v>
      </c>
      <c r="X7" s="42">
        <v>19212</v>
      </c>
      <c r="Y7" s="42">
        <v>22249</v>
      </c>
    </row>
    <row r="8" spans="1:25" x14ac:dyDescent="0.3">
      <c r="A8" s="69" t="s">
        <v>1</v>
      </c>
      <c r="B8" s="3">
        <f>B9+B17</f>
        <v>2295</v>
      </c>
      <c r="C8" s="3">
        <f t="shared" ref="C8:V8" si="0">C9+C17</f>
        <v>2898</v>
      </c>
      <c r="D8" s="3">
        <f t="shared" si="0"/>
        <v>2854</v>
      </c>
      <c r="E8" s="3">
        <f t="shared" si="0"/>
        <v>2907</v>
      </c>
      <c r="F8" s="3">
        <f t="shared" si="0"/>
        <v>2963</v>
      </c>
      <c r="G8" s="3">
        <f t="shared" si="0"/>
        <v>3091</v>
      </c>
      <c r="H8" s="3">
        <f t="shared" si="0"/>
        <v>3463</v>
      </c>
      <c r="I8" s="3">
        <f t="shared" si="0"/>
        <v>3793</v>
      </c>
      <c r="J8" s="3">
        <f t="shared" si="0"/>
        <v>4238</v>
      </c>
      <c r="K8" s="3">
        <f t="shared" si="0"/>
        <v>4455</v>
      </c>
      <c r="L8" s="3">
        <f t="shared" si="0"/>
        <v>4655</v>
      </c>
      <c r="M8" s="3">
        <f t="shared" si="0"/>
        <v>6500</v>
      </c>
      <c r="N8" s="3">
        <f t="shared" si="0"/>
        <v>6905</v>
      </c>
      <c r="O8" s="3">
        <f t="shared" si="0"/>
        <v>7302</v>
      </c>
      <c r="P8" s="3">
        <f t="shared" si="0"/>
        <v>7769</v>
      </c>
      <c r="Q8" s="3">
        <f t="shared" si="0"/>
        <v>7710</v>
      </c>
      <c r="R8" s="3">
        <f t="shared" si="0"/>
        <v>8446</v>
      </c>
      <c r="S8" s="3">
        <f t="shared" si="0"/>
        <v>8885</v>
      </c>
      <c r="T8" s="3">
        <f t="shared" si="0"/>
        <v>9928</v>
      </c>
      <c r="U8" s="3">
        <f t="shared" si="0"/>
        <v>9526</v>
      </c>
      <c r="V8" s="3">
        <f t="shared" si="0"/>
        <v>9233</v>
      </c>
      <c r="W8" s="3">
        <f t="shared" ref="W8:X8" si="1">W9+W17</f>
        <v>3575</v>
      </c>
      <c r="X8" s="3">
        <f t="shared" si="1"/>
        <v>2763</v>
      </c>
      <c r="Y8" s="3">
        <f t="shared" ref="Y8" si="2">Y9+Y17</f>
        <v>5480</v>
      </c>
    </row>
    <row r="9" spans="1:25" x14ac:dyDescent="0.3">
      <c r="A9" s="70" t="s">
        <v>107</v>
      </c>
      <c r="B9" s="42">
        <v>1861</v>
      </c>
      <c r="C9" s="42">
        <v>2373</v>
      </c>
      <c r="D9" s="42">
        <v>2414</v>
      </c>
      <c r="E9" s="42">
        <v>2523</v>
      </c>
      <c r="F9" s="68">
        <v>2551</v>
      </c>
      <c r="G9" s="68">
        <v>2679</v>
      </c>
      <c r="H9" s="68">
        <v>2981</v>
      </c>
      <c r="I9" s="68">
        <v>3262</v>
      </c>
      <c r="J9" s="68">
        <v>3643</v>
      </c>
      <c r="K9" s="68">
        <v>3876</v>
      </c>
      <c r="L9" s="68">
        <v>4164</v>
      </c>
      <c r="M9" s="68">
        <v>5804</v>
      </c>
      <c r="N9" s="68">
        <v>5995</v>
      </c>
      <c r="O9" s="68">
        <v>6257</v>
      </c>
      <c r="P9" s="68">
        <v>6658</v>
      </c>
      <c r="Q9" s="68">
        <v>6510</v>
      </c>
      <c r="R9" s="42">
        <v>7193</v>
      </c>
      <c r="S9" s="42">
        <v>7593</v>
      </c>
      <c r="T9" s="42">
        <v>8344</v>
      </c>
      <c r="U9" s="42">
        <v>7860</v>
      </c>
      <c r="V9" s="42">
        <v>7641</v>
      </c>
      <c r="W9" s="42">
        <v>2880</v>
      </c>
      <c r="X9" s="42">
        <v>2007</v>
      </c>
      <c r="Y9" s="42">
        <v>4216</v>
      </c>
    </row>
    <row r="10" spans="1:25" x14ac:dyDescent="0.3">
      <c r="A10" s="71" t="s">
        <v>201</v>
      </c>
      <c r="B10" s="42">
        <v>480</v>
      </c>
      <c r="C10" s="42">
        <v>672</v>
      </c>
      <c r="D10" s="42">
        <v>634</v>
      </c>
      <c r="E10" s="42">
        <v>636</v>
      </c>
      <c r="F10" s="68">
        <v>601</v>
      </c>
      <c r="G10" s="68">
        <v>631</v>
      </c>
      <c r="H10" s="68">
        <v>731</v>
      </c>
      <c r="I10" s="68">
        <v>796</v>
      </c>
      <c r="J10" s="68">
        <v>862</v>
      </c>
      <c r="K10" s="68">
        <v>872</v>
      </c>
      <c r="L10" s="68">
        <v>931</v>
      </c>
      <c r="M10" s="68">
        <v>1511</v>
      </c>
      <c r="N10" s="68">
        <v>1443</v>
      </c>
      <c r="O10" s="68">
        <v>1415</v>
      </c>
      <c r="P10" s="68">
        <v>1421</v>
      </c>
      <c r="Q10" s="68">
        <v>1220</v>
      </c>
      <c r="R10" s="42">
        <v>1224</v>
      </c>
      <c r="S10" s="42">
        <v>1108</v>
      </c>
      <c r="T10" s="42">
        <v>1033</v>
      </c>
      <c r="U10" s="42">
        <v>762</v>
      </c>
      <c r="V10" s="42">
        <v>559</v>
      </c>
      <c r="W10" s="42">
        <v>104</v>
      </c>
      <c r="X10" s="42">
        <v>98</v>
      </c>
      <c r="Y10" s="42">
        <v>432</v>
      </c>
    </row>
    <row r="11" spans="1:25" x14ac:dyDescent="0.3">
      <c r="A11" s="72" t="s">
        <v>202</v>
      </c>
      <c r="B11" s="42">
        <v>17</v>
      </c>
      <c r="C11" s="42">
        <v>21</v>
      </c>
      <c r="D11" s="42">
        <v>25</v>
      </c>
      <c r="E11" s="42">
        <v>24</v>
      </c>
      <c r="F11" s="68">
        <v>24</v>
      </c>
      <c r="G11" s="68">
        <v>29</v>
      </c>
      <c r="H11" s="68">
        <v>36</v>
      </c>
      <c r="I11" s="68">
        <v>33</v>
      </c>
      <c r="J11" s="68">
        <v>37</v>
      </c>
      <c r="K11" s="68">
        <v>35</v>
      </c>
      <c r="L11" s="68">
        <v>26</v>
      </c>
      <c r="M11" s="68">
        <v>26</v>
      </c>
      <c r="N11" s="68">
        <v>33</v>
      </c>
      <c r="O11" s="68">
        <v>31</v>
      </c>
      <c r="P11" s="68">
        <v>34</v>
      </c>
      <c r="Q11" s="68">
        <v>29</v>
      </c>
      <c r="R11" s="42">
        <v>29</v>
      </c>
      <c r="S11" s="42">
        <v>27</v>
      </c>
      <c r="T11" s="42">
        <v>27</v>
      </c>
      <c r="U11" s="42">
        <v>20</v>
      </c>
      <c r="V11" s="42">
        <v>34</v>
      </c>
      <c r="W11" s="42">
        <v>11</v>
      </c>
      <c r="X11" s="42">
        <v>26</v>
      </c>
      <c r="Y11" s="42">
        <v>47</v>
      </c>
    </row>
    <row r="12" spans="1:25" x14ac:dyDescent="0.3">
      <c r="A12" s="72" t="s">
        <v>203</v>
      </c>
      <c r="B12" s="42">
        <v>464</v>
      </c>
      <c r="C12" s="42">
        <v>651</v>
      </c>
      <c r="D12" s="42">
        <v>609</v>
      </c>
      <c r="E12" s="42">
        <v>613</v>
      </c>
      <c r="F12" s="68">
        <v>577</v>
      </c>
      <c r="G12" s="68">
        <v>603</v>
      </c>
      <c r="H12" s="68">
        <v>695</v>
      </c>
      <c r="I12" s="68">
        <v>763</v>
      </c>
      <c r="J12" s="68">
        <v>825</v>
      </c>
      <c r="K12" s="68">
        <v>837</v>
      </c>
      <c r="L12" s="68">
        <v>905</v>
      </c>
      <c r="M12" s="68">
        <v>1485</v>
      </c>
      <c r="N12" s="68">
        <v>1410</v>
      </c>
      <c r="O12" s="68">
        <v>1384</v>
      </c>
      <c r="P12" s="68">
        <v>1387</v>
      </c>
      <c r="Q12" s="68">
        <v>1190</v>
      </c>
      <c r="R12" s="42">
        <v>1195</v>
      </c>
      <c r="S12" s="42">
        <v>1081</v>
      </c>
      <c r="T12" s="42">
        <v>1006</v>
      </c>
      <c r="U12" s="42">
        <v>742</v>
      </c>
      <c r="V12" s="42">
        <v>525</v>
      </c>
      <c r="W12" s="42">
        <v>93</v>
      </c>
      <c r="X12" s="42">
        <v>72</v>
      </c>
      <c r="Y12" s="42">
        <v>385</v>
      </c>
    </row>
    <row r="13" spans="1:25" x14ac:dyDescent="0.3">
      <c r="A13" s="71" t="s">
        <v>204</v>
      </c>
      <c r="B13" s="42">
        <v>1381</v>
      </c>
      <c r="C13" s="42">
        <v>1700</v>
      </c>
      <c r="D13" s="42">
        <v>1780</v>
      </c>
      <c r="E13" s="42">
        <v>1886</v>
      </c>
      <c r="F13" s="68">
        <v>1950</v>
      </c>
      <c r="G13" s="68">
        <v>2048</v>
      </c>
      <c r="H13" s="68">
        <v>2250</v>
      </c>
      <c r="I13" s="68">
        <v>2466</v>
      </c>
      <c r="J13" s="68">
        <v>2781</v>
      </c>
      <c r="K13" s="68">
        <v>3004</v>
      </c>
      <c r="L13" s="68">
        <v>3232</v>
      </c>
      <c r="M13" s="68">
        <v>4293</v>
      </c>
      <c r="N13" s="68">
        <v>4552</v>
      </c>
      <c r="O13" s="68">
        <v>4842</v>
      </c>
      <c r="P13" s="68">
        <v>5237</v>
      </c>
      <c r="Q13" s="68">
        <v>5290</v>
      </c>
      <c r="R13" s="42">
        <v>5968</v>
      </c>
      <c r="S13" s="42">
        <v>6486</v>
      </c>
      <c r="T13" s="42">
        <v>7311</v>
      </c>
      <c r="U13" s="42">
        <v>7098</v>
      </c>
      <c r="V13" s="42">
        <v>7082</v>
      </c>
      <c r="W13" s="42">
        <v>2776</v>
      </c>
      <c r="X13" s="42">
        <v>1909</v>
      </c>
      <c r="Y13" s="42">
        <v>3784</v>
      </c>
    </row>
    <row r="14" spans="1:25" x14ac:dyDescent="0.3">
      <c r="A14" s="72" t="s">
        <v>205</v>
      </c>
      <c r="B14" s="42">
        <v>12</v>
      </c>
      <c r="C14" s="42">
        <v>12</v>
      </c>
      <c r="D14" s="42">
        <v>11</v>
      </c>
      <c r="E14" s="42">
        <v>11</v>
      </c>
      <c r="F14" s="68">
        <v>11</v>
      </c>
      <c r="G14" s="68">
        <v>10</v>
      </c>
      <c r="H14" s="68">
        <v>10</v>
      </c>
      <c r="I14" s="68">
        <v>10</v>
      </c>
      <c r="J14" s="68">
        <v>10</v>
      </c>
      <c r="K14" s="68">
        <v>11</v>
      </c>
      <c r="L14" s="68">
        <v>10</v>
      </c>
      <c r="M14" s="68">
        <v>10</v>
      </c>
      <c r="N14" s="68">
        <v>10</v>
      </c>
      <c r="O14" s="68">
        <v>9</v>
      </c>
      <c r="P14" s="68">
        <v>10</v>
      </c>
      <c r="Q14" s="68">
        <v>13</v>
      </c>
      <c r="R14" s="42">
        <v>13</v>
      </c>
      <c r="S14" s="42">
        <v>12</v>
      </c>
      <c r="T14" s="42">
        <v>13</v>
      </c>
      <c r="U14" s="42">
        <v>14</v>
      </c>
      <c r="V14" s="42">
        <v>18</v>
      </c>
      <c r="W14" s="42">
        <v>5</v>
      </c>
      <c r="X14" s="42">
        <v>3</v>
      </c>
      <c r="Y14" s="42">
        <v>7</v>
      </c>
    </row>
    <row r="15" spans="1:25" x14ac:dyDescent="0.3">
      <c r="A15" s="72" t="s">
        <v>206</v>
      </c>
      <c r="B15" s="42">
        <v>843</v>
      </c>
      <c r="C15" s="42">
        <v>945</v>
      </c>
      <c r="D15" s="42">
        <v>1074</v>
      </c>
      <c r="E15" s="42">
        <v>1179</v>
      </c>
      <c r="F15" s="68">
        <v>1274</v>
      </c>
      <c r="G15" s="68">
        <v>1366</v>
      </c>
      <c r="H15" s="68">
        <v>1501</v>
      </c>
      <c r="I15" s="68">
        <v>1658</v>
      </c>
      <c r="J15" s="68">
        <v>1871</v>
      </c>
      <c r="K15" s="68">
        <v>2087</v>
      </c>
      <c r="L15" s="68">
        <v>2204</v>
      </c>
      <c r="M15" s="68">
        <v>2275</v>
      </c>
      <c r="N15" s="68">
        <v>2397</v>
      </c>
      <c r="O15" s="68">
        <v>2442</v>
      </c>
      <c r="P15" s="68">
        <v>2442</v>
      </c>
      <c r="Q15" s="68">
        <v>2426</v>
      </c>
      <c r="R15" s="42">
        <v>2450</v>
      </c>
      <c r="S15" s="42">
        <v>2512</v>
      </c>
      <c r="T15" s="42">
        <v>2607</v>
      </c>
      <c r="U15" s="42">
        <v>2589</v>
      </c>
      <c r="V15" s="42">
        <v>2505</v>
      </c>
      <c r="W15" s="42">
        <v>1962</v>
      </c>
      <c r="X15" s="42">
        <v>1558</v>
      </c>
      <c r="Y15" s="42">
        <v>1797</v>
      </c>
    </row>
    <row r="16" spans="1:25" x14ac:dyDescent="0.3">
      <c r="A16" s="72" t="s">
        <v>207</v>
      </c>
      <c r="B16" s="42">
        <v>526</v>
      </c>
      <c r="C16" s="42">
        <v>744</v>
      </c>
      <c r="D16" s="42">
        <v>695</v>
      </c>
      <c r="E16" s="42">
        <v>696</v>
      </c>
      <c r="F16" s="68">
        <v>666</v>
      </c>
      <c r="G16" s="68">
        <v>671</v>
      </c>
      <c r="H16" s="68">
        <v>739</v>
      </c>
      <c r="I16" s="68">
        <v>798</v>
      </c>
      <c r="J16" s="68">
        <v>900</v>
      </c>
      <c r="K16" s="68">
        <v>906</v>
      </c>
      <c r="L16" s="68">
        <v>1018</v>
      </c>
      <c r="M16" s="68">
        <v>2008</v>
      </c>
      <c r="N16" s="68">
        <v>2146</v>
      </c>
      <c r="O16" s="68">
        <v>2391</v>
      </c>
      <c r="P16" s="68">
        <v>2784</v>
      </c>
      <c r="Q16" s="68">
        <v>2852</v>
      </c>
      <c r="R16" s="42">
        <v>3505</v>
      </c>
      <c r="S16" s="42">
        <v>3962</v>
      </c>
      <c r="T16" s="42">
        <v>4691</v>
      </c>
      <c r="U16" s="42">
        <v>4495</v>
      </c>
      <c r="V16" s="42">
        <v>4559</v>
      </c>
      <c r="W16" s="42">
        <v>809</v>
      </c>
      <c r="X16" s="42">
        <v>348</v>
      </c>
      <c r="Y16" s="42">
        <v>1980</v>
      </c>
    </row>
    <row r="17" spans="1:25" x14ac:dyDescent="0.3">
      <c r="A17" s="70" t="s">
        <v>108</v>
      </c>
      <c r="B17" s="42">
        <v>434</v>
      </c>
      <c r="C17" s="42">
        <v>525</v>
      </c>
      <c r="D17" s="42">
        <v>440</v>
      </c>
      <c r="E17" s="42">
        <v>384</v>
      </c>
      <c r="F17" s="68">
        <v>412</v>
      </c>
      <c r="G17" s="68">
        <v>412</v>
      </c>
      <c r="H17" s="68">
        <v>482</v>
      </c>
      <c r="I17" s="68">
        <v>531</v>
      </c>
      <c r="J17" s="68">
        <v>595</v>
      </c>
      <c r="K17" s="68">
        <v>579</v>
      </c>
      <c r="L17" s="68">
        <v>491</v>
      </c>
      <c r="M17" s="68">
        <v>696</v>
      </c>
      <c r="N17" s="68">
        <v>910</v>
      </c>
      <c r="O17" s="68">
        <v>1045</v>
      </c>
      <c r="P17" s="68">
        <v>1111</v>
      </c>
      <c r="Q17" s="68">
        <v>1200</v>
      </c>
      <c r="R17" s="42">
        <v>1253</v>
      </c>
      <c r="S17" s="42">
        <v>1292</v>
      </c>
      <c r="T17" s="42">
        <v>1584</v>
      </c>
      <c r="U17" s="42">
        <v>1666</v>
      </c>
      <c r="V17" s="42">
        <v>1592</v>
      </c>
      <c r="W17" s="42">
        <v>695</v>
      </c>
      <c r="X17" s="42">
        <v>756</v>
      </c>
      <c r="Y17" s="42">
        <v>1264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0.26274509803921564</v>
      </c>
      <c r="D19" s="89">
        <f t="shared" si="3"/>
        <v>-1.5182884748102143E-2</v>
      </c>
      <c r="E19" s="89">
        <f t="shared" si="3"/>
        <v>1.8570427470217199E-2</v>
      </c>
      <c r="F19" s="89">
        <f t="shared" si="3"/>
        <v>1.9263845889232911E-2</v>
      </c>
      <c r="G19" s="89">
        <f t="shared" si="3"/>
        <v>4.3199460006750012E-2</v>
      </c>
      <c r="H19" s="89">
        <f t="shared" si="3"/>
        <v>0.12034940148819162</v>
      </c>
      <c r="I19" s="89">
        <f t="shared" si="3"/>
        <v>9.5293098469535042E-2</v>
      </c>
      <c r="J19" s="89">
        <f t="shared" si="3"/>
        <v>0.11732138149222249</v>
      </c>
      <c r="K19" s="89">
        <f t="shared" si="3"/>
        <v>5.120339782916461E-2</v>
      </c>
      <c r="L19" s="89">
        <f t="shared" si="3"/>
        <v>4.4893378226711578E-2</v>
      </c>
      <c r="M19" s="89">
        <f t="shared" si="3"/>
        <v>0.39634801288936616</v>
      </c>
      <c r="N19" s="89">
        <f t="shared" si="3"/>
        <v>6.2307692307692397E-2</v>
      </c>
      <c r="O19" s="89">
        <f t="shared" si="3"/>
        <v>5.7494569152787944E-2</v>
      </c>
      <c r="P19" s="89">
        <f t="shared" si="3"/>
        <v>6.395508079978085E-2</v>
      </c>
      <c r="Q19" s="89">
        <f t="shared" si="3"/>
        <v>-7.5942849787618005E-3</v>
      </c>
      <c r="R19" s="89">
        <f t="shared" si="3"/>
        <v>9.5460440985732919E-2</v>
      </c>
      <c r="S19" s="89">
        <f t="shared" si="3"/>
        <v>5.197726734548902E-2</v>
      </c>
      <c r="T19" s="89">
        <f t="shared" si="3"/>
        <v>0.11738885762521112</v>
      </c>
      <c r="U19" s="89">
        <f t="shared" si="3"/>
        <v>-4.049153908138603E-2</v>
      </c>
      <c r="V19" s="89">
        <f t="shared" si="3"/>
        <v>-3.0757925677094233E-2</v>
      </c>
      <c r="W19" s="89">
        <f t="shared" si="3"/>
        <v>-0.61280190620600017</v>
      </c>
      <c r="X19" s="89">
        <f t="shared" si="3"/>
        <v>-0.22713286713286718</v>
      </c>
      <c r="Y19" s="89">
        <f t="shared" si="3"/>
        <v>0.98335142960550126</v>
      </c>
    </row>
    <row r="20" spans="1:25" x14ac:dyDescent="0.3">
      <c r="A20" s="73" t="s">
        <v>4</v>
      </c>
      <c r="B20" s="65" t="s">
        <v>3</v>
      </c>
      <c r="C20" s="89">
        <f t="shared" si="3"/>
        <v>0.27512090274046219</v>
      </c>
      <c r="D20" s="89">
        <f t="shared" si="3"/>
        <v>1.7277707543194243E-2</v>
      </c>
      <c r="E20" s="89">
        <f t="shared" si="3"/>
        <v>4.5153272576636372E-2</v>
      </c>
      <c r="F20" s="89">
        <f t="shared" si="3"/>
        <v>1.1097899326198979E-2</v>
      </c>
      <c r="G20" s="89">
        <f t="shared" si="3"/>
        <v>5.017640141121138E-2</v>
      </c>
      <c r="H20" s="89">
        <f t="shared" si="3"/>
        <v>0.11272863008585299</v>
      </c>
      <c r="I20" s="89">
        <f t="shared" si="3"/>
        <v>9.4263669909426362E-2</v>
      </c>
      <c r="J20" s="89">
        <f t="shared" si="3"/>
        <v>0.11679950950337226</v>
      </c>
      <c r="K20" s="89">
        <f t="shared" si="3"/>
        <v>6.3958276146033555E-2</v>
      </c>
      <c r="L20" s="89">
        <f t="shared" si="3"/>
        <v>7.4303405572755388E-2</v>
      </c>
      <c r="M20" s="89">
        <f t="shared" si="3"/>
        <v>0.39385206532180606</v>
      </c>
      <c r="N20" s="89">
        <f t="shared" si="3"/>
        <v>3.2908339076499038E-2</v>
      </c>
      <c r="O20" s="89">
        <f t="shared" si="3"/>
        <v>4.370308590492078E-2</v>
      </c>
      <c r="P20" s="89">
        <f t="shared" si="3"/>
        <v>6.4088221192264649E-2</v>
      </c>
      <c r="Q20" s="89">
        <f t="shared" si="3"/>
        <v>-2.222889756683688E-2</v>
      </c>
      <c r="R20" s="89">
        <f t="shared" si="3"/>
        <v>0.10491551459293391</v>
      </c>
      <c r="S20" s="89">
        <f t="shared" si="3"/>
        <v>5.560962046434037E-2</v>
      </c>
      <c r="T20" s="89">
        <f t="shared" si="3"/>
        <v>9.8906887923086995E-2</v>
      </c>
      <c r="U20" s="89">
        <f t="shared" si="3"/>
        <v>-5.8005752636625107E-2</v>
      </c>
      <c r="V20" s="89">
        <f t="shared" si="3"/>
        <v>-2.7862595419847369E-2</v>
      </c>
      <c r="W20" s="89">
        <f t="shared" si="3"/>
        <v>-0.62308598351001176</v>
      </c>
      <c r="X20" s="89">
        <f t="shared" si="3"/>
        <v>-0.30312499999999998</v>
      </c>
      <c r="Y20" s="89">
        <f t="shared" si="3"/>
        <v>1.1006477329347284</v>
      </c>
    </row>
    <row r="21" spans="1:25" x14ac:dyDescent="0.3">
      <c r="A21" s="74" t="s">
        <v>208</v>
      </c>
      <c r="B21" s="65" t="s">
        <v>3</v>
      </c>
      <c r="C21" s="89">
        <f>C10/B10-1</f>
        <v>0.39999999999999991</v>
      </c>
      <c r="D21" s="89">
        <f t="shared" si="3"/>
        <v>-5.6547619047619069E-2</v>
      </c>
      <c r="E21" s="89">
        <f t="shared" si="3"/>
        <v>3.154574132492094E-3</v>
      </c>
      <c r="F21" s="89">
        <f t="shared" si="3"/>
        <v>-5.5031446540880546E-2</v>
      </c>
      <c r="G21" s="89">
        <f t="shared" si="3"/>
        <v>4.991680532445919E-2</v>
      </c>
      <c r="H21" s="89">
        <f t="shared" si="3"/>
        <v>0.15847860538827252</v>
      </c>
      <c r="I21" s="89">
        <f t="shared" si="3"/>
        <v>8.8919288645690875E-2</v>
      </c>
      <c r="J21" s="89">
        <f t="shared" si="3"/>
        <v>8.2914572864321689E-2</v>
      </c>
      <c r="K21" s="89">
        <f t="shared" si="3"/>
        <v>1.1600928074245953E-2</v>
      </c>
      <c r="L21" s="89">
        <f t="shared" si="3"/>
        <v>6.7660550458715552E-2</v>
      </c>
      <c r="M21" s="89">
        <f t="shared" si="3"/>
        <v>0.62298603651987117</v>
      </c>
      <c r="N21" s="89">
        <f t="shared" si="3"/>
        <v>-4.5003309066843133E-2</v>
      </c>
      <c r="O21" s="89">
        <f t="shared" si="3"/>
        <v>-1.9404019404019368E-2</v>
      </c>
      <c r="P21" s="89">
        <f t="shared" si="3"/>
        <v>4.2402826855123532E-3</v>
      </c>
      <c r="Q21" s="89">
        <f t="shared" si="3"/>
        <v>-0.14144968332160446</v>
      </c>
      <c r="R21" s="89">
        <f t="shared" si="3"/>
        <v>3.2786885245901232E-3</v>
      </c>
      <c r="S21" s="89">
        <f t="shared" si="3"/>
        <v>-9.4771241830065356E-2</v>
      </c>
      <c r="T21" s="89">
        <f t="shared" si="3"/>
        <v>-6.768953068592054E-2</v>
      </c>
      <c r="U21" s="89">
        <f t="shared" si="3"/>
        <v>-0.26234269119070663</v>
      </c>
      <c r="V21" s="89">
        <f t="shared" si="3"/>
        <v>-0.26640419947506566</v>
      </c>
      <c r="W21" s="89">
        <f t="shared" si="3"/>
        <v>-0.81395348837209303</v>
      </c>
      <c r="X21" s="89">
        <f t="shared" si="3"/>
        <v>-5.7692307692307709E-2</v>
      </c>
      <c r="Y21" s="89">
        <f t="shared" si="3"/>
        <v>3.408163265306122</v>
      </c>
    </row>
    <row r="22" spans="1:25" x14ac:dyDescent="0.3">
      <c r="A22" s="74" t="s">
        <v>209</v>
      </c>
      <c r="B22" s="65" t="s">
        <v>3</v>
      </c>
      <c r="C22" s="89">
        <f>C13/B13-1</f>
        <v>0.23099203475742214</v>
      </c>
      <c r="D22" s="89">
        <f t="shared" ref="D22:Y22" si="4">D13/C13-1</f>
        <v>4.705882352941182E-2</v>
      </c>
      <c r="E22" s="89">
        <f t="shared" si="4"/>
        <v>5.9550561797752755E-2</v>
      </c>
      <c r="F22" s="89">
        <f t="shared" si="4"/>
        <v>3.3934252386002228E-2</v>
      </c>
      <c r="G22" s="89">
        <f t="shared" si="4"/>
        <v>5.0256410256410255E-2</v>
      </c>
      <c r="H22" s="89">
        <f t="shared" si="4"/>
        <v>9.86328125E-2</v>
      </c>
      <c r="I22" s="89">
        <f t="shared" si="4"/>
        <v>9.6000000000000085E-2</v>
      </c>
      <c r="J22" s="89">
        <f t="shared" si="4"/>
        <v>0.12773722627737216</v>
      </c>
      <c r="K22" s="89">
        <f t="shared" si="4"/>
        <v>8.0186983099604481E-2</v>
      </c>
      <c r="L22" s="89">
        <f t="shared" si="4"/>
        <v>7.5898801597869436E-2</v>
      </c>
      <c r="M22" s="89">
        <f t="shared" si="4"/>
        <v>0.32827970297029707</v>
      </c>
      <c r="N22" s="89">
        <f t="shared" si="4"/>
        <v>6.0330771022594876E-2</v>
      </c>
      <c r="O22" s="89">
        <f t="shared" si="4"/>
        <v>6.3708260105448167E-2</v>
      </c>
      <c r="P22" s="89">
        <f t="shared" si="4"/>
        <v>8.1577860388269308E-2</v>
      </c>
      <c r="Q22" s="89">
        <f t="shared" si="4"/>
        <v>1.0120297880465978E-2</v>
      </c>
      <c r="R22" s="89">
        <f t="shared" si="4"/>
        <v>0.12816635160680523</v>
      </c>
      <c r="S22" s="89">
        <f t="shared" si="4"/>
        <v>8.6796246648793485E-2</v>
      </c>
      <c r="T22" s="89">
        <f t="shared" si="4"/>
        <v>0.12719703977798336</v>
      </c>
      <c r="U22" s="89">
        <f t="shared" si="4"/>
        <v>-2.9134181370537582E-2</v>
      </c>
      <c r="V22" s="89">
        <f t="shared" si="4"/>
        <v>-2.2541561003099897E-3</v>
      </c>
      <c r="W22" s="89">
        <f t="shared" si="4"/>
        <v>-0.60802033323919802</v>
      </c>
      <c r="X22" s="89">
        <f t="shared" si="4"/>
        <v>-0.31231988472622474</v>
      </c>
      <c r="Y22" s="89">
        <f t="shared" si="4"/>
        <v>0.98218962807752752</v>
      </c>
    </row>
    <row r="23" spans="1:25" x14ac:dyDescent="0.3">
      <c r="A23" s="73" t="s">
        <v>109</v>
      </c>
      <c r="B23" s="65" t="s">
        <v>3</v>
      </c>
      <c r="C23" s="89">
        <f>C17/B17-1</f>
        <v>0.20967741935483875</v>
      </c>
      <c r="D23" s="89">
        <f t="shared" ref="D23:Y23" si="5">D17/C17-1</f>
        <v>-0.16190476190476188</v>
      </c>
      <c r="E23" s="89">
        <f t="shared" si="5"/>
        <v>-0.12727272727272732</v>
      </c>
      <c r="F23" s="89">
        <f t="shared" si="5"/>
        <v>7.2916666666666741E-2</v>
      </c>
      <c r="G23" s="89">
        <f t="shared" si="5"/>
        <v>0</v>
      </c>
      <c r="H23" s="89">
        <f t="shared" si="5"/>
        <v>0.16990291262135915</v>
      </c>
      <c r="I23" s="89">
        <f t="shared" si="5"/>
        <v>0.10165975103734448</v>
      </c>
      <c r="J23" s="89">
        <f t="shared" si="5"/>
        <v>0.12052730696798486</v>
      </c>
      <c r="K23" s="89">
        <f t="shared" si="5"/>
        <v>-2.6890756302521024E-2</v>
      </c>
      <c r="L23" s="89">
        <f t="shared" si="5"/>
        <v>-0.15198618307426592</v>
      </c>
      <c r="M23" s="89">
        <f t="shared" si="5"/>
        <v>0.41751527494908358</v>
      </c>
      <c r="N23" s="89">
        <f t="shared" si="5"/>
        <v>0.30747126436781613</v>
      </c>
      <c r="O23" s="89">
        <f t="shared" si="5"/>
        <v>0.14835164835164827</v>
      </c>
      <c r="P23" s="89">
        <f t="shared" si="5"/>
        <v>6.315789473684208E-2</v>
      </c>
      <c r="Q23" s="89">
        <f t="shared" si="5"/>
        <v>8.0108010801080098E-2</v>
      </c>
      <c r="R23" s="89">
        <f t="shared" si="5"/>
        <v>4.4166666666666687E-2</v>
      </c>
      <c r="S23" s="89">
        <f t="shared" si="5"/>
        <v>3.1125299281723917E-2</v>
      </c>
      <c r="T23" s="89">
        <f t="shared" si="5"/>
        <v>0.22600619195046434</v>
      </c>
      <c r="U23" s="89">
        <f t="shared" si="5"/>
        <v>5.1767676767676685E-2</v>
      </c>
      <c r="V23" s="89">
        <f t="shared" si="5"/>
        <v>-4.4417767106842754E-2</v>
      </c>
      <c r="W23" s="89">
        <f t="shared" si="5"/>
        <v>-0.56344221105527637</v>
      </c>
      <c r="X23" s="89">
        <f t="shared" si="5"/>
        <v>8.7769784172661902E-2</v>
      </c>
      <c r="Y23" s="89">
        <f t="shared" si="5"/>
        <v>0.67195767195767186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7.7625570776255703E-2</v>
      </c>
      <c r="C25" s="89">
        <f t="shared" si="6"/>
        <v>8.2549991454452229E-2</v>
      </c>
      <c r="D25" s="89">
        <f t="shared" si="6"/>
        <v>9.8662149548864389E-2</v>
      </c>
      <c r="E25" s="89">
        <f t="shared" si="6"/>
        <v>9.666799680766161E-2</v>
      </c>
      <c r="F25" s="89">
        <f t="shared" si="6"/>
        <v>9.2050079219609185E-2</v>
      </c>
      <c r="G25" s="89">
        <f t="shared" si="6"/>
        <v>8.8635907435551858E-2</v>
      </c>
      <c r="H25" s="89">
        <f t="shared" si="6"/>
        <v>9.1451659756516229E-2</v>
      </c>
      <c r="I25" s="89">
        <f t="shared" si="6"/>
        <v>8.4685972002054077E-2</v>
      </c>
      <c r="J25" s="89">
        <f t="shared" si="6"/>
        <v>8.7843299823815946E-2</v>
      </c>
      <c r="K25" s="89">
        <f t="shared" si="6"/>
        <v>8.9544138929088274E-2</v>
      </c>
      <c r="L25" s="89">
        <f t="shared" si="6"/>
        <v>0.10779954610717428</v>
      </c>
      <c r="M25" s="89">
        <f t="shared" si="6"/>
        <v>0.1146384479717813</v>
      </c>
      <c r="N25" s="89">
        <f t="shared" si="6"/>
        <v>0.10940693676421656</v>
      </c>
      <c r="O25" s="89">
        <f t="shared" si="6"/>
        <v>0.11385891598577932</v>
      </c>
      <c r="P25" s="89">
        <f t="shared" si="6"/>
        <v>0.11800355423242249</v>
      </c>
      <c r="Q25" s="89">
        <f t="shared" si="6"/>
        <v>0.11365479015876291</v>
      </c>
      <c r="R25" s="89">
        <f t="shared" si="6"/>
        <v>0.12747909560177498</v>
      </c>
      <c r="S25" s="89">
        <f t="shared" si="6"/>
        <v>0.13585003746005536</v>
      </c>
      <c r="T25" s="89">
        <f t="shared" si="6"/>
        <v>0.1347466713717613</v>
      </c>
      <c r="U25" s="89">
        <f t="shared" si="6"/>
        <v>0.11792668886715607</v>
      </c>
      <c r="V25" s="89">
        <f t="shared" si="6"/>
        <v>0.11403411266318376</v>
      </c>
      <c r="W25" s="89">
        <f t="shared" ref="W25:X25" si="7">W8/W5</f>
        <v>5.1699204627621113E-2</v>
      </c>
      <c r="X25" s="89">
        <f t="shared" si="7"/>
        <v>3.2135006571219225E-2</v>
      </c>
      <c r="Y25" s="89">
        <f t="shared" ref="Y25" si="8">Y8/Y5</f>
        <v>5.7105342684159517E-2</v>
      </c>
    </row>
    <row r="26" spans="1:25" x14ac:dyDescent="0.3">
      <c r="A26" s="75" t="s">
        <v>211</v>
      </c>
      <c r="B26" s="89">
        <f t="shared" ref="B26:V26" si="9">B8/B7</f>
        <v>0.3910376554779349</v>
      </c>
      <c r="C26" s="89">
        <f t="shared" si="9"/>
        <v>0.41264416915847929</v>
      </c>
      <c r="D26" s="89">
        <f t="shared" si="9"/>
        <v>0.42169030732860519</v>
      </c>
      <c r="E26" s="89">
        <f t="shared" si="9"/>
        <v>0.4073139974779319</v>
      </c>
      <c r="F26" s="89">
        <f t="shared" si="9"/>
        <v>0.40378849822840013</v>
      </c>
      <c r="G26" s="89">
        <f t="shared" si="9"/>
        <v>0.38454839512316497</v>
      </c>
      <c r="H26" s="89">
        <f t="shared" si="9"/>
        <v>0.37531158556410532</v>
      </c>
      <c r="I26" s="89">
        <f t="shared" si="9"/>
        <v>0.33643782153627816</v>
      </c>
      <c r="J26" s="89">
        <f t="shared" si="9"/>
        <v>0.34229868346660203</v>
      </c>
      <c r="K26" s="89">
        <f t="shared" si="9"/>
        <v>0.34237626806025206</v>
      </c>
      <c r="L26" s="89">
        <f t="shared" si="9"/>
        <v>0.34517277176331013</v>
      </c>
      <c r="M26" s="89">
        <f t="shared" si="9"/>
        <v>0.39114213503430018</v>
      </c>
      <c r="N26" s="89">
        <f t="shared" si="9"/>
        <v>0.38603455023201205</v>
      </c>
      <c r="O26" s="89">
        <f t="shared" si="9"/>
        <v>0.36586832347930653</v>
      </c>
      <c r="P26" s="89">
        <f t="shared" si="9"/>
        <v>0.3483544076764416</v>
      </c>
      <c r="Q26" s="89">
        <f t="shared" si="9"/>
        <v>0.36031404804187306</v>
      </c>
      <c r="R26" s="89">
        <f t="shared" si="9"/>
        <v>0.3879472693032015</v>
      </c>
      <c r="S26" s="89">
        <f t="shared" si="9"/>
        <v>0.39508204010849751</v>
      </c>
      <c r="T26" s="89">
        <f t="shared" si="9"/>
        <v>0.40633569352924326</v>
      </c>
      <c r="U26" s="89">
        <f t="shared" si="9"/>
        <v>0.4070244402666211</v>
      </c>
      <c r="V26" s="89">
        <f t="shared" si="9"/>
        <v>0.39244272537935138</v>
      </c>
      <c r="W26" s="89">
        <f t="shared" ref="W26:X26" si="10">W8/W7</f>
        <v>0.20181777125437508</v>
      </c>
      <c r="X26" s="89">
        <f t="shared" si="10"/>
        <v>0.14381636477201748</v>
      </c>
      <c r="Y26" s="89">
        <f t="shared" ref="Y26" si="11">Y8/Y7</f>
        <v>0.24630320463841071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0.36732026143790852</v>
      </c>
      <c r="C28" s="89">
        <f t="shared" ref="C28:V28" si="12">C15/C8</f>
        <v>0.32608695652173914</v>
      </c>
      <c r="D28" s="89">
        <f t="shared" si="12"/>
        <v>0.37631394533987383</v>
      </c>
      <c r="E28" s="89">
        <f t="shared" si="12"/>
        <v>0.40557275541795668</v>
      </c>
      <c r="F28" s="89">
        <f t="shared" si="12"/>
        <v>0.42996962537968275</v>
      </c>
      <c r="G28" s="89">
        <f t="shared" si="12"/>
        <v>0.44192817858298283</v>
      </c>
      <c r="H28" s="89">
        <f t="shared" si="12"/>
        <v>0.43343921455385503</v>
      </c>
      <c r="I28" s="89">
        <f t="shared" si="12"/>
        <v>0.43712101239124701</v>
      </c>
      <c r="J28" s="89">
        <f t="shared" si="12"/>
        <v>0.4414818310523832</v>
      </c>
      <c r="K28" s="89">
        <f t="shared" si="12"/>
        <v>0.46846240179573512</v>
      </c>
      <c r="L28" s="89">
        <f t="shared" si="12"/>
        <v>0.47346938775510206</v>
      </c>
      <c r="M28" s="89">
        <f t="shared" si="12"/>
        <v>0.35</v>
      </c>
      <c r="N28" s="89">
        <f t="shared" si="12"/>
        <v>0.34713975380159307</v>
      </c>
      <c r="O28" s="89">
        <f t="shared" si="12"/>
        <v>0.33442892358258014</v>
      </c>
      <c r="P28" s="89">
        <f t="shared" si="12"/>
        <v>0.3143261681040031</v>
      </c>
      <c r="Q28" s="89">
        <f t="shared" si="12"/>
        <v>0.31465629053177691</v>
      </c>
      <c r="R28" s="89">
        <f t="shared" si="12"/>
        <v>0.29007814349988159</v>
      </c>
      <c r="S28" s="89">
        <f t="shared" si="12"/>
        <v>0.2827236916150816</v>
      </c>
      <c r="T28" s="89">
        <f t="shared" si="12"/>
        <v>0.26259065269943593</v>
      </c>
      <c r="U28" s="89">
        <f t="shared" si="12"/>
        <v>0.27178249002729371</v>
      </c>
      <c r="V28" s="89">
        <f t="shared" si="12"/>
        <v>0.27130943355355791</v>
      </c>
      <c r="W28" s="89">
        <f t="shared" ref="W28:X28" si="13">W15/W8</f>
        <v>0.54881118881118884</v>
      </c>
      <c r="X28" s="89">
        <f t="shared" si="13"/>
        <v>0.56387984075280495</v>
      </c>
      <c r="Y28" s="89">
        <f t="shared" ref="Y28" si="14">Y15/Y8</f>
        <v>0.32791970802919707</v>
      </c>
    </row>
    <row r="29" spans="1:25" x14ac:dyDescent="0.3">
      <c r="A29" s="75" t="s">
        <v>213</v>
      </c>
      <c r="B29" s="89">
        <f>B10/B8</f>
        <v>0.20915032679738563</v>
      </c>
      <c r="C29" s="89">
        <f t="shared" ref="C29:V29" si="15">C10/C8</f>
        <v>0.2318840579710145</v>
      </c>
      <c r="D29" s="89">
        <f t="shared" si="15"/>
        <v>0.22214435879467415</v>
      </c>
      <c r="E29" s="89">
        <f t="shared" si="15"/>
        <v>0.21878224974200206</v>
      </c>
      <c r="F29" s="89">
        <f t="shared" si="15"/>
        <v>0.20283496456294298</v>
      </c>
      <c r="G29" s="89">
        <f t="shared" si="15"/>
        <v>0.20414105467486252</v>
      </c>
      <c r="H29" s="89">
        <f t="shared" si="15"/>
        <v>0.21108865145827319</v>
      </c>
      <c r="I29" s="89">
        <f t="shared" si="15"/>
        <v>0.20986026891642498</v>
      </c>
      <c r="J29" s="89">
        <f t="shared" si="15"/>
        <v>0.20339782916470034</v>
      </c>
      <c r="K29" s="89">
        <f t="shared" si="15"/>
        <v>0.19573512906846241</v>
      </c>
      <c r="L29" s="89">
        <f t="shared" si="15"/>
        <v>0.2</v>
      </c>
      <c r="M29" s="89">
        <f t="shared" si="15"/>
        <v>0.23246153846153847</v>
      </c>
      <c r="N29" s="89">
        <f t="shared" si="15"/>
        <v>0.20897900072411296</v>
      </c>
      <c r="O29" s="89">
        <f t="shared" si="15"/>
        <v>0.19378252533552451</v>
      </c>
      <c r="P29" s="89">
        <f t="shared" si="15"/>
        <v>0.18290642296305831</v>
      </c>
      <c r="Q29" s="89">
        <f t="shared" si="15"/>
        <v>0.15823605706874189</v>
      </c>
      <c r="R29" s="89">
        <f t="shared" si="15"/>
        <v>0.14492067250769594</v>
      </c>
      <c r="S29" s="89">
        <f t="shared" si="15"/>
        <v>0.12470455824423185</v>
      </c>
      <c r="T29" s="89">
        <f t="shared" si="15"/>
        <v>0.1040491539081386</v>
      </c>
      <c r="U29" s="89">
        <f t="shared" si="15"/>
        <v>7.9991601931555745E-2</v>
      </c>
      <c r="V29" s="89">
        <f t="shared" si="15"/>
        <v>6.0543701938698145E-2</v>
      </c>
      <c r="W29" s="89">
        <f t="shared" ref="W29:X29" si="16">W10/W8</f>
        <v>2.9090909090909091E-2</v>
      </c>
      <c r="X29" s="89">
        <f t="shared" si="16"/>
        <v>3.5468693449149477E-2</v>
      </c>
      <c r="Y29" s="89">
        <f t="shared" ref="Y29" si="17">Y10/Y8</f>
        <v>7.8832116788321166E-2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35971</v>
      </c>
      <c r="C32" s="42">
        <v>45726</v>
      </c>
      <c r="D32" s="42">
        <v>40592</v>
      </c>
      <c r="E32" s="42">
        <v>41218</v>
      </c>
      <c r="F32" s="42">
        <v>43642</v>
      </c>
      <c r="G32" s="42">
        <v>53562</v>
      </c>
      <c r="H32" s="42">
        <v>51175</v>
      </c>
      <c r="I32" s="42">
        <v>53560</v>
      </c>
      <c r="J32" s="42">
        <v>55998</v>
      </c>
      <c r="K32" s="42">
        <v>57135</v>
      </c>
      <c r="L32" s="42">
        <v>47765</v>
      </c>
      <c r="M32" s="42">
        <v>59293</v>
      </c>
      <c r="N32" s="42">
        <v>67453</v>
      </c>
      <c r="O32" s="42">
        <v>69769</v>
      </c>
      <c r="P32" s="42">
        <v>73036</v>
      </c>
      <c r="Q32" s="42">
        <v>80514</v>
      </c>
      <c r="R32" s="42">
        <v>82529</v>
      </c>
      <c r="S32" s="42">
        <v>79651</v>
      </c>
      <c r="T32" s="42">
        <v>80172</v>
      </c>
      <c r="U32" s="42">
        <v>85328</v>
      </c>
      <c r="V32" s="42">
        <v>89204</v>
      </c>
      <c r="W32" s="42">
        <v>86516</v>
      </c>
      <c r="X32" s="42">
        <v>108853</v>
      </c>
      <c r="Y32" s="42">
        <v>131527</v>
      </c>
    </row>
    <row r="33" spans="1:25" x14ac:dyDescent="0.3">
      <c r="A33" s="16" t="s">
        <v>116</v>
      </c>
      <c r="B33" s="42">
        <v>31324</v>
      </c>
      <c r="C33" s="42">
        <v>40504</v>
      </c>
      <c r="D33" s="42">
        <v>35584</v>
      </c>
      <c r="E33" s="42">
        <v>36041</v>
      </c>
      <c r="F33" s="68">
        <v>37797</v>
      </c>
      <c r="G33" s="68">
        <v>46886</v>
      </c>
      <c r="H33" s="68">
        <v>44217</v>
      </c>
      <c r="I33" s="68">
        <v>46427</v>
      </c>
      <c r="J33" s="68">
        <v>48734</v>
      </c>
      <c r="K33" s="68">
        <v>49402</v>
      </c>
      <c r="L33" s="68">
        <v>40115</v>
      </c>
      <c r="M33" s="68">
        <v>49762</v>
      </c>
      <c r="N33" s="68">
        <v>57587</v>
      </c>
      <c r="O33" s="68">
        <v>59585</v>
      </c>
      <c r="P33" s="68">
        <v>62962</v>
      </c>
      <c r="Q33" s="68">
        <v>70695</v>
      </c>
      <c r="R33" s="42">
        <v>72448</v>
      </c>
      <c r="S33" s="42">
        <v>70389</v>
      </c>
      <c r="T33" s="42">
        <v>71835</v>
      </c>
      <c r="U33" s="42">
        <v>75054</v>
      </c>
      <c r="V33" s="42">
        <v>78259</v>
      </c>
      <c r="W33" s="42">
        <v>76726</v>
      </c>
      <c r="X33" s="42">
        <v>96278</v>
      </c>
      <c r="Y33" s="42">
        <v>116867</v>
      </c>
    </row>
    <row r="34" spans="1:25" x14ac:dyDescent="0.3">
      <c r="A34" s="16" t="s">
        <v>117</v>
      </c>
      <c r="B34" s="42">
        <v>4647</v>
      </c>
      <c r="C34" s="42">
        <v>5222</v>
      </c>
      <c r="D34" s="42">
        <v>5008</v>
      </c>
      <c r="E34" s="42">
        <v>5177</v>
      </c>
      <c r="F34" s="68">
        <v>5845</v>
      </c>
      <c r="G34" s="68">
        <v>6676</v>
      </c>
      <c r="H34" s="68">
        <v>6958</v>
      </c>
      <c r="I34" s="68">
        <v>7133</v>
      </c>
      <c r="J34" s="68">
        <v>7264</v>
      </c>
      <c r="K34" s="68">
        <v>7733</v>
      </c>
      <c r="L34" s="68">
        <v>7649</v>
      </c>
      <c r="M34" s="68">
        <v>9530</v>
      </c>
      <c r="N34" s="68">
        <v>9867</v>
      </c>
      <c r="O34" s="68">
        <v>10184</v>
      </c>
      <c r="P34" s="68">
        <v>10074</v>
      </c>
      <c r="Q34" s="42">
        <v>9820</v>
      </c>
      <c r="R34" s="42">
        <v>10081</v>
      </c>
      <c r="S34" s="42">
        <v>9262</v>
      </c>
      <c r="T34" s="42">
        <v>8337</v>
      </c>
      <c r="U34" s="42">
        <v>10274</v>
      </c>
      <c r="V34" s="42">
        <v>10945</v>
      </c>
      <c r="W34" s="42">
        <v>9790</v>
      </c>
      <c r="X34" s="42">
        <v>12575</v>
      </c>
      <c r="Y34" s="42">
        <v>14660</v>
      </c>
    </row>
    <row r="35" spans="1:25" x14ac:dyDescent="0.3">
      <c r="A35" s="76" t="s">
        <v>2</v>
      </c>
      <c r="B35" s="3">
        <f>B36+B44</f>
        <v>1422</v>
      </c>
      <c r="C35" s="3">
        <f t="shared" ref="C35:V35" si="18">C36+C44</f>
        <v>1568</v>
      </c>
      <c r="D35" s="3">
        <f t="shared" si="18"/>
        <v>1475</v>
      </c>
      <c r="E35" s="3">
        <f t="shared" si="18"/>
        <v>1453</v>
      </c>
      <c r="F35" s="3">
        <f t="shared" si="18"/>
        <v>1391</v>
      </c>
      <c r="G35" s="3">
        <f t="shared" si="18"/>
        <v>1655</v>
      </c>
      <c r="H35" s="3">
        <f t="shared" si="18"/>
        <v>1683</v>
      </c>
      <c r="I35" s="3">
        <f t="shared" si="18"/>
        <v>1716</v>
      </c>
      <c r="J35" s="3">
        <f t="shared" si="18"/>
        <v>1783</v>
      </c>
      <c r="K35" s="3">
        <f t="shared" si="18"/>
        <v>1985</v>
      </c>
      <c r="L35" s="3">
        <f t="shared" si="18"/>
        <v>2144</v>
      </c>
      <c r="M35" s="3">
        <f t="shared" si="18"/>
        <v>2567</v>
      </c>
      <c r="N35" s="3">
        <f t="shared" si="18"/>
        <v>2879</v>
      </c>
      <c r="O35" s="3">
        <f t="shared" si="18"/>
        <v>2985</v>
      </c>
      <c r="P35" s="3">
        <f t="shared" si="18"/>
        <v>2634</v>
      </c>
      <c r="Q35" s="3">
        <f t="shared" si="18"/>
        <v>2333</v>
      </c>
      <c r="R35" s="3">
        <f t="shared" si="18"/>
        <v>2160</v>
      </c>
      <c r="S35" s="3">
        <f t="shared" si="18"/>
        <v>2178</v>
      </c>
      <c r="T35" s="3">
        <f t="shared" si="18"/>
        <v>2319</v>
      </c>
      <c r="U35" s="3">
        <f t="shared" si="18"/>
        <v>2755</v>
      </c>
      <c r="V35" s="3">
        <f t="shared" si="18"/>
        <v>2915</v>
      </c>
      <c r="W35" s="3">
        <f t="shared" ref="W35:X35" si="19">W36+W44</f>
        <v>833</v>
      </c>
      <c r="X35" s="3">
        <f t="shared" si="19"/>
        <v>846</v>
      </c>
      <c r="Y35" s="3">
        <f t="shared" ref="Y35" si="20">Y36+Y44</f>
        <v>2583</v>
      </c>
    </row>
    <row r="36" spans="1:25" x14ac:dyDescent="0.3">
      <c r="A36" s="77" t="s">
        <v>107</v>
      </c>
      <c r="B36" s="42">
        <v>937</v>
      </c>
      <c r="C36" s="42">
        <v>1015</v>
      </c>
      <c r="D36" s="42">
        <v>929</v>
      </c>
      <c r="E36" s="42">
        <v>870</v>
      </c>
      <c r="F36" s="68">
        <v>849</v>
      </c>
      <c r="G36" s="68">
        <v>987</v>
      </c>
      <c r="H36" s="68">
        <v>957</v>
      </c>
      <c r="I36" s="68">
        <v>896</v>
      </c>
      <c r="J36" s="68">
        <v>885</v>
      </c>
      <c r="K36" s="68">
        <v>886</v>
      </c>
      <c r="L36" s="68">
        <v>990</v>
      </c>
      <c r="M36" s="68">
        <v>1121</v>
      </c>
      <c r="N36" s="68">
        <v>1145</v>
      </c>
      <c r="O36" s="68">
        <v>1222</v>
      </c>
      <c r="P36" s="68">
        <v>1167</v>
      </c>
      <c r="Q36" s="68">
        <v>1079</v>
      </c>
      <c r="R36" s="42">
        <v>981</v>
      </c>
      <c r="S36" s="42">
        <v>1015</v>
      </c>
      <c r="T36" s="42">
        <v>1021</v>
      </c>
      <c r="U36" s="42">
        <v>1205</v>
      </c>
      <c r="V36" s="42">
        <v>1252</v>
      </c>
      <c r="W36" s="42">
        <v>281</v>
      </c>
      <c r="X36" s="42">
        <v>292</v>
      </c>
      <c r="Y36" s="42">
        <v>1157</v>
      </c>
    </row>
    <row r="37" spans="1:25" x14ac:dyDescent="0.3">
      <c r="A37" s="78" t="s">
        <v>201</v>
      </c>
      <c r="B37" s="42">
        <v>608</v>
      </c>
      <c r="C37" s="42">
        <v>656</v>
      </c>
      <c r="D37" s="42">
        <v>599</v>
      </c>
      <c r="E37" s="42">
        <v>558</v>
      </c>
      <c r="F37" s="68">
        <v>542</v>
      </c>
      <c r="G37" s="68">
        <v>610</v>
      </c>
      <c r="H37" s="68">
        <v>558</v>
      </c>
      <c r="I37" s="68">
        <v>492</v>
      </c>
      <c r="J37" s="68">
        <v>459</v>
      </c>
      <c r="K37" s="68">
        <v>425</v>
      </c>
      <c r="L37" s="68">
        <v>436</v>
      </c>
      <c r="M37" s="68">
        <v>470</v>
      </c>
      <c r="N37" s="68">
        <v>469</v>
      </c>
      <c r="O37" s="68">
        <v>497</v>
      </c>
      <c r="P37" s="68">
        <v>471</v>
      </c>
      <c r="Q37" s="68">
        <v>416</v>
      </c>
      <c r="R37" s="42">
        <v>350</v>
      </c>
      <c r="S37" s="42">
        <v>335</v>
      </c>
      <c r="T37" s="42">
        <v>309</v>
      </c>
      <c r="U37" s="42">
        <v>302</v>
      </c>
      <c r="V37" s="42">
        <v>272</v>
      </c>
      <c r="W37" s="42">
        <v>53</v>
      </c>
      <c r="X37" s="42">
        <v>41</v>
      </c>
      <c r="Y37" s="42">
        <v>156</v>
      </c>
    </row>
    <row r="38" spans="1:25" x14ac:dyDescent="0.3">
      <c r="A38" s="79" t="s">
        <v>202</v>
      </c>
      <c r="B38" s="42">
        <v>4</v>
      </c>
      <c r="C38" s="42">
        <v>4</v>
      </c>
      <c r="D38" s="42">
        <v>7</v>
      </c>
      <c r="E38" s="42">
        <v>6</v>
      </c>
      <c r="F38" s="68">
        <v>9</v>
      </c>
      <c r="G38" s="68">
        <v>10</v>
      </c>
      <c r="H38" s="68">
        <v>11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>
        <v>604</v>
      </c>
      <c r="C39" s="42">
        <v>652</v>
      </c>
      <c r="D39" s="42">
        <v>592</v>
      </c>
      <c r="E39" s="42">
        <v>552</v>
      </c>
      <c r="F39" s="68">
        <v>533</v>
      </c>
      <c r="G39" s="68">
        <v>600</v>
      </c>
      <c r="H39" s="68">
        <v>548</v>
      </c>
      <c r="I39" s="68">
        <v>492</v>
      </c>
      <c r="J39" s="68">
        <v>459</v>
      </c>
      <c r="K39" s="68">
        <v>425</v>
      </c>
      <c r="L39" s="68">
        <v>436</v>
      </c>
      <c r="M39" s="68">
        <v>470</v>
      </c>
      <c r="N39" s="68">
        <v>469</v>
      </c>
      <c r="O39" s="68">
        <v>497</v>
      </c>
      <c r="P39" s="68">
        <v>471</v>
      </c>
      <c r="Q39" s="68">
        <v>416</v>
      </c>
      <c r="R39" s="42">
        <v>350</v>
      </c>
      <c r="S39" s="42">
        <v>335</v>
      </c>
      <c r="T39" s="42">
        <v>309</v>
      </c>
      <c r="U39" s="42">
        <v>302</v>
      </c>
      <c r="V39" s="42">
        <v>272</v>
      </c>
      <c r="W39" s="42">
        <v>53</v>
      </c>
      <c r="X39" s="42">
        <v>41</v>
      </c>
      <c r="Y39" s="42">
        <v>156</v>
      </c>
    </row>
    <row r="40" spans="1:25" x14ac:dyDescent="0.3">
      <c r="A40" s="78" t="s">
        <v>204</v>
      </c>
      <c r="B40" s="42">
        <v>329</v>
      </c>
      <c r="C40" s="42">
        <v>359</v>
      </c>
      <c r="D40" s="42">
        <v>330</v>
      </c>
      <c r="E40" s="42">
        <v>312</v>
      </c>
      <c r="F40" s="68">
        <v>307</v>
      </c>
      <c r="G40" s="68">
        <v>376</v>
      </c>
      <c r="H40" s="68">
        <v>399</v>
      </c>
      <c r="I40" s="68">
        <v>403</v>
      </c>
      <c r="J40" s="68">
        <v>426</v>
      </c>
      <c r="K40" s="68">
        <v>461</v>
      </c>
      <c r="L40" s="68">
        <v>554</v>
      </c>
      <c r="M40" s="68">
        <v>651</v>
      </c>
      <c r="N40" s="68">
        <v>675</v>
      </c>
      <c r="O40" s="68">
        <v>726</v>
      </c>
      <c r="P40" s="68">
        <v>696</v>
      </c>
      <c r="Q40" s="68">
        <v>663</v>
      </c>
      <c r="R40" s="42">
        <v>632</v>
      </c>
      <c r="S40" s="42">
        <v>680</v>
      </c>
      <c r="T40" s="42">
        <v>712</v>
      </c>
      <c r="U40" s="42">
        <v>903</v>
      </c>
      <c r="V40" s="42">
        <v>979</v>
      </c>
      <c r="W40" s="42">
        <v>228</v>
      </c>
      <c r="X40" s="42">
        <v>251</v>
      </c>
      <c r="Y40" s="42">
        <v>1002</v>
      </c>
    </row>
    <row r="41" spans="1:25" x14ac:dyDescent="0.3">
      <c r="A41" s="79" t="s">
        <v>205</v>
      </c>
      <c r="B41" s="42">
        <v>4</v>
      </c>
      <c r="C41" s="42">
        <v>4</v>
      </c>
      <c r="D41" s="42">
        <v>4</v>
      </c>
      <c r="E41" s="42">
        <v>5</v>
      </c>
      <c r="F41" s="68">
        <v>5</v>
      </c>
      <c r="G41" s="68">
        <v>5</v>
      </c>
      <c r="H41" s="68">
        <v>5</v>
      </c>
      <c r="I41" s="68">
        <v>6</v>
      </c>
      <c r="J41" s="68">
        <v>7</v>
      </c>
      <c r="K41" s="68">
        <v>7</v>
      </c>
      <c r="L41" s="68">
        <v>8</v>
      </c>
      <c r="M41" s="68">
        <v>9</v>
      </c>
      <c r="N41" s="68">
        <v>9</v>
      </c>
      <c r="O41" s="68">
        <v>10</v>
      </c>
      <c r="P41" s="68">
        <v>10</v>
      </c>
      <c r="Q41" s="68">
        <v>11</v>
      </c>
      <c r="R41" s="42">
        <v>12</v>
      </c>
      <c r="S41" s="42">
        <v>14</v>
      </c>
      <c r="T41" s="42">
        <v>16</v>
      </c>
      <c r="U41" s="42">
        <v>17</v>
      </c>
      <c r="V41" s="42">
        <v>17</v>
      </c>
      <c r="W41" s="42">
        <v>6</v>
      </c>
      <c r="X41" s="42">
        <v>7</v>
      </c>
      <c r="Y41" s="42">
        <v>11</v>
      </c>
    </row>
    <row r="42" spans="1:25" x14ac:dyDescent="0.3">
      <c r="A42" s="79" t="s">
        <v>206</v>
      </c>
      <c r="B42" s="42">
        <v>7</v>
      </c>
      <c r="C42" s="42">
        <v>7</v>
      </c>
      <c r="D42" s="42">
        <v>7</v>
      </c>
      <c r="E42" s="42">
        <v>11</v>
      </c>
      <c r="F42" s="68">
        <v>13</v>
      </c>
      <c r="G42" s="68">
        <v>15</v>
      </c>
      <c r="H42" s="68">
        <v>20</v>
      </c>
      <c r="I42" s="68">
        <v>24</v>
      </c>
      <c r="J42" s="68">
        <v>30</v>
      </c>
      <c r="K42" s="68">
        <v>39</v>
      </c>
      <c r="L42" s="68">
        <v>49</v>
      </c>
      <c r="M42" s="68">
        <v>60</v>
      </c>
      <c r="N42" s="68">
        <v>69</v>
      </c>
      <c r="O42" s="68">
        <v>80</v>
      </c>
      <c r="P42" s="68">
        <v>93</v>
      </c>
      <c r="Q42" s="68">
        <v>101</v>
      </c>
      <c r="R42" s="42">
        <v>105</v>
      </c>
      <c r="S42" s="42">
        <v>108</v>
      </c>
      <c r="T42" s="42">
        <v>110</v>
      </c>
      <c r="U42" s="42">
        <v>123</v>
      </c>
      <c r="V42" s="42">
        <v>121</v>
      </c>
      <c r="W42" s="42">
        <v>48</v>
      </c>
      <c r="X42" s="42">
        <v>61</v>
      </c>
      <c r="Y42" s="42">
        <v>135</v>
      </c>
    </row>
    <row r="43" spans="1:25" x14ac:dyDescent="0.3">
      <c r="A43" s="79" t="s">
        <v>207</v>
      </c>
      <c r="B43" s="42">
        <v>318</v>
      </c>
      <c r="C43" s="42">
        <v>348</v>
      </c>
      <c r="D43" s="42">
        <v>319</v>
      </c>
      <c r="E43" s="42">
        <v>297</v>
      </c>
      <c r="F43" s="68">
        <v>289</v>
      </c>
      <c r="G43" s="68">
        <v>356</v>
      </c>
      <c r="H43" s="68">
        <v>374</v>
      </c>
      <c r="I43" s="68">
        <v>373</v>
      </c>
      <c r="J43" s="68">
        <v>389</v>
      </c>
      <c r="K43" s="68">
        <v>416</v>
      </c>
      <c r="L43" s="68">
        <v>497</v>
      </c>
      <c r="M43" s="68">
        <v>583</v>
      </c>
      <c r="N43" s="68">
        <v>598</v>
      </c>
      <c r="O43" s="68">
        <v>636</v>
      </c>
      <c r="P43" s="68">
        <v>592</v>
      </c>
      <c r="Q43" s="68">
        <v>551</v>
      </c>
      <c r="R43" s="42">
        <v>515</v>
      </c>
      <c r="S43" s="42">
        <v>558</v>
      </c>
      <c r="T43" s="42">
        <v>586</v>
      </c>
      <c r="U43" s="42">
        <v>764</v>
      </c>
      <c r="V43" s="42">
        <v>841</v>
      </c>
      <c r="W43" s="42">
        <v>174</v>
      </c>
      <c r="X43" s="42">
        <v>184</v>
      </c>
      <c r="Y43" s="42">
        <v>855</v>
      </c>
    </row>
    <row r="44" spans="1:25" x14ac:dyDescent="0.3">
      <c r="A44" s="77" t="s">
        <v>108</v>
      </c>
      <c r="B44" s="42">
        <v>485</v>
      </c>
      <c r="C44" s="42">
        <v>553</v>
      </c>
      <c r="D44" s="42">
        <v>546</v>
      </c>
      <c r="E44" s="42">
        <v>583</v>
      </c>
      <c r="F44" s="68">
        <v>542</v>
      </c>
      <c r="G44" s="68">
        <v>668</v>
      </c>
      <c r="H44" s="68">
        <v>726</v>
      </c>
      <c r="I44" s="68">
        <v>820</v>
      </c>
      <c r="J44" s="68">
        <v>898</v>
      </c>
      <c r="K44" s="68">
        <v>1099</v>
      </c>
      <c r="L44" s="68">
        <v>1154</v>
      </c>
      <c r="M44" s="68">
        <v>1446</v>
      </c>
      <c r="N44" s="68">
        <v>1734</v>
      </c>
      <c r="O44" s="68">
        <v>1763</v>
      </c>
      <c r="P44" s="68">
        <v>1467</v>
      </c>
      <c r="Q44" s="68">
        <v>1254</v>
      </c>
      <c r="R44" s="42">
        <v>1179</v>
      </c>
      <c r="S44" s="42">
        <v>1163</v>
      </c>
      <c r="T44" s="42">
        <v>1298</v>
      </c>
      <c r="U44" s="42">
        <v>1550</v>
      </c>
      <c r="V44" s="42">
        <v>1663</v>
      </c>
      <c r="W44" s="42">
        <v>552</v>
      </c>
      <c r="X44" s="42">
        <v>554</v>
      </c>
      <c r="Y44" s="42">
        <v>1426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0.1026722925457102</v>
      </c>
      <c r="D46" s="65">
        <f t="shared" si="21"/>
        <v>-5.9311224489795866E-2</v>
      </c>
      <c r="E46" s="65">
        <f t="shared" si="21"/>
        <v>-1.4915254237288122E-2</v>
      </c>
      <c r="F46" s="65">
        <f t="shared" si="21"/>
        <v>-4.2670337233310374E-2</v>
      </c>
      <c r="G46" s="65">
        <f t="shared" si="21"/>
        <v>0.18979151689432072</v>
      </c>
      <c r="H46" s="65">
        <f t="shared" si="21"/>
        <v>1.6918429003021096E-2</v>
      </c>
      <c r="I46" s="65">
        <f t="shared" si="21"/>
        <v>1.9607843137254832E-2</v>
      </c>
      <c r="J46" s="65">
        <f t="shared" si="21"/>
        <v>3.9044289044289027E-2</v>
      </c>
      <c r="K46" s="65">
        <f t="shared" si="21"/>
        <v>0.11329220415030838</v>
      </c>
      <c r="L46" s="65">
        <f t="shared" si="21"/>
        <v>8.0100755667506407E-2</v>
      </c>
      <c r="M46" s="65">
        <f t="shared" si="21"/>
        <v>0.19729477611940305</v>
      </c>
      <c r="N46" s="65">
        <f t="shared" si="21"/>
        <v>0.12154265679781839</v>
      </c>
      <c r="O46" s="65">
        <f t="shared" si="21"/>
        <v>3.6818339701285119E-2</v>
      </c>
      <c r="P46" s="65">
        <f t="shared" si="21"/>
        <v>-0.11758793969849246</v>
      </c>
      <c r="Q46" s="65">
        <f t="shared" si="21"/>
        <v>-0.11427486712224755</v>
      </c>
      <c r="R46" s="65">
        <f t="shared" si="21"/>
        <v>-7.4153450492927542E-2</v>
      </c>
      <c r="S46" s="65">
        <f t="shared" si="21"/>
        <v>8.3333333333333037E-3</v>
      </c>
      <c r="T46" s="65">
        <f t="shared" si="21"/>
        <v>6.4738292011019327E-2</v>
      </c>
      <c r="U46" s="65">
        <f t="shared" si="21"/>
        <v>0.18801207416990073</v>
      </c>
      <c r="V46" s="65">
        <f t="shared" si="21"/>
        <v>5.8076225045372132E-2</v>
      </c>
      <c r="W46" s="65">
        <f t="shared" si="21"/>
        <v>-0.71423670668953687</v>
      </c>
      <c r="X46" s="65">
        <f t="shared" si="21"/>
        <v>1.5606242496998712E-2</v>
      </c>
      <c r="Y46" s="65">
        <f t="shared" si="21"/>
        <v>2.0531914893617023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8.3244397011739579E-2</v>
      </c>
      <c r="D47" s="65">
        <f t="shared" si="21"/>
        <v>-8.472906403940883E-2</v>
      </c>
      <c r="E47" s="65">
        <f t="shared" si="21"/>
        <v>-6.3509149623250827E-2</v>
      </c>
      <c r="F47" s="65">
        <f t="shared" si="21"/>
        <v>-2.4137931034482807E-2</v>
      </c>
      <c r="G47" s="65">
        <f t="shared" si="21"/>
        <v>0.16254416961130747</v>
      </c>
      <c r="H47" s="65">
        <f t="shared" si="21"/>
        <v>-3.039513677811545E-2</v>
      </c>
      <c r="I47" s="65">
        <f t="shared" si="21"/>
        <v>-6.3740856844305083E-2</v>
      </c>
      <c r="J47" s="65">
        <f t="shared" si="21"/>
        <v>-1.2276785714285698E-2</v>
      </c>
      <c r="K47" s="65">
        <f t="shared" si="21"/>
        <v>1.129943502824915E-3</v>
      </c>
      <c r="L47" s="65">
        <f t="shared" si="21"/>
        <v>0.11738148984198649</v>
      </c>
      <c r="M47" s="65">
        <f t="shared" si="21"/>
        <v>0.1323232323232324</v>
      </c>
      <c r="N47" s="65">
        <f t="shared" si="21"/>
        <v>2.140945584299736E-2</v>
      </c>
      <c r="O47" s="65">
        <f t="shared" si="21"/>
        <v>6.7248908296943188E-2</v>
      </c>
      <c r="P47" s="65">
        <f t="shared" si="21"/>
        <v>-4.5008183306055605E-2</v>
      </c>
      <c r="Q47" s="65">
        <f t="shared" si="21"/>
        <v>-7.5407026563838908E-2</v>
      </c>
      <c r="R47" s="65">
        <f t="shared" si="21"/>
        <v>-9.0824837812789605E-2</v>
      </c>
      <c r="S47" s="65">
        <f t="shared" si="21"/>
        <v>3.4658511722731822E-2</v>
      </c>
      <c r="T47" s="65">
        <f t="shared" si="21"/>
        <v>5.9113300492610321E-3</v>
      </c>
      <c r="U47" s="65">
        <f t="shared" si="21"/>
        <v>0.18021547502448576</v>
      </c>
      <c r="V47" s="65">
        <f t="shared" si="21"/>
        <v>3.9004149377593444E-2</v>
      </c>
      <c r="W47" s="65">
        <f t="shared" si="21"/>
        <v>-0.7755591054313099</v>
      </c>
      <c r="X47" s="65">
        <f t="shared" si="21"/>
        <v>3.9145907473309594E-2</v>
      </c>
      <c r="Y47" s="65">
        <f t="shared" si="21"/>
        <v>2.9623287671232879</v>
      </c>
    </row>
    <row r="48" spans="1:25" x14ac:dyDescent="0.3">
      <c r="A48" s="74" t="s">
        <v>214</v>
      </c>
      <c r="B48" s="65" t="s">
        <v>3</v>
      </c>
      <c r="C48" s="65">
        <f>C37/B37-1</f>
        <v>7.8947368421052655E-2</v>
      </c>
      <c r="D48" s="65">
        <f>D37/C37-1</f>
        <v>-8.6890243902439046E-2</v>
      </c>
      <c r="E48" s="65">
        <f>E37/D37-1</f>
        <v>-6.8447412353923154E-2</v>
      </c>
      <c r="F48" s="65">
        <f>F37/E37-1</f>
        <v>-2.8673835125448077E-2</v>
      </c>
      <c r="G48" s="65">
        <f t="shared" si="21"/>
        <v>0.1254612546125462</v>
      </c>
      <c r="H48" s="65">
        <f t="shared" si="21"/>
        <v>-8.5245901639344313E-2</v>
      </c>
      <c r="I48" s="65">
        <f t="shared" si="21"/>
        <v>-0.11827956989247312</v>
      </c>
      <c r="J48" s="65">
        <f t="shared" si="21"/>
        <v>-6.7073170731707266E-2</v>
      </c>
      <c r="K48" s="65">
        <f t="shared" si="21"/>
        <v>-7.407407407407407E-2</v>
      </c>
      <c r="L48" s="65">
        <f t="shared" si="21"/>
        <v>2.5882352941176467E-2</v>
      </c>
      <c r="M48" s="65">
        <f t="shared" si="21"/>
        <v>7.7981651376146877E-2</v>
      </c>
      <c r="N48" s="65">
        <f t="shared" si="21"/>
        <v>-2.1276595744680327E-3</v>
      </c>
      <c r="O48" s="65">
        <f t="shared" si="21"/>
        <v>5.9701492537313383E-2</v>
      </c>
      <c r="P48" s="65">
        <f t="shared" si="21"/>
        <v>-5.2313883299798802E-2</v>
      </c>
      <c r="Q48" s="65">
        <f t="shared" si="21"/>
        <v>-0.11677282377919318</v>
      </c>
      <c r="R48" s="65">
        <f t="shared" si="21"/>
        <v>-0.15865384615384615</v>
      </c>
      <c r="S48" s="65">
        <f t="shared" si="21"/>
        <v>-4.2857142857142816E-2</v>
      </c>
      <c r="T48" s="65">
        <f t="shared" si="21"/>
        <v>-7.7611940298507487E-2</v>
      </c>
      <c r="U48" s="65">
        <f t="shared" si="21"/>
        <v>-2.2653721682847849E-2</v>
      </c>
      <c r="V48" s="65">
        <f t="shared" si="21"/>
        <v>-9.9337748344370813E-2</v>
      </c>
      <c r="W48" s="65">
        <f t="shared" si="21"/>
        <v>-0.80514705882352944</v>
      </c>
      <c r="X48" s="65">
        <f t="shared" si="21"/>
        <v>-0.22641509433962259</v>
      </c>
      <c r="Y48" s="65">
        <f t="shared" si="21"/>
        <v>2.8048780487804876</v>
      </c>
    </row>
    <row r="49" spans="1:25" x14ac:dyDescent="0.3">
      <c r="A49" s="74" t="s">
        <v>215</v>
      </c>
      <c r="B49" s="65" t="s">
        <v>3</v>
      </c>
      <c r="C49" s="65">
        <f>C40/B40-1</f>
        <v>9.1185410334346573E-2</v>
      </c>
      <c r="D49" s="65">
        <f>D40/C40-1</f>
        <v>-8.0779944289693595E-2</v>
      </c>
      <c r="E49" s="65">
        <f>E40/D40-1</f>
        <v>-5.4545454545454564E-2</v>
      </c>
      <c r="F49" s="65">
        <f>F40/E40-1</f>
        <v>-1.602564102564108E-2</v>
      </c>
      <c r="G49" s="65">
        <f t="shared" ref="G49:Y49" si="22">G40/F40-1</f>
        <v>0.224755700325733</v>
      </c>
      <c r="H49" s="65">
        <f t="shared" si="22"/>
        <v>6.1170212765957466E-2</v>
      </c>
      <c r="I49" s="65">
        <f t="shared" si="22"/>
        <v>1.0025062656641603E-2</v>
      </c>
      <c r="J49" s="65">
        <f t="shared" si="22"/>
        <v>5.7071960297766733E-2</v>
      </c>
      <c r="K49" s="65">
        <f t="shared" si="22"/>
        <v>8.2159624413145504E-2</v>
      </c>
      <c r="L49" s="65">
        <f t="shared" si="22"/>
        <v>0.20173535791757047</v>
      </c>
      <c r="M49" s="65">
        <f t="shared" si="22"/>
        <v>0.17509025270758127</v>
      </c>
      <c r="N49" s="65">
        <f t="shared" si="22"/>
        <v>3.6866359447004671E-2</v>
      </c>
      <c r="O49" s="65">
        <f t="shared" si="22"/>
        <v>7.5555555555555598E-2</v>
      </c>
      <c r="P49" s="65">
        <f t="shared" si="22"/>
        <v>-4.132231404958675E-2</v>
      </c>
      <c r="Q49" s="65">
        <f t="shared" si="22"/>
        <v>-4.7413793103448287E-2</v>
      </c>
      <c r="R49" s="65">
        <f t="shared" si="22"/>
        <v>-4.6757164404223173E-2</v>
      </c>
      <c r="S49" s="65">
        <f t="shared" si="22"/>
        <v>7.5949367088607556E-2</v>
      </c>
      <c r="T49" s="65">
        <f t="shared" si="22"/>
        <v>4.705882352941182E-2</v>
      </c>
      <c r="U49" s="65">
        <f t="shared" si="22"/>
        <v>0.26825842696629221</v>
      </c>
      <c r="V49" s="65">
        <f t="shared" si="22"/>
        <v>8.4163898117386449E-2</v>
      </c>
      <c r="W49" s="65">
        <f t="shared" si="22"/>
        <v>-0.76710929519918281</v>
      </c>
      <c r="X49" s="65">
        <f t="shared" si="22"/>
        <v>0.10087719298245612</v>
      </c>
      <c r="Y49" s="65">
        <f t="shared" si="22"/>
        <v>2.9920318725099602</v>
      </c>
    </row>
    <row r="50" spans="1:25" x14ac:dyDescent="0.3">
      <c r="A50" s="73" t="s">
        <v>110</v>
      </c>
      <c r="B50" s="65" t="s">
        <v>3</v>
      </c>
      <c r="C50" s="88">
        <f>C44/B44-1</f>
        <v>0.14020618556701026</v>
      </c>
      <c r="D50" s="88">
        <f>D44/C44-1</f>
        <v>-1.2658227848101222E-2</v>
      </c>
      <c r="E50" s="88">
        <f>E44/D44-1</f>
        <v>6.7765567765567747E-2</v>
      </c>
      <c r="F50" s="88">
        <f>F44/E44-1</f>
        <v>-7.0325900514579764E-2</v>
      </c>
      <c r="G50" s="88">
        <f t="shared" ref="G50:Y50" si="23">G44/F44-1</f>
        <v>0.23247232472324719</v>
      </c>
      <c r="H50" s="88">
        <f t="shared" si="23"/>
        <v>8.6826347305389184E-2</v>
      </c>
      <c r="I50" s="88">
        <f t="shared" si="23"/>
        <v>0.12947658402203865</v>
      </c>
      <c r="J50" s="88">
        <f t="shared" si="23"/>
        <v>9.512195121951228E-2</v>
      </c>
      <c r="K50" s="88">
        <f t="shared" si="23"/>
        <v>0.22383073496659245</v>
      </c>
      <c r="L50" s="88">
        <f t="shared" si="23"/>
        <v>5.0045495905368442E-2</v>
      </c>
      <c r="M50" s="88">
        <f t="shared" si="23"/>
        <v>0.25303292894280771</v>
      </c>
      <c r="N50" s="88">
        <f t="shared" si="23"/>
        <v>0.19917012448132776</v>
      </c>
      <c r="O50" s="88">
        <f t="shared" si="23"/>
        <v>1.6724336793541017E-2</v>
      </c>
      <c r="P50" s="88">
        <f t="shared" si="23"/>
        <v>-0.16789563244469652</v>
      </c>
      <c r="Q50" s="88">
        <f t="shared" si="23"/>
        <v>-0.14519427402862983</v>
      </c>
      <c r="R50" s="88">
        <f t="shared" si="23"/>
        <v>-5.9808612440191422E-2</v>
      </c>
      <c r="S50" s="88">
        <f t="shared" si="23"/>
        <v>-1.3570822731128085E-2</v>
      </c>
      <c r="T50" s="88">
        <f t="shared" si="23"/>
        <v>0.11607910576096292</v>
      </c>
      <c r="U50" s="88">
        <f t="shared" si="23"/>
        <v>0.19414483821263473</v>
      </c>
      <c r="V50" s="88">
        <f t="shared" si="23"/>
        <v>7.2903225806451699E-2</v>
      </c>
      <c r="W50" s="88">
        <f t="shared" si="23"/>
        <v>-0.66806975345760677</v>
      </c>
      <c r="X50" s="88">
        <f t="shared" si="23"/>
        <v>3.6231884057971175E-3</v>
      </c>
      <c r="Y50" s="88">
        <f t="shared" si="23"/>
        <v>1.5740072202166067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3.9531845097439601E-2</v>
      </c>
      <c r="C52" s="65">
        <f t="shared" si="24"/>
        <v>3.4291212876700346E-2</v>
      </c>
      <c r="D52" s="65">
        <f t="shared" si="24"/>
        <v>3.6337209302325583E-2</v>
      </c>
      <c r="E52" s="65">
        <f t="shared" si="24"/>
        <v>3.5251589111553204E-2</v>
      </c>
      <c r="F52" s="65">
        <f t="shared" si="24"/>
        <v>3.1872966408505565E-2</v>
      </c>
      <c r="G52" s="65">
        <f t="shared" si="24"/>
        <v>3.0898771517120345E-2</v>
      </c>
      <c r="H52" s="65">
        <f t="shared" si="24"/>
        <v>3.2887151929653149E-2</v>
      </c>
      <c r="I52" s="65">
        <f t="shared" si="24"/>
        <v>3.2038834951456312E-2</v>
      </c>
      <c r="J52" s="65">
        <f t="shared" si="24"/>
        <v>3.1840422872245436E-2</v>
      </c>
      <c r="K52" s="65">
        <f t="shared" si="24"/>
        <v>3.4742277063096176E-2</v>
      </c>
      <c r="L52" s="65">
        <f t="shared" si="24"/>
        <v>4.4886423113158172E-2</v>
      </c>
      <c r="M52" s="65">
        <f t="shared" si="24"/>
        <v>4.3293474777798394E-2</v>
      </c>
      <c r="N52" s="65">
        <f t="shared" si="24"/>
        <v>4.2681570871569832E-2</v>
      </c>
      <c r="O52" s="65">
        <f t="shared" si="24"/>
        <v>4.2784044489673066E-2</v>
      </c>
      <c r="P52" s="65">
        <f t="shared" si="24"/>
        <v>3.6064406594008433E-2</v>
      </c>
      <c r="Q52" s="65">
        <f t="shared" si="24"/>
        <v>2.8976327098392825E-2</v>
      </c>
      <c r="R52" s="65">
        <f t="shared" si="24"/>
        <v>2.6172618109997697E-2</v>
      </c>
      <c r="S52" s="65">
        <f t="shared" si="24"/>
        <v>2.7344289462781383E-2</v>
      </c>
      <c r="T52" s="65">
        <f t="shared" si="24"/>
        <v>2.8925310582248166E-2</v>
      </c>
      <c r="U52" s="65">
        <f t="shared" si="24"/>
        <v>3.2287174198387399E-2</v>
      </c>
      <c r="V52" s="65">
        <f t="shared" si="24"/>
        <v>3.2677906820321956E-2</v>
      </c>
      <c r="W52" s="65">
        <f t="shared" ref="W52:X52" si="25">W35/W32</f>
        <v>9.6282768505247581E-3</v>
      </c>
      <c r="X52" s="65">
        <f t="shared" si="25"/>
        <v>7.771949326155457E-3</v>
      </c>
      <c r="Y52" s="65">
        <f t="shared" ref="Y52" si="26">Y35/Y32</f>
        <v>1.9638553300843173E-2</v>
      </c>
    </row>
    <row r="53" spans="1:25" x14ac:dyDescent="0.3">
      <c r="A53" s="75" t="s">
        <v>217</v>
      </c>
      <c r="B53" s="88">
        <f t="shared" ref="B53:V53" si="27">B35/B34</f>
        <v>0.30600387346675273</v>
      </c>
      <c r="C53" s="88">
        <f t="shared" si="27"/>
        <v>0.30026809651474529</v>
      </c>
      <c r="D53" s="88">
        <f t="shared" si="27"/>
        <v>0.29452875399361023</v>
      </c>
      <c r="E53" s="88">
        <f t="shared" si="27"/>
        <v>0.28066447749661966</v>
      </c>
      <c r="F53" s="88">
        <f t="shared" si="27"/>
        <v>0.23798118049615055</v>
      </c>
      <c r="G53" s="88">
        <f t="shared" si="27"/>
        <v>0.24790293588975434</v>
      </c>
      <c r="H53" s="88">
        <f t="shared" si="27"/>
        <v>0.241879850531762</v>
      </c>
      <c r="I53" s="88">
        <f t="shared" si="27"/>
        <v>0.2405719893452965</v>
      </c>
      <c r="J53" s="88">
        <f t="shared" si="27"/>
        <v>0.24545704845814978</v>
      </c>
      <c r="K53" s="88">
        <f t="shared" si="27"/>
        <v>0.25669209879736193</v>
      </c>
      <c r="L53" s="88">
        <f t="shared" si="27"/>
        <v>0.28029807818015429</v>
      </c>
      <c r="M53" s="88">
        <f t="shared" si="27"/>
        <v>0.26935991605456455</v>
      </c>
      <c r="N53" s="88">
        <f t="shared" si="27"/>
        <v>0.29178068308503091</v>
      </c>
      <c r="O53" s="88">
        <f t="shared" si="27"/>
        <v>0.29310683424980361</v>
      </c>
      <c r="P53" s="88">
        <f t="shared" si="27"/>
        <v>0.26146515783204288</v>
      </c>
      <c r="Q53" s="88">
        <f t="shared" si="27"/>
        <v>0.23757637474541751</v>
      </c>
      <c r="R53" s="88">
        <f t="shared" si="27"/>
        <v>0.21426445789108223</v>
      </c>
      <c r="S53" s="88">
        <f t="shared" si="27"/>
        <v>0.23515439429928742</v>
      </c>
      <c r="T53" s="88">
        <f t="shared" si="27"/>
        <v>0.27815761065131345</v>
      </c>
      <c r="U53" s="88">
        <f t="shared" si="27"/>
        <v>0.26815261825968462</v>
      </c>
      <c r="V53" s="88">
        <f t="shared" si="27"/>
        <v>0.26633165829145727</v>
      </c>
      <c r="W53" s="88">
        <f t="shared" ref="W53:X53" si="28">W35/W34</f>
        <v>8.5086823289070482E-2</v>
      </c>
      <c r="X53" s="88">
        <f t="shared" si="28"/>
        <v>6.7276341948310142E-2</v>
      </c>
      <c r="Y53" s="88">
        <f t="shared" ref="Y53" si="29">Y35/Y34</f>
        <v>0.17619372442019099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4.9226441631504926E-3</v>
      </c>
      <c r="C55" s="88">
        <f t="shared" ref="C55:V55" si="30">C42/C35</f>
        <v>4.464285714285714E-3</v>
      </c>
      <c r="D55" s="88">
        <f t="shared" si="30"/>
        <v>4.7457627118644066E-3</v>
      </c>
      <c r="E55" s="88">
        <f t="shared" si="30"/>
        <v>7.5705437026841018E-3</v>
      </c>
      <c r="F55" s="88">
        <f t="shared" si="30"/>
        <v>9.3457943925233638E-3</v>
      </c>
      <c r="G55" s="88">
        <f t="shared" si="30"/>
        <v>9.0634441087613302E-3</v>
      </c>
      <c r="H55" s="88">
        <f t="shared" si="30"/>
        <v>1.1883541295306001E-2</v>
      </c>
      <c r="I55" s="88">
        <f t="shared" si="30"/>
        <v>1.3986013986013986E-2</v>
      </c>
      <c r="J55" s="88">
        <f t="shared" si="30"/>
        <v>1.6825574873808188E-2</v>
      </c>
      <c r="K55" s="88">
        <f t="shared" si="30"/>
        <v>1.964735516372796E-2</v>
      </c>
      <c r="L55" s="88">
        <f t="shared" si="30"/>
        <v>2.2854477611940299E-2</v>
      </c>
      <c r="M55" s="88">
        <f t="shared" si="30"/>
        <v>2.3373587845734321E-2</v>
      </c>
      <c r="N55" s="88">
        <f t="shared" si="30"/>
        <v>2.396665508857242E-2</v>
      </c>
      <c r="O55" s="88">
        <f t="shared" si="30"/>
        <v>2.6800670016750419E-2</v>
      </c>
      <c r="P55" s="88">
        <f t="shared" si="30"/>
        <v>3.530751708428246E-2</v>
      </c>
      <c r="Q55" s="88">
        <f t="shared" si="30"/>
        <v>4.3291898842691814E-2</v>
      </c>
      <c r="R55" s="88">
        <f t="shared" si="30"/>
        <v>4.8611111111111112E-2</v>
      </c>
      <c r="S55" s="88">
        <f t="shared" si="30"/>
        <v>4.9586776859504134E-2</v>
      </c>
      <c r="T55" s="88">
        <f t="shared" si="30"/>
        <v>4.7434238896075898E-2</v>
      </c>
      <c r="U55" s="88">
        <f t="shared" si="30"/>
        <v>4.4646098003629765E-2</v>
      </c>
      <c r="V55" s="88">
        <f t="shared" si="30"/>
        <v>4.1509433962264149E-2</v>
      </c>
      <c r="W55" s="88">
        <f t="shared" ref="W55:X55" si="31">W42/W35</f>
        <v>5.7623049219687875E-2</v>
      </c>
      <c r="X55" s="88">
        <f t="shared" si="31"/>
        <v>7.2104018912529558E-2</v>
      </c>
      <c r="Y55" s="88">
        <f t="shared" ref="Y55" si="32">Y42/Y35</f>
        <v>5.2264808362369339E-2</v>
      </c>
    </row>
    <row r="56" spans="1:25" x14ac:dyDescent="0.3">
      <c r="A56" s="75" t="s">
        <v>219</v>
      </c>
      <c r="B56" s="65">
        <f>B37/B35</f>
        <v>0.42756680731364277</v>
      </c>
      <c r="C56" s="65">
        <f t="shared" ref="C56:V56" si="33">C37/C35</f>
        <v>0.41836734693877553</v>
      </c>
      <c r="D56" s="65">
        <f t="shared" si="33"/>
        <v>0.40610169491525422</v>
      </c>
      <c r="E56" s="65">
        <f t="shared" si="33"/>
        <v>0.38403303509979353</v>
      </c>
      <c r="F56" s="65">
        <f t="shared" si="33"/>
        <v>0.38964773544212794</v>
      </c>
      <c r="G56" s="65">
        <f t="shared" si="33"/>
        <v>0.36858006042296071</v>
      </c>
      <c r="H56" s="65">
        <f t="shared" si="33"/>
        <v>0.33155080213903743</v>
      </c>
      <c r="I56" s="65">
        <f t="shared" si="33"/>
        <v>0.28671328671328672</v>
      </c>
      <c r="J56" s="65">
        <f t="shared" si="33"/>
        <v>0.25743129556926531</v>
      </c>
      <c r="K56" s="65">
        <f t="shared" si="33"/>
        <v>0.2141057934508816</v>
      </c>
      <c r="L56" s="65">
        <f t="shared" si="33"/>
        <v>0.20335820895522388</v>
      </c>
      <c r="M56" s="65">
        <f t="shared" si="33"/>
        <v>0.1830931047915855</v>
      </c>
      <c r="N56" s="65">
        <f t="shared" si="33"/>
        <v>0.16290378603681835</v>
      </c>
      <c r="O56" s="65">
        <f t="shared" si="33"/>
        <v>0.16649916247906196</v>
      </c>
      <c r="P56" s="65">
        <f t="shared" si="33"/>
        <v>0.17881548974943051</v>
      </c>
      <c r="Q56" s="65">
        <f t="shared" si="33"/>
        <v>0.17831118731247322</v>
      </c>
      <c r="R56" s="65">
        <f t="shared" si="33"/>
        <v>0.16203703703703703</v>
      </c>
      <c r="S56" s="65">
        <f t="shared" si="33"/>
        <v>0.15381083562901746</v>
      </c>
      <c r="T56" s="65">
        <f t="shared" si="33"/>
        <v>0.13324708926261319</v>
      </c>
      <c r="U56" s="65">
        <f t="shared" si="33"/>
        <v>0.10961887477313975</v>
      </c>
      <c r="V56" s="65">
        <f t="shared" si="33"/>
        <v>9.3310463121783871E-2</v>
      </c>
      <c r="W56" s="65">
        <f t="shared" ref="W56:X56" si="34">W37/W35</f>
        <v>6.3625450180072027E-2</v>
      </c>
      <c r="X56" s="65">
        <f t="shared" si="34"/>
        <v>4.8463356973995272E-2</v>
      </c>
      <c r="Y56" s="65">
        <f t="shared" ref="Y56" si="35">Y37/Y35</f>
        <v>6.039488966318235E-2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873</v>
      </c>
      <c r="C59" s="42">
        <f t="shared" si="36"/>
        <v>1330</v>
      </c>
      <c r="D59" s="42">
        <f t="shared" si="36"/>
        <v>1379</v>
      </c>
      <c r="E59" s="42">
        <f t="shared" si="36"/>
        <v>1454</v>
      </c>
      <c r="F59" s="42">
        <f t="shared" si="36"/>
        <v>1572</v>
      </c>
      <c r="G59" s="42">
        <f t="shared" si="36"/>
        <v>1436</v>
      </c>
      <c r="H59" s="42">
        <f t="shared" si="36"/>
        <v>1780</v>
      </c>
      <c r="I59" s="42">
        <f t="shared" si="36"/>
        <v>2077</v>
      </c>
      <c r="J59" s="42">
        <f t="shared" si="36"/>
        <v>2455</v>
      </c>
      <c r="K59" s="42">
        <f t="shared" si="36"/>
        <v>2470</v>
      </c>
      <c r="L59" s="42">
        <f t="shared" si="36"/>
        <v>2511</v>
      </c>
      <c r="M59" s="42">
        <f t="shared" si="36"/>
        <v>3933</v>
      </c>
      <c r="N59" s="42">
        <f t="shared" si="36"/>
        <v>4026</v>
      </c>
      <c r="O59" s="42">
        <f t="shared" si="36"/>
        <v>4317</v>
      </c>
      <c r="P59" s="42">
        <f t="shared" si="36"/>
        <v>5135</v>
      </c>
      <c r="Q59" s="42">
        <f t="shared" si="36"/>
        <v>5377</v>
      </c>
      <c r="R59" s="42">
        <f t="shared" si="36"/>
        <v>6286</v>
      </c>
      <c r="S59" s="42">
        <f t="shared" si="36"/>
        <v>6707</v>
      </c>
      <c r="T59" s="42">
        <f t="shared" si="36"/>
        <v>7609</v>
      </c>
      <c r="U59" s="42">
        <f t="shared" si="36"/>
        <v>6771</v>
      </c>
      <c r="V59" s="42">
        <f t="shared" si="36"/>
        <v>6318</v>
      </c>
      <c r="W59" s="42">
        <f t="shared" ref="W59:X59" si="37">W8-W35</f>
        <v>2742</v>
      </c>
      <c r="X59" s="42">
        <f t="shared" si="37"/>
        <v>1917</v>
      </c>
      <c r="Y59" s="42">
        <f t="shared" ref="Y59" si="38">Y8-Y35</f>
        <v>2897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0.5234822451317297</v>
      </c>
      <c r="D61" s="87">
        <f t="shared" si="39"/>
        <v>3.6842105263157891E-2</v>
      </c>
      <c r="E61" s="87">
        <f t="shared" si="39"/>
        <v>5.4387237128353881E-2</v>
      </c>
      <c r="F61" s="87">
        <f t="shared" si="39"/>
        <v>8.11554332874828E-2</v>
      </c>
      <c r="G61" s="87">
        <f t="shared" si="39"/>
        <v>-8.6513994910941472E-2</v>
      </c>
      <c r="H61" s="87">
        <f t="shared" si="39"/>
        <v>0.23955431754874651</v>
      </c>
      <c r="I61" s="87">
        <f t="shared" si="39"/>
        <v>0.16685393258426967</v>
      </c>
      <c r="J61" s="87">
        <f t="shared" si="39"/>
        <v>0.18199325950890707</v>
      </c>
      <c r="K61" s="87">
        <f t="shared" si="39"/>
        <v>6.1099796334012219E-3</v>
      </c>
      <c r="L61" s="87">
        <f t="shared" si="39"/>
        <v>1.659919028340081E-2</v>
      </c>
      <c r="M61" s="87">
        <f t="shared" si="39"/>
        <v>0.56630824372759858</v>
      </c>
      <c r="N61" s="87">
        <f t="shared" si="39"/>
        <v>2.364607170099161E-2</v>
      </c>
      <c r="O61" s="87">
        <f t="shared" si="39"/>
        <v>7.2280178837555886E-2</v>
      </c>
      <c r="P61" s="87">
        <f t="shared" si="39"/>
        <v>0.18948343757238822</v>
      </c>
      <c r="Q61" s="87">
        <f t="shared" si="39"/>
        <v>4.712755598831548E-2</v>
      </c>
      <c r="R61" s="87">
        <f t="shared" si="39"/>
        <v>0.16905337548819044</v>
      </c>
      <c r="S61" s="87">
        <f t="shared" si="39"/>
        <v>6.6974228444161635E-2</v>
      </c>
      <c r="T61" s="87">
        <f t="shared" si="39"/>
        <v>0.13448635753690175</v>
      </c>
      <c r="U61" s="87">
        <f t="shared" si="39"/>
        <v>-0.11013273754764095</v>
      </c>
      <c r="V61" s="87">
        <f t="shared" si="39"/>
        <v>-6.6902968542312799E-2</v>
      </c>
      <c r="W61" s="87">
        <f t="shared" si="39"/>
        <v>-0.56600189933523271</v>
      </c>
      <c r="X61" s="87">
        <f t="shared" si="39"/>
        <v>-0.30087527352297594</v>
      </c>
      <c r="Y61" s="87">
        <f t="shared" si="39"/>
        <v>0.5112154407929056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86" priority="19" stopIfTrue="1" operator="lessThan">
      <formula>0</formula>
    </cfRule>
  </conditionalFormatting>
  <conditionalFormatting sqref="B50:B52 C52:Y52">
    <cfRule type="cellIs" dxfId="85" priority="18" stopIfTrue="1" operator="lessThan">
      <formula>0</formula>
    </cfRule>
  </conditionalFormatting>
  <conditionalFormatting sqref="B19:Y29 Z34:HI35 Z51:HI53">
    <cfRule type="cellIs" dxfId="84" priority="21" stopIfTrue="1" operator="lessThan">
      <formula>0</formula>
    </cfRule>
  </conditionalFormatting>
  <conditionalFormatting sqref="B48:Y56 A57:U57 B59:Y59">
    <cfRule type="cellIs" dxfId="83" priority="4" stopIfTrue="1" operator="lessThan">
      <formula>0</formula>
    </cfRule>
  </conditionalFormatting>
  <conditionalFormatting sqref="B61:Y61">
    <cfRule type="cellIs" dxfId="82" priority="3" stopIfTrue="1" operator="lessThan">
      <formula>0</formula>
    </cfRule>
  </conditionalFormatting>
  <conditionalFormatting sqref="C19:Y23">
    <cfRule type="cellIs" dxfId="81" priority="2" operator="lessThan">
      <formula>0</formula>
    </cfRule>
  </conditionalFormatting>
  <conditionalFormatting sqref="C46:Y50">
    <cfRule type="cellIs" dxfId="80" priority="1" operator="lessThan">
      <formula>0</formula>
    </cfRule>
  </conditionalFormatting>
  <conditionalFormatting sqref="M34:P34">
    <cfRule type="cellIs" dxfId="79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39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65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9844</v>
      </c>
      <c r="C5" s="42">
        <v>9973</v>
      </c>
      <c r="D5" s="42">
        <v>8765</v>
      </c>
      <c r="E5" s="42">
        <v>8491</v>
      </c>
      <c r="F5" s="42">
        <v>9382</v>
      </c>
      <c r="G5" s="42">
        <v>10921</v>
      </c>
      <c r="H5" s="42">
        <v>11334</v>
      </c>
      <c r="I5" s="42">
        <v>12737</v>
      </c>
      <c r="J5" s="42">
        <v>16408</v>
      </c>
      <c r="K5" s="42">
        <v>19867</v>
      </c>
      <c r="L5" s="42">
        <v>15758</v>
      </c>
      <c r="M5" s="42">
        <v>17023</v>
      </c>
      <c r="N5" s="42">
        <v>18354</v>
      </c>
      <c r="O5" s="42">
        <v>16372</v>
      </c>
      <c r="P5" s="42">
        <v>16867</v>
      </c>
      <c r="Q5" s="42">
        <v>17079</v>
      </c>
      <c r="R5" s="42">
        <v>17000</v>
      </c>
      <c r="S5" s="42">
        <v>17235</v>
      </c>
      <c r="T5" s="42">
        <v>18401</v>
      </c>
      <c r="U5" s="42">
        <v>20617</v>
      </c>
      <c r="V5" s="42">
        <v>24073</v>
      </c>
      <c r="W5" s="42">
        <v>18213</v>
      </c>
      <c r="X5" s="42">
        <v>22532</v>
      </c>
      <c r="Y5" s="42">
        <v>35271</v>
      </c>
    </row>
    <row r="6" spans="1:25" x14ac:dyDescent="0.3">
      <c r="A6" s="67" t="s">
        <v>113</v>
      </c>
      <c r="B6" s="42">
        <v>6276</v>
      </c>
      <c r="C6" s="42">
        <v>6426</v>
      </c>
      <c r="D6" s="42">
        <v>5649</v>
      </c>
      <c r="E6" s="42">
        <v>5231</v>
      </c>
      <c r="F6" s="68">
        <v>5889</v>
      </c>
      <c r="G6" s="68">
        <v>6943</v>
      </c>
      <c r="H6" s="68">
        <v>6935</v>
      </c>
      <c r="I6" s="68">
        <v>7459</v>
      </c>
      <c r="J6" s="68">
        <v>9967</v>
      </c>
      <c r="K6" s="68">
        <v>12363</v>
      </c>
      <c r="L6" s="68">
        <v>8838</v>
      </c>
      <c r="M6" s="68">
        <v>10394</v>
      </c>
      <c r="N6" s="68">
        <v>11079</v>
      </c>
      <c r="O6" s="68">
        <v>9634</v>
      </c>
      <c r="P6" s="68">
        <v>10324</v>
      </c>
      <c r="Q6" s="68">
        <v>10235</v>
      </c>
      <c r="R6" s="42">
        <v>10292</v>
      </c>
      <c r="S6" s="42">
        <v>10406</v>
      </c>
      <c r="T6" s="42">
        <v>11095</v>
      </c>
      <c r="U6" s="42">
        <v>13084</v>
      </c>
      <c r="V6" s="42">
        <v>15339</v>
      </c>
      <c r="W6" s="42">
        <v>13026</v>
      </c>
      <c r="X6" s="42">
        <v>16821</v>
      </c>
      <c r="Y6" s="42">
        <v>26745</v>
      </c>
    </row>
    <row r="7" spans="1:25" x14ac:dyDescent="0.3">
      <c r="A7" s="67" t="s">
        <v>114</v>
      </c>
      <c r="B7" s="42">
        <v>3568</v>
      </c>
      <c r="C7" s="42">
        <v>3548</v>
      </c>
      <c r="D7" s="42">
        <v>3116</v>
      </c>
      <c r="E7" s="42">
        <v>3260</v>
      </c>
      <c r="F7" s="68">
        <v>3493</v>
      </c>
      <c r="G7" s="68">
        <v>3979</v>
      </c>
      <c r="H7" s="68">
        <v>4399</v>
      </c>
      <c r="I7" s="68">
        <v>5278</v>
      </c>
      <c r="J7" s="68">
        <v>6441</v>
      </c>
      <c r="K7" s="68">
        <v>7503</v>
      </c>
      <c r="L7" s="68">
        <v>6919</v>
      </c>
      <c r="M7" s="68">
        <v>6630</v>
      </c>
      <c r="N7" s="68">
        <v>7274</v>
      </c>
      <c r="O7" s="68">
        <v>6738</v>
      </c>
      <c r="P7" s="68">
        <v>6543</v>
      </c>
      <c r="Q7" s="42">
        <v>6844</v>
      </c>
      <c r="R7" s="42">
        <v>6707</v>
      </c>
      <c r="S7" s="42">
        <v>6829</v>
      </c>
      <c r="T7" s="42">
        <v>7306</v>
      </c>
      <c r="U7" s="42">
        <v>7534</v>
      </c>
      <c r="V7" s="42">
        <v>8734</v>
      </c>
      <c r="W7" s="42">
        <v>5187</v>
      </c>
      <c r="X7" s="42">
        <v>5711</v>
      </c>
      <c r="Y7" s="42">
        <v>8525</v>
      </c>
    </row>
    <row r="8" spans="1:25" x14ac:dyDescent="0.3">
      <c r="A8" s="69" t="s">
        <v>1</v>
      </c>
      <c r="B8" s="3">
        <f>B9+B17</f>
        <v>1061</v>
      </c>
      <c r="C8" s="3">
        <f t="shared" ref="C8:V8" si="0">C9+C17</f>
        <v>1062</v>
      </c>
      <c r="D8" s="3">
        <f t="shared" si="0"/>
        <v>880</v>
      </c>
      <c r="E8" s="3">
        <f t="shared" si="0"/>
        <v>861</v>
      </c>
      <c r="F8" s="3">
        <f t="shared" si="0"/>
        <v>938</v>
      </c>
      <c r="G8" s="3">
        <f t="shared" si="0"/>
        <v>1117</v>
      </c>
      <c r="H8" s="3">
        <f t="shared" si="0"/>
        <v>1248</v>
      </c>
      <c r="I8" s="3">
        <f t="shared" si="0"/>
        <v>1420</v>
      </c>
      <c r="J8" s="3">
        <f t="shared" si="0"/>
        <v>1809</v>
      </c>
      <c r="K8" s="3">
        <f t="shared" si="0"/>
        <v>2452</v>
      </c>
      <c r="L8" s="3">
        <f t="shared" si="0"/>
        <v>2195</v>
      </c>
      <c r="M8" s="3">
        <f t="shared" si="0"/>
        <v>2479</v>
      </c>
      <c r="N8" s="3">
        <f t="shared" si="0"/>
        <v>2765</v>
      </c>
      <c r="O8" s="3">
        <f t="shared" si="0"/>
        <v>2477</v>
      </c>
      <c r="P8" s="3">
        <f t="shared" si="0"/>
        <v>2552</v>
      </c>
      <c r="Q8" s="3">
        <f t="shared" si="0"/>
        <v>2773</v>
      </c>
      <c r="R8" s="3">
        <f t="shared" si="0"/>
        <v>2823</v>
      </c>
      <c r="S8" s="3">
        <f t="shared" si="0"/>
        <v>2867</v>
      </c>
      <c r="T8" s="3">
        <f t="shared" si="0"/>
        <v>2878</v>
      </c>
      <c r="U8" s="3">
        <f t="shared" si="0"/>
        <v>3158</v>
      </c>
      <c r="V8" s="3">
        <f t="shared" si="0"/>
        <v>3291</v>
      </c>
      <c r="W8" s="3">
        <f t="shared" ref="W8:X8" si="1">W9+W17</f>
        <v>777</v>
      </c>
      <c r="X8" s="3">
        <f t="shared" si="1"/>
        <v>862</v>
      </c>
      <c r="Y8" s="3">
        <f t="shared" ref="Y8" si="2">Y9+Y17</f>
        <v>2967</v>
      </c>
    </row>
    <row r="9" spans="1:25" x14ac:dyDescent="0.3">
      <c r="A9" s="70" t="s">
        <v>107</v>
      </c>
      <c r="B9" s="42">
        <v>879</v>
      </c>
      <c r="C9" s="42">
        <v>879</v>
      </c>
      <c r="D9" s="42">
        <v>706</v>
      </c>
      <c r="E9" s="42">
        <v>654</v>
      </c>
      <c r="F9" s="68">
        <v>692</v>
      </c>
      <c r="G9" s="68">
        <v>817</v>
      </c>
      <c r="H9" s="68">
        <v>950</v>
      </c>
      <c r="I9" s="68">
        <v>1075</v>
      </c>
      <c r="J9" s="68">
        <v>1366</v>
      </c>
      <c r="K9" s="68">
        <v>1822</v>
      </c>
      <c r="L9" s="68">
        <v>1709</v>
      </c>
      <c r="M9" s="68">
        <v>1890</v>
      </c>
      <c r="N9" s="68">
        <v>2096</v>
      </c>
      <c r="O9" s="68">
        <v>1867</v>
      </c>
      <c r="P9" s="68">
        <v>1914</v>
      </c>
      <c r="Q9" s="68">
        <v>2051</v>
      </c>
      <c r="R9" s="42">
        <v>2151</v>
      </c>
      <c r="S9" s="42">
        <v>2210</v>
      </c>
      <c r="T9" s="42">
        <v>2195</v>
      </c>
      <c r="U9" s="42">
        <v>2316</v>
      </c>
      <c r="V9" s="42">
        <v>2431</v>
      </c>
      <c r="W9" s="42">
        <v>577</v>
      </c>
      <c r="X9" s="42">
        <v>666</v>
      </c>
      <c r="Y9" s="42">
        <v>2117</v>
      </c>
    </row>
    <row r="10" spans="1:25" x14ac:dyDescent="0.3">
      <c r="A10" s="71" t="s">
        <v>201</v>
      </c>
      <c r="B10" s="42">
        <v>301</v>
      </c>
      <c r="C10" s="42">
        <v>304</v>
      </c>
      <c r="D10" s="42">
        <v>237</v>
      </c>
      <c r="E10" s="42">
        <v>216</v>
      </c>
      <c r="F10" s="68">
        <v>229</v>
      </c>
      <c r="G10" s="68">
        <v>257</v>
      </c>
      <c r="H10" s="68">
        <v>272</v>
      </c>
      <c r="I10" s="68">
        <v>255</v>
      </c>
      <c r="J10" s="68">
        <v>301</v>
      </c>
      <c r="K10" s="68">
        <v>349</v>
      </c>
      <c r="L10" s="68">
        <v>295</v>
      </c>
      <c r="M10" s="68">
        <v>305</v>
      </c>
      <c r="N10" s="68">
        <v>323</v>
      </c>
      <c r="O10" s="68">
        <v>259</v>
      </c>
      <c r="P10" s="68">
        <v>252</v>
      </c>
      <c r="Q10" s="68">
        <v>258</v>
      </c>
      <c r="R10" s="42">
        <v>285</v>
      </c>
      <c r="S10" s="42">
        <v>290</v>
      </c>
      <c r="T10" s="42">
        <v>306</v>
      </c>
      <c r="U10" s="42">
        <v>318</v>
      </c>
      <c r="V10" s="42">
        <v>329</v>
      </c>
      <c r="W10" s="42">
        <v>57</v>
      </c>
      <c r="X10" s="42">
        <v>82</v>
      </c>
      <c r="Y10" s="42">
        <v>320</v>
      </c>
    </row>
    <row r="11" spans="1:25" x14ac:dyDescent="0.3">
      <c r="A11" s="72" t="s">
        <v>202</v>
      </c>
      <c r="B11" s="42">
        <v>8</v>
      </c>
      <c r="C11" s="42">
        <v>9</v>
      </c>
      <c r="D11" s="42">
        <v>10</v>
      </c>
      <c r="E11" s="42">
        <v>10</v>
      </c>
      <c r="F11" s="68">
        <v>9</v>
      </c>
      <c r="G11" s="68">
        <v>11</v>
      </c>
      <c r="H11" s="68">
        <v>13</v>
      </c>
      <c r="I11" s="68">
        <v>13</v>
      </c>
      <c r="J11" s="68">
        <v>13</v>
      </c>
      <c r="K11" s="68">
        <v>12</v>
      </c>
      <c r="L11" s="68">
        <v>18</v>
      </c>
      <c r="M11" s="68">
        <v>16</v>
      </c>
      <c r="N11" s="68">
        <v>20</v>
      </c>
      <c r="O11" s="68">
        <v>20</v>
      </c>
      <c r="P11" s="68">
        <v>27</v>
      </c>
      <c r="Q11" s="68">
        <v>23</v>
      </c>
      <c r="R11" s="42">
        <v>23</v>
      </c>
      <c r="S11" s="42">
        <v>23</v>
      </c>
      <c r="T11" s="42">
        <v>23</v>
      </c>
      <c r="U11" s="42">
        <v>19</v>
      </c>
      <c r="V11" s="42">
        <v>27</v>
      </c>
      <c r="W11" s="42">
        <v>8</v>
      </c>
      <c r="X11" s="42">
        <v>12</v>
      </c>
      <c r="Y11" s="42">
        <v>27</v>
      </c>
    </row>
    <row r="12" spans="1:25" x14ac:dyDescent="0.3">
      <c r="A12" s="72" t="s">
        <v>203</v>
      </c>
      <c r="B12" s="42">
        <v>293</v>
      </c>
      <c r="C12" s="42">
        <v>295</v>
      </c>
      <c r="D12" s="42">
        <v>227</v>
      </c>
      <c r="E12" s="42">
        <v>206</v>
      </c>
      <c r="F12" s="68">
        <v>220</v>
      </c>
      <c r="G12" s="68">
        <v>246</v>
      </c>
      <c r="H12" s="68">
        <v>259</v>
      </c>
      <c r="I12" s="68">
        <v>242</v>
      </c>
      <c r="J12" s="68">
        <v>288</v>
      </c>
      <c r="K12" s="68">
        <v>337</v>
      </c>
      <c r="L12" s="68">
        <v>277</v>
      </c>
      <c r="M12" s="68">
        <v>289</v>
      </c>
      <c r="N12" s="68">
        <v>304</v>
      </c>
      <c r="O12" s="68">
        <v>239</v>
      </c>
      <c r="P12" s="68">
        <v>225</v>
      </c>
      <c r="Q12" s="68">
        <v>235</v>
      </c>
      <c r="R12" s="42">
        <v>262</v>
      </c>
      <c r="S12" s="42">
        <v>268</v>
      </c>
      <c r="T12" s="42">
        <v>283</v>
      </c>
      <c r="U12" s="42">
        <v>298</v>
      </c>
      <c r="V12" s="42">
        <v>301</v>
      </c>
      <c r="W12" s="42">
        <v>49</v>
      </c>
      <c r="X12" s="42">
        <v>70</v>
      </c>
      <c r="Y12" s="42">
        <v>293</v>
      </c>
    </row>
    <row r="13" spans="1:25" x14ac:dyDescent="0.3">
      <c r="A13" s="71" t="s">
        <v>204</v>
      </c>
      <c r="B13" s="42">
        <v>578</v>
      </c>
      <c r="C13" s="42">
        <v>574</v>
      </c>
      <c r="D13" s="42">
        <v>469</v>
      </c>
      <c r="E13" s="42">
        <v>438</v>
      </c>
      <c r="F13" s="68">
        <v>463</v>
      </c>
      <c r="G13" s="68">
        <v>559</v>
      </c>
      <c r="H13" s="68">
        <v>678</v>
      </c>
      <c r="I13" s="68">
        <v>820</v>
      </c>
      <c r="J13" s="68">
        <v>1065</v>
      </c>
      <c r="K13" s="68">
        <v>1473</v>
      </c>
      <c r="L13" s="68">
        <v>1414</v>
      </c>
      <c r="M13" s="68">
        <v>1585</v>
      </c>
      <c r="N13" s="68">
        <v>1773</v>
      </c>
      <c r="O13" s="68">
        <v>1608</v>
      </c>
      <c r="P13" s="68">
        <v>1661</v>
      </c>
      <c r="Q13" s="68">
        <v>1793</v>
      </c>
      <c r="R13" s="42">
        <v>1865</v>
      </c>
      <c r="S13" s="42">
        <v>1920</v>
      </c>
      <c r="T13" s="42">
        <v>1889</v>
      </c>
      <c r="U13" s="42">
        <v>1998</v>
      </c>
      <c r="V13" s="42">
        <v>2102</v>
      </c>
      <c r="W13" s="42">
        <v>520</v>
      </c>
      <c r="X13" s="42">
        <v>584</v>
      </c>
      <c r="Y13" s="42">
        <v>1797</v>
      </c>
    </row>
    <row r="14" spans="1:25" x14ac:dyDescent="0.3">
      <c r="A14" s="72" t="s">
        <v>205</v>
      </c>
      <c r="B14" s="42">
        <v>13</v>
      </c>
      <c r="C14" s="42">
        <v>12</v>
      </c>
      <c r="D14" s="42">
        <v>12</v>
      </c>
      <c r="E14" s="42">
        <v>11</v>
      </c>
      <c r="F14" s="68">
        <v>10</v>
      </c>
      <c r="G14" s="68">
        <v>10</v>
      </c>
      <c r="H14" s="68">
        <v>9</v>
      </c>
      <c r="I14" s="68">
        <v>9</v>
      </c>
      <c r="J14" s="68">
        <v>9</v>
      </c>
      <c r="K14" s="68">
        <v>9</v>
      </c>
      <c r="L14" s="68">
        <v>8</v>
      </c>
      <c r="M14" s="68">
        <v>8</v>
      </c>
      <c r="N14" s="68">
        <v>7</v>
      </c>
      <c r="O14" s="68">
        <v>7</v>
      </c>
      <c r="P14" s="68">
        <v>7</v>
      </c>
      <c r="Q14" s="68">
        <v>8</v>
      </c>
      <c r="R14" s="42">
        <v>8</v>
      </c>
      <c r="S14" s="42">
        <v>8</v>
      </c>
      <c r="T14" s="42">
        <v>8</v>
      </c>
      <c r="U14" s="42">
        <v>10</v>
      </c>
      <c r="V14" s="42">
        <v>12</v>
      </c>
      <c r="W14" s="42">
        <v>3</v>
      </c>
      <c r="X14" s="42">
        <v>2</v>
      </c>
      <c r="Y14" s="42">
        <v>5</v>
      </c>
    </row>
    <row r="15" spans="1:25" x14ac:dyDescent="0.3">
      <c r="A15" s="72" t="s">
        <v>206</v>
      </c>
      <c r="B15" s="42">
        <v>91</v>
      </c>
      <c r="C15" s="42">
        <v>93</v>
      </c>
      <c r="D15" s="42">
        <v>94</v>
      </c>
      <c r="E15" s="42">
        <v>91</v>
      </c>
      <c r="F15" s="68">
        <v>91</v>
      </c>
      <c r="G15" s="68">
        <v>94</v>
      </c>
      <c r="H15" s="68">
        <v>92</v>
      </c>
      <c r="I15" s="68">
        <v>95</v>
      </c>
      <c r="J15" s="68">
        <v>103</v>
      </c>
      <c r="K15" s="68">
        <v>115</v>
      </c>
      <c r="L15" s="68">
        <v>125</v>
      </c>
      <c r="M15" s="68">
        <v>135</v>
      </c>
      <c r="N15" s="68">
        <v>156</v>
      </c>
      <c r="O15" s="68">
        <v>176</v>
      </c>
      <c r="P15" s="68">
        <v>194</v>
      </c>
      <c r="Q15" s="68">
        <v>222</v>
      </c>
      <c r="R15" s="42">
        <v>246</v>
      </c>
      <c r="S15" s="42">
        <v>268</v>
      </c>
      <c r="T15" s="42">
        <v>292</v>
      </c>
      <c r="U15" s="42">
        <v>312</v>
      </c>
      <c r="V15" s="42">
        <v>326</v>
      </c>
      <c r="W15" s="42">
        <v>271</v>
      </c>
      <c r="X15" s="42">
        <v>270</v>
      </c>
      <c r="Y15" s="42">
        <v>324</v>
      </c>
    </row>
    <row r="16" spans="1:25" x14ac:dyDescent="0.3">
      <c r="A16" s="72" t="s">
        <v>207</v>
      </c>
      <c r="B16" s="42">
        <v>474</v>
      </c>
      <c r="C16" s="42">
        <v>469</v>
      </c>
      <c r="D16" s="42">
        <v>363</v>
      </c>
      <c r="E16" s="42">
        <v>336</v>
      </c>
      <c r="F16" s="68">
        <v>362</v>
      </c>
      <c r="G16" s="68">
        <v>455</v>
      </c>
      <c r="H16" s="68">
        <v>577</v>
      </c>
      <c r="I16" s="68">
        <v>716</v>
      </c>
      <c r="J16" s="68">
        <v>953</v>
      </c>
      <c r="K16" s="68">
        <v>1349</v>
      </c>
      <c r="L16" s="68">
        <v>1281</v>
      </c>
      <c r="M16" s="68">
        <v>1442</v>
      </c>
      <c r="N16" s="68">
        <v>1610</v>
      </c>
      <c r="O16" s="68">
        <v>1425</v>
      </c>
      <c r="P16" s="68">
        <v>1460</v>
      </c>
      <c r="Q16" s="68">
        <v>1564</v>
      </c>
      <c r="R16" s="42">
        <v>1611</v>
      </c>
      <c r="S16" s="42">
        <v>1644</v>
      </c>
      <c r="T16" s="42">
        <v>1589</v>
      </c>
      <c r="U16" s="42">
        <v>1676</v>
      </c>
      <c r="V16" s="42">
        <v>1763</v>
      </c>
      <c r="W16" s="42">
        <v>246</v>
      </c>
      <c r="X16" s="42">
        <v>311</v>
      </c>
      <c r="Y16" s="42">
        <v>1468</v>
      </c>
    </row>
    <row r="17" spans="1:25" x14ac:dyDescent="0.3">
      <c r="A17" s="70" t="s">
        <v>108</v>
      </c>
      <c r="B17" s="42">
        <v>182</v>
      </c>
      <c r="C17" s="42">
        <v>183</v>
      </c>
      <c r="D17" s="42">
        <v>174</v>
      </c>
      <c r="E17" s="42">
        <v>207</v>
      </c>
      <c r="F17" s="68">
        <v>246</v>
      </c>
      <c r="G17" s="68">
        <v>300</v>
      </c>
      <c r="H17" s="68">
        <v>298</v>
      </c>
      <c r="I17" s="68">
        <v>345</v>
      </c>
      <c r="J17" s="68">
        <v>443</v>
      </c>
      <c r="K17" s="68">
        <v>630</v>
      </c>
      <c r="L17" s="68">
        <v>486</v>
      </c>
      <c r="M17" s="68">
        <v>589</v>
      </c>
      <c r="N17" s="68">
        <v>669</v>
      </c>
      <c r="O17" s="68">
        <v>610</v>
      </c>
      <c r="P17" s="68">
        <v>638</v>
      </c>
      <c r="Q17" s="68">
        <v>722</v>
      </c>
      <c r="R17" s="42">
        <v>672</v>
      </c>
      <c r="S17" s="42">
        <v>657</v>
      </c>
      <c r="T17" s="42">
        <v>683</v>
      </c>
      <c r="U17" s="42">
        <v>842</v>
      </c>
      <c r="V17" s="42">
        <v>860</v>
      </c>
      <c r="W17" s="42">
        <v>200</v>
      </c>
      <c r="X17" s="42">
        <v>196</v>
      </c>
      <c r="Y17" s="42">
        <v>850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9.4250706880294466E-4</v>
      </c>
      <c r="D19" s="89">
        <f t="shared" si="3"/>
        <v>-0.17137476459510359</v>
      </c>
      <c r="E19" s="89">
        <f t="shared" si="3"/>
        <v>-2.1590909090909105E-2</v>
      </c>
      <c r="F19" s="89">
        <f t="shared" si="3"/>
        <v>8.9430894308943021E-2</v>
      </c>
      <c r="G19" s="89">
        <f t="shared" si="3"/>
        <v>0.19083155650319839</v>
      </c>
      <c r="H19" s="89">
        <f t="shared" si="3"/>
        <v>0.11727842435093994</v>
      </c>
      <c r="I19" s="89">
        <f t="shared" si="3"/>
        <v>0.13782051282051277</v>
      </c>
      <c r="J19" s="89">
        <f t="shared" si="3"/>
        <v>0.27394366197183095</v>
      </c>
      <c r="K19" s="89">
        <f t="shared" si="3"/>
        <v>0.35544499723604206</v>
      </c>
      <c r="L19" s="89">
        <f t="shared" si="3"/>
        <v>-0.10481239804241438</v>
      </c>
      <c r="M19" s="89">
        <f t="shared" si="3"/>
        <v>0.12938496583143499</v>
      </c>
      <c r="N19" s="89">
        <f t="shared" si="3"/>
        <v>0.11536910044372739</v>
      </c>
      <c r="O19" s="89">
        <f t="shared" si="3"/>
        <v>-0.10415913200723326</v>
      </c>
      <c r="P19" s="89">
        <f t="shared" si="3"/>
        <v>3.0278562777553475E-2</v>
      </c>
      <c r="Q19" s="89">
        <f t="shared" si="3"/>
        <v>8.6598746081504752E-2</v>
      </c>
      <c r="R19" s="89">
        <f t="shared" si="3"/>
        <v>1.8031013342949764E-2</v>
      </c>
      <c r="S19" s="89">
        <f t="shared" si="3"/>
        <v>1.5586255756287581E-2</v>
      </c>
      <c r="T19" s="89">
        <f t="shared" si="3"/>
        <v>3.836763167073487E-3</v>
      </c>
      <c r="U19" s="89">
        <f t="shared" si="3"/>
        <v>9.7289784572619942E-2</v>
      </c>
      <c r="V19" s="89">
        <f t="shared" si="3"/>
        <v>4.2115262824572453E-2</v>
      </c>
      <c r="W19" s="89">
        <f t="shared" si="3"/>
        <v>-0.76390154968094803</v>
      </c>
      <c r="X19" s="89">
        <f t="shared" si="3"/>
        <v>0.10939510939510932</v>
      </c>
      <c r="Y19" s="89">
        <f t="shared" si="3"/>
        <v>2.4419953596287702</v>
      </c>
    </row>
    <row r="20" spans="1:25" x14ac:dyDescent="0.3">
      <c r="A20" s="73" t="s">
        <v>4</v>
      </c>
      <c r="B20" s="65" t="s">
        <v>3</v>
      </c>
      <c r="C20" s="89">
        <f t="shared" si="3"/>
        <v>0</v>
      </c>
      <c r="D20" s="89">
        <f t="shared" si="3"/>
        <v>-0.19681456200227532</v>
      </c>
      <c r="E20" s="89">
        <f t="shared" si="3"/>
        <v>-7.3654390934844161E-2</v>
      </c>
      <c r="F20" s="89">
        <f t="shared" si="3"/>
        <v>5.8103975535168217E-2</v>
      </c>
      <c r="G20" s="89">
        <f t="shared" si="3"/>
        <v>0.18063583815028905</v>
      </c>
      <c r="H20" s="89">
        <f t="shared" si="3"/>
        <v>0.16279069767441867</v>
      </c>
      <c r="I20" s="89">
        <f t="shared" si="3"/>
        <v>0.13157894736842102</v>
      </c>
      <c r="J20" s="89">
        <f t="shared" si="3"/>
        <v>0.27069767441860471</v>
      </c>
      <c r="K20" s="89">
        <f t="shared" si="3"/>
        <v>0.33382137628111264</v>
      </c>
      <c r="L20" s="89">
        <f t="shared" si="3"/>
        <v>-6.2019758507135037E-2</v>
      </c>
      <c r="M20" s="89">
        <f t="shared" si="3"/>
        <v>0.10590988882387364</v>
      </c>
      <c r="N20" s="89">
        <f t="shared" si="3"/>
        <v>0.10899470899470898</v>
      </c>
      <c r="O20" s="89">
        <f t="shared" si="3"/>
        <v>-0.1092557251908397</v>
      </c>
      <c r="P20" s="89">
        <f t="shared" si="3"/>
        <v>2.5174076057846717E-2</v>
      </c>
      <c r="Q20" s="89">
        <f t="shared" si="3"/>
        <v>7.1577847439916464E-2</v>
      </c>
      <c r="R20" s="89">
        <f t="shared" si="3"/>
        <v>4.8756704046806432E-2</v>
      </c>
      <c r="S20" s="89">
        <f t="shared" si="3"/>
        <v>2.7429102742910327E-2</v>
      </c>
      <c r="T20" s="89">
        <f t="shared" si="3"/>
        <v>-6.7873303167420573E-3</v>
      </c>
      <c r="U20" s="89">
        <f t="shared" si="3"/>
        <v>5.5125284738041014E-2</v>
      </c>
      <c r="V20" s="89">
        <f t="shared" si="3"/>
        <v>4.9654576856649424E-2</v>
      </c>
      <c r="W20" s="89">
        <f t="shared" si="3"/>
        <v>-0.76264911559029203</v>
      </c>
      <c r="X20" s="89">
        <f t="shared" si="3"/>
        <v>0.15424610051993071</v>
      </c>
      <c r="Y20" s="89">
        <f t="shared" si="3"/>
        <v>2.1786786786786787</v>
      </c>
    </row>
    <row r="21" spans="1:25" x14ac:dyDescent="0.3">
      <c r="A21" s="74" t="s">
        <v>208</v>
      </c>
      <c r="B21" s="65" t="s">
        <v>3</v>
      </c>
      <c r="C21" s="89">
        <f>C10/B10-1</f>
        <v>9.966777408637828E-3</v>
      </c>
      <c r="D21" s="89">
        <f t="shared" si="3"/>
        <v>-0.22039473684210531</v>
      </c>
      <c r="E21" s="89">
        <f t="shared" si="3"/>
        <v>-8.8607594936708889E-2</v>
      </c>
      <c r="F21" s="89">
        <f t="shared" si="3"/>
        <v>6.0185185185185119E-2</v>
      </c>
      <c r="G21" s="89">
        <f t="shared" si="3"/>
        <v>0.12227074235807867</v>
      </c>
      <c r="H21" s="89">
        <f t="shared" si="3"/>
        <v>5.8365758754863828E-2</v>
      </c>
      <c r="I21" s="89">
        <f t="shared" si="3"/>
        <v>-6.25E-2</v>
      </c>
      <c r="J21" s="89">
        <f t="shared" si="3"/>
        <v>0.18039215686274512</v>
      </c>
      <c r="K21" s="89">
        <f t="shared" si="3"/>
        <v>0.15946843853820591</v>
      </c>
      <c r="L21" s="89">
        <f t="shared" si="3"/>
        <v>-0.1547277936962751</v>
      </c>
      <c r="M21" s="89">
        <f t="shared" si="3"/>
        <v>3.3898305084745672E-2</v>
      </c>
      <c r="N21" s="89">
        <f t="shared" si="3"/>
        <v>5.9016393442622883E-2</v>
      </c>
      <c r="O21" s="89">
        <f t="shared" si="3"/>
        <v>-0.19814241486068107</v>
      </c>
      <c r="P21" s="89">
        <f t="shared" si="3"/>
        <v>-2.7027027027026973E-2</v>
      </c>
      <c r="Q21" s="89">
        <f t="shared" si="3"/>
        <v>2.3809523809523725E-2</v>
      </c>
      <c r="R21" s="89">
        <f t="shared" si="3"/>
        <v>0.10465116279069764</v>
      </c>
      <c r="S21" s="89">
        <f t="shared" si="3"/>
        <v>1.7543859649122862E-2</v>
      </c>
      <c r="T21" s="89">
        <f t="shared" si="3"/>
        <v>5.5172413793103559E-2</v>
      </c>
      <c r="U21" s="89">
        <f t="shared" si="3"/>
        <v>3.9215686274509887E-2</v>
      </c>
      <c r="V21" s="89">
        <f t="shared" si="3"/>
        <v>3.4591194968553562E-2</v>
      </c>
      <c r="W21" s="89">
        <f t="shared" si="3"/>
        <v>-0.82674772036474165</v>
      </c>
      <c r="X21" s="89">
        <f t="shared" si="3"/>
        <v>0.43859649122807021</v>
      </c>
      <c r="Y21" s="89">
        <f t="shared" si="3"/>
        <v>2.9024390243902438</v>
      </c>
    </row>
    <row r="22" spans="1:25" x14ac:dyDescent="0.3">
      <c r="A22" s="74" t="s">
        <v>209</v>
      </c>
      <c r="B22" s="65" t="s">
        <v>3</v>
      </c>
      <c r="C22" s="89">
        <f>C13/B13-1</f>
        <v>-6.9204152249134898E-3</v>
      </c>
      <c r="D22" s="89">
        <f t="shared" ref="D22:Y22" si="4">D13/C13-1</f>
        <v>-0.18292682926829273</v>
      </c>
      <c r="E22" s="89">
        <f t="shared" si="4"/>
        <v>-6.6098081023454158E-2</v>
      </c>
      <c r="F22" s="89">
        <f t="shared" si="4"/>
        <v>5.7077625570776336E-2</v>
      </c>
      <c r="G22" s="89">
        <f t="shared" si="4"/>
        <v>0.20734341252699795</v>
      </c>
      <c r="H22" s="89">
        <f t="shared" si="4"/>
        <v>0.2128801431127012</v>
      </c>
      <c r="I22" s="89">
        <f t="shared" si="4"/>
        <v>0.20943952802359878</v>
      </c>
      <c r="J22" s="89">
        <f t="shared" si="4"/>
        <v>0.29878048780487809</v>
      </c>
      <c r="K22" s="89">
        <f t="shared" si="4"/>
        <v>0.38309859154929571</v>
      </c>
      <c r="L22" s="89">
        <f t="shared" si="4"/>
        <v>-4.0054310930074721E-2</v>
      </c>
      <c r="M22" s="89">
        <f t="shared" si="4"/>
        <v>0.12093352192362095</v>
      </c>
      <c r="N22" s="89">
        <f t="shared" si="4"/>
        <v>0.11861198738170353</v>
      </c>
      <c r="O22" s="89">
        <f t="shared" si="4"/>
        <v>-9.3062605752961103E-2</v>
      </c>
      <c r="P22" s="89">
        <f t="shared" si="4"/>
        <v>3.2960199004975044E-2</v>
      </c>
      <c r="Q22" s="89">
        <f t="shared" si="4"/>
        <v>7.9470198675496651E-2</v>
      </c>
      <c r="R22" s="89">
        <f t="shared" si="4"/>
        <v>4.0156162855549349E-2</v>
      </c>
      <c r="S22" s="89">
        <f t="shared" si="4"/>
        <v>2.9490616621983934E-2</v>
      </c>
      <c r="T22" s="89">
        <f t="shared" si="4"/>
        <v>-1.6145833333333304E-2</v>
      </c>
      <c r="U22" s="89">
        <f t="shared" si="4"/>
        <v>5.7702488088935855E-2</v>
      </c>
      <c r="V22" s="89">
        <f t="shared" si="4"/>
        <v>5.2052052052051989E-2</v>
      </c>
      <c r="W22" s="89">
        <f t="shared" si="4"/>
        <v>-0.75261655566127494</v>
      </c>
      <c r="X22" s="89">
        <f t="shared" si="4"/>
        <v>0.12307692307692308</v>
      </c>
      <c r="Y22" s="89">
        <f t="shared" si="4"/>
        <v>2.077054794520548</v>
      </c>
    </row>
    <row r="23" spans="1:25" x14ac:dyDescent="0.3">
      <c r="A23" s="73" t="s">
        <v>109</v>
      </c>
      <c r="B23" s="65" t="s">
        <v>3</v>
      </c>
      <c r="C23" s="89">
        <f>C17/B17-1</f>
        <v>5.494505494505475E-3</v>
      </c>
      <c r="D23" s="89">
        <f t="shared" ref="D23:Y23" si="5">D17/C17-1</f>
        <v>-4.9180327868852514E-2</v>
      </c>
      <c r="E23" s="89">
        <f t="shared" si="5"/>
        <v>0.18965517241379315</v>
      </c>
      <c r="F23" s="89">
        <f t="shared" si="5"/>
        <v>0.18840579710144922</v>
      </c>
      <c r="G23" s="89">
        <f t="shared" si="5"/>
        <v>0.21951219512195119</v>
      </c>
      <c r="H23" s="89">
        <f t="shared" si="5"/>
        <v>-6.6666666666667096E-3</v>
      </c>
      <c r="I23" s="89">
        <f t="shared" si="5"/>
        <v>0.15771812080536907</v>
      </c>
      <c r="J23" s="89">
        <f t="shared" si="5"/>
        <v>0.28405797101449282</v>
      </c>
      <c r="K23" s="89">
        <f t="shared" si="5"/>
        <v>0.42212189616252815</v>
      </c>
      <c r="L23" s="89">
        <f t="shared" si="5"/>
        <v>-0.22857142857142854</v>
      </c>
      <c r="M23" s="89">
        <f t="shared" si="5"/>
        <v>0.2119341563786008</v>
      </c>
      <c r="N23" s="89">
        <f t="shared" si="5"/>
        <v>0.13582342954159587</v>
      </c>
      <c r="O23" s="89">
        <f t="shared" si="5"/>
        <v>-8.819133034379667E-2</v>
      </c>
      <c r="P23" s="89">
        <f t="shared" si="5"/>
        <v>4.590163934426239E-2</v>
      </c>
      <c r="Q23" s="89">
        <f t="shared" si="5"/>
        <v>0.13166144200626961</v>
      </c>
      <c r="R23" s="89">
        <f t="shared" si="5"/>
        <v>-6.9252077562326875E-2</v>
      </c>
      <c r="S23" s="89">
        <f t="shared" si="5"/>
        <v>-2.2321428571428603E-2</v>
      </c>
      <c r="T23" s="89">
        <f t="shared" si="5"/>
        <v>3.9573820395738313E-2</v>
      </c>
      <c r="U23" s="89">
        <f t="shared" si="5"/>
        <v>0.23279648609077608</v>
      </c>
      <c r="V23" s="89">
        <f t="shared" si="5"/>
        <v>2.1377672209026199E-2</v>
      </c>
      <c r="W23" s="89">
        <f t="shared" si="5"/>
        <v>-0.76744186046511631</v>
      </c>
      <c r="X23" s="89">
        <f t="shared" si="5"/>
        <v>-2.0000000000000018E-2</v>
      </c>
      <c r="Y23" s="89">
        <f t="shared" si="5"/>
        <v>3.3367346938775508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0.10778138967899228</v>
      </c>
      <c r="C25" s="89">
        <f t="shared" si="6"/>
        <v>0.10648751629399378</v>
      </c>
      <c r="D25" s="89">
        <f t="shared" si="6"/>
        <v>0.10039931545921278</v>
      </c>
      <c r="E25" s="89">
        <f t="shared" si="6"/>
        <v>0.10140148392415499</v>
      </c>
      <c r="F25" s="89">
        <f t="shared" si="6"/>
        <v>9.9978682583670861E-2</v>
      </c>
      <c r="G25" s="89">
        <f t="shared" si="6"/>
        <v>0.10228001098800477</v>
      </c>
      <c r="H25" s="89">
        <f t="shared" si="6"/>
        <v>0.11011116993118052</v>
      </c>
      <c r="I25" s="89">
        <f t="shared" si="6"/>
        <v>0.11148622124519117</v>
      </c>
      <c r="J25" s="89">
        <f t="shared" si="6"/>
        <v>0.11025109702584106</v>
      </c>
      <c r="K25" s="89">
        <f t="shared" si="6"/>
        <v>0.12342074797402729</v>
      </c>
      <c r="L25" s="89">
        <f t="shared" si="6"/>
        <v>0.13929432669120448</v>
      </c>
      <c r="M25" s="89">
        <f t="shared" si="6"/>
        <v>0.14562650531633672</v>
      </c>
      <c r="N25" s="89">
        <f t="shared" si="6"/>
        <v>0.15064836003051105</v>
      </c>
      <c r="O25" s="89">
        <f t="shared" si="6"/>
        <v>0.15129489372098706</v>
      </c>
      <c r="P25" s="89">
        <f t="shared" si="6"/>
        <v>0.15130135768067826</v>
      </c>
      <c r="Q25" s="89">
        <f t="shared" si="6"/>
        <v>0.16236313601498917</v>
      </c>
      <c r="R25" s="89">
        <f t="shared" si="6"/>
        <v>0.16605882352941176</v>
      </c>
      <c r="S25" s="89">
        <f t="shared" si="6"/>
        <v>0.1663475485929794</v>
      </c>
      <c r="T25" s="89">
        <f t="shared" si="6"/>
        <v>0.15640454323134612</v>
      </c>
      <c r="U25" s="89">
        <f t="shared" si="6"/>
        <v>0.15317456467963331</v>
      </c>
      <c r="V25" s="89">
        <f t="shared" si="6"/>
        <v>0.13670917625555601</v>
      </c>
      <c r="W25" s="89">
        <f t="shared" ref="W25:X25" si="7">W8/W5</f>
        <v>4.2661834953055512E-2</v>
      </c>
      <c r="X25" s="89">
        <f t="shared" si="7"/>
        <v>3.8256701579975148E-2</v>
      </c>
      <c r="Y25" s="89">
        <f t="shared" ref="Y25" si="8">Y8/Y5</f>
        <v>8.4120098664625331E-2</v>
      </c>
    </row>
    <row r="26" spans="1:25" x14ac:dyDescent="0.3">
      <c r="A26" s="75" t="s">
        <v>211</v>
      </c>
      <c r="B26" s="89">
        <f t="shared" ref="B26:V26" si="9">B8/B7</f>
        <v>0.29736547085201792</v>
      </c>
      <c r="C26" s="89">
        <f t="shared" si="9"/>
        <v>0.29932356257046222</v>
      </c>
      <c r="D26" s="89">
        <f t="shared" si="9"/>
        <v>0.28241335044929394</v>
      </c>
      <c r="E26" s="89">
        <f t="shared" si="9"/>
        <v>0.26411042944785273</v>
      </c>
      <c r="F26" s="89">
        <f t="shared" si="9"/>
        <v>0.26853707414829658</v>
      </c>
      <c r="G26" s="89">
        <f t="shared" si="9"/>
        <v>0.28072379994973612</v>
      </c>
      <c r="H26" s="89">
        <f t="shared" si="9"/>
        <v>0.28370084110025007</v>
      </c>
      <c r="I26" s="89">
        <f t="shared" si="9"/>
        <v>0.26904130352406214</v>
      </c>
      <c r="J26" s="89">
        <f t="shared" si="9"/>
        <v>0.28085700978108991</v>
      </c>
      <c r="K26" s="89">
        <f t="shared" si="9"/>
        <v>0.32680261228841795</v>
      </c>
      <c r="L26" s="89">
        <f t="shared" si="9"/>
        <v>0.3172423760659055</v>
      </c>
      <c r="M26" s="89">
        <f t="shared" si="9"/>
        <v>0.37390648567119156</v>
      </c>
      <c r="N26" s="89">
        <f t="shared" si="9"/>
        <v>0.38012097882870499</v>
      </c>
      <c r="O26" s="89">
        <f t="shared" si="9"/>
        <v>0.36761650341347579</v>
      </c>
      <c r="P26" s="89">
        <f t="shared" si="9"/>
        <v>0.39003515207091549</v>
      </c>
      <c r="Q26" s="89">
        <f t="shared" si="9"/>
        <v>0.40517241379310343</v>
      </c>
      <c r="R26" s="89">
        <f t="shared" si="9"/>
        <v>0.42090353362158939</v>
      </c>
      <c r="S26" s="89">
        <f t="shared" si="9"/>
        <v>0.4198272074974374</v>
      </c>
      <c r="T26" s="89">
        <f t="shared" si="9"/>
        <v>0.39392280317547224</v>
      </c>
      <c r="U26" s="89">
        <f t="shared" si="9"/>
        <v>0.41916644544730552</v>
      </c>
      <c r="V26" s="89">
        <f t="shared" si="9"/>
        <v>0.37680329745820929</v>
      </c>
      <c r="W26" s="89">
        <f t="shared" ref="W26:X26" si="10">W8/W7</f>
        <v>0.14979757085020243</v>
      </c>
      <c r="X26" s="89">
        <f t="shared" si="10"/>
        <v>0.15093678865347576</v>
      </c>
      <c r="Y26" s="89">
        <f t="shared" ref="Y26" si="11">Y8/Y7</f>
        <v>0.34803519061583577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8.5768143261074459E-2</v>
      </c>
      <c r="C28" s="89">
        <f t="shared" ref="C28:V28" si="12">C15/C8</f>
        <v>8.7570621468926552E-2</v>
      </c>
      <c r="D28" s="89">
        <f t="shared" si="12"/>
        <v>0.10681818181818181</v>
      </c>
      <c r="E28" s="89">
        <f t="shared" si="12"/>
        <v>0.10569105691056911</v>
      </c>
      <c r="F28" s="89">
        <f t="shared" si="12"/>
        <v>9.7014925373134331E-2</v>
      </c>
      <c r="G28" s="89">
        <f t="shared" si="12"/>
        <v>8.4153983885407346E-2</v>
      </c>
      <c r="H28" s="89">
        <f t="shared" si="12"/>
        <v>7.371794871794872E-2</v>
      </c>
      <c r="I28" s="89">
        <f t="shared" si="12"/>
        <v>6.6901408450704219E-2</v>
      </c>
      <c r="J28" s="89">
        <f t="shared" si="12"/>
        <v>5.6937534549474846E-2</v>
      </c>
      <c r="K28" s="89">
        <f t="shared" si="12"/>
        <v>4.6900489396411095E-2</v>
      </c>
      <c r="L28" s="89">
        <f t="shared" si="12"/>
        <v>5.6947608200455579E-2</v>
      </c>
      <c r="M28" s="89">
        <f t="shared" si="12"/>
        <v>5.445744251714401E-2</v>
      </c>
      <c r="N28" s="89">
        <f t="shared" si="12"/>
        <v>5.6419529837251355E-2</v>
      </c>
      <c r="O28" s="89">
        <f t="shared" si="12"/>
        <v>7.1053693984658856E-2</v>
      </c>
      <c r="P28" s="89">
        <f t="shared" si="12"/>
        <v>7.6018808777429461E-2</v>
      </c>
      <c r="Q28" s="89">
        <f t="shared" si="12"/>
        <v>8.0057699242697442E-2</v>
      </c>
      <c r="R28" s="89">
        <f t="shared" si="12"/>
        <v>8.7141339001062704E-2</v>
      </c>
      <c r="S28" s="89">
        <f t="shared" si="12"/>
        <v>9.3477502615974886E-2</v>
      </c>
      <c r="T28" s="89">
        <f t="shared" si="12"/>
        <v>0.1014593467685893</v>
      </c>
      <c r="U28" s="89">
        <f t="shared" si="12"/>
        <v>9.8796706776440785E-2</v>
      </c>
      <c r="V28" s="89">
        <f t="shared" si="12"/>
        <v>9.9058037070799146E-2</v>
      </c>
      <c r="W28" s="89">
        <f t="shared" ref="W28:X28" si="13">W15/W8</f>
        <v>0.34877734877734878</v>
      </c>
      <c r="X28" s="89">
        <f t="shared" si="13"/>
        <v>0.31322505800464034</v>
      </c>
      <c r="Y28" s="89">
        <f t="shared" ref="Y28" si="14">Y15/Y8</f>
        <v>0.10920121334681497</v>
      </c>
    </row>
    <row r="29" spans="1:25" x14ac:dyDescent="0.3">
      <c r="A29" s="75" t="s">
        <v>213</v>
      </c>
      <c r="B29" s="89">
        <f>B10/B8</f>
        <v>0.28369462770970783</v>
      </c>
      <c r="C29" s="89">
        <f t="shared" ref="C29:V29" si="15">C10/C8</f>
        <v>0.28625235404896421</v>
      </c>
      <c r="D29" s="89">
        <f t="shared" si="15"/>
        <v>0.26931818181818185</v>
      </c>
      <c r="E29" s="89">
        <f t="shared" si="15"/>
        <v>0.25087108013937282</v>
      </c>
      <c r="F29" s="89">
        <f t="shared" si="15"/>
        <v>0.24413646055437099</v>
      </c>
      <c r="G29" s="89">
        <f t="shared" si="15"/>
        <v>0.23008057296329454</v>
      </c>
      <c r="H29" s="89">
        <f t="shared" si="15"/>
        <v>0.21794871794871795</v>
      </c>
      <c r="I29" s="89">
        <f t="shared" si="15"/>
        <v>0.1795774647887324</v>
      </c>
      <c r="J29" s="89">
        <f t="shared" si="15"/>
        <v>0.1663902708678828</v>
      </c>
      <c r="K29" s="89">
        <f t="shared" si="15"/>
        <v>0.14233278955954323</v>
      </c>
      <c r="L29" s="89">
        <f t="shared" si="15"/>
        <v>0.13439635535307518</v>
      </c>
      <c r="M29" s="89">
        <f t="shared" si="15"/>
        <v>0.12303348124243646</v>
      </c>
      <c r="N29" s="89">
        <f t="shared" si="15"/>
        <v>0.11681735985533453</v>
      </c>
      <c r="O29" s="89">
        <f t="shared" si="15"/>
        <v>0.10456197012515139</v>
      </c>
      <c r="P29" s="89">
        <f t="shared" si="15"/>
        <v>9.8746081504702196E-2</v>
      </c>
      <c r="Q29" s="89">
        <f t="shared" si="15"/>
        <v>9.3040028849621342E-2</v>
      </c>
      <c r="R29" s="89">
        <f t="shared" si="15"/>
        <v>0.10095642933049948</v>
      </c>
      <c r="S29" s="89">
        <f t="shared" si="15"/>
        <v>0.10115102895012208</v>
      </c>
      <c r="T29" s="89">
        <f t="shared" si="15"/>
        <v>0.1063238359972203</v>
      </c>
      <c r="U29" s="89">
        <f t="shared" si="15"/>
        <v>0.10069664344521849</v>
      </c>
      <c r="V29" s="89">
        <f t="shared" si="15"/>
        <v>9.9969614099058038E-2</v>
      </c>
      <c r="W29" s="89">
        <f t="shared" ref="W29:X29" si="16">W10/W8</f>
        <v>7.3359073359073365E-2</v>
      </c>
      <c r="X29" s="89">
        <f t="shared" si="16"/>
        <v>9.5127610208816701E-2</v>
      </c>
      <c r="Y29" s="89">
        <f t="shared" ref="Y29" si="17">Y10/Y8</f>
        <v>0.10785305021907651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7211</v>
      </c>
      <c r="C32" s="42">
        <v>8116</v>
      </c>
      <c r="D32" s="42">
        <v>7587</v>
      </c>
      <c r="E32" s="42">
        <v>8020</v>
      </c>
      <c r="F32" s="42">
        <v>9298</v>
      </c>
      <c r="G32" s="42">
        <v>10366</v>
      </c>
      <c r="H32" s="42">
        <v>11823</v>
      </c>
      <c r="I32" s="42">
        <v>13341</v>
      </c>
      <c r="J32" s="42">
        <v>16766</v>
      </c>
      <c r="K32" s="42">
        <v>15692</v>
      </c>
      <c r="L32" s="42">
        <v>12313</v>
      </c>
      <c r="M32" s="42">
        <v>13173</v>
      </c>
      <c r="N32" s="42">
        <v>16451</v>
      </c>
      <c r="O32" s="42">
        <v>16797</v>
      </c>
      <c r="P32" s="42">
        <v>16515</v>
      </c>
      <c r="Q32" s="42">
        <v>19774</v>
      </c>
      <c r="R32" s="42">
        <v>19472</v>
      </c>
      <c r="S32" s="42">
        <v>19115</v>
      </c>
      <c r="T32" s="42">
        <v>21972</v>
      </c>
      <c r="U32" s="42">
        <v>24305</v>
      </c>
      <c r="V32" s="42">
        <v>24789</v>
      </c>
      <c r="W32" s="42">
        <v>18896</v>
      </c>
      <c r="X32" s="42">
        <v>22990</v>
      </c>
      <c r="Y32" s="42">
        <v>31221</v>
      </c>
    </row>
    <row r="33" spans="1:25" x14ac:dyDescent="0.3">
      <c r="A33" s="16" t="s">
        <v>116</v>
      </c>
      <c r="B33" s="42">
        <v>5114</v>
      </c>
      <c r="C33" s="42">
        <v>5801</v>
      </c>
      <c r="D33" s="42">
        <v>5296</v>
      </c>
      <c r="E33" s="42">
        <v>5835</v>
      </c>
      <c r="F33" s="68">
        <v>6817</v>
      </c>
      <c r="G33" s="68">
        <v>7492</v>
      </c>
      <c r="H33" s="68">
        <v>8817</v>
      </c>
      <c r="I33" s="68">
        <v>9980</v>
      </c>
      <c r="J33" s="68">
        <v>12812</v>
      </c>
      <c r="K33" s="68">
        <v>11468</v>
      </c>
      <c r="L33" s="68">
        <v>8030</v>
      </c>
      <c r="M33" s="68">
        <v>8737</v>
      </c>
      <c r="N33" s="68">
        <v>11350</v>
      </c>
      <c r="O33" s="68">
        <v>12000</v>
      </c>
      <c r="P33" s="68">
        <v>11826</v>
      </c>
      <c r="Q33" s="68">
        <v>14766</v>
      </c>
      <c r="R33" s="42">
        <v>14383</v>
      </c>
      <c r="S33" s="42">
        <v>13643</v>
      </c>
      <c r="T33" s="42">
        <v>15846</v>
      </c>
      <c r="U33" s="42">
        <v>17378</v>
      </c>
      <c r="V33" s="42">
        <v>16872</v>
      </c>
      <c r="W33" s="42">
        <v>15373</v>
      </c>
      <c r="X33" s="42">
        <v>18653</v>
      </c>
      <c r="Y33" s="42">
        <v>23278</v>
      </c>
    </row>
    <row r="34" spans="1:25" x14ac:dyDescent="0.3">
      <c r="A34" s="16" t="s">
        <v>117</v>
      </c>
      <c r="B34" s="42">
        <v>2098</v>
      </c>
      <c r="C34" s="42">
        <v>2315</v>
      </c>
      <c r="D34" s="42">
        <v>2291</v>
      </c>
      <c r="E34" s="42">
        <v>2185</v>
      </c>
      <c r="F34" s="68">
        <v>2481</v>
      </c>
      <c r="G34" s="68">
        <v>2873</v>
      </c>
      <c r="H34" s="68">
        <v>3006</v>
      </c>
      <c r="I34" s="68">
        <v>3361</v>
      </c>
      <c r="J34" s="68">
        <v>3953</v>
      </c>
      <c r="K34" s="68">
        <v>4224</v>
      </c>
      <c r="L34" s="68">
        <v>4283</v>
      </c>
      <c r="M34" s="68">
        <v>4435</v>
      </c>
      <c r="N34" s="68">
        <v>5101</v>
      </c>
      <c r="O34" s="68">
        <v>4797</v>
      </c>
      <c r="P34" s="68">
        <v>4689</v>
      </c>
      <c r="Q34" s="42">
        <v>5008</v>
      </c>
      <c r="R34" s="42">
        <v>5089</v>
      </c>
      <c r="S34" s="42">
        <v>5472</v>
      </c>
      <c r="T34" s="42">
        <v>6126</v>
      </c>
      <c r="U34" s="42">
        <v>6927</v>
      </c>
      <c r="V34" s="42">
        <v>7917</v>
      </c>
      <c r="W34" s="42">
        <v>3524</v>
      </c>
      <c r="X34" s="42">
        <v>4337</v>
      </c>
      <c r="Y34" s="42">
        <v>7944</v>
      </c>
    </row>
    <row r="35" spans="1:25" x14ac:dyDescent="0.3">
      <c r="A35" s="76" t="s">
        <v>2</v>
      </c>
      <c r="B35" s="3">
        <f>B36+B44</f>
        <v>1334</v>
      </c>
      <c r="C35" s="3">
        <f t="shared" ref="C35:V35" si="18">C36+C44</f>
        <v>1627</v>
      </c>
      <c r="D35" s="3">
        <f t="shared" si="18"/>
        <v>1589</v>
      </c>
      <c r="E35" s="3">
        <f t="shared" si="18"/>
        <v>1466</v>
      </c>
      <c r="F35" s="3">
        <f t="shared" si="18"/>
        <v>1605</v>
      </c>
      <c r="G35" s="3">
        <f t="shared" si="18"/>
        <v>1746</v>
      </c>
      <c r="H35" s="3">
        <f t="shared" si="18"/>
        <v>1703</v>
      </c>
      <c r="I35" s="3">
        <f t="shared" si="18"/>
        <v>1922</v>
      </c>
      <c r="J35" s="3">
        <f t="shared" si="18"/>
        <v>2158</v>
      </c>
      <c r="K35" s="3">
        <f t="shared" si="18"/>
        <v>2267</v>
      </c>
      <c r="L35" s="3">
        <f t="shared" si="18"/>
        <v>2419</v>
      </c>
      <c r="M35" s="3">
        <f t="shared" si="18"/>
        <v>2579</v>
      </c>
      <c r="N35" s="3">
        <f t="shared" si="18"/>
        <v>2830</v>
      </c>
      <c r="O35" s="3">
        <f t="shared" si="18"/>
        <v>2778</v>
      </c>
      <c r="P35" s="3">
        <f t="shared" si="18"/>
        <v>2579</v>
      </c>
      <c r="Q35" s="3">
        <f t="shared" si="18"/>
        <v>2806</v>
      </c>
      <c r="R35" s="3">
        <f t="shared" si="18"/>
        <v>3056</v>
      </c>
      <c r="S35" s="3">
        <f t="shared" si="18"/>
        <v>3202</v>
      </c>
      <c r="T35" s="3">
        <f t="shared" si="18"/>
        <v>3869</v>
      </c>
      <c r="U35" s="3">
        <f t="shared" si="18"/>
        <v>4444</v>
      </c>
      <c r="V35" s="3">
        <f t="shared" si="18"/>
        <v>5004</v>
      </c>
      <c r="W35" s="3">
        <f t="shared" ref="W35:X35" si="19">W36+W44</f>
        <v>662</v>
      </c>
      <c r="X35" s="3">
        <f t="shared" si="19"/>
        <v>1260</v>
      </c>
      <c r="Y35" s="3">
        <f t="shared" ref="Y35" si="20">Y36+Y44</f>
        <v>4199</v>
      </c>
    </row>
    <row r="36" spans="1:25" x14ac:dyDescent="0.3">
      <c r="A36" s="77" t="s">
        <v>107</v>
      </c>
      <c r="B36" s="42">
        <v>1144</v>
      </c>
      <c r="C36" s="42">
        <v>1399</v>
      </c>
      <c r="D36" s="42">
        <v>1359</v>
      </c>
      <c r="E36" s="42">
        <v>1254</v>
      </c>
      <c r="F36" s="68">
        <v>1377</v>
      </c>
      <c r="G36" s="68">
        <v>1501</v>
      </c>
      <c r="H36" s="68">
        <v>1467</v>
      </c>
      <c r="I36" s="68">
        <v>1648</v>
      </c>
      <c r="J36" s="68">
        <v>1836</v>
      </c>
      <c r="K36" s="68">
        <v>1893</v>
      </c>
      <c r="L36" s="68">
        <v>2048</v>
      </c>
      <c r="M36" s="68">
        <v>2124</v>
      </c>
      <c r="N36" s="68">
        <v>2307</v>
      </c>
      <c r="O36" s="68">
        <v>2275</v>
      </c>
      <c r="P36" s="68">
        <v>2209</v>
      </c>
      <c r="Q36" s="68">
        <v>2364</v>
      </c>
      <c r="R36" s="42">
        <v>2563</v>
      </c>
      <c r="S36" s="42">
        <v>2803</v>
      </c>
      <c r="T36" s="42">
        <v>3208</v>
      </c>
      <c r="U36" s="42">
        <v>3702</v>
      </c>
      <c r="V36" s="42">
        <v>4274</v>
      </c>
      <c r="W36" s="42">
        <v>562</v>
      </c>
      <c r="X36" s="42">
        <v>1061</v>
      </c>
      <c r="Y36" s="42">
        <v>3320</v>
      </c>
    </row>
    <row r="37" spans="1:25" x14ac:dyDescent="0.3">
      <c r="A37" s="78" t="s">
        <v>201</v>
      </c>
      <c r="B37" s="42">
        <v>244</v>
      </c>
      <c r="C37" s="42">
        <v>301</v>
      </c>
      <c r="D37" s="42">
        <v>297</v>
      </c>
      <c r="E37" s="42">
        <v>259</v>
      </c>
      <c r="F37" s="68">
        <v>284</v>
      </c>
      <c r="G37" s="68">
        <v>291</v>
      </c>
      <c r="H37" s="68">
        <v>262</v>
      </c>
      <c r="I37" s="68">
        <v>293</v>
      </c>
      <c r="J37" s="68">
        <v>301</v>
      </c>
      <c r="K37" s="68">
        <v>311</v>
      </c>
      <c r="L37" s="68">
        <v>318</v>
      </c>
      <c r="M37" s="68">
        <v>311</v>
      </c>
      <c r="N37" s="68">
        <v>318</v>
      </c>
      <c r="O37" s="68">
        <v>329</v>
      </c>
      <c r="P37" s="68">
        <v>295</v>
      </c>
      <c r="Q37" s="68">
        <v>316</v>
      </c>
      <c r="R37" s="42">
        <v>325</v>
      </c>
      <c r="S37" s="42">
        <v>342</v>
      </c>
      <c r="T37" s="42">
        <v>366</v>
      </c>
      <c r="U37" s="42">
        <v>402</v>
      </c>
      <c r="V37" s="42">
        <v>388</v>
      </c>
      <c r="W37" s="42">
        <v>63</v>
      </c>
      <c r="X37" s="42">
        <v>132</v>
      </c>
      <c r="Y37" s="42">
        <v>361</v>
      </c>
    </row>
    <row r="38" spans="1:25" x14ac:dyDescent="0.3">
      <c r="A38" s="79" t="s">
        <v>202</v>
      </c>
      <c r="B38" s="42">
        <v>1</v>
      </c>
      <c r="C38" s="42">
        <v>2</v>
      </c>
      <c r="D38" s="42">
        <v>1</v>
      </c>
      <c r="E38" s="42">
        <v>1</v>
      </c>
      <c r="F38" s="68">
        <v>2</v>
      </c>
      <c r="G38" s="68">
        <v>4</v>
      </c>
      <c r="H38" s="68">
        <v>5</v>
      </c>
      <c r="I38" s="68">
        <v>11</v>
      </c>
      <c r="J38" s="68">
        <v>11</v>
      </c>
      <c r="K38" s="68">
        <v>12</v>
      </c>
      <c r="L38" s="68">
        <v>11</v>
      </c>
      <c r="M38" s="68">
        <v>11</v>
      </c>
      <c r="N38" s="68">
        <v>12</v>
      </c>
      <c r="O38" s="68">
        <v>12</v>
      </c>
      <c r="P38" s="68">
        <v>12</v>
      </c>
      <c r="Q38" s="68">
        <v>13</v>
      </c>
      <c r="R38" s="42">
        <v>14</v>
      </c>
      <c r="S38" s="42">
        <v>14</v>
      </c>
      <c r="T38" s="42">
        <v>15</v>
      </c>
      <c r="U38" s="42">
        <v>15</v>
      </c>
      <c r="V38" s="42">
        <v>16</v>
      </c>
      <c r="W38" s="42">
        <v>14</v>
      </c>
      <c r="X38" s="42">
        <v>15</v>
      </c>
      <c r="Y38" s="42">
        <v>16</v>
      </c>
    </row>
    <row r="39" spans="1:25" x14ac:dyDescent="0.3">
      <c r="A39" s="79" t="s">
        <v>203</v>
      </c>
      <c r="B39" s="42">
        <v>243</v>
      </c>
      <c r="C39" s="42">
        <v>300</v>
      </c>
      <c r="D39" s="42">
        <v>295</v>
      </c>
      <c r="E39" s="42">
        <v>258</v>
      </c>
      <c r="F39" s="68">
        <v>282</v>
      </c>
      <c r="G39" s="68">
        <v>287</v>
      </c>
      <c r="H39" s="68">
        <v>258</v>
      </c>
      <c r="I39" s="68">
        <v>283</v>
      </c>
      <c r="J39" s="68">
        <v>290</v>
      </c>
      <c r="K39" s="68">
        <v>299</v>
      </c>
      <c r="L39" s="68">
        <v>307</v>
      </c>
      <c r="M39" s="68">
        <v>300</v>
      </c>
      <c r="N39" s="68">
        <v>306</v>
      </c>
      <c r="O39" s="68">
        <v>317</v>
      </c>
      <c r="P39" s="68">
        <v>283</v>
      </c>
      <c r="Q39" s="68">
        <v>303</v>
      </c>
      <c r="R39" s="42">
        <v>312</v>
      </c>
      <c r="S39" s="42">
        <v>328</v>
      </c>
      <c r="T39" s="42">
        <v>351</v>
      </c>
      <c r="U39" s="42">
        <v>387</v>
      </c>
      <c r="V39" s="42">
        <v>372</v>
      </c>
      <c r="W39" s="42">
        <v>48</v>
      </c>
      <c r="X39" s="42">
        <v>117</v>
      </c>
      <c r="Y39" s="42">
        <v>345</v>
      </c>
    </row>
    <row r="40" spans="1:25" x14ac:dyDescent="0.3">
      <c r="A40" s="78" t="s">
        <v>204</v>
      </c>
      <c r="B40" s="42">
        <v>900</v>
      </c>
      <c r="C40" s="42">
        <v>1098</v>
      </c>
      <c r="D40" s="42">
        <v>1062</v>
      </c>
      <c r="E40" s="42">
        <v>994</v>
      </c>
      <c r="F40" s="68">
        <v>1093</v>
      </c>
      <c r="G40" s="68">
        <v>1210</v>
      </c>
      <c r="H40" s="68">
        <v>1205</v>
      </c>
      <c r="I40" s="68">
        <v>1355</v>
      </c>
      <c r="J40" s="68">
        <v>1535</v>
      </c>
      <c r="K40" s="68">
        <v>1583</v>
      </c>
      <c r="L40" s="68">
        <v>1730</v>
      </c>
      <c r="M40" s="68">
        <v>1813</v>
      </c>
      <c r="N40" s="68">
        <v>1989</v>
      </c>
      <c r="O40" s="68">
        <v>1946</v>
      </c>
      <c r="P40" s="68">
        <v>1914</v>
      </c>
      <c r="Q40" s="68">
        <v>2048</v>
      </c>
      <c r="R40" s="42">
        <v>2237</v>
      </c>
      <c r="S40" s="42">
        <v>2461</v>
      </c>
      <c r="T40" s="42">
        <v>2842</v>
      </c>
      <c r="U40" s="42">
        <v>3299</v>
      </c>
      <c r="V40" s="42">
        <v>3886</v>
      </c>
      <c r="W40" s="42">
        <v>500</v>
      </c>
      <c r="X40" s="42">
        <v>929</v>
      </c>
      <c r="Y40" s="42">
        <v>2959</v>
      </c>
    </row>
    <row r="41" spans="1:25" x14ac:dyDescent="0.3">
      <c r="A41" s="79" t="s">
        <v>205</v>
      </c>
      <c r="B41" s="42">
        <v>3</v>
      </c>
      <c r="C41" s="42">
        <v>3</v>
      </c>
      <c r="D41" s="42">
        <v>3</v>
      </c>
      <c r="E41" s="42">
        <v>3</v>
      </c>
      <c r="F41" s="68">
        <v>3</v>
      </c>
      <c r="G41" s="68">
        <v>3</v>
      </c>
      <c r="H41" s="68">
        <v>3</v>
      </c>
      <c r="I41" s="68">
        <v>3</v>
      </c>
      <c r="J41" s="68">
        <v>4</v>
      </c>
      <c r="K41" s="68">
        <v>4</v>
      </c>
      <c r="L41" s="68">
        <v>5</v>
      </c>
      <c r="M41" s="68">
        <v>5</v>
      </c>
      <c r="N41" s="68">
        <v>5</v>
      </c>
      <c r="O41" s="68">
        <v>6</v>
      </c>
      <c r="P41" s="68">
        <v>6</v>
      </c>
      <c r="Q41" s="68">
        <v>7</v>
      </c>
      <c r="R41" s="42">
        <v>7</v>
      </c>
      <c r="S41" s="42">
        <v>5</v>
      </c>
      <c r="T41" s="42">
        <v>6</v>
      </c>
      <c r="U41" s="42">
        <v>6</v>
      </c>
      <c r="V41" s="42">
        <v>6</v>
      </c>
      <c r="W41" s="42">
        <v>2</v>
      </c>
      <c r="X41" s="42">
        <v>3</v>
      </c>
      <c r="Y41" s="42">
        <v>6</v>
      </c>
    </row>
    <row r="42" spans="1:25" x14ac:dyDescent="0.3">
      <c r="A42" s="79" t="s">
        <v>206</v>
      </c>
      <c r="B42" s="42">
        <v>121</v>
      </c>
      <c r="C42" s="42">
        <v>134</v>
      </c>
      <c r="D42" s="42">
        <v>143</v>
      </c>
      <c r="E42" s="42">
        <v>157</v>
      </c>
      <c r="F42" s="68">
        <v>177</v>
      </c>
      <c r="G42" s="68">
        <v>198</v>
      </c>
      <c r="H42" s="68">
        <v>221</v>
      </c>
      <c r="I42" s="68">
        <v>252</v>
      </c>
      <c r="J42" s="68">
        <v>289</v>
      </c>
      <c r="K42" s="68">
        <v>319</v>
      </c>
      <c r="L42" s="68">
        <v>353</v>
      </c>
      <c r="M42" s="68">
        <v>388</v>
      </c>
      <c r="N42" s="68">
        <v>423</v>
      </c>
      <c r="O42" s="68">
        <v>447</v>
      </c>
      <c r="P42" s="68">
        <v>469</v>
      </c>
      <c r="Q42" s="68">
        <v>501</v>
      </c>
      <c r="R42" s="42">
        <v>539</v>
      </c>
      <c r="S42" s="42">
        <v>576</v>
      </c>
      <c r="T42" s="42">
        <v>610</v>
      </c>
      <c r="U42" s="42">
        <v>670</v>
      </c>
      <c r="V42" s="42">
        <v>756</v>
      </c>
      <c r="W42" s="42">
        <v>133</v>
      </c>
      <c r="X42" s="42">
        <v>70</v>
      </c>
      <c r="Y42" s="42">
        <v>71</v>
      </c>
    </row>
    <row r="43" spans="1:25" x14ac:dyDescent="0.3">
      <c r="A43" s="79" t="s">
        <v>207</v>
      </c>
      <c r="B43" s="42">
        <v>776</v>
      </c>
      <c r="C43" s="42">
        <v>960</v>
      </c>
      <c r="D43" s="42">
        <v>917</v>
      </c>
      <c r="E43" s="42">
        <v>834</v>
      </c>
      <c r="F43" s="68">
        <v>912</v>
      </c>
      <c r="G43" s="68">
        <v>1009</v>
      </c>
      <c r="H43" s="68">
        <v>980</v>
      </c>
      <c r="I43" s="68">
        <v>1099</v>
      </c>
      <c r="J43" s="68">
        <v>1242</v>
      </c>
      <c r="K43" s="68">
        <v>1260</v>
      </c>
      <c r="L43" s="68">
        <v>1372</v>
      </c>
      <c r="M43" s="68">
        <v>1420</v>
      </c>
      <c r="N43" s="68">
        <v>1561</v>
      </c>
      <c r="O43" s="68">
        <v>1493</v>
      </c>
      <c r="P43" s="68">
        <v>1439</v>
      </c>
      <c r="Q43" s="68">
        <v>1540</v>
      </c>
      <c r="R43" s="42">
        <v>1691</v>
      </c>
      <c r="S43" s="42">
        <v>1879</v>
      </c>
      <c r="T43" s="42">
        <v>2227</v>
      </c>
      <c r="U43" s="42">
        <v>2623</v>
      </c>
      <c r="V43" s="42">
        <v>3125</v>
      </c>
      <c r="W43" s="42">
        <v>365</v>
      </c>
      <c r="X43" s="42">
        <v>856</v>
      </c>
      <c r="Y43" s="42">
        <v>2882</v>
      </c>
    </row>
    <row r="44" spans="1:25" x14ac:dyDescent="0.3">
      <c r="A44" s="77" t="s">
        <v>108</v>
      </c>
      <c r="B44" s="42">
        <v>190</v>
      </c>
      <c r="C44" s="42">
        <v>228</v>
      </c>
      <c r="D44" s="42">
        <v>230</v>
      </c>
      <c r="E44" s="42">
        <v>212</v>
      </c>
      <c r="F44" s="68">
        <v>228</v>
      </c>
      <c r="G44" s="68">
        <v>245</v>
      </c>
      <c r="H44" s="68">
        <v>236</v>
      </c>
      <c r="I44" s="68">
        <v>274</v>
      </c>
      <c r="J44" s="68">
        <v>322</v>
      </c>
      <c r="K44" s="68">
        <v>374</v>
      </c>
      <c r="L44" s="68">
        <v>371</v>
      </c>
      <c r="M44" s="68">
        <v>455</v>
      </c>
      <c r="N44" s="68">
        <v>523</v>
      </c>
      <c r="O44" s="68">
        <v>503</v>
      </c>
      <c r="P44" s="68">
        <v>370</v>
      </c>
      <c r="Q44" s="68">
        <v>442</v>
      </c>
      <c r="R44" s="42">
        <v>493</v>
      </c>
      <c r="S44" s="42">
        <v>399</v>
      </c>
      <c r="T44" s="42">
        <v>661</v>
      </c>
      <c r="U44" s="42">
        <v>742</v>
      </c>
      <c r="V44" s="42">
        <v>730</v>
      </c>
      <c r="W44" s="42">
        <v>100</v>
      </c>
      <c r="X44" s="42">
        <v>199</v>
      </c>
      <c r="Y44" s="42">
        <v>879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0.21964017991004492</v>
      </c>
      <c r="D46" s="65">
        <f t="shared" si="21"/>
        <v>-2.3355869698832188E-2</v>
      </c>
      <c r="E46" s="65">
        <f t="shared" si="21"/>
        <v>-7.7407174323473882E-2</v>
      </c>
      <c r="F46" s="65">
        <f t="shared" si="21"/>
        <v>9.4815825375170526E-2</v>
      </c>
      <c r="G46" s="65">
        <f t="shared" si="21"/>
        <v>8.7850467289719569E-2</v>
      </c>
      <c r="H46" s="65">
        <f t="shared" si="21"/>
        <v>-2.4627720504009187E-2</v>
      </c>
      <c r="I46" s="65">
        <f t="shared" si="21"/>
        <v>0.12859659424544923</v>
      </c>
      <c r="J46" s="65">
        <f t="shared" si="21"/>
        <v>0.12278876170655573</v>
      </c>
      <c r="K46" s="65">
        <f t="shared" si="21"/>
        <v>5.0509731232622812E-2</v>
      </c>
      <c r="L46" s="65">
        <f t="shared" si="21"/>
        <v>6.7048963387737137E-2</v>
      </c>
      <c r="M46" s="65">
        <f t="shared" si="21"/>
        <v>6.61430343116991E-2</v>
      </c>
      <c r="N46" s="65">
        <f t="shared" si="21"/>
        <v>9.7324544397053181E-2</v>
      </c>
      <c r="O46" s="65">
        <f t="shared" si="21"/>
        <v>-1.8374558303886901E-2</v>
      </c>
      <c r="P46" s="65">
        <f t="shared" si="21"/>
        <v>-7.1634269258459282E-2</v>
      </c>
      <c r="Q46" s="65">
        <f t="shared" si="21"/>
        <v>8.8018611865063878E-2</v>
      </c>
      <c r="R46" s="65">
        <f t="shared" si="21"/>
        <v>8.9094796863863124E-2</v>
      </c>
      <c r="S46" s="65">
        <f t="shared" si="21"/>
        <v>4.7774869109947549E-2</v>
      </c>
      <c r="T46" s="65">
        <f t="shared" si="21"/>
        <v>0.20830730793254215</v>
      </c>
      <c r="U46" s="65">
        <f t="shared" si="21"/>
        <v>0.148617213750323</v>
      </c>
      <c r="V46" s="65">
        <f t="shared" si="21"/>
        <v>0.12601260126012592</v>
      </c>
      <c r="W46" s="65">
        <f t="shared" si="21"/>
        <v>-0.86770583533173462</v>
      </c>
      <c r="X46" s="65">
        <f t="shared" si="21"/>
        <v>0.90332326283987907</v>
      </c>
      <c r="Y46" s="65">
        <f t="shared" si="21"/>
        <v>2.3325396825396827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0.22290209790209792</v>
      </c>
      <c r="D47" s="65">
        <f t="shared" si="21"/>
        <v>-2.8591851322373074E-2</v>
      </c>
      <c r="E47" s="65">
        <f t="shared" si="21"/>
        <v>-7.7262693156732842E-2</v>
      </c>
      <c r="F47" s="65">
        <f t="shared" si="21"/>
        <v>9.8086124401913777E-2</v>
      </c>
      <c r="G47" s="65">
        <f t="shared" si="21"/>
        <v>9.0050835148874464E-2</v>
      </c>
      <c r="H47" s="65">
        <f t="shared" si="21"/>
        <v>-2.2651565622918035E-2</v>
      </c>
      <c r="I47" s="65">
        <f t="shared" si="21"/>
        <v>0.12338104976141784</v>
      </c>
      <c r="J47" s="65">
        <f t="shared" si="21"/>
        <v>0.11407766990291268</v>
      </c>
      <c r="K47" s="65">
        <f t="shared" si="21"/>
        <v>3.1045751633986818E-2</v>
      </c>
      <c r="L47" s="65">
        <f t="shared" si="21"/>
        <v>8.1880612783940876E-2</v>
      </c>
      <c r="M47" s="65">
        <f t="shared" si="21"/>
        <v>3.7109375E-2</v>
      </c>
      <c r="N47" s="65">
        <f t="shared" si="21"/>
        <v>8.6158192090395547E-2</v>
      </c>
      <c r="O47" s="65">
        <f t="shared" si="21"/>
        <v>-1.3870827915041128E-2</v>
      </c>
      <c r="P47" s="65">
        <f t="shared" si="21"/>
        <v>-2.9010989010988975E-2</v>
      </c>
      <c r="Q47" s="65">
        <f t="shared" si="21"/>
        <v>7.0167496604798485E-2</v>
      </c>
      <c r="R47" s="65">
        <f t="shared" si="21"/>
        <v>8.4179357021996637E-2</v>
      </c>
      <c r="S47" s="65">
        <f t="shared" si="21"/>
        <v>9.3640265314085092E-2</v>
      </c>
      <c r="T47" s="65">
        <f t="shared" si="21"/>
        <v>0.14448804851944352</v>
      </c>
      <c r="U47" s="65">
        <f t="shared" si="21"/>
        <v>0.15399002493765579</v>
      </c>
      <c r="V47" s="65">
        <f t="shared" si="21"/>
        <v>0.15451107509454354</v>
      </c>
      <c r="W47" s="65">
        <f t="shared" si="21"/>
        <v>-0.86850725315863353</v>
      </c>
      <c r="X47" s="65">
        <f t="shared" si="21"/>
        <v>0.88790035587188609</v>
      </c>
      <c r="Y47" s="65">
        <f t="shared" si="21"/>
        <v>2.1291234684260134</v>
      </c>
    </row>
    <row r="48" spans="1:25" x14ac:dyDescent="0.3">
      <c r="A48" s="74" t="s">
        <v>214</v>
      </c>
      <c r="B48" s="65" t="s">
        <v>3</v>
      </c>
      <c r="C48" s="65">
        <f>C37/B37-1</f>
        <v>0.23360655737704916</v>
      </c>
      <c r="D48" s="65">
        <f>D37/C37-1</f>
        <v>-1.3289036544850474E-2</v>
      </c>
      <c r="E48" s="65">
        <f>E37/D37-1</f>
        <v>-0.12794612794612792</v>
      </c>
      <c r="F48" s="65">
        <f>F37/E37-1</f>
        <v>9.6525096525096554E-2</v>
      </c>
      <c r="G48" s="65">
        <f t="shared" si="21"/>
        <v>2.464788732394374E-2</v>
      </c>
      <c r="H48" s="65">
        <f t="shared" si="21"/>
        <v>-9.965635738831613E-2</v>
      </c>
      <c r="I48" s="65">
        <f t="shared" si="21"/>
        <v>0.11832061068702293</v>
      </c>
      <c r="J48" s="65">
        <f t="shared" si="21"/>
        <v>2.7303754266211566E-2</v>
      </c>
      <c r="K48" s="65">
        <f t="shared" si="21"/>
        <v>3.3222591362126241E-2</v>
      </c>
      <c r="L48" s="65">
        <f t="shared" si="21"/>
        <v>2.2508038585209E-2</v>
      </c>
      <c r="M48" s="65">
        <f t="shared" si="21"/>
        <v>-2.2012578616352196E-2</v>
      </c>
      <c r="N48" s="65">
        <f t="shared" si="21"/>
        <v>2.2508038585209E-2</v>
      </c>
      <c r="O48" s="65">
        <f t="shared" si="21"/>
        <v>3.4591194968553562E-2</v>
      </c>
      <c r="P48" s="65">
        <f t="shared" si="21"/>
        <v>-0.10334346504559266</v>
      </c>
      <c r="Q48" s="65">
        <f t="shared" si="21"/>
        <v>7.118644067796609E-2</v>
      </c>
      <c r="R48" s="65">
        <f t="shared" si="21"/>
        <v>2.8481012658227778E-2</v>
      </c>
      <c r="S48" s="65">
        <f t="shared" si="21"/>
        <v>5.2307692307692388E-2</v>
      </c>
      <c r="T48" s="65">
        <f t="shared" si="21"/>
        <v>7.0175438596491224E-2</v>
      </c>
      <c r="U48" s="65">
        <f t="shared" si="21"/>
        <v>9.8360655737705027E-2</v>
      </c>
      <c r="V48" s="65">
        <f t="shared" si="21"/>
        <v>-3.4825870646766122E-2</v>
      </c>
      <c r="W48" s="65">
        <f t="shared" si="21"/>
        <v>-0.83762886597938147</v>
      </c>
      <c r="X48" s="65">
        <f t="shared" si="21"/>
        <v>1.0952380952380953</v>
      </c>
      <c r="Y48" s="65">
        <f t="shared" si="21"/>
        <v>1.7348484848484849</v>
      </c>
    </row>
    <row r="49" spans="1:25" x14ac:dyDescent="0.3">
      <c r="A49" s="74" t="s">
        <v>215</v>
      </c>
      <c r="B49" s="65" t="s">
        <v>3</v>
      </c>
      <c r="C49" s="65">
        <f>C40/B40-1</f>
        <v>0.21999999999999997</v>
      </c>
      <c r="D49" s="65">
        <f>D40/C40-1</f>
        <v>-3.2786885245901676E-2</v>
      </c>
      <c r="E49" s="65">
        <f>E40/D40-1</f>
        <v>-6.4030131826741998E-2</v>
      </c>
      <c r="F49" s="65">
        <f>F40/E40-1</f>
        <v>9.9597585513078402E-2</v>
      </c>
      <c r="G49" s="65">
        <f t="shared" ref="G49:Y49" si="22">G40/F40-1</f>
        <v>0.10704483074107962</v>
      </c>
      <c r="H49" s="65">
        <f t="shared" si="22"/>
        <v>-4.1322314049586639E-3</v>
      </c>
      <c r="I49" s="65">
        <f t="shared" si="22"/>
        <v>0.12448132780082988</v>
      </c>
      <c r="J49" s="65">
        <f t="shared" si="22"/>
        <v>0.13284132841328411</v>
      </c>
      <c r="K49" s="65">
        <f t="shared" si="22"/>
        <v>3.127035830618885E-2</v>
      </c>
      <c r="L49" s="65">
        <f t="shared" si="22"/>
        <v>9.2861655085281214E-2</v>
      </c>
      <c r="M49" s="65">
        <f t="shared" si="22"/>
        <v>4.7976878612716822E-2</v>
      </c>
      <c r="N49" s="65">
        <f t="shared" si="22"/>
        <v>9.7076668505239994E-2</v>
      </c>
      <c r="O49" s="65">
        <f t="shared" si="22"/>
        <v>-2.1618903971845183E-2</v>
      </c>
      <c r="P49" s="65">
        <f t="shared" si="22"/>
        <v>-1.6443987667009274E-2</v>
      </c>
      <c r="Q49" s="65">
        <f t="shared" si="22"/>
        <v>7.0010449320794255E-2</v>
      </c>
      <c r="R49" s="65">
        <f t="shared" si="22"/>
        <v>9.228515625E-2</v>
      </c>
      <c r="S49" s="65">
        <f t="shared" si="22"/>
        <v>0.10013410818059909</v>
      </c>
      <c r="T49" s="65">
        <f t="shared" si="22"/>
        <v>0.15481511580658269</v>
      </c>
      <c r="U49" s="65">
        <f t="shared" si="22"/>
        <v>0.16080225193525677</v>
      </c>
      <c r="V49" s="65">
        <f t="shared" si="22"/>
        <v>0.17793270688087293</v>
      </c>
      <c r="W49" s="65">
        <f t="shared" si="22"/>
        <v>-0.87133299022130728</v>
      </c>
      <c r="X49" s="65">
        <f t="shared" si="22"/>
        <v>0.8580000000000001</v>
      </c>
      <c r="Y49" s="65">
        <f t="shared" si="22"/>
        <v>2.1851453175457483</v>
      </c>
    </row>
    <row r="50" spans="1:25" x14ac:dyDescent="0.3">
      <c r="A50" s="73" t="s">
        <v>110</v>
      </c>
      <c r="B50" s="65" t="s">
        <v>3</v>
      </c>
      <c r="C50" s="88">
        <f>C44/B44-1</f>
        <v>0.19999999999999996</v>
      </c>
      <c r="D50" s="88">
        <f>D44/C44-1</f>
        <v>8.7719298245614308E-3</v>
      </c>
      <c r="E50" s="88">
        <f>E44/D44-1</f>
        <v>-7.8260869565217384E-2</v>
      </c>
      <c r="F50" s="88">
        <f>F44/E44-1</f>
        <v>7.547169811320753E-2</v>
      </c>
      <c r="G50" s="88">
        <f t="shared" ref="G50:Y50" si="23">G44/F44-1</f>
        <v>7.4561403508771829E-2</v>
      </c>
      <c r="H50" s="88">
        <f t="shared" si="23"/>
        <v>-3.6734693877551017E-2</v>
      </c>
      <c r="I50" s="88">
        <f t="shared" si="23"/>
        <v>0.16101694915254239</v>
      </c>
      <c r="J50" s="88">
        <f t="shared" si="23"/>
        <v>0.17518248175182483</v>
      </c>
      <c r="K50" s="88">
        <f t="shared" si="23"/>
        <v>0.16149068322981375</v>
      </c>
      <c r="L50" s="88">
        <f t="shared" si="23"/>
        <v>-8.0213903743315829E-3</v>
      </c>
      <c r="M50" s="88">
        <f t="shared" si="23"/>
        <v>0.22641509433962259</v>
      </c>
      <c r="N50" s="88">
        <f t="shared" si="23"/>
        <v>0.14945054945054936</v>
      </c>
      <c r="O50" s="88">
        <f t="shared" si="23"/>
        <v>-3.8240917782026762E-2</v>
      </c>
      <c r="P50" s="88">
        <f t="shared" si="23"/>
        <v>-0.26441351888667997</v>
      </c>
      <c r="Q50" s="88">
        <f t="shared" si="23"/>
        <v>0.19459459459459461</v>
      </c>
      <c r="R50" s="88">
        <f t="shared" si="23"/>
        <v>0.11538461538461542</v>
      </c>
      <c r="S50" s="88">
        <f t="shared" si="23"/>
        <v>-0.19066937119675453</v>
      </c>
      <c r="T50" s="88">
        <f t="shared" si="23"/>
        <v>0.65664160401002514</v>
      </c>
      <c r="U50" s="88">
        <f t="shared" si="23"/>
        <v>0.12254160363086242</v>
      </c>
      <c r="V50" s="88">
        <f t="shared" si="23"/>
        <v>-1.6172506738544423E-2</v>
      </c>
      <c r="W50" s="88">
        <f t="shared" si="23"/>
        <v>-0.86301369863013699</v>
      </c>
      <c r="X50" s="88">
        <f t="shared" si="23"/>
        <v>0.99</v>
      </c>
      <c r="Y50" s="88">
        <f t="shared" si="23"/>
        <v>3.4170854271356781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0.1849951463042574</v>
      </c>
      <c r="C52" s="65">
        <f t="shared" si="24"/>
        <v>0.20046821094135042</v>
      </c>
      <c r="D52" s="65">
        <f t="shared" si="24"/>
        <v>0.20943719520231976</v>
      </c>
      <c r="E52" s="65">
        <f t="shared" si="24"/>
        <v>0.18279301745635909</v>
      </c>
      <c r="F52" s="65">
        <f t="shared" si="24"/>
        <v>0.17261776726177672</v>
      </c>
      <c r="G52" s="65">
        <f t="shared" si="24"/>
        <v>0.16843526914914142</v>
      </c>
      <c r="H52" s="65">
        <f t="shared" si="24"/>
        <v>0.14404127547999662</v>
      </c>
      <c r="I52" s="65">
        <f t="shared" si="24"/>
        <v>0.14406716138220524</v>
      </c>
      <c r="J52" s="65">
        <f t="shared" si="24"/>
        <v>0.12871287128712872</v>
      </c>
      <c r="K52" s="65">
        <f t="shared" si="24"/>
        <v>0.14446851899056845</v>
      </c>
      <c r="L52" s="65">
        <f t="shared" si="24"/>
        <v>0.19645902704458701</v>
      </c>
      <c r="M52" s="65">
        <f t="shared" si="24"/>
        <v>0.19577924542625066</v>
      </c>
      <c r="N52" s="65">
        <f t="shared" si="24"/>
        <v>0.17202601665552247</v>
      </c>
      <c r="O52" s="65">
        <f t="shared" si="24"/>
        <v>0.16538667619217717</v>
      </c>
      <c r="P52" s="65">
        <f t="shared" si="24"/>
        <v>0.15616106569785043</v>
      </c>
      <c r="Q52" s="65">
        <f t="shared" si="24"/>
        <v>0.14190350965914839</v>
      </c>
      <c r="R52" s="65">
        <f t="shared" si="24"/>
        <v>0.15694330320460148</v>
      </c>
      <c r="S52" s="65">
        <f t="shared" si="24"/>
        <v>0.16751242479727962</v>
      </c>
      <c r="T52" s="65">
        <f t="shared" si="24"/>
        <v>0.17608774804296376</v>
      </c>
      <c r="U52" s="65">
        <f t="shared" si="24"/>
        <v>0.18284303641226085</v>
      </c>
      <c r="V52" s="65">
        <f t="shared" si="24"/>
        <v>0.2018637298801888</v>
      </c>
      <c r="W52" s="65">
        <f t="shared" ref="W52:X52" si="25">W35/W32</f>
        <v>3.5033869602032176E-2</v>
      </c>
      <c r="X52" s="65">
        <f t="shared" si="25"/>
        <v>5.4806437581557198E-2</v>
      </c>
      <c r="Y52" s="65">
        <f t="shared" ref="Y52" si="26">Y35/Y32</f>
        <v>0.13449280932705551</v>
      </c>
    </row>
    <row r="53" spans="1:25" x14ac:dyDescent="0.3">
      <c r="A53" s="75" t="s">
        <v>217</v>
      </c>
      <c r="B53" s="88">
        <f t="shared" ref="B53:V53" si="27">B35/B34</f>
        <v>0.63584366062917064</v>
      </c>
      <c r="C53" s="88">
        <f t="shared" si="27"/>
        <v>0.70280777537796979</v>
      </c>
      <c r="D53" s="88">
        <f t="shared" si="27"/>
        <v>0.69358358795285902</v>
      </c>
      <c r="E53" s="88">
        <f t="shared" si="27"/>
        <v>0.6709382151029748</v>
      </c>
      <c r="F53" s="88">
        <f t="shared" si="27"/>
        <v>0.64691656590084645</v>
      </c>
      <c r="G53" s="88">
        <f t="shared" si="27"/>
        <v>0.60772711451444483</v>
      </c>
      <c r="H53" s="88">
        <f t="shared" si="27"/>
        <v>0.56653359946773119</v>
      </c>
      <c r="I53" s="88">
        <f t="shared" si="27"/>
        <v>0.571853614995537</v>
      </c>
      <c r="J53" s="88">
        <f t="shared" si="27"/>
        <v>0.54591449532001013</v>
      </c>
      <c r="K53" s="88">
        <f t="shared" si="27"/>
        <v>0.5366950757575758</v>
      </c>
      <c r="L53" s="88">
        <f t="shared" si="27"/>
        <v>0.56479103432173705</v>
      </c>
      <c r="M53" s="88">
        <f t="shared" si="27"/>
        <v>0.58151071025930101</v>
      </c>
      <c r="N53" s="88">
        <f t="shared" si="27"/>
        <v>0.55479317780827286</v>
      </c>
      <c r="O53" s="88">
        <f t="shared" si="27"/>
        <v>0.57911194496560348</v>
      </c>
      <c r="P53" s="88">
        <f t="shared" si="27"/>
        <v>0.55001066325442527</v>
      </c>
      <c r="Q53" s="88">
        <f t="shared" si="27"/>
        <v>0.56030351437699677</v>
      </c>
      <c r="R53" s="88">
        <f t="shared" si="27"/>
        <v>0.60051090587541756</v>
      </c>
      <c r="S53" s="88">
        <f t="shared" si="27"/>
        <v>0.58516081871345027</v>
      </c>
      <c r="T53" s="88">
        <f t="shared" si="27"/>
        <v>0.63157035586026766</v>
      </c>
      <c r="U53" s="88">
        <f t="shared" si="27"/>
        <v>0.64154756748953368</v>
      </c>
      <c r="V53" s="88">
        <f t="shared" si="27"/>
        <v>0.63205759757483893</v>
      </c>
      <c r="W53" s="88">
        <f t="shared" ref="W53:X53" si="28">W35/W34</f>
        <v>0.18785471055618616</v>
      </c>
      <c r="X53" s="88">
        <f t="shared" si="28"/>
        <v>0.29052340327415266</v>
      </c>
      <c r="Y53" s="88">
        <f t="shared" ref="Y53" si="29">Y35/Y34</f>
        <v>0.52857502517623367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9.0704647676161917E-2</v>
      </c>
      <c r="C55" s="88">
        <f t="shared" ref="C55:V55" si="30">C42/C35</f>
        <v>8.2360172095881992E-2</v>
      </c>
      <c r="D55" s="88">
        <f t="shared" si="30"/>
        <v>8.9993706733794837E-2</v>
      </c>
      <c r="E55" s="88">
        <f t="shared" si="30"/>
        <v>0.10709413369713507</v>
      </c>
      <c r="F55" s="88">
        <f t="shared" si="30"/>
        <v>0.1102803738317757</v>
      </c>
      <c r="G55" s="88">
        <f t="shared" si="30"/>
        <v>0.1134020618556701</v>
      </c>
      <c r="H55" s="88">
        <f t="shared" si="30"/>
        <v>0.12977099236641221</v>
      </c>
      <c r="I55" s="88">
        <f t="shared" si="30"/>
        <v>0.13111342351716962</v>
      </c>
      <c r="J55" s="88">
        <f t="shared" si="30"/>
        <v>0.13392029657089899</v>
      </c>
      <c r="K55" s="88">
        <f t="shared" si="30"/>
        <v>0.14071460079400089</v>
      </c>
      <c r="L55" s="88">
        <f t="shared" si="30"/>
        <v>0.14592806945018602</v>
      </c>
      <c r="M55" s="88">
        <f t="shared" si="30"/>
        <v>0.15044590926715781</v>
      </c>
      <c r="N55" s="88">
        <f t="shared" si="30"/>
        <v>0.14946996466431095</v>
      </c>
      <c r="O55" s="88">
        <f t="shared" si="30"/>
        <v>0.16090712742980562</v>
      </c>
      <c r="P55" s="88">
        <f t="shared" si="30"/>
        <v>0.18185343156262118</v>
      </c>
      <c r="Q55" s="88">
        <f t="shared" si="30"/>
        <v>0.17854597291518176</v>
      </c>
      <c r="R55" s="88">
        <f t="shared" si="30"/>
        <v>0.17637434554973822</v>
      </c>
      <c r="S55" s="88">
        <f t="shared" si="30"/>
        <v>0.17988757026858213</v>
      </c>
      <c r="T55" s="88">
        <f t="shared" si="30"/>
        <v>0.15766347893512536</v>
      </c>
      <c r="U55" s="88">
        <f t="shared" si="30"/>
        <v>0.15076507650765075</v>
      </c>
      <c r="V55" s="88">
        <f t="shared" si="30"/>
        <v>0.15107913669064749</v>
      </c>
      <c r="W55" s="88">
        <f t="shared" ref="W55:X55" si="31">W42/W35</f>
        <v>0.20090634441087613</v>
      </c>
      <c r="X55" s="88">
        <f t="shared" si="31"/>
        <v>5.5555555555555552E-2</v>
      </c>
      <c r="Y55" s="88">
        <f t="shared" ref="Y55" si="32">Y42/Y35</f>
        <v>1.6908787806620623E-2</v>
      </c>
    </row>
    <row r="56" spans="1:25" x14ac:dyDescent="0.3">
      <c r="A56" s="75" t="s">
        <v>219</v>
      </c>
      <c r="B56" s="65">
        <f>B37/B35</f>
        <v>0.18290854572713644</v>
      </c>
      <c r="C56" s="65">
        <f t="shared" ref="C56:V56" si="33">C37/C35</f>
        <v>0.18500307314074985</v>
      </c>
      <c r="D56" s="65">
        <f t="shared" si="33"/>
        <v>0.18691000629326621</v>
      </c>
      <c r="E56" s="65">
        <f t="shared" si="33"/>
        <v>0.17667121418826739</v>
      </c>
      <c r="F56" s="65">
        <f t="shared" si="33"/>
        <v>0.17694704049844237</v>
      </c>
      <c r="G56" s="65">
        <f t="shared" si="33"/>
        <v>0.16666666666666666</v>
      </c>
      <c r="H56" s="65">
        <f t="shared" si="33"/>
        <v>0.15384615384615385</v>
      </c>
      <c r="I56" s="65">
        <f t="shared" si="33"/>
        <v>0.15244536940686784</v>
      </c>
      <c r="J56" s="65">
        <f t="shared" si="33"/>
        <v>0.13948100092678406</v>
      </c>
      <c r="K56" s="65">
        <f t="shared" si="33"/>
        <v>0.13718570798411997</v>
      </c>
      <c r="L56" s="65">
        <f t="shared" si="33"/>
        <v>0.13145928069450186</v>
      </c>
      <c r="M56" s="65">
        <f t="shared" si="33"/>
        <v>0.12058937572702598</v>
      </c>
      <c r="N56" s="65">
        <f t="shared" si="33"/>
        <v>0.11236749116607773</v>
      </c>
      <c r="O56" s="65">
        <f t="shared" si="33"/>
        <v>0.11843052555795536</v>
      </c>
      <c r="P56" s="65">
        <f t="shared" si="33"/>
        <v>0.11438542070569989</v>
      </c>
      <c r="Q56" s="65">
        <f t="shared" si="33"/>
        <v>0.11261582323592302</v>
      </c>
      <c r="R56" s="65">
        <f t="shared" si="33"/>
        <v>0.10634816753926701</v>
      </c>
      <c r="S56" s="65">
        <f t="shared" si="33"/>
        <v>0.10680824484697064</v>
      </c>
      <c r="T56" s="65">
        <f t="shared" si="33"/>
        <v>9.4598087361075209E-2</v>
      </c>
      <c r="U56" s="65">
        <f t="shared" si="33"/>
        <v>9.045904590459046E-2</v>
      </c>
      <c r="V56" s="65">
        <f t="shared" si="33"/>
        <v>7.7537969624300554E-2</v>
      </c>
      <c r="W56" s="65">
        <f t="shared" ref="W56:X56" si="34">W37/W35</f>
        <v>9.5166163141993956E-2</v>
      </c>
      <c r="X56" s="65">
        <f t="shared" si="34"/>
        <v>0.10476190476190476</v>
      </c>
      <c r="Y56" s="65">
        <f t="shared" ref="Y56" si="35">Y37/Y35</f>
        <v>8.5972850678733032E-2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-273</v>
      </c>
      <c r="C59" s="42">
        <f t="shared" si="36"/>
        <v>-565</v>
      </c>
      <c r="D59" s="42">
        <f t="shared" si="36"/>
        <v>-709</v>
      </c>
      <c r="E59" s="42">
        <f t="shared" si="36"/>
        <v>-605</v>
      </c>
      <c r="F59" s="42">
        <f t="shared" si="36"/>
        <v>-667</v>
      </c>
      <c r="G59" s="42">
        <f t="shared" si="36"/>
        <v>-629</v>
      </c>
      <c r="H59" s="42">
        <f t="shared" si="36"/>
        <v>-455</v>
      </c>
      <c r="I59" s="42">
        <f t="shared" si="36"/>
        <v>-502</v>
      </c>
      <c r="J59" s="42">
        <f t="shared" si="36"/>
        <v>-349</v>
      </c>
      <c r="K59" s="42">
        <f t="shared" si="36"/>
        <v>185</v>
      </c>
      <c r="L59" s="42">
        <f t="shared" si="36"/>
        <v>-224</v>
      </c>
      <c r="M59" s="42">
        <f t="shared" si="36"/>
        <v>-100</v>
      </c>
      <c r="N59" s="42">
        <f t="shared" si="36"/>
        <v>-65</v>
      </c>
      <c r="O59" s="42">
        <f t="shared" si="36"/>
        <v>-301</v>
      </c>
      <c r="P59" s="42">
        <f t="shared" si="36"/>
        <v>-27</v>
      </c>
      <c r="Q59" s="42">
        <f t="shared" si="36"/>
        <v>-33</v>
      </c>
      <c r="R59" s="42">
        <f t="shared" si="36"/>
        <v>-233</v>
      </c>
      <c r="S59" s="42">
        <f t="shared" si="36"/>
        <v>-335</v>
      </c>
      <c r="T59" s="42">
        <f t="shared" si="36"/>
        <v>-991</v>
      </c>
      <c r="U59" s="42">
        <f t="shared" si="36"/>
        <v>-1286</v>
      </c>
      <c r="V59" s="42">
        <f t="shared" si="36"/>
        <v>-1713</v>
      </c>
      <c r="W59" s="42">
        <f t="shared" ref="W59:X59" si="37">W8-W35</f>
        <v>115</v>
      </c>
      <c r="X59" s="42">
        <f t="shared" si="37"/>
        <v>-398</v>
      </c>
      <c r="Y59" s="42">
        <f t="shared" ref="Y59" si="38">Y8-Y35</f>
        <v>-1232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-1.0695970695970696</v>
      </c>
      <c r="D61" s="87">
        <f t="shared" si="39"/>
        <v>-0.25486725663716814</v>
      </c>
      <c r="E61" s="87">
        <f t="shared" si="39"/>
        <v>0.1466854724964739</v>
      </c>
      <c r="F61" s="87">
        <f t="shared" si="39"/>
        <v>-0.10247933884297521</v>
      </c>
      <c r="G61" s="87">
        <f t="shared" si="39"/>
        <v>5.6971514242878558E-2</v>
      </c>
      <c r="H61" s="87">
        <f t="shared" si="39"/>
        <v>0.27662957074721778</v>
      </c>
      <c r="I61" s="87">
        <f t="shared" si="39"/>
        <v>-0.10329670329670329</v>
      </c>
      <c r="J61" s="87">
        <f t="shared" si="39"/>
        <v>0.30478087649402391</v>
      </c>
      <c r="K61" s="87">
        <f t="shared" si="39"/>
        <v>1.5300859598853869</v>
      </c>
      <c r="L61" s="87">
        <f t="shared" si="39"/>
        <v>-2.2108108108108109</v>
      </c>
      <c r="M61" s="87">
        <f t="shared" si="39"/>
        <v>0.5535714285714286</v>
      </c>
      <c r="N61" s="87">
        <f t="shared" si="39"/>
        <v>0.35</v>
      </c>
      <c r="O61" s="87">
        <f t="shared" si="39"/>
        <v>-3.6307692307692307</v>
      </c>
      <c r="P61" s="87">
        <f t="shared" si="39"/>
        <v>0.9102990033222591</v>
      </c>
      <c r="Q61" s="87">
        <f t="shared" si="39"/>
        <v>-0.22222222222222221</v>
      </c>
      <c r="R61" s="87">
        <f t="shared" si="39"/>
        <v>-6.0606060606060606</v>
      </c>
      <c r="S61" s="87">
        <f t="shared" si="39"/>
        <v>-0.43776824034334766</v>
      </c>
      <c r="T61" s="87">
        <f t="shared" si="39"/>
        <v>-1.9582089552238806</v>
      </c>
      <c r="U61" s="87">
        <f t="shared" si="39"/>
        <v>-0.29767911200807268</v>
      </c>
      <c r="V61" s="87">
        <f t="shared" si="39"/>
        <v>-0.33203732503888023</v>
      </c>
      <c r="W61" s="87">
        <f t="shared" si="39"/>
        <v>1.0671336835960303</v>
      </c>
      <c r="X61" s="87">
        <f t="shared" si="39"/>
        <v>-4.4608695652173909</v>
      </c>
      <c r="Y61" s="87">
        <f t="shared" si="39"/>
        <v>-2.0954773869346734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78" priority="19" stopIfTrue="1" operator="lessThan">
      <formula>0</formula>
    </cfRule>
  </conditionalFormatting>
  <conditionalFormatting sqref="B50:B52 C52:Y52">
    <cfRule type="cellIs" dxfId="77" priority="18" stopIfTrue="1" operator="lessThan">
      <formula>0</formula>
    </cfRule>
  </conditionalFormatting>
  <conditionalFormatting sqref="B19:Y29 Z34:HI35 Z51:HI53">
    <cfRule type="cellIs" dxfId="76" priority="21" stopIfTrue="1" operator="lessThan">
      <formula>0</formula>
    </cfRule>
  </conditionalFormatting>
  <conditionalFormatting sqref="B48:Y56 A57:U57 B59:Y59">
    <cfRule type="cellIs" dxfId="75" priority="4" stopIfTrue="1" operator="lessThan">
      <formula>0</formula>
    </cfRule>
  </conditionalFormatting>
  <conditionalFormatting sqref="B61:Y61">
    <cfRule type="cellIs" dxfId="74" priority="3" stopIfTrue="1" operator="lessThan">
      <formula>0</formula>
    </cfRule>
  </conditionalFormatting>
  <conditionalFormatting sqref="C19:Y23">
    <cfRule type="cellIs" dxfId="73" priority="2" operator="lessThan">
      <formula>0</formula>
    </cfRule>
  </conditionalFormatting>
  <conditionalFormatting sqref="C46:Y50">
    <cfRule type="cellIs" dxfId="72" priority="1" operator="lessThan">
      <formula>0</formula>
    </cfRule>
  </conditionalFormatting>
  <conditionalFormatting sqref="M34:P34">
    <cfRule type="cellIs" dxfId="71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40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66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6572</v>
      </c>
      <c r="C5" s="42">
        <v>7808</v>
      </c>
      <c r="D5" s="42">
        <v>6519</v>
      </c>
      <c r="E5" s="42">
        <v>6391</v>
      </c>
      <c r="F5" s="42">
        <v>6731</v>
      </c>
      <c r="G5" s="42">
        <v>6831</v>
      </c>
      <c r="H5" s="42">
        <v>8221</v>
      </c>
      <c r="I5" s="42">
        <v>8434</v>
      </c>
      <c r="J5" s="42">
        <v>9590</v>
      </c>
      <c r="K5" s="42">
        <v>10722</v>
      </c>
      <c r="L5" s="42">
        <v>10165</v>
      </c>
      <c r="M5" s="42">
        <v>10536</v>
      </c>
      <c r="N5" s="42">
        <v>11026</v>
      </c>
      <c r="O5" s="42">
        <v>11239</v>
      </c>
      <c r="P5" s="42">
        <v>10714</v>
      </c>
      <c r="Q5" s="42">
        <v>11317</v>
      </c>
      <c r="R5" s="42">
        <v>10402</v>
      </c>
      <c r="S5" s="42">
        <v>10251</v>
      </c>
      <c r="T5" s="42">
        <v>10160</v>
      </c>
      <c r="U5" s="42">
        <v>11388</v>
      </c>
      <c r="V5" s="42">
        <v>11125</v>
      </c>
      <c r="W5" s="42">
        <v>9897</v>
      </c>
      <c r="X5" s="42">
        <v>12120</v>
      </c>
      <c r="Y5" s="42">
        <v>15351</v>
      </c>
    </row>
    <row r="6" spans="1:25" x14ac:dyDescent="0.3">
      <c r="A6" s="67" t="s">
        <v>113</v>
      </c>
      <c r="B6" s="42">
        <v>4260</v>
      </c>
      <c r="C6" s="42">
        <v>4537</v>
      </c>
      <c r="D6" s="42">
        <v>3545</v>
      </c>
      <c r="E6" s="42">
        <v>3229</v>
      </c>
      <c r="F6" s="68">
        <v>3312</v>
      </c>
      <c r="G6" s="68">
        <v>3317</v>
      </c>
      <c r="H6" s="68">
        <v>3821</v>
      </c>
      <c r="I6" s="68">
        <v>4300</v>
      </c>
      <c r="J6" s="68">
        <v>4636</v>
      </c>
      <c r="K6" s="68">
        <v>5319</v>
      </c>
      <c r="L6" s="68">
        <v>4742</v>
      </c>
      <c r="M6" s="68">
        <v>4908</v>
      </c>
      <c r="N6" s="68">
        <v>5498</v>
      </c>
      <c r="O6" s="68">
        <v>5499</v>
      </c>
      <c r="P6" s="68">
        <v>4543</v>
      </c>
      <c r="Q6" s="68">
        <v>4545</v>
      </c>
      <c r="R6" s="42">
        <v>4088</v>
      </c>
      <c r="S6" s="42">
        <v>3939</v>
      </c>
      <c r="T6" s="42">
        <v>3917</v>
      </c>
      <c r="U6" s="42">
        <v>4684</v>
      </c>
      <c r="V6" s="42">
        <v>4579</v>
      </c>
      <c r="W6" s="42">
        <v>4842</v>
      </c>
      <c r="X6" s="42">
        <v>5383</v>
      </c>
      <c r="Y6" s="42">
        <v>8154</v>
      </c>
    </row>
    <row r="7" spans="1:25" x14ac:dyDescent="0.3">
      <c r="A7" s="67" t="s">
        <v>114</v>
      </c>
      <c r="B7" s="42">
        <v>2312</v>
      </c>
      <c r="C7" s="42">
        <v>3272</v>
      </c>
      <c r="D7" s="42">
        <v>2974</v>
      </c>
      <c r="E7" s="42">
        <v>3162</v>
      </c>
      <c r="F7" s="68">
        <v>3419</v>
      </c>
      <c r="G7" s="68">
        <v>3515</v>
      </c>
      <c r="H7" s="68">
        <v>4400</v>
      </c>
      <c r="I7" s="68">
        <v>4135</v>
      </c>
      <c r="J7" s="68">
        <v>4954</v>
      </c>
      <c r="K7" s="68">
        <v>5403</v>
      </c>
      <c r="L7" s="68">
        <v>5422</v>
      </c>
      <c r="M7" s="68">
        <v>5629</v>
      </c>
      <c r="N7" s="68">
        <v>5528</v>
      </c>
      <c r="O7" s="68">
        <v>5740</v>
      </c>
      <c r="P7" s="68">
        <v>6171</v>
      </c>
      <c r="Q7" s="42">
        <v>6772</v>
      </c>
      <c r="R7" s="42">
        <v>6314</v>
      </c>
      <c r="S7" s="42">
        <v>6313</v>
      </c>
      <c r="T7" s="42">
        <v>6243</v>
      </c>
      <c r="U7" s="42">
        <v>6705</v>
      </c>
      <c r="V7" s="42">
        <v>6547</v>
      </c>
      <c r="W7" s="42">
        <v>5055</v>
      </c>
      <c r="X7" s="42">
        <v>6738</v>
      </c>
      <c r="Y7" s="42">
        <v>7197</v>
      </c>
    </row>
    <row r="8" spans="1:25" x14ac:dyDescent="0.3">
      <c r="A8" s="69" t="s">
        <v>1</v>
      </c>
      <c r="B8" s="3">
        <f>B9+B17</f>
        <v>985</v>
      </c>
      <c r="C8" s="3">
        <f t="shared" ref="C8:V8" si="0">C9+C17</f>
        <v>922</v>
      </c>
      <c r="D8" s="3">
        <f t="shared" si="0"/>
        <v>667</v>
      </c>
      <c r="E8" s="3">
        <f t="shared" si="0"/>
        <v>594</v>
      </c>
      <c r="F8" s="3">
        <f t="shared" si="0"/>
        <v>594</v>
      </c>
      <c r="G8" s="3">
        <f t="shared" si="0"/>
        <v>707</v>
      </c>
      <c r="H8" s="3">
        <f t="shared" si="0"/>
        <v>820</v>
      </c>
      <c r="I8" s="3">
        <f t="shared" si="0"/>
        <v>855</v>
      </c>
      <c r="J8" s="3">
        <f t="shared" si="0"/>
        <v>1027</v>
      </c>
      <c r="K8" s="3">
        <f t="shared" si="0"/>
        <v>1361</v>
      </c>
      <c r="L8" s="3">
        <f t="shared" si="0"/>
        <v>1138</v>
      </c>
      <c r="M8" s="3">
        <f t="shared" si="0"/>
        <v>1322</v>
      </c>
      <c r="N8" s="3">
        <f t="shared" si="0"/>
        <v>1606</v>
      </c>
      <c r="O8" s="3">
        <f t="shared" si="0"/>
        <v>1760</v>
      </c>
      <c r="P8" s="3">
        <f t="shared" si="0"/>
        <v>1954</v>
      </c>
      <c r="Q8" s="3">
        <f t="shared" si="0"/>
        <v>2168</v>
      </c>
      <c r="R8" s="3">
        <f t="shared" si="0"/>
        <v>2189</v>
      </c>
      <c r="S8" s="3">
        <f t="shared" si="0"/>
        <v>2031</v>
      </c>
      <c r="T8" s="3">
        <f t="shared" si="0"/>
        <v>1859</v>
      </c>
      <c r="U8" s="3">
        <f t="shared" si="0"/>
        <v>1723</v>
      </c>
      <c r="V8" s="3">
        <f t="shared" si="0"/>
        <v>1479</v>
      </c>
      <c r="W8" s="3">
        <f t="shared" ref="W8:X8" si="1">W9+W17</f>
        <v>318</v>
      </c>
      <c r="X8" s="3">
        <f t="shared" si="1"/>
        <v>233</v>
      </c>
      <c r="Y8" s="3">
        <f t="shared" ref="Y8" si="2">Y9+Y17</f>
        <v>895</v>
      </c>
    </row>
    <row r="9" spans="1:25" x14ac:dyDescent="0.3">
      <c r="A9" s="70" t="s">
        <v>107</v>
      </c>
      <c r="B9" s="42">
        <v>909</v>
      </c>
      <c r="C9" s="42">
        <v>846</v>
      </c>
      <c r="D9" s="42">
        <v>605</v>
      </c>
      <c r="E9" s="42">
        <v>533</v>
      </c>
      <c r="F9" s="68">
        <v>531</v>
      </c>
      <c r="G9" s="68">
        <v>633</v>
      </c>
      <c r="H9" s="68">
        <v>710</v>
      </c>
      <c r="I9" s="68">
        <v>715</v>
      </c>
      <c r="J9" s="68">
        <v>863</v>
      </c>
      <c r="K9" s="68">
        <v>1093</v>
      </c>
      <c r="L9" s="68">
        <v>931</v>
      </c>
      <c r="M9" s="68">
        <v>1098</v>
      </c>
      <c r="N9" s="68">
        <v>1341</v>
      </c>
      <c r="O9" s="68">
        <v>1460</v>
      </c>
      <c r="P9" s="68">
        <v>1646</v>
      </c>
      <c r="Q9" s="68">
        <v>1829</v>
      </c>
      <c r="R9" s="42">
        <v>1926</v>
      </c>
      <c r="S9" s="42">
        <v>1817</v>
      </c>
      <c r="T9" s="42">
        <v>1628</v>
      </c>
      <c r="U9" s="42">
        <v>1480</v>
      </c>
      <c r="V9" s="42">
        <v>1279</v>
      </c>
      <c r="W9" s="42">
        <v>275</v>
      </c>
      <c r="X9" s="42">
        <v>200</v>
      </c>
      <c r="Y9" s="42">
        <v>755</v>
      </c>
    </row>
    <row r="10" spans="1:25" x14ac:dyDescent="0.3">
      <c r="A10" s="71" t="s">
        <v>201</v>
      </c>
      <c r="B10" s="42">
        <v>319</v>
      </c>
      <c r="C10" s="42">
        <v>294</v>
      </c>
      <c r="D10" s="42">
        <v>204</v>
      </c>
      <c r="E10" s="42">
        <v>177</v>
      </c>
      <c r="F10" s="68">
        <v>178</v>
      </c>
      <c r="G10" s="68">
        <v>214</v>
      </c>
      <c r="H10" s="68">
        <v>218</v>
      </c>
      <c r="I10" s="68">
        <v>206</v>
      </c>
      <c r="J10" s="68">
        <v>235</v>
      </c>
      <c r="K10" s="68">
        <v>275</v>
      </c>
      <c r="L10" s="68">
        <v>213</v>
      </c>
      <c r="M10" s="68">
        <v>256</v>
      </c>
      <c r="N10" s="68">
        <v>315</v>
      </c>
      <c r="O10" s="68">
        <v>317</v>
      </c>
      <c r="P10" s="68">
        <v>329</v>
      </c>
      <c r="Q10" s="68">
        <v>323</v>
      </c>
      <c r="R10" s="42">
        <v>292</v>
      </c>
      <c r="S10" s="42">
        <v>225</v>
      </c>
      <c r="T10" s="42">
        <v>197</v>
      </c>
      <c r="U10" s="42">
        <v>192</v>
      </c>
      <c r="V10" s="42">
        <v>173</v>
      </c>
      <c r="W10" s="42">
        <v>33</v>
      </c>
      <c r="X10" s="42">
        <v>26</v>
      </c>
      <c r="Y10" s="42">
        <v>126</v>
      </c>
    </row>
    <row r="11" spans="1:25" x14ac:dyDescent="0.3">
      <c r="A11" s="72" t="s">
        <v>202</v>
      </c>
      <c r="B11" s="42">
        <v>12</v>
      </c>
      <c r="C11" s="42">
        <v>14</v>
      </c>
      <c r="D11" s="42">
        <v>13</v>
      </c>
      <c r="E11" s="42">
        <v>11</v>
      </c>
      <c r="F11" s="68">
        <v>10</v>
      </c>
      <c r="G11" s="68">
        <v>12</v>
      </c>
      <c r="H11" s="68">
        <v>12</v>
      </c>
      <c r="I11" s="68">
        <v>13</v>
      </c>
      <c r="J11" s="68">
        <v>14</v>
      </c>
      <c r="K11" s="68">
        <v>14</v>
      </c>
      <c r="L11" s="68">
        <v>9</v>
      </c>
      <c r="M11" s="68">
        <v>8</v>
      </c>
      <c r="N11" s="68">
        <v>10</v>
      </c>
      <c r="O11" s="68">
        <v>16</v>
      </c>
      <c r="P11" s="68">
        <v>21</v>
      </c>
      <c r="Q11" s="68">
        <v>15</v>
      </c>
      <c r="R11" s="42">
        <v>15</v>
      </c>
      <c r="S11" s="42">
        <v>15</v>
      </c>
      <c r="T11" s="42">
        <v>14</v>
      </c>
      <c r="U11" s="42">
        <v>13</v>
      </c>
      <c r="V11" s="42">
        <v>16</v>
      </c>
      <c r="W11" s="42">
        <v>5</v>
      </c>
      <c r="X11" s="42">
        <v>6</v>
      </c>
      <c r="Y11" s="42">
        <v>13</v>
      </c>
    </row>
    <row r="12" spans="1:25" x14ac:dyDescent="0.3">
      <c r="A12" s="72" t="s">
        <v>203</v>
      </c>
      <c r="B12" s="42">
        <v>307</v>
      </c>
      <c r="C12" s="42">
        <v>280</v>
      </c>
      <c r="D12" s="42">
        <v>191</v>
      </c>
      <c r="E12" s="42">
        <v>167</v>
      </c>
      <c r="F12" s="68">
        <v>168</v>
      </c>
      <c r="G12" s="68">
        <v>202</v>
      </c>
      <c r="H12" s="68">
        <v>206</v>
      </c>
      <c r="I12" s="68">
        <v>193</v>
      </c>
      <c r="J12" s="68">
        <v>222</v>
      </c>
      <c r="K12" s="68">
        <v>261</v>
      </c>
      <c r="L12" s="68">
        <v>203</v>
      </c>
      <c r="M12" s="68">
        <v>248</v>
      </c>
      <c r="N12" s="68">
        <v>305</v>
      </c>
      <c r="O12" s="68">
        <v>301</v>
      </c>
      <c r="P12" s="68">
        <v>308</v>
      </c>
      <c r="Q12" s="68">
        <v>309</v>
      </c>
      <c r="R12" s="42">
        <v>277</v>
      </c>
      <c r="S12" s="42">
        <v>210</v>
      </c>
      <c r="T12" s="42">
        <v>183</v>
      </c>
      <c r="U12" s="42">
        <v>179</v>
      </c>
      <c r="V12" s="42">
        <v>157</v>
      </c>
      <c r="W12" s="42">
        <v>29</v>
      </c>
      <c r="X12" s="42">
        <v>20</v>
      </c>
      <c r="Y12" s="42">
        <v>114</v>
      </c>
    </row>
    <row r="13" spans="1:25" x14ac:dyDescent="0.3">
      <c r="A13" s="71" t="s">
        <v>204</v>
      </c>
      <c r="B13" s="42">
        <v>590</v>
      </c>
      <c r="C13" s="42">
        <v>552</v>
      </c>
      <c r="D13" s="42">
        <v>401</v>
      </c>
      <c r="E13" s="42">
        <v>356</v>
      </c>
      <c r="F13" s="68">
        <v>352</v>
      </c>
      <c r="G13" s="68">
        <v>419</v>
      </c>
      <c r="H13" s="68">
        <v>491</v>
      </c>
      <c r="I13" s="68">
        <v>509</v>
      </c>
      <c r="J13" s="68">
        <v>628</v>
      </c>
      <c r="K13" s="68">
        <v>819</v>
      </c>
      <c r="L13" s="68">
        <v>718</v>
      </c>
      <c r="M13" s="68">
        <v>842</v>
      </c>
      <c r="N13" s="68">
        <v>1026</v>
      </c>
      <c r="O13" s="68">
        <v>1143</v>
      </c>
      <c r="P13" s="68">
        <v>1317</v>
      </c>
      <c r="Q13" s="68">
        <v>1505</v>
      </c>
      <c r="R13" s="42">
        <v>1633</v>
      </c>
      <c r="S13" s="42">
        <v>1592</v>
      </c>
      <c r="T13" s="42">
        <v>1430</v>
      </c>
      <c r="U13" s="42">
        <v>1287</v>
      </c>
      <c r="V13" s="42">
        <v>1106</v>
      </c>
      <c r="W13" s="42">
        <v>242</v>
      </c>
      <c r="X13" s="42">
        <v>174</v>
      </c>
      <c r="Y13" s="42">
        <v>629</v>
      </c>
    </row>
    <row r="14" spans="1:25" x14ac:dyDescent="0.3">
      <c r="A14" s="72" t="s">
        <v>205</v>
      </c>
      <c r="B14" s="42">
        <v>3</v>
      </c>
      <c r="C14" s="42">
        <v>3</v>
      </c>
      <c r="D14" s="42">
        <v>3</v>
      </c>
      <c r="E14" s="42">
        <v>3</v>
      </c>
      <c r="F14" s="68">
        <v>3</v>
      </c>
      <c r="G14" s="68">
        <v>3</v>
      </c>
      <c r="H14" s="68">
        <v>3</v>
      </c>
      <c r="I14" s="68">
        <v>3</v>
      </c>
      <c r="J14" s="68">
        <v>3</v>
      </c>
      <c r="K14" s="68">
        <v>3</v>
      </c>
      <c r="L14" s="68">
        <v>3</v>
      </c>
      <c r="M14" s="68">
        <v>3</v>
      </c>
      <c r="N14" s="68">
        <v>3</v>
      </c>
      <c r="O14" s="68">
        <v>3</v>
      </c>
      <c r="P14" s="68">
        <v>3</v>
      </c>
      <c r="Q14" s="68">
        <v>4</v>
      </c>
      <c r="R14" s="42">
        <v>5</v>
      </c>
      <c r="S14" s="42">
        <v>4</v>
      </c>
      <c r="T14" s="42">
        <v>4</v>
      </c>
      <c r="U14" s="42">
        <v>4</v>
      </c>
      <c r="V14" s="42">
        <v>4</v>
      </c>
      <c r="W14" s="42">
        <v>1</v>
      </c>
      <c r="X14" s="42" t="s">
        <v>18</v>
      </c>
      <c r="Y14" s="42">
        <v>1</v>
      </c>
    </row>
    <row r="15" spans="1:25" x14ac:dyDescent="0.3">
      <c r="A15" s="72" t="s">
        <v>206</v>
      </c>
      <c r="B15" s="42">
        <v>88</v>
      </c>
      <c r="C15" s="42">
        <v>91</v>
      </c>
      <c r="D15" s="42">
        <v>86</v>
      </c>
      <c r="E15" s="42">
        <v>80</v>
      </c>
      <c r="F15" s="68">
        <v>73</v>
      </c>
      <c r="G15" s="68">
        <v>71</v>
      </c>
      <c r="H15" s="68">
        <v>74</v>
      </c>
      <c r="I15" s="68">
        <v>76</v>
      </c>
      <c r="J15" s="68">
        <v>79</v>
      </c>
      <c r="K15" s="68">
        <v>85</v>
      </c>
      <c r="L15" s="68">
        <v>90</v>
      </c>
      <c r="M15" s="68">
        <v>96</v>
      </c>
      <c r="N15" s="68">
        <v>109</v>
      </c>
      <c r="O15" s="68">
        <v>122</v>
      </c>
      <c r="P15" s="68">
        <v>135</v>
      </c>
      <c r="Q15" s="68">
        <v>146</v>
      </c>
      <c r="R15" s="42">
        <v>151</v>
      </c>
      <c r="S15" s="42">
        <v>152</v>
      </c>
      <c r="T15" s="42">
        <v>147</v>
      </c>
      <c r="U15" s="42">
        <v>139</v>
      </c>
      <c r="V15" s="42">
        <v>134</v>
      </c>
      <c r="W15" s="42">
        <v>101</v>
      </c>
      <c r="X15" s="42">
        <v>85</v>
      </c>
      <c r="Y15" s="42">
        <v>97</v>
      </c>
    </row>
    <row r="16" spans="1:25" x14ac:dyDescent="0.3">
      <c r="A16" s="72" t="s">
        <v>207</v>
      </c>
      <c r="B16" s="42">
        <v>500</v>
      </c>
      <c r="C16" s="42">
        <v>458</v>
      </c>
      <c r="D16" s="42">
        <v>313</v>
      </c>
      <c r="E16" s="42">
        <v>274</v>
      </c>
      <c r="F16" s="68">
        <v>276</v>
      </c>
      <c r="G16" s="68">
        <v>345</v>
      </c>
      <c r="H16" s="68">
        <v>414</v>
      </c>
      <c r="I16" s="68">
        <v>430</v>
      </c>
      <c r="J16" s="68">
        <v>546</v>
      </c>
      <c r="K16" s="68">
        <v>730</v>
      </c>
      <c r="L16" s="68">
        <v>625</v>
      </c>
      <c r="M16" s="68">
        <v>743</v>
      </c>
      <c r="N16" s="68">
        <v>914</v>
      </c>
      <c r="O16" s="68">
        <v>1018</v>
      </c>
      <c r="P16" s="68">
        <v>1179</v>
      </c>
      <c r="Q16" s="68">
        <v>1356</v>
      </c>
      <c r="R16" s="42">
        <v>1477</v>
      </c>
      <c r="S16" s="42">
        <v>1435</v>
      </c>
      <c r="T16" s="42">
        <v>1280</v>
      </c>
      <c r="U16" s="42">
        <v>1144</v>
      </c>
      <c r="V16" s="42">
        <v>969</v>
      </c>
      <c r="W16" s="42">
        <v>140</v>
      </c>
      <c r="X16" s="42">
        <v>88</v>
      </c>
      <c r="Y16" s="42">
        <v>531</v>
      </c>
    </row>
    <row r="17" spans="1:25" x14ac:dyDescent="0.3">
      <c r="A17" s="70" t="s">
        <v>108</v>
      </c>
      <c r="B17" s="42">
        <v>76</v>
      </c>
      <c r="C17" s="42">
        <v>76</v>
      </c>
      <c r="D17" s="42">
        <v>62</v>
      </c>
      <c r="E17" s="42">
        <v>61</v>
      </c>
      <c r="F17" s="68">
        <v>63</v>
      </c>
      <c r="G17" s="68">
        <v>74</v>
      </c>
      <c r="H17" s="68">
        <v>110</v>
      </c>
      <c r="I17" s="68">
        <v>140</v>
      </c>
      <c r="J17" s="68">
        <v>164</v>
      </c>
      <c r="K17" s="68">
        <v>268</v>
      </c>
      <c r="L17" s="68">
        <v>207</v>
      </c>
      <c r="M17" s="68">
        <v>224</v>
      </c>
      <c r="N17" s="68">
        <v>265</v>
      </c>
      <c r="O17" s="68">
        <v>300</v>
      </c>
      <c r="P17" s="68">
        <v>308</v>
      </c>
      <c r="Q17" s="68">
        <v>339</v>
      </c>
      <c r="R17" s="42">
        <v>263</v>
      </c>
      <c r="S17" s="42">
        <v>214</v>
      </c>
      <c r="T17" s="42">
        <v>231</v>
      </c>
      <c r="U17" s="42">
        <v>243</v>
      </c>
      <c r="V17" s="42">
        <v>200</v>
      </c>
      <c r="W17" s="42">
        <v>43</v>
      </c>
      <c r="X17" s="42">
        <v>33</v>
      </c>
      <c r="Y17" s="42">
        <v>140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-6.395939086294411E-2</v>
      </c>
      <c r="D19" s="89">
        <f t="shared" si="3"/>
        <v>-0.27657266811279824</v>
      </c>
      <c r="E19" s="89">
        <f t="shared" si="3"/>
        <v>-0.10944527736131937</v>
      </c>
      <c r="F19" s="89">
        <f t="shared" si="3"/>
        <v>0</v>
      </c>
      <c r="G19" s="89">
        <f t="shared" si="3"/>
        <v>0.19023569023569031</v>
      </c>
      <c r="H19" s="89">
        <f t="shared" si="3"/>
        <v>0.15983026874115991</v>
      </c>
      <c r="I19" s="89">
        <f t="shared" si="3"/>
        <v>4.2682926829268331E-2</v>
      </c>
      <c r="J19" s="89">
        <f t="shared" si="3"/>
        <v>0.20116959064327489</v>
      </c>
      <c r="K19" s="89">
        <f t="shared" si="3"/>
        <v>0.32521908471275562</v>
      </c>
      <c r="L19" s="89">
        <f t="shared" si="3"/>
        <v>-0.1638501102130786</v>
      </c>
      <c r="M19" s="89">
        <f t="shared" si="3"/>
        <v>0.16168717047451664</v>
      </c>
      <c r="N19" s="89">
        <f t="shared" si="3"/>
        <v>0.21482602118003036</v>
      </c>
      <c r="O19" s="89">
        <f t="shared" si="3"/>
        <v>9.5890410958904049E-2</v>
      </c>
      <c r="P19" s="89">
        <f t="shared" si="3"/>
        <v>0.11022727272727262</v>
      </c>
      <c r="Q19" s="89">
        <f t="shared" si="3"/>
        <v>0.1095189355168884</v>
      </c>
      <c r="R19" s="89">
        <f t="shared" si="3"/>
        <v>9.6863468634686978E-3</v>
      </c>
      <c r="S19" s="89">
        <f t="shared" si="3"/>
        <v>-7.2179077204202802E-2</v>
      </c>
      <c r="T19" s="89">
        <f t="shared" si="3"/>
        <v>-8.4687346134908914E-2</v>
      </c>
      <c r="U19" s="89">
        <f t="shared" si="3"/>
        <v>-7.3157611619150131E-2</v>
      </c>
      <c r="V19" s="89">
        <f t="shared" si="3"/>
        <v>-0.14161346488682536</v>
      </c>
      <c r="W19" s="89">
        <f t="shared" si="3"/>
        <v>-0.78498985801217036</v>
      </c>
      <c r="X19" s="89">
        <f t="shared" si="3"/>
        <v>-0.26729559748427678</v>
      </c>
      <c r="Y19" s="89">
        <f t="shared" si="3"/>
        <v>2.8412017167381975</v>
      </c>
    </row>
    <row r="20" spans="1:25" x14ac:dyDescent="0.3">
      <c r="A20" s="73" t="s">
        <v>4</v>
      </c>
      <c r="B20" s="65" t="s">
        <v>3</v>
      </c>
      <c r="C20" s="89">
        <f t="shared" si="3"/>
        <v>-6.9306930693069257E-2</v>
      </c>
      <c r="D20" s="89">
        <f t="shared" si="3"/>
        <v>-0.28486997635933808</v>
      </c>
      <c r="E20" s="89">
        <f t="shared" si="3"/>
        <v>-0.11900826446280988</v>
      </c>
      <c r="F20" s="89">
        <f t="shared" si="3"/>
        <v>-3.7523452157598447E-3</v>
      </c>
      <c r="G20" s="89">
        <f t="shared" si="3"/>
        <v>0.19209039548022599</v>
      </c>
      <c r="H20" s="89">
        <f t="shared" si="3"/>
        <v>0.12164296998420232</v>
      </c>
      <c r="I20" s="89">
        <f t="shared" si="3"/>
        <v>7.0422535211267512E-3</v>
      </c>
      <c r="J20" s="89">
        <f t="shared" si="3"/>
        <v>0.20699300699300704</v>
      </c>
      <c r="K20" s="89">
        <f t="shared" si="3"/>
        <v>0.2665121668597914</v>
      </c>
      <c r="L20" s="89">
        <f t="shared" si="3"/>
        <v>-0.14821591948764867</v>
      </c>
      <c r="M20" s="89">
        <f t="shared" si="3"/>
        <v>0.17937701396348005</v>
      </c>
      <c r="N20" s="89">
        <f t="shared" si="3"/>
        <v>0.22131147540983598</v>
      </c>
      <c r="O20" s="89">
        <f t="shared" si="3"/>
        <v>8.8739746457867197E-2</v>
      </c>
      <c r="P20" s="89">
        <f t="shared" si="3"/>
        <v>0.12739726027397258</v>
      </c>
      <c r="Q20" s="89">
        <f t="shared" si="3"/>
        <v>0.11117861482381541</v>
      </c>
      <c r="R20" s="89">
        <f t="shared" si="3"/>
        <v>5.3034445051940882E-2</v>
      </c>
      <c r="S20" s="89">
        <f t="shared" si="3"/>
        <v>-5.6593977154724806E-2</v>
      </c>
      <c r="T20" s="89">
        <f t="shared" si="3"/>
        <v>-0.10401761144744082</v>
      </c>
      <c r="U20" s="89">
        <f t="shared" si="3"/>
        <v>-9.0909090909090939E-2</v>
      </c>
      <c r="V20" s="89">
        <f t="shared" si="3"/>
        <v>-0.13581081081081081</v>
      </c>
      <c r="W20" s="89">
        <f t="shared" si="3"/>
        <v>-0.78498827208756838</v>
      </c>
      <c r="X20" s="89">
        <f t="shared" si="3"/>
        <v>-0.27272727272727271</v>
      </c>
      <c r="Y20" s="89">
        <f t="shared" si="3"/>
        <v>2.7749999999999999</v>
      </c>
    </row>
    <row r="21" spans="1:25" x14ac:dyDescent="0.3">
      <c r="A21" s="74" t="s">
        <v>208</v>
      </c>
      <c r="B21" s="65" t="s">
        <v>3</v>
      </c>
      <c r="C21" s="89">
        <f>C10/B10-1</f>
        <v>-7.8369905956112818E-2</v>
      </c>
      <c r="D21" s="89">
        <f t="shared" si="3"/>
        <v>-0.30612244897959184</v>
      </c>
      <c r="E21" s="89">
        <f t="shared" si="3"/>
        <v>-0.13235294117647056</v>
      </c>
      <c r="F21" s="89">
        <f t="shared" si="3"/>
        <v>5.6497175141243527E-3</v>
      </c>
      <c r="G21" s="89">
        <f t="shared" si="3"/>
        <v>0.202247191011236</v>
      </c>
      <c r="H21" s="89">
        <f t="shared" si="3"/>
        <v>1.8691588785046731E-2</v>
      </c>
      <c r="I21" s="89">
        <f t="shared" si="3"/>
        <v>-5.5045871559633031E-2</v>
      </c>
      <c r="J21" s="89">
        <f t="shared" si="3"/>
        <v>0.14077669902912615</v>
      </c>
      <c r="K21" s="89">
        <f t="shared" si="3"/>
        <v>0.17021276595744683</v>
      </c>
      <c r="L21" s="89">
        <f t="shared" si="3"/>
        <v>-0.22545454545454546</v>
      </c>
      <c r="M21" s="89">
        <f t="shared" si="3"/>
        <v>0.2018779342723005</v>
      </c>
      <c r="N21" s="89">
        <f t="shared" si="3"/>
        <v>0.23046875</v>
      </c>
      <c r="O21" s="89">
        <f t="shared" si="3"/>
        <v>6.3492063492063266E-3</v>
      </c>
      <c r="P21" s="89">
        <f t="shared" si="3"/>
        <v>3.7854889589905349E-2</v>
      </c>
      <c r="Q21" s="89">
        <f t="shared" si="3"/>
        <v>-1.8237082066869248E-2</v>
      </c>
      <c r="R21" s="89">
        <f t="shared" si="3"/>
        <v>-9.5975232198142413E-2</v>
      </c>
      <c r="S21" s="89">
        <f t="shared" si="3"/>
        <v>-0.22945205479452058</v>
      </c>
      <c r="T21" s="89">
        <f t="shared" si="3"/>
        <v>-0.12444444444444447</v>
      </c>
      <c r="U21" s="89">
        <f t="shared" si="3"/>
        <v>-2.5380710659898442E-2</v>
      </c>
      <c r="V21" s="89">
        <f t="shared" si="3"/>
        <v>-9.895833333333337E-2</v>
      </c>
      <c r="W21" s="89">
        <f t="shared" si="3"/>
        <v>-0.80924855491329484</v>
      </c>
      <c r="X21" s="89">
        <f t="shared" si="3"/>
        <v>-0.21212121212121215</v>
      </c>
      <c r="Y21" s="89">
        <f t="shared" si="3"/>
        <v>3.8461538461538458</v>
      </c>
    </row>
    <row r="22" spans="1:25" x14ac:dyDescent="0.3">
      <c r="A22" s="74" t="s">
        <v>209</v>
      </c>
      <c r="B22" s="65" t="s">
        <v>3</v>
      </c>
      <c r="C22" s="89">
        <f>C13/B13-1</f>
        <v>-6.4406779661016933E-2</v>
      </c>
      <c r="D22" s="89">
        <f t="shared" ref="D22:Y22" si="4">D13/C13-1</f>
        <v>-0.27355072463768115</v>
      </c>
      <c r="E22" s="89">
        <f t="shared" si="4"/>
        <v>-0.11221945137157108</v>
      </c>
      <c r="F22" s="89">
        <f t="shared" si="4"/>
        <v>-1.1235955056179803E-2</v>
      </c>
      <c r="G22" s="89">
        <f t="shared" si="4"/>
        <v>0.19034090909090917</v>
      </c>
      <c r="H22" s="89">
        <f t="shared" si="4"/>
        <v>0.17183770883054894</v>
      </c>
      <c r="I22" s="89">
        <f t="shared" si="4"/>
        <v>3.6659877800407248E-2</v>
      </c>
      <c r="J22" s="89">
        <f t="shared" si="4"/>
        <v>0.23379174852652262</v>
      </c>
      <c r="K22" s="89">
        <f t="shared" si="4"/>
        <v>0.30414012738853513</v>
      </c>
      <c r="L22" s="89">
        <f t="shared" si="4"/>
        <v>-0.12332112332112333</v>
      </c>
      <c r="M22" s="89">
        <f t="shared" si="4"/>
        <v>0.17270194986072429</v>
      </c>
      <c r="N22" s="89">
        <f t="shared" si="4"/>
        <v>0.21852731591448937</v>
      </c>
      <c r="O22" s="89">
        <f t="shared" si="4"/>
        <v>0.11403508771929816</v>
      </c>
      <c r="P22" s="89">
        <f t="shared" si="4"/>
        <v>0.15223097112860895</v>
      </c>
      <c r="Q22" s="89">
        <f t="shared" si="4"/>
        <v>0.14274867122247525</v>
      </c>
      <c r="R22" s="89">
        <f t="shared" si="4"/>
        <v>8.5049833887043125E-2</v>
      </c>
      <c r="S22" s="89">
        <f t="shared" si="4"/>
        <v>-2.5107164727495412E-2</v>
      </c>
      <c r="T22" s="89">
        <f t="shared" si="4"/>
        <v>-0.10175879396984921</v>
      </c>
      <c r="U22" s="89">
        <f t="shared" si="4"/>
        <v>-9.9999999999999978E-2</v>
      </c>
      <c r="V22" s="89">
        <f t="shared" si="4"/>
        <v>-0.14063714063714061</v>
      </c>
      <c r="W22" s="89">
        <f t="shared" si="4"/>
        <v>-0.78119349005424954</v>
      </c>
      <c r="X22" s="89">
        <f t="shared" si="4"/>
        <v>-0.28099173553719003</v>
      </c>
      <c r="Y22" s="89">
        <f t="shared" si="4"/>
        <v>2.6149425287356323</v>
      </c>
    </row>
    <row r="23" spans="1:25" x14ac:dyDescent="0.3">
      <c r="A23" s="73" t="s">
        <v>109</v>
      </c>
      <c r="B23" s="65" t="s">
        <v>3</v>
      </c>
      <c r="C23" s="89">
        <f>C17/B17-1</f>
        <v>0</v>
      </c>
      <c r="D23" s="89">
        <f t="shared" ref="D23:Y23" si="5">D17/C17-1</f>
        <v>-0.18421052631578949</v>
      </c>
      <c r="E23" s="89">
        <f t="shared" si="5"/>
        <v>-1.6129032258064502E-2</v>
      </c>
      <c r="F23" s="89">
        <f t="shared" si="5"/>
        <v>3.2786885245901676E-2</v>
      </c>
      <c r="G23" s="89">
        <f t="shared" si="5"/>
        <v>0.17460317460317465</v>
      </c>
      <c r="H23" s="89">
        <f t="shared" si="5"/>
        <v>0.4864864864864864</v>
      </c>
      <c r="I23" s="89">
        <f t="shared" si="5"/>
        <v>0.27272727272727271</v>
      </c>
      <c r="J23" s="89">
        <f t="shared" si="5"/>
        <v>0.17142857142857149</v>
      </c>
      <c r="K23" s="89">
        <f t="shared" si="5"/>
        <v>0.63414634146341453</v>
      </c>
      <c r="L23" s="89">
        <f t="shared" si="5"/>
        <v>-0.22761194029850751</v>
      </c>
      <c r="M23" s="89">
        <f t="shared" si="5"/>
        <v>8.212560386473422E-2</v>
      </c>
      <c r="N23" s="89">
        <f t="shared" si="5"/>
        <v>0.18303571428571419</v>
      </c>
      <c r="O23" s="89">
        <f t="shared" si="5"/>
        <v>0.13207547169811318</v>
      </c>
      <c r="P23" s="89">
        <f t="shared" si="5"/>
        <v>2.6666666666666616E-2</v>
      </c>
      <c r="Q23" s="89">
        <f t="shared" si="5"/>
        <v>0.10064935064935066</v>
      </c>
      <c r="R23" s="89">
        <f t="shared" si="5"/>
        <v>-0.22418879056047203</v>
      </c>
      <c r="S23" s="89">
        <f t="shared" si="5"/>
        <v>-0.18631178707224338</v>
      </c>
      <c r="T23" s="89">
        <f t="shared" si="5"/>
        <v>7.9439252336448662E-2</v>
      </c>
      <c r="U23" s="89">
        <f t="shared" si="5"/>
        <v>5.1948051948051965E-2</v>
      </c>
      <c r="V23" s="89">
        <f t="shared" si="5"/>
        <v>-0.17695473251028804</v>
      </c>
      <c r="W23" s="89">
        <f t="shared" si="5"/>
        <v>-0.78500000000000003</v>
      </c>
      <c r="X23" s="89">
        <f t="shared" si="5"/>
        <v>-0.23255813953488369</v>
      </c>
      <c r="Y23" s="89">
        <f t="shared" si="5"/>
        <v>3.2424242424242422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0.14987827145465613</v>
      </c>
      <c r="C25" s="89">
        <f t="shared" si="6"/>
        <v>0.11808401639344263</v>
      </c>
      <c r="D25" s="89">
        <f t="shared" si="6"/>
        <v>0.10231630618192974</v>
      </c>
      <c r="E25" s="89">
        <f t="shared" si="6"/>
        <v>9.2943201376936319E-2</v>
      </c>
      <c r="F25" s="89">
        <f t="shared" si="6"/>
        <v>8.824840291190017E-2</v>
      </c>
      <c r="G25" s="89">
        <f t="shared" si="6"/>
        <v>0.10349875567266871</v>
      </c>
      <c r="H25" s="89">
        <f t="shared" si="6"/>
        <v>9.9744556623281841E-2</v>
      </c>
      <c r="I25" s="89">
        <f t="shared" si="6"/>
        <v>0.10137538534503202</v>
      </c>
      <c r="J25" s="89">
        <f t="shared" si="6"/>
        <v>0.10709071949947863</v>
      </c>
      <c r="K25" s="89">
        <f t="shared" si="6"/>
        <v>0.12693527326991233</v>
      </c>
      <c r="L25" s="89">
        <f t="shared" si="6"/>
        <v>0.11195277914412198</v>
      </c>
      <c r="M25" s="89">
        <f t="shared" si="6"/>
        <v>0.12547456340167046</v>
      </c>
      <c r="N25" s="89">
        <f t="shared" si="6"/>
        <v>0.1456557228369309</v>
      </c>
      <c r="O25" s="89">
        <f t="shared" si="6"/>
        <v>0.15659756206068157</v>
      </c>
      <c r="P25" s="89">
        <f t="shared" si="6"/>
        <v>0.18237819675191339</v>
      </c>
      <c r="Q25" s="89">
        <f t="shared" si="6"/>
        <v>0.19157020411769904</v>
      </c>
      <c r="R25" s="89">
        <f t="shared" si="6"/>
        <v>0.21044029994231878</v>
      </c>
      <c r="S25" s="89">
        <f t="shared" si="6"/>
        <v>0.19812701199882937</v>
      </c>
      <c r="T25" s="89">
        <f t="shared" si="6"/>
        <v>0.18297244094488188</v>
      </c>
      <c r="U25" s="89">
        <f t="shared" si="6"/>
        <v>0.15129961362838076</v>
      </c>
      <c r="V25" s="89">
        <f t="shared" si="6"/>
        <v>0.13294382022471909</v>
      </c>
      <c r="W25" s="89">
        <f t="shared" ref="W25:X25" si="7">W8/W5</f>
        <v>3.2130948772355263E-2</v>
      </c>
      <c r="X25" s="89">
        <f t="shared" si="7"/>
        <v>1.9224422442244225E-2</v>
      </c>
      <c r="Y25" s="89">
        <f t="shared" ref="Y25" si="8">Y8/Y5</f>
        <v>5.8302390723731355E-2</v>
      </c>
    </row>
    <row r="26" spans="1:25" x14ac:dyDescent="0.3">
      <c r="A26" s="75" t="s">
        <v>211</v>
      </c>
      <c r="B26" s="89">
        <f t="shared" ref="B26:V26" si="9">B8/B7</f>
        <v>0.42603806228373703</v>
      </c>
      <c r="C26" s="89">
        <f t="shared" si="9"/>
        <v>0.2817848410757946</v>
      </c>
      <c r="D26" s="89">
        <f t="shared" si="9"/>
        <v>0.22427706792199059</v>
      </c>
      <c r="E26" s="89">
        <f t="shared" si="9"/>
        <v>0.18785578747628084</v>
      </c>
      <c r="F26" s="89">
        <f t="shared" si="9"/>
        <v>0.17373501023691137</v>
      </c>
      <c r="G26" s="89">
        <f t="shared" si="9"/>
        <v>0.2011379800853485</v>
      </c>
      <c r="H26" s="89">
        <f t="shared" si="9"/>
        <v>0.18636363636363637</v>
      </c>
      <c r="I26" s="89">
        <f t="shared" si="9"/>
        <v>0.20677146311970979</v>
      </c>
      <c r="J26" s="89">
        <f t="shared" si="9"/>
        <v>0.20730722648364958</v>
      </c>
      <c r="K26" s="89">
        <f t="shared" si="9"/>
        <v>0.25189709420692208</v>
      </c>
      <c r="L26" s="89">
        <f t="shared" si="9"/>
        <v>0.2098856510512726</v>
      </c>
      <c r="M26" s="89">
        <f t="shared" si="9"/>
        <v>0.23485521406999468</v>
      </c>
      <c r="N26" s="89">
        <f t="shared" si="9"/>
        <v>0.29052098408104199</v>
      </c>
      <c r="O26" s="89">
        <f t="shared" si="9"/>
        <v>0.30662020905923343</v>
      </c>
      <c r="P26" s="89">
        <f t="shared" si="9"/>
        <v>0.31664235942310809</v>
      </c>
      <c r="Q26" s="89">
        <f t="shared" si="9"/>
        <v>0.32014176018901358</v>
      </c>
      <c r="R26" s="89">
        <f t="shared" si="9"/>
        <v>0.34668989547038326</v>
      </c>
      <c r="S26" s="89">
        <f t="shared" si="9"/>
        <v>0.32171709171550766</v>
      </c>
      <c r="T26" s="89">
        <f t="shared" si="9"/>
        <v>0.29777350632708632</v>
      </c>
      <c r="U26" s="89">
        <f t="shared" si="9"/>
        <v>0.256972408650261</v>
      </c>
      <c r="V26" s="89">
        <f t="shared" si="9"/>
        <v>0.22590499465404001</v>
      </c>
      <c r="W26" s="89">
        <f t="shared" ref="W26:X26" si="10">W8/W7</f>
        <v>6.2908011869436203E-2</v>
      </c>
      <c r="X26" s="89">
        <f t="shared" si="10"/>
        <v>3.4579994063520331E-2</v>
      </c>
      <c r="Y26" s="89">
        <f t="shared" ref="Y26" si="11">Y8/Y7</f>
        <v>0.12435737112685841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8.9340101522842635E-2</v>
      </c>
      <c r="C28" s="89">
        <f t="shared" ref="C28:V28" si="12">C15/C8</f>
        <v>9.8698481561822121E-2</v>
      </c>
      <c r="D28" s="89">
        <f t="shared" si="12"/>
        <v>0.12893553223388307</v>
      </c>
      <c r="E28" s="89">
        <f t="shared" si="12"/>
        <v>0.13468013468013468</v>
      </c>
      <c r="F28" s="89">
        <f t="shared" si="12"/>
        <v>0.12289562289562289</v>
      </c>
      <c r="G28" s="89">
        <f t="shared" si="12"/>
        <v>0.10042432814710042</v>
      </c>
      <c r="H28" s="89">
        <f t="shared" si="12"/>
        <v>9.0243902439024387E-2</v>
      </c>
      <c r="I28" s="89">
        <f t="shared" si="12"/>
        <v>8.8888888888888892E-2</v>
      </c>
      <c r="J28" s="89">
        <f t="shared" si="12"/>
        <v>7.6923076923076927E-2</v>
      </c>
      <c r="K28" s="89">
        <f t="shared" si="12"/>
        <v>6.2454077883908887E-2</v>
      </c>
      <c r="L28" s="89">
        <f t="shared" si="12"/>
        <v>7.9086115992970121E-2</v>
      </c>
      <c r="M28" s="89">
        <f t="shared" si="12"/>
        <v>7.2617246596066568E-2</v>
      </c>
      <c r="N28" s="89">
        <f t="shared" si="12"/>
        <v>6.787048567870485E-2</v>
      </c>
      <c r="O28" s="89">
        <f t="shared" si="12"/>
        <v>6.931818181818182E-2</v>
      </c>
      <c r="P28" s="89">
        <f t="shared" si="12"/>
        <v>6.9089048106448309E-2</v>
      </c>
      <c r="Q28" s="89">
        <f t="shared" si="12"/>
        <v>6.7343173431734321E-2</v>
      </c>
      <c r="R28" s="89">
        <f t="shared" si="12"/>
        <v>6.8981269986295113E-2</v>
      </c>
      <c r="S28" s="89">
        <f t="shared" si="12"/>
        <v>7.4839980305268339E-2</v>
      </c>
      <c r="T28" s="89">
        <f t="shared" si="12"/>
        <v>7.9074771382463688E-2</v>
      </c>
      <c r="U28" s="89">
        <f t="shared" si="12"/>
        <v>8.0673244341265229E-2</v>
      </c>
      <c r="V28" s="89">
        <f t="shared" si="12"/>
        <v>9.0601757944557132E-2</v>
      </c>
      <c r="W28" s="89">
        <f t="shared" ref="W28:X28" si="13">W15/W8</f>
        <v>0.31761006289308175</v>
      </c>
      <c r="X28" s="89">
        <f t="shared" si="13"/>
        <v>0.36480686695278969</v>
      </c>
      <c r="Y28" s="89">
        <f t="shared" ref="Y28" si="14">Y15/Y8</f>
        <v>0.10837988826815642</v>
      </c>
    </row>
    <row r="29" spans="1:25" x14ac:dyDescent="0.3">
      <c r="A29" s="75" t="s">
        <v>213</v>
      </c>
      <c r="B29" s="89">
        <f>B10/B8</f>
        <v>0.32385786802030458</v>
      </c>
      <c r="C29" s="89">
        <f t="shared" ref="C29:V29" si="15">C10/C8</f>
        <v>0.31887201735357917</v>
      </c>
      <c r="D29" s="89">
        <f t="shared" si="15"/>
        <v>0.30584707646176912</v>
      </c>
      <c r="E29" s="89">
        <f t="shared" si="15"/>
        <v>0.29797979797979796</v>
      </c>
      <c r="F29" s="89">
        <f t="shared" si="15"/>
        <v>0.29966329966329969</v>
      </c>
      <c r="G29" s="89">
        <f t="shared" si="15"/>
        <v>0.3026874115983027</v>
      </c>
      <c r="H29" s="89">
        <f t="shared" si="15"/>
        <v>0.26585365853658538</v>
      </c>
      <c r="I29" s="89">
        <f t="shared" si="15"/>
        <v>0.24093567251461989</v>
      </c>
      <c r="J29" s="89">
        <f t="shared" si="15"/>
        <v>0.22882181110029212</v>
      </c>
      <c r="K29" s="89">
        <f t="shared" si="15"/>
        <v>0.20205731080088171</v>
      </c>
      <c r="L29" s="89">
        <f t="shared" si="15"/>
        <v>0.18717047451669597</v>
      </c>
      <c r="M29" s="89">
        <f t="shared" si="15"/>
        <v>0.19364599092284418</v>
      </c>
      <c r="N29" s="89">
        <f t="shared" si="15"/>
        <v>0.19613947696139478</v>
      </c>
      <c r="O29" s="89">
        <f t="shared" si="15"/>
        <v>0.18011363636363636</v>
      </c>
      <c r="P29" s="89">
        <f t="shared" si="15"/>
        <v>0.1683725690890481</v>
      </c>
      <c r="Q29" s="89">
        <f t="shared" si="15"/>
        <v>0.14898523985239853</v>
      </c>
      <c r="R29" s="89">
        <f t="shared" si="15"/>
        <v>0.13339424394700777</v>
      </c>
      <c r="S29" s="89">
        <f t="shared" si="15"/>
        <v>0.11078286558345643</v>
      </c>
      <c r="T29" s="89">
        <f t="shared" si="15"/>
        <v>0.10597095212479828</v>
      </c>
      <c r="U29" s="89">
        <f t="shared" si="15"/>
        <v>0.1114335461404527</v>
      </c>
      <c r="V29" s="89">
        <f t="shared" si="15"/>
        <v>0.1169709263015551</v>
      </c>
      <c r="W29" s="89">
        <f t="shared" ref="W29:X29" si="16">W10/W8</f>
        <v>0.10377358490566038</v>
      </c>
      <c r="X29" s="89">
        <f t="shared" si="16"/>
        <v>0.11158798283261803</v>
      </c>
      <c r="Y29" s="89">
        <f t="shared" ref="Y29" si="17">Y10/Y8</f>
        <v>0.14078212290502792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9524</v>
      </c>
      <c r="C32" s="42">
        <v>11348</v>
      </c>
      <c r="D32" s="42">
        <v>10556</v>
      </c>
      <c r="E32" s="42">
        <v>10943</v>
      </c>
      <c r="F32" s="42">
        <v>13203</v>
      </c>
      <c r="G32" s="42">
        <v>15035</v>
      </c>
      <c r="H32" s="42">
        <v>16530</v>
      </c>
      <c r="I32" s="42">
        <v>17027</v>
      </c>
      <c r="J32" s="42">
        <v>16466</v>
      </c>
      <c r="K32" s="42">
        <v>16466</v>
      </c>
      <c r="L32" s="42">
        <v>11962</v>
      </c>
      <c r="M32" s="42">
        <v>13877</v>
      </c>
      <c r="N32" s="42">
        <v>14628</v>
      </c>
      <c r="O32" s="42">
        <v>13158</v>
      </c>
      <c r="P32" s="42">
        <v>12012</v>
      </c>
      <c r="Q32" s="42">
        <v>13654</v>
      </c>
      <c r="R32" s="42">
        <v>13211</v>
      </c>
      <c r="S32" s="42">
        <v>12826</v>
      </c>
      <c r="T32" s="42">
        <v>14158</v>
      </c>
      <c r="U32" s="42">
        <v>14791</v>
      </c>
      <c r="V32" s="42">
        <v>15462</v>
      </c>
      <c r="W32" s="42">
        <v>15337</v>
      </c>
      <c r="X32" s="42">
        <v>18039</v>
      </c>
      <c r="Y32" s="42">
        <v>20942</v>
      </c>
    </row>
    <row r="33" spans="1:25" x14ac:dyDescent="0.3">
      <c r="A33" s="16" t="s">
        <v>116</v>
      </c>
      <c r="B33" s="42">
        <v>8116</v>
      </c>
      <c r="C33" s="42">
        <v>9595</v>
      </c>
      <c r="D33" s="42">
        <v>8890</v>
      </c>
      <c r="E33" s="42">
        <v>9245</v>
      </c>
      <c r="F33" s="68">
        <v>11158</v>
      </c>
      <c r="G33" s="68">
        <v>12733</v>
      </c>
      <c r="H33" s="68">
        <v>13859</v>
      </c>
      <c r="I33" s="68">
        <v>13895</v>
      </c>
      <c r="J33" s="68">
        <v>13086</v>
      </c>
      <c r="K33" s="68">
        <v>12539</v>
      </c>
      <c r="L33" s="68">
        <v>8214</v>
      </c>
      <c r="M33" s="68">
        <v>10584</v>
      </c>
      <c r="N33" s="68">
        <v>11575</v>
      </c>
      <c r="O33" s="68">
        <v>10292</v>
      </c>
      <c r="P33" s="68">
        <v>9244</v>
      </c>
      <c r="Q33" s="68">
        <v>10434</v>
      </c>
      <c r="R33" s="42">
        <v>9964</v>
      </c>
      <c r="S33" s="42">
        <v>9745</v>
      </c>
      <c r="T33" s="42">
        <v>10786</v>
      </c>
      <c r="U33" s="42">
        <v>11036</v>
      </c>
      <c r="V33" s="42">
        <v>12180</v>
      </c>
      <c r="W33" s="42">
        <v>12315</v>
      </c>
      <c r="X33" s="42">
        <v>14859</v>
      </c>
      <c r="Y33" s="42">
        <v>17137</v>
      </c>
    </row>
    <row r="34" spans="1:25" x14ac:dyDescent="0.3">
      <c r="A34" s="16" t="s">
        <v>117</v>
      </c>
      <c r="B34" s="42">
        <v>1407</v>
      </c>
      <c r="C34" s="42">
        <v>1753</v>
      </c>
      <c r="D34" s="42">
        <v>1666</v>
      </c>
      <c r="E34" s="42">
        <v>1698</v>
      </c>
      <c r="F34" s="68">
        <v>2045</v>
      </c>
      <c r="G34" s="68">
        <v>2302</v>
      </c>
      <c r="H34" s="68">
        <v>2671</v>
      </c>
      <c r="I34" s="68">
        <v>3132</v>
      </c>
      <c r="J34" s="68">
        <v>3380</v>
      </c>
      <c r="K34" s="68">
        <v>3927</v>
      </c>
      <c r="L34" s="68">
        <v>3748</v>
      </c>
      <c r="M34" s="68">
        <v>3294</v>
      </c>
      <c r="N34" s="68">
        <v>3053</v>
      </c>
      <c r="O34" s="68">
        <v>2867</v>
      </c>
      <c r="P34" s="68">
        <v>2767</v>
      </c>
      <c r="Q34" s="42">
        <v>3220</v>
      </c>
      <c r="R34" s="42">
        <v>3247</v>
      </c>
      <c r="S34" s="42">
        <v>3080</v>
      </c>
      <c r="T34" s="42">
        <v>3372</v>
      </c>
      <c r="U34" s="42">
        <v>3755</v>
      </c>
      <c r="V34" s="42">
        <v>3282</v>
      </c>
      <c r="W34" s="42">
        <v>3022</v>
      </c>
      <c r="X34" s="42">
        <v>3180</v>
      </c>
      <c r="Y34" s="42">
        <v>3805</v>
      </c>
    </row>
    <row r="35" spans="1:25" x14ac:dyDescent="0.3">
      <c r="A35" s="76" t="s">
        <v>2</v>
      </c>
      <c r="B35" s="3">
        <f>B36+B44</f>
        <v>475</v>
      </c>
      <c r="C35" s="3">
        <f t="shared" ref="C35:V35" si="18">C36+C44</f>
        <v>528</v>
      </c>
      <c r="D35" s="3">
        <f t="shared" si="18"/>
        <v>497</v>
      </c>
      <c r="E35" s="3">
        <f t="shared" si="18"/>
        <v>434</v>
      </c>
      <c r="F35" s="3">
        <f t="shared" si="18"/>
        <v>464</v>
      </c>
      <c r="G35" s="3">
        <f t="shared" si="18"/>
        <v>494</v>
      </c>
      <c r="H35" s="3">
        <f t="shared" si="18"/>
        <v>518</v>
      </c>
      <c r="I35" s="3">
        <f t="shared" si="18"/>
        <v>575</v>
      </c>
      <c r="J35" s="3">
        <f t="shared" si="18"/>
        <v>590</v>
      </c>
      <c r="K35" s="3">
        <f t="shared" si="18"/>
        <v>625</v>
      </c>
      <c r="L35" s="3">
        <f t="shared" si="18"/>
        <v>564</v>
      </c>
      <c r="M35" s="3">
        <f t="shared" si="18"/>
        <v>559</v>
      </c>
      <c r="N35" s="3">
        <f t="shared" si="18"/>
        <v>564</v>
      </c>
      <c r="O35" s="3">
        <f t="shared" si="18"/>
        <v>584</v>
      </c>
      <c r="P35" s="3">
        <f t="shared" si="18"/>
        <v>521</v>
      </c>
      <c r="Q35" s="3">
        <f t="shared" si="18"/>
        <v>587</v>
      </c>
      <c r="R35" s="3">
        <f t="shared" si="18"/>
        <v>623</v>
      </c>
      <c r="S35" s="3">
        <f t="shared" si="18"/>
        <v>649</v>
      </c>
      <c r="T35" s="3">
        <f t="shared" si="18"/>
        <v>851</v>
      </c>
      <c r="U35" s="3">
        <f t="shared" si="18"/>
        <v>857</v>
      </c>
      <c r="V35" s="3">
        <f t="shared" si="18"/>
        <v>821</v>
      </c>
      <c r="W35" s="3">
        <f t="shared" ref="W35:X35" si="19">W36+W44</f>
        <v>135</v>
      </c>
      <c r="X35" s="3">
        <f t="shared" si="19"/>
        <v>179</v>
      </c>
      <c r="Y35" s="3">
        <f t="shared" ref="Y35" si="20">Y36+Y44</f>
        <v>632</v>
      </c>
    </row>
    <row r="36" spans="1:25" x14ac:dyDescent="0.3">
      <c r="A36" s="77" t="s">
        <v>107</v>
      </c>
      <c r="B36" s="42">
        <v>310</v>
      </c>
      <c r="C36" s="42">
        <v>325</v>
      </c>
      <c r="D36" s="42">
        <v>280</v>
      </c>
      <c r="E36" s="42">
        <v>232</v>
      </c>
      <c r="F36" s="68">
        <v>253</v>
      </c>
      <c r="G36" s="68">
        <v>280</v>
      </c>
      <c r="H36" s="68">
        <v>303</v>
      </c>
      <c r="I36" s="68">
        <v>335</v>
      </c>
      <c r="J36" s="68">
        <v>322</v>
      </c>
      <c r="K36" s="68">
        <v>318</v>
      </c>
      <c r="L36" s="68">
        <v>312</v>
      </c>
      <c r="M36" s="68">
        <v>291</v>
      </c>
      <c r="N36" s="68">
        <v>282</v>
      </c>
      <c r="O36" s="68">
        <v>285</v>
      </c>
      <c r="P36" s="68">
        <v>301</v>
      </c>
      <c r="Q36" s="68">
        <v>357</v>
      </c>
      <c r="R36" s="42">
        <v>395</v>
      </c>
      <c r="S36" s="42">
        <v>429</v>
      </c>
      <c r="T36" s="42">
        <v>483</v>
      </c>
      <c r="U36" s="42">
        <v>484</v>
      </c>
      <c r="V36" s="42">
        <v>455</v>
      </c>
      <c r="W36" s="42">
        <v>77</v>
      </c>
      <c r="X36" s="42">
        <v>112</v>
      </c>
      <c r="Y36" s="42">
        <v>391</v>
      </c>
    </row>
    <row r="37" spans="1:25" x14ac:dyDescent="0.3">
      <c r="A37" s="78" t="s">
        <v>201</v>
      </c>
      <c r="B37" s="42">
        <v>112</v>
      </c>
      <c r="C37" s="42">
        <v>117</v>
      </c>
      <c r="D37" s="42">
        <v>100</v>
      </c>
      <c r="E37" s="42">
        <v>80</v>
      </c>
      <c r="F37" s="68">
        <v>88</v>
      </c>
      <c r="G37" s="68">
        <v>98</v>
      </c>
      <c r="H37" s="68">
        <v>101</v>
      </c>
      <c r="I37" s="68">
        <v>112</v>
      </c>
      <c r="J37" s="68">
        <v>104</v>
      </c>
      <c r="K37" s="68">
        <v>104</v>
      </c>
      <c r="L37" s="68">
        <v>95</v>
      </c>
      <c r="M37" s="68">
        <v>88</v>
      </c>
      <c r="N37" s="68">
        <v>82</v>
      </c>
      <c r="O37" s="68">
        <v>84</v>
      </c>
      <c r="P37" s="68">
        <v>87</v>
      </c>
      <c r="Q37" s="68">
        <v>105</v>
      </c>
      <c r="R37" s="42">
        <v>120</v>
      </c>
      <c r="S37" s="42">
        <v>128</v>
      </c>
      <c r="T37" s="42">
        <v>132</v>
      </c>
      <c r="U37" s="42">
        <v>128</v>
      </c>
      <c r="V37" s="42">
        <v>115</v>
      </c>
      <c r="W37" s="42">
        <v>20</v>
      </c>
      <c r="X37" s="42">
        <v>27</v>
      </c>
      <c r="Y37" s="42">
        <v>86</v>
      </c>
    </row>
    <row r="38" spans="1:25" x14ac:dyDescent="0.3">
      <c r="A38" s="79" t="s">
        <v>202</v>
      </c>
      <c r="B38" s="42">
        <v>1</v>
      </c>
      <c r="C38" s="42">
        <v>1</v>
      </c>
      <c r="D38" s="42">
        <v>1</v>
      </c>
      <c r="E38" s="42">
        <v>1</v>
      </c>
      <c r="F38" s="68">
        <v>1</v>
      </c>
      <c r="G38" s="68">
        <v>2</v>
      </c>
      <c r="H38" s="68">
        <v>3</v>
      </c>
      <c r="I38" s="68">
        <v>6</v>
      </c>
      <c r="J38" s="68">
        <v>7</v>
      </c>
      <c r="K38" s="68">
        <v>7</v>
      </c>
      <c r="L38" s="68">
        <v>7</v>
      </c>
      <c r="M38" s="68">
        <v>7</v>
      </c>
      <c r="N38" s="68">
        <v>7</v>
      </c>
      <c r="O38" s="68">
        <v>7</v>
      </c>
      <c r="P38" s="68">
        <v>7</v>
      </c>
      <c r="Q38" s="68">
        <v>8</v>
      </c>
      <c r="R38" s="42">
        <v>8</v>
      </c>
      <c r="S38" s="42">
        <v>8</v>
      </c>
      <c r="T38" s="42">
        <v>9</v>
      </c>
      <c r="U38" s="42">
        <v>9</v>
      </c>
      <c r="V38" s="42">
        <v>9</v>
      </c>
      <c r="W38" s="42">
        <v>8</v>
      </c>
      <c r="X38" s="42">
        <v>9</v>
      </c>
      <c r="Y38" s="42">
        <v>9</v>
      </c>
    </row>
    <row r="39" spans="1:25" x14ac:dyDescent="0.3">
      <c r="A39" s="79" t="s">
        <v>203</v>
      </c>
      <c r="B39" s="42">
        <v>111</v>
      </c>
      <c r="C39" s="42">
        <v>116</v>
      </c>
      <c r="D39" s="42">
        <v>99</v>
      </c>
      <c r="E39" s="42">
        <v>79</v>
      </c>
      <c r="F39" s="68">
        <v>87</v>
      </c>
      <c r="G39" s="68">
        <v>95</v>
      </c>
      <c r="H39" s="68">
        <v>98</v>
      </c>
      <c r="I39" s="68">
        <v>106</v>
      </c>
      <c r="J39" s="68">
        <v>97</v>
      </c>
      <c r="K39" s="68">
        <v>97</v>
      </c>
      <c r="L39" s="68">
        <v>89</v>
      </c>
      <c r="M39" s="68">
        <v>81</v>
      </c>
      <c r="N39" s="68">
        <v>75</v>
      </c>
      <c r="O39" s="68">
        <v>77</v>
      </c>
      <c r="P39" s="68">
        <v>80</v>
      </c>
      <c r="Q39" s="68">
        <v>97</v>
      </c>
      <c r="R39" s="42">
        <v>112</v>
      </c>
      <c r="S39" s="42">
        <v>119</v>
      </c>
      <c r="T39" s="42">
        <v>124</v>
      </c>
      <c r="U39" s="42">
        <v>119</v>
      </c>
      <c r="V39" s="42">
        <v>106</v>
      </c>
      <c r="W39" s="42">
        <v>12</v>
      </c>
      <c r="X39" s="42">
        <v>19</v>
      </c>
      <c r="Y39" s="42">
        <v>76</v>
      </c>
    </row>
    <row r="40" spans="1:25" x14ac:dyDescent="0.3">
      <c r="A40" s="78" t="s">
        <v>204</v>
      </c>
      <c r="B40" s="42">
        <v>198</v>
      </c>
      <c r="C40" s="42">
        <v>208</v>
      </c>
      <c r="D40" s="42">
        <v>179</v>
      </c>
      <c r="E40" s="42">
        <v>153</v>
      </c>
      <c r="F40" s="68">
        <v>165</v>
      </c>
      <c r="G40" s="68">
        <v>183</v>
      </c>
      <c r="H40" s="68">
        <v>202</v>
      </c>
      <c r="I40" s="68">
        <v>223</v>
      </c>
      <c r="J40" s="68">
        <v>219</v>
      </c>
      <c r="K40" s="68">
        <v>214</v>
      </c>
      <c r="L40" s="68">
        <v>216</v>
      </c>
      <c r="M40" s="68">
        <v>204</v>
      </c>
      <c r="N40" s="68">
        <v>199</v>
      </c>
      <c r="O40" s="68">
        <v>201</v>
      </c>
      <c r="P40" s="68">
        <v>214</v>
      </c>
      <c r="Q40" s="68">
        <v>252</v>
      </c>
      <c r="R40" s="42">
        <v>275</v>
      </c>
      <c r="S40" s="42">
        <v>302</v>
      </c>
      <c r="T40" s="42">
        <v>351</v>
      </c>
      <c r="U40" s="42">
        <v>356</v>
      </c>
      <c r="V40" s="42">
        <v>339</v>
      </c>
      <c r="W40" s="42">
        <v>57</v>
      </c>
      <c r="X40" s="42">
        <v>85</v>
      </c>
      <c r="Y40" s="42">
        <v>305</v>
      </c>
    </row>
    <row r="41" spans="1:25" x14ac:dyDescent="0.3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</row>
    <row r="42" spans="1:25" x14ac:dyDescent="0.3">
      <c r="A42" s="79" t="s">
        <v>206</v>
      </c>
      <c r="B42" s="42">
        <v>25</v>
      </c>
      <c r="C42" s="42">
        <v>25</v>
      </c>
      <c r="D42" s="42">
        <v>25</v>
      </c>
      <c r="E42" s="42">
        <v>27</v>
      </c>
      <c r="F42" s="68">
        <v>25</v>
      </c>
      <c r="G42" s="68">
        <v>22</v>
      </c>
      <c r="H42" s="68">
        <v>22</v>
      </c>
      <c r="I42" s="68">
        <v>24</v>
      </c>
      <c r="J42" s="68">
        <v>21</v>
      </c>
      <c r="K42" s="68">
        <v>24</v>
      </c>
      <c r="L42" s="68">
        <v>31</v>
      </c>
      <c r="M42" s="68">
        <v>35</v>
      </c>
      <c r="N42" s="68">
        <v>38</v>
      </c>
      <c r="O42" s="68">
        <v>39</v>
      </c>
      <c r="P42" s="68">
        <v>41</v>
      </c>
      <c r="Q42" s="68">
        <v>47</v>
      </c>
      <c r="R42" s="42">
        <v>50</v>
      </c>
      <c r="S42" s="42">
        <v>54</v>
      </c>
      <c r="T42" s="42">
        <v>60</v>
      </c>
      <c r="U42" s="42">
        <v>67</v>
      </c>
      <c r="V42" s="42">
        <v>68</v>
      </c>
      <c r="W42" s="42">
        <v>27</v>
      </c>
      <c r="X42" s="42">
        <v>20</v>
      </c>
      <c r="Y42" s="42">
        <v>23</v>
      </c>
    </row>
    <row r="43" spans="1:25" x14ac:dyDescent="0.3">
      <c r="A43" s="79" t="s">
        <v>207</v>
      </c>
      <c r="B43" s="42">
        <v>173</v>
      </c>
      <c r="C43" s="42">
        <v>183</v>
      </c>
      <c r="D43" s="42">
        <v>154</v>
      </c>
      <c r="E43" s="42">
        <v>125</v>
      </c>
      <c r="F43" s="68">
        <v>139</v>
      </c>
      <c r="G43" s="68">
        <v>161</v>
      </c>
      <c r="H43" s="68">
        <v>179</v>
      </c>
      <c r="I43" s="68">
        <v>198</v>
      </c>
      <c r="J43" s="68">
        <v>197</v>
      </c>
      <c r="K43" s="68">
        <v>190</v>
      </c>
      <c r="L43" s="68">
        <v>185</v>
      </c>
      <c r="M43" s="68">
        <v>168</v>
      </c>
      <c r="N43" s="68">
        <v>161</v>
      </c>
      <c r="O43" s="68">
        <v>161</v>
      </c>
      <c r="P43" s="68">
        <v>171</v>
      </c>
      <c r="Q43" s="68">
        <v>205</v>
      </c>
      <c r="R43" s="42">
        <v>224</v>
      </c>
      <c r="S43" s="42">
        <v>247</v>
      </c>
      <c r="T43" s="42">
        <v>290</v>
      </c>
      <c r="U43" s="42">
        <v>287</v>
      </c>
      <c r="V43" s="42">
        <v>271</v>
      </c>
      <c r="W43" s="42">
        <v>29</v>
      </c>
      <c r="X43" s="42">
        <v>65</v>
      </c>
      <c r="Y43" s="42">
        <v>281</v>
      </c>
    </row>
    <row r="44" spans="1:25" x14ac:dyDescent="0.3">
      <c r="A44" s="77" t="s">
        <v>108</v>
      </c>
      <c r="B44" s="42">
        <v>165</v>
      </c>
      <c r="C44" s="42">
        <v>203</v>
      </c>
      <c r="D44" s="42">
        <v>217</v>
      </c>
      <c r="E44" s="42">
        <v>202</v>
      </c>
      <c r="F44" s="68">
        <v>211</v>
      </c>
      <c r="G44" s="68">
        <v>214</v>
      </c>
      <c r="H44" s="68">
        <v>215</v>
      </c>
      <c r="I44" s="68">
        <v>240</v>
      </c>
      <c r="J44" s="68">
        <v>268</v>
      </c>
      <c r="K44" s="68">
        <v>307</v>
      </c>
      <c r="L44" s="68">
        <v>252</v>
      </c>
      <c r="M44" s="68">
        <v>268</v>
      </c>
      <c r="N44" s="68">
        <v>282</v>
      </c>
      <c r="O44" s="68">
        <v>299</v>
      </c>
      <c r="P44" s="68">
        <v>220</v>
      </c>
      <c r="Q44" s="68">
        <v>230</v>
      </c>
      <c r="R44" s="42">
        <v>228</v>
      </c>
      <c r="S44" s="42">
        <v>220</v>
      </c>
      <c r="T44" s="42">
        <v>368</v>
      </c>
      <c r="U44" s="42">
        <v>373</v>
      </c>
      <c r="V44" s="42">
        <v>366</v>
      </c>
      <c r="W44" s="42">
        <v>58</v>
      </c>
      <c r="X44" s="42">
        <v>67</v>
      </c>
      <c r="Y44" s="42">
        <v>241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0.111578947368421</v>
      </c>
      <c r="D46" s="65">
        <f t="shared" si="21"/>
        <v>-5.8712121212121215E-2</v>
      </c>
      <c r="E46" s="65">
        <f t="shared" si="21"/>
        <v>-0.12676056338028174</v>
      </c>
      <c r="F46" s="65">
        <f t="shared" si="21"/>
        <v>6.9124423963133674E-2</v>
      </c>
      <c r="G46" s="65">
        <f t="shared" si="21"/>
        <v>6.4655172413793149E-2</v>
      </c>
      <c r="H46" s="65">
        <f t="shared" si="21"/>
        <v>4.8582995951417018E-2</v>
      </c>
      <c r="I46" s="65">
        <f t="shared" si="21"/>
        <v>0.11003861003860993</v>
      </c>
      <c r="J46" s="65">
        <f t="shared" si="21"/>
        <v>2.6086956521739202E-2</v>
      </c>
      <c r="K46" s="65">
        <f t="shared" si="21"/>
        <v>5.9322033898305149E-2</v>
      </c>
      <c r="L46" s="65">
        <f t="shared" si="21"/>
        <v>-9.760000000000002E-2</v>
      </c>
      <c r="M46" s="65">
        <f t="shared" si="21"/>
        <v>-8.8652482269503396E-3</v>
      </c>
      <c r="N46" s="65">
        <f t="shared" si="21"/>
        <v>8.9445438282647061E-3</v>
      </c>
      <c r="O46" s="65">
        <f t="shared" si="21"/>
        <v>3.5460992907801359E-2</v>
      </c>
      <c r="P46" s="65">
        <f t="shared" si="21"/>
        <v>-0.10787671232876717</v>
      </c>
      <c r="Q46" s="65">
        <f t="shared" si="21"/>
        <v>0.12667946257197693</v>
      </c>
      <c r="R46" s="65">
        <f t="shared" si="21"/>
        <v>6.1328790459965976E-2</v>
      </c>
      <c r="S46" s="65">
        <f t="shared" si="21"/>
        <v>4.1733547351524791E-2</v>
      </c>
      <c r="T46" s="65">
        <f t="shared" si="21"/>
        <v>0.31124807395993837</v>
      </c>
      <c r="U46" s="65">
        <f t="shared" si="21"/>
        <v>7.0505287896591717E-3</v>
      </c>
      <c r="V46" s="65">
        <f t="shared" si="21"/>
        <v>-4.200700116686118E-2</v>
      </c>
      <c r="W46" s="65">
        <f t="shared" si="21"/>
        <v>-0.83556638246041415</v>
      </c>
      <c r="X46" s="65">
        <f t="shared" si="21"/>
        <v>0.32592592592592595</v>
      </c>
      <c r="Y46" s="65">
        <f t="shared" si="21"/>
        <v>2.5307262569832401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4.8387096774193505E-2</v>
      </c>
      <c r="D47" s="65">
        <f t="shared" si="21"/>
        <v>-0.13846153846153841</v>
      </c>
      <c r="E47" s="65">
        <f t="shared" si="21"/>
        <v>-0.17142857142857137</v>
      </c>
      <c r="F47" s="65">
        <f t="shared" si="21"/>
        <v>9.0517241379310276E-2</v>
      </c>
      <c r="G47" s="65">
        <f t="shared" si="21"/>
        <v>0.10671936758893286</v>
      </c>
      <c r="H47" s="65">
        <f t="shared" si="21"/>
        <v>8.2142857142857073E-2</v>
      </c>
      <c r="I47" s="65">
        <f t="shared" si="21"/>
        <v>0.10561056105610556</v>
      </c>
      <c r="J47" s="65">
        <f t="shared" si="21"/>
        <v>-3.8805970149253688E-2</v>
      </c>
      <c r="K47" s="65">
        <f t="shared" si="21"/>
        <v>-1.2422360248447228E-2</v>
      </c>
      <c r="L47" s="65">
        <f t="shared" si="21"/>
        <v>-1.8867924528301883E-2</v>
      </c>
      <c r="M47" s="65">
        <f t="shared" si="21"/>
        <v>-6.7307692307692291E-2</v>
      </c>
      <c r="N47" s="65">
        <f t="shared" si="21"/>
        <v>-3.0927835051546393E-2</v>
      </c>
      <c r="O47" s="65">
        <f t="shared" si="21"/>
        <v>1.0638297872340496E-2</v>
      </c>
      <c r="P47" s="65">
        <f t="shared" si="21"/>
        <v>5.6140350877192935E-2</v>
      </c>
      <c r="Q47" s="65">
        <f t="shared" si="21"/>
        <v>0.18604651162790709</v>
      </c>
      <c r="R47" s="65">
        <f t="shared" si="21"/>
        <v>0.10644257703081239</v>
      </c>
      <c r="S47" s="65">
        <f t="shared" si="21"/>
        <v>8.6075949367088622E-2</v>
      </c>
      <c r="T47" s="65">
        <f t="shared" si="21"/>
        <v>0.12587412587412583</v>
      </c>
      <c r="U47" s="65">
        <f t="shared" si="21"/>
        <v>2.0703933747412417E-3</v>
      </c>
      <c r="V47" s="65">
        <f t="shared" si="21"/>
        <v>-5.9917355371900793E-2</v>
      </c>
      <c r="W47" s="65">
        <f t="shared" si="21"/>
        <v>-0.8307692307692307</v>
      </c>
      <c r="X47" s="65">
        <f t="shared" si="21"/>
        <v>0.45454545454545459</v>
      </c>
      <c r="Y47" s="65">
        <f t="shared" si="21"/>
        <v>2.4910714285714284</v>
      </c>
    </row>
    <row r="48" spans="1:25" x14ac:dyDescent="0.3">
      <c r="A48" s="74" t="s">
        <v>214</v>
      </c>
      <c r="B48" s="65" t="s">
        <v>3</v>
      </c>
      <c r="C48" s="65">
        <f>C37/B37-1</f>
        <v>4.4642857142857206E-2</v>
      </c>
      <c r="D48" s="65">
        <f>D37/C37-1</f>
        <v>-0.14529914529914534</v>
      </c>
      <c r="E48" s="65">
        <f>E37/D37-1</f>
        <v>-0.19999999999999996</v>
      </c>
      <c r="F48" s="65">
        <f>F37/E37-1</f>
        <v>0.10000000000000009</v>
      </c>
      <c r="G48" s="65">
        <f t="shared" si="21"/>
        <v>0.11363636363636354</v>
      </c>
      <c r="H48" s="65">
        <f t="shared" si="21"/>
        <v>3.0612244897959107E-2</v>
      </c>
      <c r="I48" s="65">
        <f t="shared" si="21"/>
        <v>0.10891089108910901</v>
      </c>
      <c r="J48" s="65">
        <f t="shared" si="21"/>
        <v>-7.1428571428571397E-2</v>
      </c>
      <c r="K48" s="65">
        <f t="shared" si="21"/>
        <v>0</v>
      </c>
      <c r="L48" s="65">
        <f t="shared" si="21"/>
        <v>-8.6538461538461564E-2</v>
      </c>
      <c r="M48" s="65">
        <f t="shared" si="21"/>
        <v>-7.3684210526315796E-2</v>
      </c>
      <c r="N48" s="65">
        <f t="shared" si="21"/>
        <v>-6.8181818181818232E-2</v>
      </c>
      <c r="O48" s="65">
        <f t="shared" si="21"/>
        <v>2.4390243902439046E-2</v>
      </c>
      <c r="P48" s="65">
        <f t="shared" si="21"/>
        <v>3.5714285714285809E-2</v>
      </c>
      <c r="Q48" s="65">
        <f t="shared" si="21"/>
        <v>0.2068965517241379</v>
      </c>
      <c r="R48" s="65">
        <f t="shared" si="21"/>
        <v>0.14285714285714279</v>
      </c>
      <c r="S48" s="65">
        <f t="shared" si="21"/>
        <v>6.6666666666666652E-2</v>
      </c>
      <c r="T48" s="65">
        <f t="shared" si="21"/>
        <v>3.125E-2</v>
      </c>
      <c r="U48" s="65">
        <f t="shared" si="21"/>
        <v>-3.0303030303030276E-2</v>
      </c>
      <c r="V48" s="65">
        <f t="shared" si="21"/>
        <v>-0.1015625</v>
      </c>
      <c r="W48" s="65">
        <f t="shared" si="21"/>
        <v>-0.82608695652173914</v>
      </c>
      <c r="X48" s="65">
        <f t="shared" si="21"/>
        <v>0.35000000000000009</v>
      </c>
      <c r="Y48" s="65">
        <f t="shared" si="21"/>
        <v>2.1851851851851851</v>
      </c>
    </row>
    <row r="49" spans="1:25" x14ac:dyDescent="0.3">
      <c r="A49" s="74" t="s">
        <v>215</v>
      </c>
      <c r="B49" s="65" t="s">
        <v>3</v>
      </c>
      <c r="C49" s="65">
        <f>C40/B40-1</f>
        <v>5.0505050505050608E-2</v>
      </c>
      <c r="D49" s="65">
        <f>D40/C40-1</f>
        <v>-0.13942307692307687</v>
      </c>
      <c r="E49" s="65">
        <f>E40/D40-1</f>
        <v>-0.14525139664804465</v>
      </c>
      <c r="F49" s="65">
        <f>F40/E40-1</f>
        <v>7.8431372549019551E-2</v>
      </c>
      <c r="G49" s="65">
        <f t="shared" ref="G49:Y49" si="22">G40/F40-1</f>
        <v>0.10909090909090913</v>
      </c>
      <c r="H49" s="65">
        <f t="shared" si="22"/>
        <v>0.10382513661202175</v>
      </c>
      <c r="I49" s="65">
        <f t="shared" si="22"/>
        <v>0.10396039603960405</v>
      </c>
      <c r="J49" s="65">
        <f t="shared" si="22"/>
        <v>-1.7937219730941756E-2</v>
      </c>
      <c r="K49" s="65">
        <f t="shared" si="22"/>
        <v>-2.2831050228310557E-2</v>
      </c>
      <c r="L49" s="65">
        <f t="shared" si="22"/>
        <v>9.3457943925232545E-3</v>
      </c>
      <c r="M49" s="65">
        <f t="shared" si="22"/>
        <v>-5.555555555555558E-2</v>
      </c>
      <c r="N49" s="65">
        <f t="shared" si="22"/>
        <v>-2.4509803921568651E-2</v>
      </c>
      <c r="O49" s="65">
        <f t="shared" si="22"/>
        <v>1.0050251256281451E-2</v>
      </c>
      <c r="P49" s="65">
        <f t="shared" si="22"/>
        <v>6.4676616915422924E-2</v>
      </c>
      <c r="Q49" s="65">
        <f t="shared" si="22"/>
        <v>0.17757009345794383</v>
      </c>
      <c r="R49" s="65">
        <f t="shared" si="22"/>
        <v>9.1269841269841168E-2</v>
      </c>
      <c r="S49" s="65">
        <f t="shared" si="22"/>
        <v>9.8181818181818148E-2</v>
      </c>
      <c r="T49" s="65">
        <f t="shared" si="22"/>
        <v>0.16225165562913912</v>
      </c>
      <c r="U49" s="65">
        <f t="shared" si="22"/>
        <v>1.4245014245014342E-2</v>
      </c>
      <c r="V49" s="65">
        <f t="shared" si="22"/>
        <v>-4.7752808988763995E-2</v>
      </c>
      <c r="W49" s="65">
        <f t="shared" si="22"/>
        <v>-0.83185840707964598</v>
      </c>
      <c r="X49" s="65">
        <f t="shared" si="22"/>
        <v>0.49122807017543857</v>
      </c>
      <c r="Y49" s="65">
        <f t="shared" si="22"/>
        <v>2.5882352941176472</v>
      </c>
    </row>
    <row r="50" spans="1:25" x14ac:dyDescent="0.3">
      <c r="A50" s="73" t="s">
        <v>110</v>
      </c>
      <c r="B50" s="65" t="s">
        <v>3</v>
      </c>
      <c r="C50" s="88">
        <f>C44/B44-1</f>
        <v>0.23030303030303023</v>
      </c>
      <c r="D50" s="88">
        <f>D44/C44-1</f>
        <v>6.8965517241379226E-2</v>
      </c>
      <c r="E50" s="88">
        <f>E44/D44-1</f>
        <v>-6.9124423963133674E-2</v>
      </c>
      <c r="F50" s="88">
        <f>F44/E44-1</f>
        <v>4.4554455445544594E-2</v>
      </c>
      <c r="G50" s="88">
        <f t="shared" ref="G50:Y50" si="23">G44/F44-1</f>
        <v>1.4218009478673022E-2</v>
      </c>
      <c r="H50" s="88">
        <f t="shared" si="23"/>
        <v>4.6728971962617383E-3</v>
      </c>
      <c r="I50" s="88">
        <f t="shared" si="23"/>
        <v>0.11627906976744184</v>
      </c>
      <c r="J50" s="88">
        <f t="shared" si="23"/>
        <v>0.1166666666666667</v>
      </c>
      <c r="K50" s="88">
        <f t="shared" si="23"/>
        <v>0.14552238805970141</v>
      </c>
      <c r="L50" s="88">
        <f t="shared" si="23"/>
        <v>-0.17915309446254069</v>
      </c>
      <c r="M50" s="88">
        <f t="shared" si="23"/>
        <v>6.3492063492063489E-2</v>
      </c>
      <c r="N50" s="88">
        <f t="shared" si="23"/>
        <v>5.2238805970149294E-2</v>
      </c>
      <c r="O50" s="88">
        <f t="shared" si="23"/>
        <v>6.0283687943262443E-2</v>
      </c>
      <c r="P50" s="88">
        <f t="shared" si="23"/>
        <v>-0.26421404682274252</v>
      </c>
      <c r="Q50" s="88">
        <f t="shared" si="23"/>
        <v>4.5454545454545414E-2</v>
      </c>
      <c r="R50" s="88">
        <f t="shared" si="23"/>
        <v>-8.6956521739129933E-3</v>
      </c>
      <c r="S50" s="88">
        <f t="shared" si="23"/>
        <v>-3.5087719298245612E-2</v>
      </c>
      <c r="T50" s="88">
        <f t="shared" si="23"/>
        <v>0.67272727272727262</v>
      </c>
      <c r="U50" s="88">
        <f t="shared" si="23"/>
        <v>1.3586956521739024E-2</v>
      </c>
      <c r="V50" s="88">
        <f t="shared" si="23"/>
        <v>-1.8766756032171594E-2</v>
      </c>
      <c r="W50" s="88">
        <f t="shared" si="23"/>
        <v>-0.84153005464480879</v>
      </c>
      <c r="X50" s="88">
        <f t="shared" si="23"/>
        <v>0.15517241379310343</v>
      </c>
      <c r="Y50" s="88">
        <f t="shared" si="23"/>
        <v>2.5970149253731343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4.9874002519949598E-2</v>
      </c>
      <c r="C52" s="65">
        <f t="shared" si="24"/>
        <v>4.6528022559041239E-2</v>
      </c>
      <c r="D52" s="65">
        <f t="shared" si="24"/>
        <v>4.7082228116710874E-2</v>
      </c>
      <c r="E52" s="65">
        <f t="shared" si="24"/>
        <v>3.9660056657223795E-2</v>
      </c>
      <c r="F52" s="65">
        <f t="shared" si="24"/>
        <v>3.5143527986063773E-2</v>
      </c>
      <c r="G52" s="65">
        <f t="shared" si="24"/>
        <v>3.2856667775191223E-2</v>
      </c>
      <c r="H52" s="65">
        <f t="shared" si="24"/>
        <v>3.1336963097398668E-2</v>
      </c>
      <c r="I52" s="65">
        <f t="shared" si="24"/>
        <v>3.3769894872849003E-2</v>
      </c>
      <c r="J52" s="65">
        <f t="shared" si="24"/>
        <v>3.5831410178549739E-2</v>
      </c>
      <c r="K52" s="65">
        <f t="shared" si="24"/>
        <v>3.7957002307785738E-2</v>
      </c>
      <c r="L52" s="65">
        <f t="shared" si="24"/>
        <v>4.7149306136097642E-2</v>
      </c>
      <c r="M52" s="65">
        <f t="shared" si="24"/>
        <v>4.0282481804424584E-2</v>
      </c>
      <c r="N52" s="65">
        <f t="shared" si="24"/>
        <v>3.8556193601312551E-2</v>
      </c>
      <c r="O52" s="65">
        <f t="shared" si="24"/>
        <v>4.438364493084055E-2</v>
      </c>
      <c r="P52" s="65">
        <f t="shared" si="24"/>
        <v>4.3373293373293376E-2</v>
      </c>
      <c r="Q52" s="65">
        <f t="shared" si="24"/>
        <v>4.2991064889409694E-2</v>
      </c>
      <c r="R52" s="65">
        <f t="shared" si="24"/>
        <v>4.715767163727197E-2</v>
      </c>
      <c r="S52" s="65">
        <f t="shared" si="24"/>
        <v>5.0600343053173243E-2</v>
      </c>
      <c r="T52" s="65">
        <f t="shared" si="24"/>
        <v>6.0107359796581439E-2</v>
      </c>
      <c r="U52" s="65">
        <f t="shared" si="24"/>
        <v>5.794063957812183E-2</v>
      </c>
      <c r="V52" s="65">
        <f t="shared" si="24"/>
        <v>5.3097917475100245E-2</v>
      </c>
      <c r="W52" s="65">
        <f t="shared" ref="W52:X52" si="25">W35/W32</f>
        <v>8.8022429419051963E-3</v>
      </c>
      <c r="X52" s="65">
        <f t="shared" si="25"/>
        <v>9.922944730860913E-3</v>
      </c>
      <c r="Y52" s="65">
        <f t="shared" ref="Y52" si="26">Y35/Y32</f>
        <v>3.017858848247541E-2</v>
      </c>
    </row>
    <row r="53" spans="1:25" x14ac:dyDescent="0.3">
      <c r="A53" s="75" t="s">
        <v>217</v>
      </c>
      <c r="B53" s="88">
        <f t="shared" ref="B53:V53" si="27">B35/B34</f>
        <v>0.33759772565742713</v>
      </c>
      <c r="C53" s="88">
        <f t="shared" si="27"/>
        <v>0.30119794637763836</v>
      </c>
      <c r="D53" s="88">
        <f t="shared" si="27"/>
        <v>0.29831932773109243</v>
      </c>
      <c r="E53" s="88">
        <f t="shared" si="27"/>
        <v>0.25559481743227325</v>
      </c>
      <c r="F53" s="88">
        <f t="shared" si="27"/>
        <v>0.22689486552567237</v>
      </c>
      <c r="G53" s="88">
        <f t="shared" si="27"/>
        <v>0.21459600347523891</v>
      </c>
      <c r="H53" s="88">
        <f t="shared" si="27"/>
        <v>0.19393485585922876</v>
      </c>
      <c r="I53" s="88">
        <f t="shared" si="27"/>
        <v>0.18358876117496808</v>
      </c>
      <c r="J53" s="88">
        <f t="shared" si="27"/>
        <v>0.17455621301775148</v>
      </c>
      <c r="K53" s="88">
        <f t="shared" si="27"/>
        <v>0.15915457091927679</v>
      </c>
      <c r="L53" s="88">
        <f t="shared" si="27"/>
        <v>0.15048025613660618</v>
      </c>
      <c r="M53" s="88">
        <f t="shared" si="27"/>
        <v>0.16970248937462051</v>
      </c>
      <c r="N53" s="88">
        <f t="shared" si="27"/>
        <v>0.18473632492630199</v>
      </c>
      <c r="O53" s="88">
        <f t="shared" si="27"/>
        <v>0.20369724450645274</v>
      </c>
      <c r="P53" s="88">
        <f t="shared" si="27"/>
        <v>0.18829056740151789</v>
      </c>
      <c r="Q53" s="88">
        <f t="shared" si="27"/>
        <v>0.18229813664596273</v>
      </c>
      <c r="R53" s="88">
        <f t="shared" si="27"/>
        <v>0.19186941792423776</v>
      </c>
      <c r="S53" s="88">
        <f t="shared" si="27"/>
        <v>0.21071428571428572</v>
      </c>
      <c r="T53" s="88">
        <f t="shared" si="27"/>
        <v>0.25237247924080664</v>
      </c>
      <c r="U53" s="88">
        <f t="shared" si="27"/>
        <v>0.22822902796271638</v>
      </c>
      <c r="V53" s="88">
        <f t="shared" si="27"/>
        <v>0.25015234613040827</v>
      </c>
      <c r="W53" s="88">
        <f t="shared" ref="W53:X53" si="28">W35/W34</f>
        <v>4.4672402382528127E-2</v>
      </c>
      <c r="X53" s="88">
        <f t="shared" si="28"/>
        <v>5.628930817610063E-2</v>
      </c>
      <c r="Y53" s="88">
        <f t="shared" ref="Y53" si="29">Y35/Y34</f>
        <v>0.16609724047306176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5.2631578947368418E-2</v>
      </c>
      <c r="C55" s="88">
        <f t="shared" ref="C55:V55" si="30">C42/C35</f>
        <v>4.7348484848484848E-2</v>
      </c>
      <c r="D55" s="88">
        <f t="shared" si="30"/>
        <v>5.030181086519115E-2</v>
      </c>
      <c r="E55" s="88">
        <f t="shared" si="30"/>
        <v>6.2211981566820278E-2</v>
      </c>
      <c r="F55" s="88">
        <f t="shared" si="30"/>
        <v>5.3879310344827583E-2</v>
      </c>
      <c r="G55" s="88">
        <f t="shared" si="30"/>
        <v>4.4534412955465584E-2</v>
      </c>
      <c r="H55" s="88">
        <f t="shared" si="30"/>
        <v>4.2471042471042469E-2</v>
      </c>
      <c r="I55" s="88">
        <f t="shared" si="30"/>
        <v>4.1739130434782612E-2</v>
      </c>
      <c r="J55" s="88">
        <f t="shared" si="30"/>
        <v>3.5593220338983052E-2</v>
      </c>
      <c r="K55" s="88">
        <f t="shared" si="30"/>
        <v>3.8399999999999997E-2</v>
      </c>
      <c r="L55" s="88">
        <f t="shared" si="30"/>
        <v>5.4964539007092202E-2</v>
      </c>
      <c r="M55" s="88">
        <f t="shared" si="30"/>
        <v>6.2611806797853303E-2</v>
      </c>
      <c r="N55" s="88">
        <f t="shared" si="30"/>
        <v>6.7375886524822695E-2</v>
      </c>
      <c r="O55" s="88">
        <f t="shared" si="30"/>
        <v>6.6780821917808222E-2</v>
      </c>
      <c r="P55" s="88">
        <f t="shared" si="30"/>
        <v>7.8694817658349334E-2</v>
      </c>
      <c r="Q55" s="88">
        <f t="shared" si="30"/>
        <v>8.006814310051108E-2</v>
      </c>
      <c r="R55" s="88">
        <f t="shared" si="30"/>
        <v>8.0256821829855537E-2</v>
      </c>
      <c r="S55" s="88">
        <f t="shared" si="30"/>
        <v>8.3204930662557783E-2</v>
      </c>
      <c r="T55" s="88">
        <f t="shared" si="30"/>
        <v>7.0505287896592245E-2</v>
      </c>
      <c r="U55" s="88">
        <f t="shared" si="30"/>
        <v>7.817969661610269E-2</v>
      </c>
      <c r="V55" s="88">
        <f t="shared" si="30"/>
        <v>8.2825822168087704E-2</v>
      </c>
      <c r="W55" s="88">
        <f t="shared" ref="W55:X55" si="31">W42/W35</f>
        <v>0.2</v>
      </c>
      <c r="X55" s="88">
        <f t="shared" si="31"/>
        <v>0.11173184357541899</v>
      </c>
      <c r="Y55" s="88">
        <f t="shared" ref="Y55" si="32">Y42/Y35</f>
        <v>3.6392405063291139E-2</v>
      </c>
    </row>
    <row r="56" spans="1:25" x14ac:dyDescent="0.3">
      <c r="A56" s="75" t="s">
        <v>219</v>
      </c>
      <c r="B56" s="65">
        <f>B37/B35</f>
        <v>0.23578947368421052</v>
      </c>
      <c r="C56" s="65">
        <f t="shared" ref="C56:V56" si="33">C37/C35</f>
        <v>0.22159090909090909</v>
      </c>
      <c r="D56" s="65">
        <f t="shared" si="33"/>
        <v>0.2012072434607646</v>
      </c>
      <c r="E56" s="65">
        <f t="shared" si="33"/>
        <v>0.18433179723502305</v>
      </c>
      <c r="F56" s="65">
        <f t="shared" si="33"/>
        <v>0.18965517241379309</v>
      </c>
      <c r="G56" s="65">
        <f t="shared" si="33"/>
        <v>0.19838056680161945</v>
      </c>
      <c r="H56" s="65">
        <f t="shared" si="33"/>
        <v>0.19498069498069498</v>
      </c>
      <c r="I56" s="65">
        <f t="shared" si="33"/>
        <v>0.19478260869565217</v>
      </c>
      <c r="J56" s="65">
        <f t="shared" si="33"/>
        <v>0.17627118644067796</v>
      </c>
      <c r="K56" s="65">
        <f t="shared" si="33"/>
        <v>0.16639999999999999</v>
      </c>
      <c r="L56" s="65">
        <f t="shared" si="33"/>
        <v>0.16843971631205673</v>
      </c>
      <c r="M56" s="65">
        <f t="shared" si="33"/>
        <v>0.15742397137745975</v>
      </c>
      <c r="N56" s="65">
        <f t="shared" si="33"/>
        <v>0.1453900709219858</v>
      </c>
      <c r="O56" s="65">
        <f t="shared" si="33"/>
        <v>0.14383561643835616</v>
      </c>
      <c r="P56" s="65">
        <f t="shared" si="33"/>
        <v>0.16698656429942418</v>
      </c>
      <c r="Q56" s="65">
        <f t="shared" si="33"/>
        <v>0.17887563884156729</v>
      </c>
      <c r="R56" s="65">
        <f t="shared" si="33"/>
        <v>0.1926163723916533</v>
      </c>
      <c r="S56" s="65">
        <f t="shared" si="33"/>
        <v>0.19722650231124808</v>
      </c>
      <c r="T56" s="65">
        <f t="shared" si="33"/>
        <v>0.15511163337250294</v>
      </c>
      <c r="U56" s="65">
        <f t="shared" si="33"/>
        <v>0.14935822637106183</v>
      </c>
      <c r="V56" s="65">
        <f t="shared" si="33"/>
        <v>0.14007308160779536</v>
      </c>
      <c r="W56" s="65">
        <f t="shared" ref="W56:X56" si="34">W37/W35</f>
        <v>0.14814814814814814</v>
      </c>
      <c r="X56" s="65">
        <f t="shared" si="34"/>
        <v>0.15083798882681565</v>
      </c>
      <c r="Y56" s="65">
        <f t="shared" ref="Y56" si="35">Y37/Y35</f>
        <v>0.13607594936708861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510</v>
      </c>
      <c r="C59" s="42">
        <f t="shared" si="36"/>
        <v>394</v>
      </c>
      <c r="D59" s="42">
        <f t="shared" si="36"/>
        <v>170</v>
      </c>
      <c r="E59" s="42">
        <f t="shared" si="36"/>
        <v>160</v>
      </c>
      <c r="F59" s="42">
        <f t="shared" si="36"/>
        <v>130</v>
      </c>
      <c r="G59" s="42">
        <f t="shared" si="36"/>
        <v>213</v>
      </c>
      <c r="H59" s="42">
        <f t="shared" si="36"/>
        <v>302</v>
      </c>
      <c r="I59" s="42">
        <f t="shared" si="36"/>
        <v>280</v>
      </c>
      <c r="J59" s="42">
        <f t="shared" si="36"/>
        <v>437</v>
      </c>
      <c r="K59" s="42">
        <f t="shared" si="36"/>
        <v>736</v>
      </c>
      <c r="L59" s="42">
        <f t="shared" si="36"/>
        <v>574</v>
      </c>
      <c r="M59" s="42">
        <f t="shared" si="36"/>
        <v>763</v>
      </c>
      <c r="N59" s="42">
        <f t="shared" si="36"/>
        <v>1042</v>
      </c>
      <c r="O59" s="42">
        <f t="shared" si="36"/>
        <v>1176</v>
      </c>
      <c r="P59" s="42">
        <f t="shared" si="36"/>
        <v>1433</v>
      </c>
      <c r="Q59" s="42">
        <f t="shared" si="36"/>
        <v>1581</v>
      </c>
      <c r="R59" s="42">
        <f t="shared" si="36"/>
        <v>1566</v>
      </c>
      <c r="S59" s="42">
        <f t="shared" si="36"/>
        <v>1382</v>
      </c>
      <c r="T59" s="42">
        <f t="shared" si="36"/>
        <v>1008</v>
      </c>
      <c r="U59" s="42">
        <f t="shared" si="36"/>
        <v>866</v>
      </c>
      <c r="V59" s="42">
        <f t="shared" si="36"/>
        <v>658</v>
      </c>
      <c r="W59" s="42">
        <f t="shared" ref="W59:X59" si="37">W8-W35</f>
        <v>183</v>
      </c>
      <c r="X59" s="42">
        <f t="shared" si="37"/>
        <v>54</v>
      </c>
      <c r="Y59" s="42">
        <f t="shared" ref="Y59" si="38">Y8-Y35</f>
        <v>263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-0.22745098039215686</v>
      </c>
      <c r="D61" s="87">
        <f t="shared" si="39"/>
        <v>-0.56852791878172593</v>
      </c>
      <c r="E61" s="87">
        <f t="shared" si="39"/>
        <v>-5.8823529411764705E-2</v>
      </c>
      <c r="F61" s="87">
        <f t="shared" si="39"/>
        <v>-0.1875</v>
      </c>
      <c r="G61" s="87">
        <f t="shared" si="39"/>
        <v>0.63846153846153841</v>
      </c>
      <c r="H61" s="87">
        <f t="shared" si="39"/>
        <v>0.41784037558685444</v>
      </c>
      <c r="I61" s="87">
        <f t="shared" si="39"/>
        <v>-7.2847682119205295E-2</v>
      </c>
      <c r="J61" s="87">
        <f t="shared" si="39"/>
        <v>0.56071428571428572</v>
      </c>
      <c r="K61" s="87">
        <f t="shared" si="39"/>
        <v>0.68421052631578949</v>
      </c>
      <c r="L61" s="87">
        <f t="shared" si="39"/>
        <v>-0.22010869565217392</v>
      </c>
      <c r="M61" s="87">
        <f t="shared" si="39"/>
        <v>0.32926829268292684</v>
      </c>
      <c r="N61" s="87">
        <f t="shared" si="39"/>
        <v>0.36566186107470511</v>
      </c>
      <c r="O61" s="87">
        <f t="shared" si="39"/>
        <v>0.12859884836852206</v>
      </c>
      <c r="P61" s="87">
        <f t="shared" si="39"/>
        <v>0.21853741496598639</v>
      </c>
      <c r="Q61" s="87">
        <f t="shared" si="39"/>
        <v>0.10327983251919051</v>
      </c>
      <c r="R61" s="87">
        <f t="shared" si="39"/>
        <v>-9.4876660341555973E-3</v>
      </c>
      <c r="S61" s="87">
        <f t="shared" si="39"/>
        <v>-0.11749680715197956</v>
      </c>
      <c r="T61" s="87">
        <f t="shared" si="39"/>
        <v>-0.27062228654124459</v>
      </c>
      <c r="U61" s="87">
        <f t="shared" si="39"/>
        <v>-0.14087301587301587</v>
      </c>
      <c r="V61" s="87">
        <f t="shared" si="39"/>
        <v>-0.24018475750577367</v>
      </c>
      <c r="W61" s="87">
        <f t="shared" si="39"/>
        <v>-0.72188449848024316</v>
      </c>
      <c r="X61" s="87">
        <f t="shared" si="39"/>
        <v>-0.70491803278688525</v>
      </c>
      <c r="Y61" s="87">
        <f t="shared" si="39"/>
        <v>3.8703703703703702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70" priority="19" stopIfTrue="1" operator="lessThan">
      <formula>0</formula>
    </cfRule>
  </conditionalFormatting>
  <conditionalFormatting sqref="B50:B52 C52:Y52">
    <cfRule type="cellIs" dxfId="69" priority="18" stopIfTrue="1" operator="lessThan">
      <formula>0</formula>
    </cfRule>
  </conditionalFormatting>
  <conditionalFormatting sqref="B19:Y29 Z34:HI35 Z51:HI53">
    <cfRule type="cellIs" dxfId="68" priority="21" stopIfTrue="1" operator="lessThan">
      <formula>0</formula>
    </cfRule>
  </conditionalFormatting>
  <conditionalFormatting sqref="B48:Y56 A57:U57 B59:Y59">
    <cfRule type="cellIs" dxfId="67" priority="4" stopIfTrue="1" operator="lessThan">
      <formula>0</formula>
    </cfRule>
  </conditionalFormatting>
  <conditionalFormatting sqref="B61:Y61">
    <cfRule type="cellIs" dxfId="66" priority="3" stopIfTrue="1" operator="lessThan">
      <formula>0</formula>
    </cfRule>
  </conditionalFormatting>
  <conditionalFormatting sqref="C19:Y23">
    <cfRule type="cellIs" dxfId="65" priority="2" operator="lessThan">
      <formula>0</formula>
    </cfRule>
  </conditionalFormatting>
  <conditionalFormatting sqref="C46:Y50">
    <cfRule type="cellIs" dxfId="64" priority="1" operator="lessThan">
      <formula>0</formula>
    </cfRule>
  </conditionalFormatting>
  <conditionalFormatting sqref="M34:P34">
    <cfRule type="cellIs" dxfId="63" priority="8" stopIfTrue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92B7E-FDE9-4618-95CD-E766A0EE46D3}">
  <sheetPr codeName="Sheet90"/>
  <dimension ref="A1:DJ63"/>
  <sheetViews>
    <sheetView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4.4" x14ac:dyDescent="0.3"/>
  <cols>
    <col min="1" max="1" width="45.6640625" style="50" customWidth="1"/>
    <col min="2" max="11" width="9.109375" style="49"/>
    <col min="12" max="13" width="9.5546875" style="49" bestFit="1" customWidth="1"/>
    <col min="14" max="18" width="9.109375" style="49"/>
    <col min="19" max="21" width="9.109375" style="50"/>
    <col min="22" max="22" width="9.109375" style="49"/>
    <col min="23" max="206" width="9.109375" style="50"/>
    <col min="207" max="207" width="45.6640625" style="50" customWidth="1"/>
    <col min="208" max="216" width="13.6640625" style="50" customWidth="1"/>
    <col min="217" max="217" width="9.109375" style="50"/>
    <col min="218" max="218" width="9.5546875" style="50" bestFit="1" customWidth="1"/>
    <col min="219" max="462" width="9.109375" style="50"/>
    <col min="463" max="463" width="45.6640625" style="50" customWidth="1"/>
    <col min="464" max="472" width="13.6640625" style="50" customWidth="1"/>
    <col min="473" max="473" width="9.109375" style="50"/>
    <col min="474" max="474" width="9.5546875" style="50" bestFit="1" customWidth="1"/>
    <col min="475" max="718" width="9.109375" style="50"/>
    <col min="719" max="719" width="45.6640625" style="50" customWidth="1"/>
    <col min="720" max="728" width="13.6640625" style="50" customWidth="1"/>
    <col min="729" max="729" width="9.109375" style="50"/>
    <col min="730" max="730" width="9.5546875" style="50" bestFit="1" customWidth="1"/>
    <col min="731" max="974" width="9.109375" style="50"/>
    <col min="975" max="975" width="45.6640625" style="50" customWidth="1"/>
    <col min="976" max="984" width="13.6640625" style="50" customWidth="1"/>
    <col min="985" max="985" width="9.109375" style="50"/>
    <col min="986" max="986" width="9.5546875" style="50" bestFit="1" customWidth="1"/>
    <col min="987" max="1230" width="9.109375" style="50"/>
    <col min="1231" max="1231" width="45.6640625" style="50" customWidth="1"/>
    <col min="1232" max="1240" width="13.6640625" style="50" customWidth="1"/>
    <col min="1241" max="1241" width="9.109375" style="50"/>
    <col min="1242" max="1242" width="9.5546875" style="50" bestFit="1" customWidth="1"/>
    <col min="1243" max="1486" width="9.109375" style="50"/>
    <col min="1487" max="1487" width="45.6640625" style="50" customWidth="1"/>
    <col min="1488" max="1496" width="13.6640625" style="50" customWidth="1"/>
    <col min="1497" max="1497" width="9.109375" style="50"/>
    <col min="1498" max="1498" width="9.5546875" style="50" bestFit="1" customWidth="1"/>
    <col min="1499" max="1742" width="9.109375" style="50"/>
    <col min="1743" max="1743" width="45.6640625" style="50" customWidth="1"/>
    <col min="1744" max="1752" width="13.6640625" style="50" customWidth="1"/>
    <col min="1753" max="1753" width="9.109375" style="50"/>
    <col min="1754" max="1754" width="9.5546875" style="50" bestFit="1" customWidth="1"/>
    <col min="1755" max="1998" width="9.109375" style="50"/>
    <col min="1999" max="1999" width="45.6640625" style="50" customWidth="1"/>
    <col min="2000" max="2008" width="13.6640625" style="50" customWidth="1"/>
    <col min="2009" max="2009" width="9.109375" style="50"/>
    <col min="2010" max="2010" width="9.5546875" style="50" bestFit="1" customWidth="1"/>
    <col min="2011" max="2254" width="9.109375" style="50"/>
    <col min="2255" max="2255" width="45.6640625" style="50" customWidth="1"/>
    <col min="2256" max="2264" width="13.6640625" style="50" customWidth="1"/>
    <col min="2265" max="2265" width="9.109375" style="50"/>
    <col min="2266" max="2266" width="9.5546875" style="50" bestFit="1" customWidth="1"/>
    <col min="2267" max="2510" width="9.109375" style="50"/>
    <col min="2511" max="2511" width="45.6640625" style="50" customWidth="1"/>
    <col min="2512" max="2520" width="13.6640625" style="50" customWidth="1"/>
    <col min="2521" max="2521" width="9.109375" style="50"/>
    <col min="2522" max="2522" width="9.5546875" style="50" bestFit="1" customWidth="1"/>
    <col min="2523" max="2766" width="9.109375" style="50"/>
    <col min="2767" max="2767" width="45.6640625" style="50" customWidth="1"/>
    <col min="2768" max="2776" width="13.6640625" style="50" customWidth="1"/>
    <col min="2777" max="2777" width="9.109375" style="50"/>
    <col min="2778" max="2778" width="9.5546875" style="50" bestFit="1" customWidth="1"/>
    <col min="2779" max="3022" width="9.109375" style="50"/>
    <col min="3023" max="3023" width="45.6640625" style="50" customWidth="1"/>
    <col min="3024" max="3032" width="13.6640625" style="50" customWidth="1"/>
    <col min="3033" max="3033" width="9.109375" style="50"/>
    <col min="3034" max="3034" width="9.5546875" style="50" bestFit="1" customWidth="1"/>
    <col min="3035" max="3278" width="9.109375" style="50"/>
    <col min="3279" max="3279" width="45.6640625" style="50" customWidth="1"/>
    <col min="3280" max="3288" width="13.6640625" style="50" customWidth="1"/>
    <col min="3289" max="3289" width="9.109375" style="50"/>
    <col min="3290" max="3290" width="9.5546875" style="50" bestFit="1" customWidth="1"/>
    <col min="3291" max="3534" width="9.109375" style="50"/>
    <col min="3535" max="3535" width="45.6640625" style="50" customWidth="1"/>
    <col min="3536" max="3544" width="13.6640625" style="50" customWidth="1"/>
    <col min="3545" max="3545" width="9.109375" style="50"/>
    <col min="3546" max="3546" width="9.5546875" style="50" bestFit="1" customWidth="1"/>
    <col min="3547" max="3790" width="9.109375" style="50"/>
    <col min="3791" max="3791" width="45.6640625" style="50" customWidth="1"/>
    <col min="3792" max="3800" width="13.6640625" style="50" customWidth="1"/>
    <col min="3801" max="3801" width="9.109375" style="50"/>
    <col min="3802" max="3802" width="9.5546875" style="50" bestFit="1" customWidth="1"/>
    <col min="3803" max="4046" width="9.109375" style="50"/>
    <col min="4047" max="4047" width="45.6640625" style="50" customWidth="1"/>
    <col min="4048" max="4056" width="13.6640625" style="50" customWidth="1"/>
    <col min="4057" max="4057" width="9.109375" style="50"/>
    <col min="4058" max="4058" width="9.5546875" style="50" bestFit="1" customWidth="1"/>
    <col min="4059" max="4302" width="9.109375" style="50"/>
    <col min="4303" max="4303" width="45.6640625" style="50" customWidth="1"/>
    <col min="4304" max="4312" width="13.6640625" style="50" customWidth="1"/>
    <col min="4313" max="4313" width="9.109375" style="50"/>
    <col min="4314" max="4314" width="9.5546875" style="50" bestFit="1" customWidth="1"/>
    <col min="4315" max="4558" width="9.109375" style="50"/>
    <col min="4559" max="4559" width="45.6640625" style="50" customWidth="1"/>
    <col min="4560" max="4568" width="13.6640625" style="50" customWidth="1"/>
    <col min="4569" max="4569" width="9.109375" style="50"/>
    <col min="4570" max="4570" width="9.5546875" style="50" bestFit="1" customWidth="1"/>
    <col min="4571" max="4814" width="9.109375" style="50"/>
    <col min="4815" max="4815" width="45.6640625" style="50" customWidth="1"/>
    <col min="4816" max="4824" width="13.6640625" style="50" customWidth="1"/>
    <col min="4825" max="4825" width="9.109375" style="50"/>
    <col min="4826" max="4826" width="9.5546875" style="50" bestFit="1" customWidth="1"/>
    <col min="4827" max="5070" width="9.109375" style="50"/>
    <col min="5071" max="5071" width="45.6640625" style="50" customWidth="1"/>
    <col min="5072" max="5080" width="13.6640625" style="50" customWidth="1"/>
    <col min="5081" max="5081" width="9.109375" style="50"/>
    <col min="5082" max="5082" width="9.5546875" style="50" bestFit="1" customWidth="1"/>
    <col min="5083" max="5326" width="9.109375" style="50"/>
    <col min="5327" max="5327" width="45.6640625" style="50" customWidth="1"/>
    <col min="5328" max="5336" width="13.6640625" style="50" customWidth="1"/>
    <col min="5337" max="5337" width="9.109375" style="50"/>
    <col min="5338" max="5338" width="9.5546875" style="50" bestFit="1" customWidth="1"/>
    <col min="5339" max="5582" width="9.109375" style="50"/>
    <col min="5583" max="5583" width="45.6640625" style="50" customWidth="1"/>
    <col min="5584" max="5592" width="13.6640625" style="50" customWidth="1"/>
    <col min="5593" max="5593" width="9.109375" style="50"/>
    <col min="5594" max="5594" width="9.5546875" style="50" bestFit="1" customWidth="1"/>
    <col min="5595" max="5838" width="9.109375" style="50"/>
    <col min="5839" max="5839" width="45.6640625" style="50" customWidth="1"/>
    <col min="5840" max="5848" width="13.6640625" style="50" customWidth="1"/>
    <col min="5849" max="5849" width="9.109375" style="50"/>
    <col min="5850" max="5850" width="9.5546875" style="50" bestFit="1" customWidth="1"/>
    <col min="5851" max="6094" width="9.109375" style="50"/>
    <col min="6095" max="6095" width="45.6640625" style="50" customWidth="1"/>
    <col min="6096" max="6104" width="13.6640625" style="50" customWidth="1"/>
    <col min="6105" max="6105" width="9.109375" style="50"/>
    <col min="6106" max="6106" width="9.5546875" style="50" bestFit="1" customWidth="1"/>
    <col min="6107" max="6350" width="9.109375" style="50"/>
    <col min="6351" max="6351" width="45.6640625" style="50" customWidth="1"/>
    <col min="6352" max="6360" width="13.6640625" style="50" customWidth="1"/>
    <col min="6361" max="6361" width="9.109375" style="50"/>
    <col min="6362" max="6362" width="9.5546875" style="50" bestFit="1" customWidth="1"/>
    <col min="6363" max="6606" width="9.109375" style="50"/>
    <col min="6607" max="6607" width="45.6640625" style="50" customWidth="1"/>
    <col min="6608" max="6616" width="13.6640625" style="50" customWidth="1"/>
    <col min="6617" max="6617" width="9.109375" style="50"/>
    <col min="6618" max="6618" width="9.5546875" style="50" bestFit="1" customWidth="1"/>
    <col min="6619" max="6862" width="9.109375" style="50"/>
    <col min="6863" max="6863" width="45.6640625" style="50" customWidth="1"/>
    <col min="6864" max="6872" width="13.6640625" style="50" customWidth="1"/>
    <col min="6873" max="6873" width="9.109375" style="50"/>
    <col min="6874" max="6874" width="9.5546875" style="50" bestFit="1" customWidth="1"/>
    <col min="6875" max="7118" width="9.109375" style="50"/>
    <col min="7119" max="7119" width="45.6640625" style="50" customWidth="1"/>
    <col min="7120" max="7128" width="13.6640625" style="50" customWidth="1"/>
    <col min="7129" max="7129" width="9.109375" style="50"/>
    <col min="7130" max="7130" width="9.5546875" style="50" bestFit="1" customWidth="1"/>
    <col min="7131" max="7374" width="9.109375" style="50"/>
    <col min="7375" max="7375" width="45.6640625" style="50" customWidth="1"/>
    <col min="7376" max="7384" width="13.6640625" style="50" customWidth="1"/>
    <col min="7385" max="7385" width="9.109375" style="50"/>
    <col min="7386" max="7386" width="9.5546875" style="50" bestFit="1" customWidth="1"/>
    <col min="7387" max="7630" width="9.109375" style="50"/>
    <col min="7631" max="7631" width="45.6640625" style="50" customWidth="1"/>
    <col min="7632" max="7640" width="13.6640625" style="50" customWidth="1"/>
    <col min="7641" max="7641" width="9.109375" style="50"/>
    <col min="7642" max="7642" width="9.5546875" style="50" bestFit="1" customWidth="1"/>
    <col min="7643" max="7886" width="9.109375" style="50"/>
    <col min="7887" max="7887" width="45.6640625" style="50" customWidth="1"/>
    <col min="7888" max="7896" width="13.6640625" style="50" customWidth="1"/>
    <col min="7897" max="7897" width="9.109375" style="50"/>
    <col min="7898" max="7898" width="9.5546875" style="50" bestFit="1" customWidth="1"/>
    <col min="7899" max="8142" width="9.109375" style="50"/>
    <col min="8143" max="8143" width="45.6640625" style="50" customWidth="1"/>
    <col min="8144" max="8152" width="13.6640625" style="50" customWidth="1"/>
    <col min="8153" max="8153" width="9.109375" style="50"/>
    <col min="8154" max="8154" width="9.5546875" style="50" bestFit="1" customWidth="1"/>
    <col min="8155" max="8398" width="9.109375" style="50"/>
    <col min="8399" max="8399" width="45.6640625" style="50" customWidth="1"/>
    <col min="8400" max="8408" width="13.6640625" style="50" customWidth="1"/>
    <col min="8409" max="8409" width="9.109375" style="50"/>
    <col min="8410" max="8410" width="9.5546875" style="50" bestFit="1" customWidth="1"/>
    <col min="8411" max="8654" width="9.109375" style="50"/>
    <col min="8655" max="8655" width="45.6640625" style="50" customWidth="1"/>
    <col min="8656" max="8664" width="13.6640625" style="50" customWidth="1"/>
    <col min="8665" max="8665" width="9.109375" style="50"/>
    <col min="8666" max="8666" width="9.5546875" style="50" bestFit="1" customWidth="1"/>
    <col min="8667" max="8910" width="9.109375" style="50"/>
    <col min="8911" max="8911" width="45.6640625" style="50" customWidth="1"/>
    <col min="8912" max="8920" width="13.6640625" style="50" customWidth="1"/>
    <col min="8921" max="8921" width="9.109375" style="50"/>
    <col min="8922" max="8922" width="9.5546875" style="50" bestFit="1" customWidth="1"/>
    <col min="8923" max="9166" width="9.109375" style="50"/>
    <col min="9167" max="9167" width="45.6640625" style="50" customWidth="1"/>
    <col min="9168" max="9176" width="13.6640625" style="50" customWidth="1"/>
    <col min="9177" max="9177" width="9.109375" style="50"/>
    <col min="9178" max="9178" width="9.5546875" style="50" bestFit="1" customWidth="1"/>
    <col min="9179" max="9422" width="9.109375" style="50"/>
    <col min="9423" max="9423" width="45.6640625" style="50" customWidth="1"/>
    <col min="9424" max="9432" width="13.6640625" style="50" customWidth="1"/>
    <col min="9433" max="9433" width="9.109375" style="50"/>
    <col min="9434" max="9434" width="9.5546875" style="50" bestFit="1" customWidth="1"/>
    <col min="9435" max="9678" width="9.109375" style="50"/>
    <col min="9679" max="9679" width="45.6640625" style="50" customWidth="1"/>
    <col min="9680" max="9688" width="13.6640625" style="50" customWidth="1"/>
    <col min="9689" max="9689" width="9.109375" style="50"/>
    <col min="9690" max="9690" width="9.5546875" style="50" bestFit="1" customWidth="1"/>
    <col min="9691" max="9934" width="9.109375" style="50"/>
    <col min="9935" max="9935" width="45.6640625" style="50" customWidth="1"/>
    <col min="9936" max="9944" width="13.6640625" style="50" customWidth="1"/>
    <col min="9945" max="9945" width="9.109375" style="50"/>
    <col min="9946" max="9946" width="9.5546875" style="50" bestFit="1" customWidth="1"/>
    <col min="9947" max="10190" width="9.109375" style="50"/>
    <col min="10191" max="10191" width="45.6640625" style="50" customWidth="1"/>
    <col min="10192" max="10200" width="13.6640625" style="50" customWidth="1"/>
    <col min="10201" max="10201" width="9.109375" style="50"/>
    <col min="10202" max="10202" width="9.5546875" style="50" bestFit="1" customWidth="1"/>
    <col min="10203" max="10446" width="9.109375" style="50"/>
    <col min="10447" max="10447" width="45.6640625" style="50" customWidth="1"/>
    <col min="10448" max="10456" width="13.6640625" style="50" customWidth="1"/>
    <col min="10457" max="10457" width="9.109375" style="50"/>
    <col min="10458" max="10458" width="9.5546875" style="50" bestFit="1" customWidth="1"/>
    <col min="10459" max="10702" width="9.109375" style="50"/>
    <col min="10703" max="10703" width="45.6640625" style="50" customWidth="1"/>
    <col min="10704" max="10712" width="13.6640625" style="50" customWidth="1"/>
    <col min="10713" max="10713" width="9.109375" style="50"/>
    <col min="10714" max="10714" width="9.5546875" style="50" bestFit="1" customWidth="1"/>
    <col min="10715" max="10958" width="9.109375" style="50"/>
    <col min="10959" max="10959" width="45.6640625" style="50" customWidth="1"/>
    <col min="10960" max="10968" width="13.6640625" style="50" customWidth="1"/>
    <col min="10969" max="10969" width="9.109375" style="50"/>
    <col min="10970" max="10970" width="9.5546875" style="50" bestFit="1" customWidth="1"/>
    <col min="10971" max="11214" width="9.109375" style="50"/>
    <col min="11215" max="11215" width="45.6640625" style="50" customWidth="1"/>
    <col min="11216" max="11224" width="13.6640625" style="50" customWidth="1"/>
    <col min="11225" max="11225" width="9.109375" style="50"/>
    <col min="11226" max="11226" width="9.5546875" style="50" bestFit="1" customWidth="1"/>
    <col min="11227" max="11470" width="9.109375" style="50"/>
    <col min="11471" max="11471" width="45.6640625" style="50" customWidth="1"/>
    <col min="11472" max="11480" width="13.6640625" style="50" customWidth="1"/>
    <col min="11481" max="11481" width="9.109375" style="50"/>
    <col min="11482" max="11482" width="9.5546875" style="50" bestFit="1" customWidth="1"/>
    <col min="11483" max="11726" width="9.109375" style="50"/>
    <col min="11727" max="11727" width="45.6640625" style="50" customWidth="1"/>
    <col min="11728" max="11736" width="13.6640625" style="50" customWidth="1"/>
    <col min="11737" max="11737" width="9.109375" style="50"/>
    <col min="11738" max="11738" width="9.5546875" style="50" bestFit="1" customWidth="1"/>
    <col min="11739" max="11982" width="9.109375" style="50"/>
    <col min="11983" max="11983" width="45.6640625" style="50" customWidth="1"/>
    <col min="11984" max="11992" width="13.6640625" style="50" customWidth="1"/>
    <col min="11993" max="11993" width="9.109375" style="50"/>
    <col min="11994" max="11994" width="9.5546875" style="50" bestFit="1" customWidth="1"/>
    <col min="11995" max="12238" width="9.109375" style="50"/>
    <col min="12239" max="12239" width="45.6640625" style="50" customWidth="1"/>
    <col min="12240" max="12248" width="13.6640625" style="50" customWidth="1"/>
    <col min="12249" max="12249" width="9.109375" style="50"/>
    <col min="12250" max="12250" width="9.5546875" style="50" bestFit="1" customWidth="1"/>
    <col min="12251" max="12494" width="9.109375" style="50"/>
    <col min="12495" max="12495" width="45.6640625" style="50" customWidth="1"/>
    <col min="12496" max="12504" width="13.6640625" style="50" customWidth="1"/>
    <col min="12505" max="12505" width="9.109375" style="50"/>
    <col min="12506" max="12506" width="9.5546875" style="50" bestFit="1" customWidth="1"/>
    <col min="12507" max="12750" width="9.109375" style="50"/>
    <col min="12751" max="12751" width="45.6640625" style="50" customWidth="1"/>
    <col min="12752" max="12760" width="13.6640625" style="50" customWidth="1"/>
    <col min="12761" max="12761" width="9.109375" style="50"/>
    <col min="12762" max="12762" width="9.5546875" style="50" bestFit="1" customWidth="1"/>
    <col min="12763" max="13006" width="9.109375" style="50"/>
    <col min="13007" max="13007" width="45.6640625" style="50" customWidth="1"/>
    <col min="13008" max="13016" width="13.6640625" style="50" customWidth="1"/>
    <col min="13017" max="13017" width="9.109375" style="50"/>
    <col min="13018" max="13018" width="9.5546875" style="50" bestFit="1" customWidth="1"/>
    <col min="13019" max="13262" width="9.109375" style="50"/>
    <col min="13263" max="13263" width="45.6640625" style="50" customWidth="1"/>
    <col min="13264" max="13272" width="13.6640625" style="50" customWidth="1"/>
    <col min="13273" max="13273" width="9.109375" style="50"/>
    <col min="13274" max="13274" width="9.5546875" style="50" bestFit="1" customWidth="1"/>
    <col min="13275" max="13518" width="9.109375" style="50"/>
    <col min="13519" max="13519" width="45.6640625" style="50" customWidth="1"/>
    <col min="13520" max="13528" width="13.6640625" style="50" customWidth="1"/>
    <col min="13529" max="13529" width="9.109375" style="50"/>
    <col min="13530" max="13530" width="9.5546875" style="50" bestFit="1" customWidth="1"/>
    <col min="13531" max="13774" width="9.109375" style="50"/>
    <col min="13775" max="13775" width="45.6640625" style="50" customWidth="1"/>
    <col min="13776" max="13784" width="13.6640625" style="50" customWidth="1"/>
    <col min="13785" max="13785" width="9.109375" style="50"/>
    <col min="13786" max="13786" width="9.5546875" style="50" bestFit="1" customWidth="1"/>
    <col min="13787" max="14030" width="9.109375" style="50"/>
    <col min="14031" max="14031" width="45.6640625" style="50" customWidth="1"/>
    <col min="14032" max="14040" width="13.6640625" style="50" customWidth="1"/>
    <col min="14041" max="14041" width="9.109375" style="50"/>
    <col min="14042" max="14042" width="9.5546875" style="50" bestFit="1" customWidth="1"/>
    <col min="14043" max="14286" width="9.109375" style="50"/>
    <col min="14287" max="14287" width="45.6640625" style="50" customWidth="1"/>
    <col min="14288" max="14296" width="13.6640625" style="50" customWidth="1"/>
    <col min="14297" max="14297" width="9.109375" style="50"/>
    <col min="14298" max="14298" width="9.5546875" style="50" bestFit="1" customWidth="1"/>
    <col min="14299" max="14542" width="9.109375" style="50"/>
    <col min="14543" max="14543" width="45.6640625" style="50" customWidth="1"/>
    <col min="14544" max="14552" width="13.6640625" style="50" customWidth="1"/>
    <col min="14553" max="14553" width="9.109375" style="50"/>
    <col min="14554" max="14554" width="9.5546875" style="50" bestFit="1" customWidth="1"/>
    <col min="14555" max="14798" width="9.109375" style="50"/>
    <col min="14799" max="14799" width="45.6640625" style="50" customWidth="1"/>
    <col min="14800" max="14808" width="13.6640625" style="50" customWidth="1"/>
    <col min="14809" max="14809" width="9.109375" style="50"/>
    <col min="14810" max="14810" width="9.5546875" style="50" bestFit="1" customWidth="1"/>
    <col min="14811" max="15054" width="9.109375" style="50"/>
    <col min="15055" max="15055" width="45.6640625" style="50" customWidth="1"/>
    <col min="15056" max="15064" width="13.6640625" style="50" customWidth="1"/>
    <col min="15065" max="15065" width="9.109375" style="50"/>
    <col min="15066" max="15066" width="9.5546875" style="50" bestFit="1" customWidth="1"/>
    <col min="15067" max="15310" width="9.109375" style="50"/>
    <col min="15311" max="15311" width="45.6640625" style="50" customWidth="1"/>
    <col min="15312" max="15320" width="13.6640625" style="50" customWidth="1"/>
    <col min="15321" max="15321" width="9.109375" style="50"/>
    <col min="15322" max="15322" width="9.5546875" style="50" bestFit="1" customWidth="1"/>
    <col min="15323" max="15566" width="9.109375" style="50"/>
    <col min="15567" max="15567" width="45.6640625" style="50" customWidth="1"/>
    <col min="15568" max="15576" width="13.6640625" style="50" customWidth="1"/>
    <col min="15577" max="15577" width="9.109375" style="50"/>
    <col min="15578" max="15578" width="9.5546875" style="50" bestFit="1" customWidth="1"/>
    <col min="15579" max="15822" width="9.109375" style="50"/>
    <col min="15823" max="15823" width="45.6640625" style="50" customWidth="1"/>
    <col min="15824" max="15832" width="13.6640625" style="50" customWidth="1"/>
    <col min="15833" max="15833" width="9.109375" style="50"/>
    <col min="15834" max="15834" width="9.5546875" style="50" bestFit="1" customWidth="1"/>
    <col min="15835" max="16078" width="9.109375" style="50"/>
    <col min="16079" max="16079" width="45.6640625" style="50" customWidth="1"/>
    <col min="16080" max="16088" width="13.6640625" style="50" customWidth="1"/>
    <col min="16089" max="16089" width="9.109375" style="50"/>
    <col min="16090" max="16090" width="9.5546875" style="50" bestFit="1" customWidth="1"/>
    <col min="16091" max="16384" width="9.109375" style="50"/>
  </cols>
  <sheetData>
    <row r="1" spans="1:114" x14ac:dyDescent="0.3">
      <c r="A1" s="50" t="s">
        <v>228</v>
      </c>
    </row>
    <row r="2" spans="1:114" ht="12.75" customHeight="1" x14ac:dyDescent="0.3">
      <c r="A2" s="48"/>
    </row>
    <row r="3" spans="1:114" s="51" customFormat="1" ht="15" thickBot="1" x14ac:dyDescent="0.35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</row>
    <row r="4" spans="1:114" ht="15" thickTop="1" x14ac:dyDescent="0.3">
      <c r="A4" s="52" t="s">
        <v>232</v>
      </c>
      <c r="B4" s="53">
        <f>'All Countries (Aggregate)'!B10</f>
        <v>35310</v>
      </c>
      <c r="C4" s="53">
        <f>'All Countries (Aggregate)'!C10</f>
        <v>38023</v>
      </c>
      <c r="D4" s="53">
        <f>'All Countries (Aggregate)'!D10</f>
        <v>33198</v>
      </c>
      <c r="E4" s="53">
        <f>'All Countries (Aggregate)'!E10</f>
        <v>30256</v>
      </c>
      <c r="F4" s="53">
        <f>'All Countries (Aggregate)'!F10</f>
        <v>28545</v>
      </c>
      <c r="G4" s="53">
        <f>'All Countries (Aggregate)'!G10</f>
        <v>31488</v>
      </c>
      <c r="H4" s="53">
        <f>'All Countries (Aggregate)'!H10</f>
        <v>34400</v>
      </c>
      <c r="I4" s="53">
        <f>'All Countries (Aggregate)'!I10</f>
        <v>34457</v>
      </c>
      <c r="J4" s="53">
        <f>'All Countries (Aggregate)'!J10</f>
        <v>36462</v>
      </c>
      <c r="K4" s="53">
        <f>'All Countries (Aggregate)'!K10</f>
        <v>38039</v>
      </c>
      <c r="L4" s="53">
        <f>'All Countries (Aggregate)'!L10</f>
        <v>33445</v>
      </c>
      <c r="M4" s="53">
        <f>'All Countries (Aggregate)'!M10</f>
        <v>38171</v>
      </c>
      <c r="N4" s="53">
        <f>'All Countries (Aggregate)'!N10</f>
        <v>39292</v>
      </c>
      <c r="O4" s="53">
        <f>'All Countries (Aggregate)'!O10</f>
        <v>40349</v>
      </c>
      <c r="P4" s="53">
        <f>'All Countries (Aggregate)'!P10</f>
        <v>42342</v>
      </c>
      <c r="Q4" s="53">
        <f>'All Countries (Aggregate)'!Q10</f>
        <v>41697</v>
      </c>
      <c r="R4" s="53">
        <f>'All Countries (Aggregate)'!R10</f>
        <v>42296</v>
      </c>
      <c r="S4" s="53">
        <f>'All Countries (Aggregate)'!S10</f>
        <v>40245</v>
      </c>
      <c r="T4" s="53">
        <f>'All Countries (Aggregate)'!T10</f>
        <v>38351</v>
      </c>
      <c r="U4" s="53">
        <f>'All Countries (Aggregate)'!U10</f>
        <v>37855</v>
      </c>
      <c r="V4" s="53">
        <f>'All Countries (Aggregate)'!V10</f>
        <v>37836</v>
      </c>
      <c r="W4" s="53">
        <f>'All Countries (Aggregate)'!W10</f>
        <v>11963</v>
      </c>
      <c r="X4" s="53">
        <f>'All Countries (Aggregate)'!X10</f>
        <v>13875</v>
      </c>
      <c r="Y4" s="53">
        <f>'All Countries (Aggregate)'!Y10</f>
        <v>27992</v>
      </c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3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3">
      <c r="A6" s="46" t="s">
        <v>54</v>
      </c>
      <c r="B6" s="56">
        <f>Mexico!B10</f>
        <v>6159</v>
      </c>
      <c r="C6" s="56">
        <f>Mexico!C10</f>
        <v>6527</v>
      </c>
      <c r="D6" s="56">
        <f>Mexico!D10</f>
        <v>6694</v>
      </c>
      <c r="E6" s="56">
        <f>Mexico!E10</f>
        <v>6968</v>
      </c>
      <c r="F6" s="56">
        <f>Mexico!F10</f>
        <v>7570</v>
      </c>
      <c r="G6" s="56">
        <f>Mexico!G10</f>
        <v>7248</v>
      </c>
      <c r="H6" s="56">
        <f>Mexico!H10</f>
        <v>8069</v>
      </c>
      <c r="I6" s="56">
        <f>Mexico!I10</f>
        <v>8342</v>
      </c>
      <c r="J6" s="56">
        <f>Mexico!J10</f>
        <v>7848</v>
      </c>
      <c r="K6" s="56">
        <f>Mexico!K10</f>
        <v>8302</v>
      </c>
      <c r="L6" s="56">
        <f>Mexico!L10</f>
        <v>6430</v>
      </c>
      <c r="M6" s="56">
        <f>Mexico!M10</f>
        <v>6930</v>
      </c>
      <c r="N6" s="56">
        <f>Mexico!N10</f>
        <v>6793</v>
      </c>
      <c r="O6" s="56">
        <f>Mexico!O10</f>
        <v>6957</v>
      </c>
      <c r="P6" s="56">
        <f>Mexico!P10</f>
        <v>7250</v>
      </c>
      <c r="Q6" s="56">
        <f>Mexico!Q10</f>
        <v>7446</v>
      </c>
      <c r="R6" s="56">
        <f>Mexico!R10</f>
        <v>7621</v>
      </c>
      <c r="S6" s="56">
        <f>Mexico!S10</f>
        <v>7707</v>
      </c>
      <c r="T6" s="56">
        <f>Mexico!T10</f>
        <v>7522</v>
      </c>
      <c r="U6" s="56">
        <f>Mexico!U10</f>
        <v>7772</v>
      </c>
      <c r="V6" s="56">
        <f>Mexico!V10</f>
        <v>7777</v>
      </c>
      <c r="W6" s="56">
        <f>Mexico!W10</f>
        <v>5868</v>
      </c>
      <c r="X6" s="56">
        <f>Mexico!X10</f>
        <v>7891</v>
      </c>
      <c r="Y6" s="56">
        <f>Mexico!Y10</f>
        <v>9937</v>
      </c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3">
      <c r="A7" s="46" t="s">
        <v>50</v>
      </c>
      <c r="B7" s="56">
        <f>India!B10</f>
        <v>716</v>
      </c>
      <c r="C7" s="56">
        <f>India!C10</f>
        <v>897</v>
      </c>
      <c r="D7" s="56">
        <f>India!D10</f>
        <v>949</v>
      </c>
      <c r="E7" s="56">
        <f>India!E10</f>
        <v>825</v>
      </c>
      <c r="F7" s="56">
        <f>India!F10</f>
        <v>868</v>
      </c>
      <c r="G7" s="56">
        <f>India!G10</f>
        <v>1086</v>
      </c>
      <c r="H7" s="56">
        <f>India!H10</f>
        <v>1263</v>
      </c>
      <c r="I7" s="56">
        <f>India!I10</f>
        <v>1464</v>
      </c>
      <c r="J7" s="56">
        <f>India!J10</f>
        <v>2053</v>
      </c>
      <c r="K7" s="56">
        <f>India!K10</f>
        <v>2105</v>
      </c>
      <c r="L7" s="56">
        <f>India!L10</f>
        <v>1877</v>
      </c>
      <c r="M7" s="56">
        <f>India!M10</f>
        <v>2267</v>
      </c>
      <c r="N7" s="56">
        <f>India!N10</f>
        <v>2389</v>
      </c>
      <c r="O7" s="56">
        <f>India!O10</f>
        <v>2475</v>
      </c>
      <c r="P7" s="56">
        <f>India!P10</f>
        <v>2799</v>
      </c>
      <c r="Q7" s="56">
        <f>India!Q10</f>
        <v>2902</v>
      </c>
      <c r="R7" s="56">
        <f>India!R10</f>
        <v>3267</v>
      </c>
      <c r="S7" s="56">
        <f>India!S10</f>
        <v>3298</v>
      </c>
      <c r="T7" s="56">
        <f>India!T10</f>
        <v>3333</v>
      </c>
      <c r="U7" s="56">
        <f>India!U10</f>
        <v>3354</v>
      </c>
      <c r="V7" s="56">
        <f>India!V10</f>
        <v>3868</v>
      </c>
      <c r="W7" s="56">
        <f>India!W10</f>
        <v>951</v>
      </c>
      <c r="X7" s="56">
        <f>India!X10</f>
        <v>833</v>
      </c>
      <c r="Y7" s="56">
        <f>India!Y10</f>
        <v>2916</v>
      </c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3">
      <c r="A8" s="46" t="s">
        <v>26</v>
      </c>
      <c r="B8" s="56">
        <f>UK!B10</f>
        <v>2156</v>
      </c>
      <c r="C8" s="56">
        <f>UK!C10</f>
        <v>2552</v>
      </c>
      <c r="D8" s="56">
        <f>UK!D10</f>
        <v>2235</v>
      </c>
      <c r="E8" s="56">
        <f>UK!E10</f>
        <v>2094</v>
      </c>
      <c r="F8" s="56">
        <f>UK!F10</f>
        <v>2100</v>
      </c>
      <c r="G8" s="56">
        <f>UK!G10</f>
        <v>2324</v>
      </c>
      <c r="H8" s="56">
        <f>UK!H10</f>
        <v>2286</v>
      </c>
      <c r="I8" s="56">
        <f>UK!I10</f>
        <v>2120</v>
      </c>
      <c r="J8" s="56">
        <f>UK!J10</f>
        <v>2195</v>
      </c>
      <c r="K8" s="56">
        <f>UK!K10</f>
        <v>2375</v>
      </c>
      <c r="L8" s="56">
        <f>UK!L10</f>
        <v>1944</v>
      </c>
      <c r="M8" s="56">
        <f>UK!M10</f>
        <v>1916</v>
      </c>
      <c r="N8" s="56">
        <f>UK!N10</f>
        <v>2061</v>
      </c>
      <c r="O8" s="56">
        <f>UK!O10</f>
        <v>1949</v>
      </c>
      <c r="P8" s="56">
        <f>UK!P10</f>
        <v>1949</v>
      </c>
      <c r="Q8" s="56">
        <f>UK!Q10</f>
        <v>1961</v>
      </c>
      <c r="R8" s="56">
        <f>UK!R10</f>
        <v>2114</v>
      </c>
      <c r="S8" s="56">
        <f>UK!S10</f>
        <v>1863</v>
      </c>
      <c r="T8" s="56">
        <f>UK!T10</f>
        <v>1670</v>
      </c>
      <c r="U8" s="56">
        <f>UK!U10</f>
        <v>1730</v>
      </c>
      <c r="V8" s="56">
        <f>UK!V10</f>
        <v>1756</v>
      </c>
      <c r="W8" s="56">
        <f>UK!W10</f>
        <v>359</v>
      </c>
      <c r="X8" s="56">
        <f>UK!X10</f>
        <v>384</v>
      </c>
      <c r="Y8" s="56">
        <f>UK!Y10</f>
        <v>1827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3">
      <c r="A9" s="46" t="s">
        <v>45</v>
      </c>
      <c r="B9" s="56">
        <f>Canada!B10</f>
        <v>1791</v>
      </c>
      <c r="C9" s="56">
        <f>Canada!C10</f>
        <v>1721</v>
      </c>
      <c r="D9" s="56">
        <f>Canada!D10</f>
        <v>1467</v>
      </c>
      <c r="E9" s="56">
        <f>Canada!E10</f>
        <v>1429</v>
      </c>
      <c r="F9" s="56">
        <f>Canada!F10</f>
        <v>1548</v>
      </c>
      <c r="G9" s="56">
        <f>Canada!G10</f>
        <v>1564</v>
      </c>
      <c r="H9" s="56">
        <f>Canada!H10</f>
        <v>1862</v>
      </c>
      <c r="I9" s="56">
        <f>Canada!I10</f>
        <v>2122</v>
      </c>
      <c r="J9" s="56">
        <f>Canada!J10</f>
        <v>2476</v>
      </c>
      <c r="K9" s="56">
        <f>Canada!K10</f>
        <v>2361</v>
      </c>
      <c r="L9" s="56">
        <f>Canada!L10</f>
        <v>1940</v>
      </c>
      <c r="M9" s="56">
        <f>Canada!M10</f>
        <v>2471</v>
      </c>
      <c r="N9" s="56">
        <f>Canada!N10</f>
        <v>2728</v>
      </c>
      <c r="O9" s="56">
        <f>Canada!O10</f>
        <v>2858</v>
      </c>
      <c r="P9" s="56">
        <f>Canada!P10</f>
        <v>2921</v>
      </c>
      <c r="Q9" s="56">
        <f>Canada!Q10</f>
        <v>2766</v>
      </c>
      <c r="R9" s="56">
        <f>Canada!R10</f>
        <v>2298</v>
      </c>
      <c r="S9" s="56">
        <f>Canada!S10</f>
        <v>2214</v>
      </c>
      <c r="T9" s="56">
        <f>Canada!T10</f>
        <v>2370</v>
      </c>
      <c r="U9" s="56">
        <f>Canada!U10</f>
        <v>2421</v>
      </c>
      <c r="V9" s="56">
        <f>Canada!V10</f>
        <v>2637</v>
      </c>
      <c r="W9" s="56">
        <f>Canada!W10</f>
        <v>680</v>
      </c>
      <c r="X9" s="56">
        <f>Canada!X10</f>
        <v>299</v>
      </c>
      <c r="Y9" s="56">
        <f>Canada!Y10</f>
        <v>1816</v>
      </c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3">
      <c r="A10" s="46" t="s">
        <v>28</v>
      </c>
      <c r="B10" s="56">
        <f>Germany!B10</f>
        <v>2047</v>
      </c>
      <c r="C10" s="56">
        <f>Germany!C10</f>
        <v>1727</v>
      </c>
      <c r="D10" s="56">
        <f>Germany!D10</f>
        <v>1247</v>
      </c>
      <c r="E10" s="56">
        <f>Germany!E10</f>
        <v>1153</v>
      </c>
      <c r="F10" s="56">
        <f>Germany!F10</f>
        <v>1138</v>
      </c>
      <c r="G10" s="56">
        <f>Germany!G10</f>
        <v>1262</v>
      </c>
      <c r="H10" s="56">
        <f>Germany!H10</f>
        <v>1385</v>
      </c>
      <c r="I10" s="56">
        <f>Germany!I10</f>
        <v>1324</v>
      </c>
      <c r="J10" s="56">
        <f>Germany!J10</f>
        <v>1425</v>
      </c>
      <c r="K10" s="56">
        <f>Germany!K10</f>
        <v>1603</v>
      </c>
      <c r="L10" s="56">
        <f>Germany!L10</f>
        <v>1429</v>
      </c>
      <c r="M10" s="56">
        <f>Germany!M10</f>
        <v>1407</v>
      </c>
      <c r="N10" s="56">
        <f>Germany!N10</f>
        <v>1427</v>
      </c>
      <c r="O10" s="56">
        <f>Germany!O10</f>
        <v>1369</v>
      </c>
      <c r="P10" s="56">
        <f>Germany!P10</f>
        <v>1320</v>
      </c>
      <c r="Q10" s="56">
        <f>Germany!Q10</f>
        <v>1271</v>
      </c>
      <c r="R10" s="56">
        <f>Germany!R10</f>
        <v>1365</v>
      </c>
      <c r="S10" s="56">
        <f>Germany!S10</f>
        <v>1143</v>
      </c>
      <c r="T10" s="56">
        <f>Germany!T10</f>
        <v>1095</v>
      </c>
      <c r="U10" s="56">
        <f>Germany!U10</f>
        <v>1060</v>
      </c>
      <c r="V10" s="56">
        <f>Germany!V10</f>
        <v>1017</v>
      </c>
      <c r="W10" s="56">
        <f>Germany!W10</f>
        <v>162</v>
      </c>
      <c r="X10" s="56">
        <f>Germany!X10</f>
        <v>150</v>
      </c>
      <c r="Y10" s="56">
        <f>Germany!Y10</f>
        <v>792</v>
      </c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3">
      <c r="A11" s="46" t="s">
        <v>52</v>
      </c>
      <c r="B11" s="56">
        <f>Japan!B10</f>
        <v>5341</v>
      </c>
      <c r="C11" s="56">
        <f>Japan!C10</f>
        <v>5742</v>
      </c>
      <c r="D11" s="56">
        <f>Japan!D10</f>
        <v>4545</v>
      </c>
      <c r="E11" s="56">
        <f>Japan!E10</f>
        <v>3998</v>
      </c>
      <c r="F11" s="56">
        <f>Japan!F10</f>
        <v>3581</v>
      </c>
      <c r="G11" s="56">
        <f>Japan!G10</f>
        <v>4134</v>
      </c>
      <c r="H11" s="56">
        <f>Japan!H10</f>
        <v>4132</v>
      </c>
      <c r="I11" s="56">
        <f>Japan!I10</f>
        <v>3696</v>
      </c>
      <c r="J11" s="56">
        <f>Japan!J10</f>
        <v>3511</v>
      </c>
      <c r="K11" s="56">
        <f>Japan!K10</f>
        <v>3187</v>
      </c>
      <c r="L11" s="56">
        <f>Japan!L10</f>
        <v>2992</v>
      </c>
      <c r="M11" s="56">
        <f>Japan!M10</f>
        <v>4504</v>
      </c>
      <c r="N11" s="56">
        <f>Japan!N10</f>
        <v>4301</v>
      </c>
      <c r="O11" s="56">
        <f>Japan!O10</f>
        <v>4700</v>
      </c>
      <c r="P11" s="56">
        <f>Japan!P10</f>
        <v>4884</v>
      </c>
      <c r="Q11" s="56">
        <f>Japan!Q10</f>
        <v>4438</v>
      </c>
      <c r="R11" s="56">
        <f>Japan!R10</f>
        <v>4563</v>
      </c>
      <c r="S11" s="56">
        <f>Japan!S10</f>
        <v>4220</v>
      </c>
      <c r="T11" s="56">
        <f>Japan!T10</f>
        <v>4058</v>
      </c>
      <c r="U11" s="56">
        <f>Japan!U10</f>
        <v>3738</v>
      </c>
      <c r="V11" s="56">
        <f>Japan!V10</f>
        <v>3771</v>
      </c>
      <c r="W11" s="56">
        <f>Japan!W10</f>
        <v>666</v>
      </c>
      <c r="X11" s="56">
        <f>Japan!X10</f>
        <v>153</v>
      </c>
      <c r="Y11" s="56">
        <f>Japan!Y10</f>
        <v>741</v>
      </c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3">
      <c r="A12" s="46" t="s">
        <v>27</v>
      </c>
      <c r="B12" s="56">
        <f>France!B10</f>
        <v>1158</v>
      </c>
      <c r="C12" s="56">
        <f>France!C10</f>
        <v>1200</v>
      </c>
      <c r="D12" s="56">
        <f>France!D10</f>
        <v>918</v>
      </c>
      <c r="E12" s="56">
        <f>France!E10</f>
        <v>783</v>
      </c>
      <c r="F12" s="56">
        <f>France!F10</f>
        <v>721</v>
      </c>
      <c r="G12" s="56">
        <f>France!G10</f>
        <v>797</v>
      </c>
      <c r="H12" s="56">
        <f>France!H10</f>
        <v>934</v>
      </c>
      <c r="I12" s="56">
        <f>France!I10</f>
        <v>811</v>
      </c>
      <c r="J12" s="56">
        <f>France!J10</f>
        <v>972</v>
      </c>
      <c r="K12" s="56">
        <f>France!K10</f>
        <v>1142</v>
      </c>
      <c r="L12" s="56">
        <f>France!L10</f>
        <v>1037</v>
      </c>
      <c r="M12" s="56">
        <f>France!M10</f>
        <v>1053</v>
      </c>
      <c r="N12" s="56">
        <f>France!N10</f>
        <v>1039</v>
      </c>
      <c r="O12" s="56">
        <f>France!O10</f>
        <v>919</v>
      </c>
      <c r="P12" s="56">
        <f>France!P10</f>
        <v>884</v>
      </c>
      <c r="Q12" s="56">
        <f>France!Q10</f>
        <v>865</v>
      </c>
      <c r="R12" s="56">
        <f>France!R10</f>
        <v>861</v>
      </c>
      <c r="S12" s="56">
        <f>France!S10</f>
        <v>747</v>
      </c>
      <c r="T12" s="56">
        <f>France!T10</f>
        <v>735</v>
      </c>
      <c r="U12" s="56">
        <f>France!U10</f>
        <v>785</v>
      </c>
      <c r="V12" s="56">
        <f>France!V10</f>
        <v>797</v>
      </c>
      <c r="W12" s="56">
        <f>France!W10</f>
        <v>144</v>
      </c>
      <c r="X12" s="56">
        <f>France!X10</f>
        <v>136</v>
      </c>
      <c r="Y12" s="56">
        <f>France!Y10</f>
        <v>732</v>
      </c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3">
      <c r="A13" s="46" t="s">
        <v>44</v>
      </c>
      <c r="B13" s="56">
        <f>Brazil!B10</f>
        <v>1080</v>
      </c>
      <c r="C13" s="56">
        <f>Brazil!C10</f>
        <v>1229</v>
      </c>
      <c r="D13" s="56">
        <f>Brazil!D10</f>
        <v>895</v>
      </c>
      <c r="E13" s="56">
        <f>Brazil!E10</f>
        <v>666</v>
      </c>
      <c r="F13" s="56">
        <f>Brazil!F10</f>
        <v>555</v>
      </c>
      <c r="G13" s="56">
        <f>Brazil!G10</f>
        <v>646</v>
      </c>
      <c r="H13" s="56">
        <f>Brazil!H10</f>
        <v>824</v>
      </c>
      <c r="I13" s="56">
        <f>Brazil!I10</f>
        <v>866</v>
      </c>
      <c r="J13" s="56">
        <f>Brazil!J10</f>
        <v>1037</v>
      </c>
      <c r="K13" s="56">
        <f>Brazil!K10</f>
        <v>1243</v>
      </c>
      <c r="L13" s="56">
        <f>Brazil!L10</f>
        <v>1324</v>
      </c>
      <c r="M13" s="56">
        <f>Brazil!M10</f>
        <v>1622</v>
      </c>
      <c r="N13" s="56">
        <f>Brazil!N10</f>
        <v>1888</v>
      </c>
      <c r="O13" s="56">
        <f>Brazil!O10</f>
        <v>2012</v>
      </c>
      <c r="P13" s="56">
        <f>Brazil!P10</f>
        <v>2046</v>
      </c>
      <c r="Q13" s="56">
        <f>Brazil!Q10</f>
        <v>1902</v>
      </c>
      <c r="R13" s="56">
        <f>Brazil!R10</f>
        <v>1612</v>
      </c>
      <c r="S13" s="56">
        <f>Brazil!S10</f>
        <v>1050</v>
      </c>
      <c r="T13" s="56">
        <f>Brazil!T10</f>
        <v>994</v>
      </c>
      <c r="U13" s="56">
        <f>Brazil!U10</f>
        <v>998</v>
      </c>
      <c r="V13" s="56">
        <f>Brazil!V10</f>
        <v>892</v>
      </c>
      <c r="W13" s="56">
        <f>Brazil!W10</f>
        <v>166</v>
      </c>
      <c r="X13" s="56">
        <f>Brazil!X10</f>
        <v>111</v>
      </c>
      <c r="Y13" s="56">
        <f>Brazil!Y10</f>
        <v>623</v>
      </c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3">
      <c r="A14" s="46" t="s">
        <v>51</v>
      </c>
      <c r="B14" s="56">
        <f>Italy!B10</f>
        <v>959</v>
      </c>
      <c r="C14" s="56">
        <f>Italy!C10</f>
        <v>977</v>
      </c>
      <c r="D14" s="56">
        <f>Italy!D10</f>
        <v>730</v>
      </c>
      <c r="E14" s="56">
        <f>Italy!E10</f>
        <v>625</v>
      </c>
      <c r="F14" s="56">
        <f>Italy!F10</f>
        <v>595</v>
      </c>
      <c r="G14" s="56">
        <f>Italy!G10</f>
        <v>670</v>
      </c>
      <c r="H14" s="56">
        <f>Italy!H10</f>
        <v>781</v>
      </c>
      <c r="I14" s="56">
        <f>Italy!I10</f>
        <v>694</v>
      </c>
      <c r="J14" s="56">
        <f>Italy!J10</f>
        <v>776</v>
      </c>
      <c r="K14" s="56">
        <f>Italy!K10</f>
        <v>865</v>
      </c>
      <c r="L14" s="56">
        <f>Italy!L10</f>
        <v>746</v>
      </c>
      <c r="M14" s="56">
        <f>Italy!M10</f>
        <v>719</v>
      </c>
      <c r="N14" s="56">
        <f>Italy!N10</f>
        <v>652</v>
      </c>
      <c r="O14" s="56">
        <f>Italy!O10</f>
        <v>551</v>
      </c>
      <c r="P14" s="56">
        <f>Italy!P10</f>
        <v>541</v>
      </c>
      <c r="Q14" s="56">
        <f>Italy!Q10</f>
        <v>541</v>
      </c>
      <c r="R14" s="56">
        <f>Italy!R10</f>
        <v>536</v>
      </c>
      <c r="S14" s="56">
        <f>Italy!S10</f>
        <v>510</v>
      </c>
      <c r="T14" s="56">
        <f>Italy!T10</f>
        <v>542</v>
      </c>
      <c r="U14" s="56">
        <f>Italy!U10</f>
        <v>575</v>
      </c>
      <c r="V14" s="56">
        <f>Italy!V10</f>
        <v>585</v>
      </c>
      <c r="W14" s="56">
        <f>Italy!W10</f>
        <v>89</v>
      </c>
      <c r="X14" s="56">
        <f>Italy!X10</f>
        <v>120</v>
      </c>
      <c r="Y14" s="56">
        <f>Italy!Y10</f>
        <v>617</v>
      </c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3">
      <c r="A15" s="46" t="s">
        <v>43</v>
      </c>
      <c r="B15" s="56">
        <f>Australia!B10</f>
        <v>747</v>
      </c>
      <c r="C15" s="56">
        <f>Australia!C10</f>
        <v>855</v>
      </c>
      <c r="D15" s="56">
        <f>Australia!D10</f>
        <v>673</v>
      </c>
      <c r="E15" s="56">
        <f>Australia!E10</f>
        <v>648</v>
      </c>
      <c r="F15" s="56">
        <f>Australia!F10</f>
        <v>613</v>
      </c>
      <c r="G15" s="56">
        <f>Australia!G10</f>
        <v>781</v>
      </c>
      <c r="H15" s="56">
        <f>Australia!H10</f>
        <v>851</v>
      </c>
      <c r="I15" s="56">
        <f>Australia!I10</f>
        <v>859</v>
      </c>
      <c r="J15" s="56">
        <f>Australia!J10</f>
        <v>894</v>
      </c>
      <c r="K15" s="56">
        <f>Australia!K10</f>
        <v>865</v>
      </c>
      <c r="L15" s="56">
        <f>Australia!L10</f>
        <v>814</v>
      </c>
      <c r="M15" s="56">
        <f>Australia!M10</f>
        <v>942</v>
      </c>
      <c r="N15" s="56">
        <f>Australia!N10</f>
        <v>954</v>
      </c>
      <c r="O15" s="56">
        <f>Australia!O10</f>
        <v>904</v>
      </c>
      <c r="P15" s="56">
        <f>Australia!P10</f>
        <v>875</v>
      </c>
      <c r="Q15" s="56">
        <f>Australia!Q10</f>
        <v>736</v>
      </c>
      <c r="R15" s="56">
        <f>Australia!R10</f>
        <v>744</v>
      </c>
      <c r="S15" s="56">
        <f>Australia!S10</f>
        <v>616</v>
      </c>
      <c r="T15" s="56">
        <f>Australia!T10</f>
        <v>555</v>
      </c>
      <c r="U15" s="56">
        <f>Australia!U10</f>
        <v>527</v>
      </c>
      <c r="V15" s="56">
        <f>Australia!V10</f>
        <v>522</v>
      </c>
      <c r="W15" s="56">
        <f>Australia!W10</f>
        <v>96</v>
      </c>
      <c r="X15" s="56">
        <f>Australia!X10</f>
        <v>59</v>
      </c>
      <c r="Y15" s="56">
        <f>Australia!Y10</f>
        <v>499</v>
      </c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3">
      <c r="A16" s="46" t="s">
        <v>60</v>
      </c>
      <c r="B16" s="56">
        <f>'South Korea'!B10</f>
        <v>480</v>
      </c>
      <c r="C16" s="56">
        <f>'South Korea'!C10</f>
        <v>672</v>
      </c>
      <c r="D16" s="56">
        <f>'South Korea'!D10</f>
        <v>634</v>
      </c>
      <c r="E16" s="56">
        <f>'South Korea'!E10</f>
        <v>636</v>
      </c>
      <c r="F16" s="56">
        <f>'South Korea'!F10</f>
        <v>601</v>
      </c>
      <c r="G16" s="56">
        <f>'South Korea'!G10</f>
        <v>631</v>
      </c>
      <c r="H16" s="56">
        <f>'South Korea'!H10</f>
        <v>731</v>
      </c>
      <c r="I16" s="56">
        <f>'South Korea'!I10</f>
        <v>796</v>
      </c>
      <c r="J16" s="56">
        <f>'South Korea'!J10</f>
        <v>862</v>
      </c>
      <c r="K16" s="56">
        <f>'South Korea'!K10</f>
        <v>872</v>
      </c>
      <c r="L16" s="56">
        <f>'South Korea'!L10</f>
        <v>931</v>
      </c>
      <c r="M16" s="56">
        <f>'South Korea'!M10</f>
        <v>1511</v>
      </c>
      <c r="N16" s="56">
        <f>'South Korea'!N10</f>
        <v>1443</v>
      </c>
      <c r="O16" s="56">
        <f>'South Korea'!O10</f>
        <v>1415</v>
      </c>
      <c r="P16" s="56">
        <f>'South Korea'!P10</f>
        <v>1421</v>
      </c>
      <c r="Q16" s="56">
        <f>'South Korea'!Q10</f>
        <v>1220</v>
      </c>
      <c r="R16" s="56">
        <f>'South Korea'!R10</f>
        <v>1224</v>
      </c>
      <c r="S16" s="56">
        <f>'South Korea'!S10</f>
        <v>1108</v>
      </c>
      <c r="T16" s="56">
        <f>'South Korea'!T10</f>
        <v>1033</v>
      </c>
      <c r="U16" s="56">
        <f>'South Korea'!U10</f>
        <v>762</v>
      </c>
      <c r="V16" s="56">
        <f>'South Korea'!V10</f>
        <v>559</v>
      </c>
      <c r="W16" s="56">
        <f>'South Korea'!W10</f>
        <v>104</v>
      </c>
      <c r="X16" s="56">
        <f>'South Korea'!X10</f>
        <v>98</v>
      </c>
      <c r="Y16" s="56">
        <f>'South Korea'!Y10</f>
        <v>432</v>
      </c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3">
      <c r="A17" s="46" t="s">
        <v>46</v>
      </c>
      <c r="B17" s="56">
        <f>China!B10</f>
        <v>517</v>
      </c>
      <c r="C17" s="56">
        <f>China!C10</f>
        <v>705</v>
      </c>
      <c r="D17" s="56">
        <f>China!D10</f>
        <v>633</v>
      </c>
      <c r="E17" s="56">
        <f>China!E10</f>
        <v>594</v>
      </c>
      <c r="F17" s="56">
        <f>China!F10</f>
        <v>404</v>
      </c>
      <c r="G17" s="56">
        <f>China!G10</f>
        <v>506</v>
      </c>
      <c r="H17" s="56">
        <f>China!H10</f>
        <v>679</v>
      </c>
      <c r="I17" s="56">
        <f>China!I10</f>
        <v>879</v>
      </c>
      <c r="J17" s="56">
        <f>China!J10</f>
        <v>1138</v>
      </c>
      <c r="K17" s="56">
        <f>China!K10</f>
        <v>1313</v>
      </c>
      <c r="L17" s="56">
        <f>China!L10</f>
        <v>1383</v>
      </c>
      <c r="M17" s="56">
        <f>China!M10</f>
        <v>2241</v>
      </c>
      <c r="N17" s="56">
        <f>China!N10</f>
        <v>2856</v>
      </c>
      <c r="O17" s="56">
        <f>China!O10</f>
        <v>3478</v>
      </c>
      <c r="P17" s="56">
        <f>China!P10</f>
        <v>4030</v>
      </c>
      <c r="Q17" s="56">
        <f>China!Q10</f>
        <v>4276</v>
      </c>
      <c r="R17" s="56">
        <f>China!R10</f>
        <v>4583</v>
      </c>
      <c r="S17" s="56">
        <f>China!S10</f>
        <v>4666</v>
      </c>
      <c r="T17" s="56">
        <f>China!T10</f>
        <v>4158</v>
      </c>
      <c r="U17" s="56">
        <f>China!U10</f>
        <v>3920</v>
      </c>
      <c r="V17" s="56">
        <f>China!V10</f>
        <v>3593</v>
      </c>
      <c r="W17" s="56">
        <f>China!W10</f>
        <v>350</v>
      </c>
      <c r="X17" s="56">
        <f>China!X10</f>
        <v>68</v>
      </c>
      <c r="Y17" s="56">
        <f>China!Y10</f>
        <v>349</v>
      </c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3">
      <c r="A18" s="46" t="s">
        <v>73</v>
      </c>
      <c r="B18" s="56">
        <f>Spain!B10</f>
        <v>301</v>
      </c>
      <c r="C18" s="56">
        <f>Spain!C10</f>
        <v>304</v>
      </c>
      <c r="D18" s="56">
        <f>Spain!D10</f>
        <v>237</v>
      </c>
      <c r="E18" s="56">
        <f>Spain!E10</f>
        <v>216</v>
      </c>
      <c r="F18" s="56">
        <f>Spain!F10</f>
        <v>229</v>
      </c>
      <c r="G18" s="56">
        <f>Spain!G10</f>
        <v>257</v>
      </c>
      <c r="H18" s="56">
        <f>Spain!H10</f>
        <v>272</v>
      </c>
      <c r="I18" s="56">
        <f>Spain!I10</f>
        <v>255</v>
      </c>
      <c r="J18" s="56">
        <f>Spain!J10</f>
        <v>301</v>
      </c>
      <c r="K18" s="56">
        <f>Spain!K10</f>
        <v>349</v>
      </c>
      <c r="L18" s="56">
        <f>Spain!L10</f>
        <v>295</v>
      </c>
      <c r="M18" s="56">
        <f>Spain!M10</f>
        <v>305</v>
      </c>
      <c r="N18" s="56">
        <f>Spain!N10</f>
        <v>323</v>
      </c>
      <c r="O18" s="56">
        <f>Spain!O10</f>
        <v>259</v>
      </c>
      <c r="P18" s="56">
        <f>Spain!P10</f>
        <v>252</v>
      </c>
      <c r="Q18" s="56">
        <f>Spain!Q10</f>
        <v>258</v>
      </c>
      <c r="R18" s="56">
        <f>Spain!R10</f>
        <v>285</v>
      </c>
      <c r="S18" s="56">
        <f>Spain!S10</f>
        <v>290</v>
      </c>
      <c r="T18" s="56">
        <f>Spain!T10</f>
        <v>306</v>
      </c>
      <c r="U18" s="56">
        <f>Spain!U10</f>
        <v>318</v>
      </c>
      <c r="V18" s="56">
        <f>Spain!V10</f>
        <v>329</v>
      </c>
      <c r="W18" s="56">
        <f>Spain!W10</f>
        <v>57</v>
      </c>
      <c r="X18" s="56">
        <f>Spain!X10</f>
        <v>82</v>
      </c>
      <c r="Y18" s="56">
        <f>Spain!Y10</f>
        <v>320</v>
      </c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3">
      <c r="A19" s="46" t="s">
        <v>56</v>
      </c>
      <c r="B19" s="56">
        <f>Netherlands!B10</f>
        <v>465</v>
      </c>
      <c r="C19" s="56">
        <f>Netherlands!C10</f>
        <v>498</v>
      </c>
      <c r="D19" s="56">
        <f>Netherlands!D10</f>
        <v>380</v>
      </c>
      <c r="E19" s="56">
        <f>Netherlands!E10</f>
        <v>345</v>
      </c>
      <c r="F19" s="56">
        <f>Netherlands!F10</f>
        <v>333</v>
      </c>
      <c r="G19" s="56">
        <f>Netherlands!G10</f>
        <v>370</v>
      </c>
      <c r="H19" s="56">
        <f>Netherlands!H10</f>
        <v>369</v>
      </c>
      <c r="I19" s="56">
        <f>Netherlands!I10</f>
        <v>324</v>
      </c>
      <c r="J19" s="56">
        <f>Netherlands!J10</f>
        <v>352</v>
      </c>
      <c r="K19" s="56">
        <f>Netherlands!K10</f>
        <v>407</v>
      </c>
      <c r="L19" s="56">
        <f>Netherlands!L10</f>
        <v>361</v>
      </c>
      <c r="M19" s="56">
        <f>Netherlands!M10</f>
        <v>358</v>
      </c>
      <c r="N19" s="56">
        <f>Netherlands!N10</f>
        <v>380</v>
      </c>
      <c r="O19" s="56">
        <f>Netherlands!O10</f>
        <v>410</v>
      </c>
      <c r="P19" s="56">
        <f>Netherlands!P10</f>
        <v>369</v>
      </c>
      <c r="Q19" s="56">
        <f>Netherlands!Q10</f>
        <v>350</v>
      </c>
      <c r="R19" s="56">
        <f>Netherlands!R10</f>
        <v>415</v>
      </c>
      <c r="S19" s="56">
        <f>Netherlands!S10</f>
        <v>399</v>
      </c>
      <c r="T19" s="56">
        <f>Netherlands!T10</f>
        <v>404</v>
      </c>
      <c r="U19" s="56">
        <f>Netherlands!U10</f>
        <v>428</v>
      </c>
      <c r="V19" s="56">
        <f>Netherlands!V10</f>
        <v>447</v>
      </c>
      <c r="W19" s="56">
        <f>Netherlands!W10</f>
        <v>74</v>
      </c>
      <c r="X19" s="56">
        <f>Netherlands!X10</f>
        <v>61</v>
      </c>
      <c r="Y19" s="56">
        <f>Netherlands!Y10</f>
        <v>270</v>
      </c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3">
      <c r="A20" s="46" t="s">
        <v>59</v>
      </c>
      <c r="B20" s="56">
        <f>'South Africa'!B10</f>
        <v>323</v>
      </c>
      <c r="C20" s="56">
        <f>'South Africa'!C10</f>
        <v>344</v>
      </c>
      <c r="D20" s="56">
        <f>'South Africa'!D10</f>
        <v>309</v>
      </c>
      <c r="E20" s="56">
        <f>'South Africa'!E10</f>
        <v>274</v>
      </c>
      <c r="F20" s="56">
        <f>'South Africa'!F10</f>
        <v>195</v>
      </c>
      <c r="G20" s="56">
        <f>'South Africa'!G10</f>
        <v>288</v>
      </c>
      <c r="H20" s="56">
        <f>'South Africa'!H10</f>
        <v>337</v>
      </c>
      <c r="I20" s="56">
        <f>'South Africa'!I10</f>
        <v>345</v>
      </c>
      <c r="J20" s="56">
        <f>'South Africa'!J10</f>
        <v>320</v>
      </c>
      <c r="K20" s="56">
        <f>'South Africa'!K10</f>
        <v>324</v>
      </c>
      <c r="L20" s="56">
        <f>'South Africa'!L10</f>
        <v>265</v>
      </c>
      <c r="M20" s="56">
        <f>'South Africa'!M10</f>
        <v>193</v>
      </c>
      <c r="N20" s="56">
        <f>'South Africa'!N10</f>
        <v>205</v>
      </c>
      <c r="O20" s="56">
        <f>'South Africa'!O10</f>
        <v>221</v>
      </c>
      <c r="P20" s="56">
        <f>'South Africa'!P10</f>
        <v>236</v>
      </c>
      <c r="Q20" s="56">
        <f>'South Africa'!Q10</f>
        <v>238</v>
      </c>
      <c r="R20" s="56">
        <f>'South Africa'!R10</f>
        <v>242</v>
      </c>
      <c r="S20" s="56">
        <f>'South Africa'!S10</f>
        <v>232</v>
      </c>
      <c r="T20" s="56">
        <f>'South Africa'!T10</f>
        <v>227</v>
      </c>
      <c r="U20" s="56">
        <f>'South Africa'!U10</f>
        <v>237</v>
      </c>
      <c r="V20" s="56">
        <f>'South Africa'!V10</f>
        <v>260</v>
      </c>
      <c r="W20" s="56">
        <f>'South Africa'!W10</f>
        <v>142</v>
      </c>
      <c r="X20" s="56">
        <f>'South Africa'!X10</f>
        <v>145</v>
      </c>
      <c r="Y20" s="56">
        <f>'South Africa'!Y10</f>
        <v>253</v>
      </c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3">
      <c r="A21" s="46" t="s">
        <v>77</v>
      </c>
      <c r="B21" s="56">
        <f>Israel!B10</f>
        <v>382</v>
      </c>
      <c r="C21" s="56">
        <f>Israel!C10</f>
        <v>456</v>
      </c>
      <c r="D21" s="56">
        <f>Israel!D10</f>
        <v>412</v>
      </c>
      <c r="E21" s="56">
        <f>Israel!E10</f>
        <v>361</v>
      </c>
      <c r="F21" s="56">
        <f>Israel!F10</f>
        <v>299</v>
      </c>
      <c r="G21" s="56">
        <f>Israel!G10</f>
        <v>364</v>
      </c>
      <c r="H21" s="56">
        <f>Israel!H10</f>
        <v>358</v>
      </c>
      <c r="I21" s="56">
        <f>Israel!I10</f>
        <v>349</v>
      </c>
      <c r="J21" s="56">
        <f>Israel!J10</f>
        <v>358</v>
      </c>
      <c r="K21" s="56">
        <f>Israel!K10</f>
        <v>364</v>
      </c>
      <c r="L21" s="56">
        <f>Israel!L10</f>
        <v>316</v>
      </c>
      <c r="M21" s="56">
        <f>Israel!M10</f>
        <v>277</v>
      </c>
      <c r="N21" s="56">
        <f>Israel!N10</f>
        <v>282</v>
      </c>
      <c r="O21" s="56">
        <f>Israel!O10</f>
        <v>279</v>
      </c>
      <c r="P21" s="56">
        <f>Israel!P10</f>
        <v>325</v>
      </c>
      <c r="Q21" s="56">
        <f>Israel!Q10</f>
        <v>334</v>
      </c>
      <c r="R21" s="56">
        <f>Israel!R10</f>
        <v>348</v>
      </c>
      <c r="S21" s="56">
        <f>Israel!S10</f>
        <v>329</v>
      </c>
      <c r="T21" s="56">
        <f>Israel!T10</f>
        <v>276</v>
      </c>
      <c r="U21" s="56">
        <f>Israel!U10</f>
        <v>277</v>
      </c>
      <c r="V21" s="56">
        <f>Israel!V10</f>
        <v>264</v>
      </c>
      <c r="W21" s="56">
        <f>Israel!W10</f>
        <v>53</v>
      </c>
      <c r="X21" s="56">
        <f>Israel!X10</f>
        <v>140</v>
      </c>
      <c r="Y21" s="56">
        <f>Israel!Y10</f>
        <v>224</v>
      </c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3">
      <c r="A22" s="46" t="s">
        <v>74</v>
      </c>
      <c r="B22" s="56">
        <f>Switzerland!B10</f>
        <v>587</v>
      </c>
      <c r="C22" s="56">
        <f>Switzerland!C10</f>
        <v>592</v>
      </c>
      <c r="D22" s="56">
        <f>Switzerland!D10</f>
        <v>446</v>
      </c>
      <c r="E22" s="56">
        <f>Switzerland!E10</f>
        <v>364</v>
      </c>
      <c r="F22" s="56">
        <f>Switzerland!F10</f>
        <v>322</v>
      </c>
      <c r="G22" s="56">
        <f>Switzerland!G10</f>
        <v>345</v>
      </c>
      <c r="H22" s="56">
        <f>Switzerland!H10</f>
        <v>359</v>
      </c>
      <c r="I22" s="56">
        <f>Switzerland!I10</f>
        <v>374</v>
      </c>
      <c r="J22" s="56">
        <f>Switzerland!J10</f>
        <v>379</v>
      </c>
      <c r="K22" s="56">
        <f>Switzerland!K10</f>
        <v>417</v>
      </c>
      <c r="L22" s="56">
        <f>Switzerland!L10</f>
        <v>421</v>
      </c>
      <c r="M22" s="56">
        <f>Switzerland!M10</f>
        <v>436</v>
      </c>
      <c r="N22" s="56">
        <f>Switzerland!N10</f>
        <v>458</v>
      </c>
      <c r="O22" s="56">
        <f>Switzerland!O10</f>
        <v>412</v>
      </c>
      <c r="P22" s="56">
        <f>Switzerland!P10</f>
        <v>355</v>
      </c>
      <c r="Q22" s="56">
        <f>Switzerland!Q10</f>
        <v>310</v>
      </c>
      <c r="R22" s="56">
        <f>Switzerland!R10</f>
        <v>317</v>
      </c>
      <c r="S22" s="56">
        <f>Switzerland!S10</f>
        <v>289</v>
      </c>
      <c r="T22" s="56">
        <f>Switzerland!T10</f>
        <v>244</v>
      </c>
      <c r="U22" s="56">
        <f>Switzerland!U10</f>
        <v>257</v>
      </c>
      <c r="V22" s="56">
        <f>Switzerland!V10</f>
        <v>291</v>
      </c>
      <c r="W22" s="56">
        <f>Switzerland!W10</f>
        <v>44</v>
      </c>
      <c r="X22" s="56">
        <f>Switzerland!X10</f>
        <v>46</v>
      </c>
      <c r="Y22" s="56">
        <f>Switzerland!Y10</f>
        <v>215</v>
      </c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3">
      <c r="A23" s="46" t="s">
        <v>61</v>
      </c>
      <c r="B23" s="56">
        <f>Taiwan!B10</f>
        <v>554</v>
      </c>
      <c r="C23" s="56">
        <f>Taiwan!C10</f>
        <v>614</v>
      </c>
      <c r="D23" s="56">
        <f>Taiwan!D10</f>
        <v>479</v>
      </c>
      <c r="E23" s="56">
        <f>Taiwan!E10</f>
        <v>394</v>
      </c>
      <c r="F23" s="56">
        <f>Taiwan!F10</f>
        <v>327</v>
      </c>
      <c r="G23" s="56">
        <f>Taiwan!G10</f>
        <v>413</v>
      </c>
      <c r="H23" s="56">
        <f>Taiwan!H10</f>
        <v>461</v>
      </c>
      <c r="I23" s="56">
        <f>Taiwan!I10</f>
        <v>430</v>
      </c>
      <c r="J23" s="56">
        <f>Taiwan!J10</f>
        <v>437</v>
      </c>
      <c r="K23" s="56">
        <f>Taiwan!K10</f>
        <v>409</v>
      </c>
      <c r="L23" s="56">
        <f>Taiwan!L10</f>
        <v>335</v>
      </c>
      <c r="M23" s="56">
        <f>Taiwan!M10</f>
        <v>469</v>
      </c>
      <c r="N23" s="56">
        <f>Taiwan!N10</f>
        <v>447</v>
      </c>
      <c r="O23" s="56">
        <f>Taiwan!O10</f>
        <v>452</v>
      </c>
      <c r="P23" s="56">
        <f>Taiwan!P10</f>
        <v>651</v>
      </c>
      <c r="Q23" s="56">
        <f>Taiwan!Q10</f>
        <v>653</v>
      </c>
      <c r="R23" s="56">
        <f>Taiwan!R10</f>
        <v>650</v>
      </c>
      <c r="S23" s="56">
        <f>Taiwan!S10</f>
        <v>635</v>
      </c>
      <c r="T23" s="56">
        <f>Taiwan!T10</f>
        <v>589</v>
      </c>
      <c r="U23" s="56">
        <f>Taiwan!U10</f>
        <v>529</v>
      </c>
      <c r="V23" s="56">
        <f>Taiwan!V10</f>
        <v>473</v>
      </c>
      <c r="W23" s="56">
        <f>Taiwan!W10</f>
        <v>67</v>
      </c>
      <c r="X23" s="56">
        <f>Taiwan!X10</f>
        <v>39</v>
      </c>
      <c r="Y23" s="56">
        <f>Taiwan!Y10</f>
        <v>151</v>
      </c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3">
      <c r="A24" s="46" t="s">
        <v>57</v>
      </c>
      <c r="B24" s="56">
        <f>Singapore!B10</f>
        <v>291</v>
      </c>
      <c r="C24" s="56">
        <f>Singapore!C10</f>
        <v>324</v>
      </c>
      <c r="D24" s="56">
        <f>Singapore!D10</f>
        <v>241</v>
      </c>
      <c r="E24" s="56">
        <f>Singapore!E10</f>
        <v>233</v>
      </c>
      <c r="F24" s="56">
        <f>Singapore!F10</f>
        <v>209</v>
      </c>
      <c r="G24" s="56">
        <f>Singapore!G10</f>
        <v>248</v>
      </c>
      <c r="H24" s="56">
        <f>Singapore!H10</f>
        <v>268</v>
      </c>
      <c r="I24" s="56">
        <f>Singapore!I10</f>
        <v>268</v>
      </c>
      <c r="J24" s="56">
        <f>Singapore!J10</f>
        <v>293</v>
      </c>
      <c r="K24" s="56">
        <f>Singapore!K10</f>
        <v>313</v>
      </c>
      <c r="L24" s="56">
        <f>Singapore!L10</f>
        <v>231</v>
      </c>
      <c r="M24" s="56">
        <f>Singapore!M10</f>
        <v>327</v>
      </c>
      <c r="N24" s="56">
        <f>Singapore!N10</f>
        <v>370</v>
      </c>
      <c r="O24" s="56">
        <f>Singapore!O10</f>
        <v>365</v>
      </c>
      <c r="P24" s="56">
        <f>Singapore!P10</f>
        <v>341</v>
      </c>
      <c r="Q24" s="56">
        <f>Singapore!Q10</f>
        <v>323</v>
      </c>
      <c r="R24" s="56">
        <f>Singapore!R10</f>
        <v>326</v>
      </c>
      <c r="S24" s="56">
        <f>Singapore!S10</f>
        <v>278</v>
      </c>
      <c r="T24" s="56">
        <f>Singapore!T10</f>
        <v>275</v>
      </c>
      <c r="U24" s="56">
        <f>Singapore!U10</f>
        <v>290</v>
      </c>
      <c r="V24" s="56">
        <f>Singapore!V10</f>
        <v>300</v>
      </c>
      <c r="W24" s="56">
        <f>Singapore!W10</f>
        <v>40</v>
      </c>
      <c r="X24" s="56">
        <f>Singapore!X10</f>
        <v>29</v>
      </c>
      <c r="Y24" s="56">
        <f>Singapore!Y10</f>
        <v>147</v>
      </c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3">
      <c r="A25" s="46" t="s">
        <v>86</v>
      </c>
      <c r="B25" s="56">
        <f>Philippines!B10</f>
        <v>375</v>
      </c>
      <c r="C25" s="56">
        <f>Philippines!C10</f>
        <v>443</v>
      </c>
      <c r="D25" s="56">
        <f>Philippines!D10</f>
        <v>479</v>
      </c>
      <c r="E25" s="56">
        <f>Philippines!E10</f>
        <v>473</v>
      </c>
      <c r="F25" s="56">
        <f>Philippines!F10</f>
        <v>263</v>
      </c>
      <c r="G25" s="56">
        <f>Philippines!G10</f>
        <v>429</v>
      </c>
      <c r="H25" s="56">
        <f>Philippines!H10</f>
        <v>474</v>
      </c>
      <c r="I25" s="56">
        <f>Philippines!I10</f>
        <v>485</v>
      </c>
      <c r="J25" s="56">
        <f>Philippines!J10</f>
        <v>487</v>
      </c>
      <c r="K25" s="56">
        <f>Philippines!K10</f>
        <v>491</v>
      </c>
      <c r="L25" s="56">
        <f>Philippines!L10</f>
        <v>456</v>
      </c>
      <c r="M25" s="56">
        <f>Philippines!M10</f>
        <v>388</v>
      </c>
      <c r="N25" s="56">
        <f>Philippines!N10</f>
        <v>335</v>
      </c>
      <c r="O25" s="56">
        <f>Philippines!O10</f>
        <v>340</v>
      </c>
      <c r="P25" s="56">
        <f>Philippines!P10</f>
        <v>294</v>
      </c>
      <c r="Q25" s="56">
        <f>Philippines!Q10</f>
        <v>310</v>
      </c>
      <c r="R25" s="56">
        <f>Philippines!R10</f>
        <v>318</v>
      </c>
      <c r="S25" s="56">
        <f>Philippines!S10</f>
        <v>324</v>
      </c>
      <c r="T25" s="56">
        <f>Philippines!T10</f>
        <v>331</v>
      </c>
      <c r="U25" s="56">
        <f>Philippines!U10</f>
        <v>312</v>
      </c>
      <c r="V25" s="56">
        <f>Philippines!V10</f>
        <v>302</v>
      </c>
      <c r="W25" s="56">
        <f>Philippines!W10</f>
        <v>56</v>
      </c>
      <c r="X25" s="56">
        <f>Philippines!X10</f>
        <v>46</v>
      </c>
      <c r="Y25" s="56">
        <f>Philippines!Y10</f>
        <v>136</v>
      </c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3">
      <c r="A26" s="46" t="s">
        <v>92</v>
      </c>
      <c r="B26" s="56">
        <f>Sweden!B10</f>
        <v>319</v>
      </c>
      <c r="C26" s="56">
        <f>Sweden!C10</f>
        <v>294</v>
      </c>
      <c r="D26" s="56">
        <f>Sweden!D10</f>
        <v>204</v>
      </c>
      <c r="E26" s="56">
        <f>Sweden!E10</f>
        <v>177</v>
      </c>
      <c r="F26" s="56">
        <f>Sweden!F10</f>
        <v>178</v>
      </c>
      <c r="G26" s="56">
        <f>Sweden!G10</f>
        <v>214</v>
      </c>
      <c r="H26" s="56">
        <f>Sweden!H10</f>
        <v>218</v>
      </c>
      <c r="I26" s="56">
        <f>Sweden!I10</f>
        <v>206</v>
      </c>
      <c r="J26" s="56">
        <f>Sweden!J10</f>
        <v>235</v>
      </c>
      <c r="K26" s="56">
        <f>Sweden!K10</f>
        <v>275</v>
      </c>
      <c r="L26" s="56">
        <f>Sweden!L10</f>
        <v>213</v>
      </c>
      <c r="M26" s="56">
        <f>Sweden!M10</f>
        <v>256</v>
      </c>
      <c r="N26" s="56">
        <f>Sweden!N10</f>
        <v>315</v>
      </c>
      <c r="O26" s="56">
        <f>Sweden!O10</f>
        <v>317</v>
      </c>
      <c r="P26" s="56">
        <f>Sweden!P10</f>
        <v>329</v>
      </c>
      <c r="Q26" s="56">
        <f>Sweden!Q10</f>
        <v>323</v>
      </c>
      <c r="R26" s="56">
        <f>Sweden!R10</f>
        <v>292</v>
      </c>
      <c r="S26" s="56">
        <f>Sweden!S10</f>
        <v>225</v>
      </c>
      <c r="T26" s="56">
        <f>Sweden!T10</f>
        <v>197</v>
      </c>
      <c r="U26" s="56">
        <f>Sweden!U10</f>
        <v>192</v>
      </c>
      <c r="V26" s="56">
        <f>Sweden!V10</f>
        <v>173</v>
      </c>
      <c r="W26" s="56">
        <f>Sweden!W10</f>
        <v>33</v>
      </c>
      <c r="X26" s="56">
        <f>Sweden!X10</f>
        <v>26</v>
      </c>
      <c r="Y26" s="56">
        <f>Sweden!Y10</f>
        <v>126</v>
      </c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3">
      <c r="A27" s="46" t="s">
        <v>41</v>
      </c>
      <c r="B27" s="56">
        <f>Argentina!B10</f>
        <v>692</v>
      </c>
      <c r="C27" s="56">
        <f>Argentina!C10</f>
        <v>725</v>
      </c>
      <c r="D27" s="56">
        <f>Argentina!D10</f>
        <v>574</v>
      </c>
      <c r="E27" s="56">
        <f>Argentina!E10</f>
        <v>243</v>
      </c>
      <c r="F27" s="56">
        <f>Argentina!F10</f>
        <v>203</v>
      </c>
      <c r="G27" s="56">
        <f>Argentina!G10</f>
        <v>237</v>
      </c>
      <c r="H27" s="56">
        <f>Argentina!H10</f>
        <v>258</v>
      </c>
      <c r="I27" s="56">
        <f>Argentina!I10</f>
        <v>270</v>
      </c>
      <c r="J27" s="56">
        <f>Argentina!J10</f>
        <v>325</v>
      </c>
      <c r="K27" s="56">
        <f>Argentina!K10</f>
        <v>349</v>
      </c>
      <c r="L27" s="56">
        <f>Argentina!L10</f>
        <v>364</v>
      </c>
      <c r="M27" s="56">
        <f>Argentina!M10</f>
        <v>413</v>
      </c>
      <c r="N27" s="56">
        <f>Argentina!N10</f>
        <v>466</v>
      </c>
      <c r="O27" s="56">
        <f>Argentina!O10</f>
        <v>473</v>
      </c>
      <c r="P27" s="56">
        <f>Argentina!P10</f>
        <v>493</v>
      </c>
      <c r="Q27" s="56">
        <f>Argentina!Q10</f>
        <v>439</v>
      </c>
      <c r="R27" s="56">
        <f>Argentina!R10</f>
        <v>431</v>
      </c>
      <c r="S27" s="56">
        <f>Argentina!S10</f>
        <v>397</v>
      </c>
      <c r="T27" s="56">
        <f>Argentina!T10</f>
        <v>325</v>
      </c>
      <c r="U27" s="56">
        <f>Argentina!U10</f>
        <v>269</v>
      </c>
      <c r="V27" s="56">
        <f>Argentina!V10</f>
        <v>215</v>
      </c>
      <c r="W27" s="56">
        <f>Argentina!W10</f>
        <v>45</v>
      </c>
      <c r="X27" s="56">
        <f>Argentina!X10</f>
        <v>71</v>
      </c>
      <c r="Y27" s="56">
        <f>Argentina!Y10</f>
        <v>123</v>
      </c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3">
      <c r="A28" s="46" t="s">
        <v>121</v>
      </c>
      <c r="B28" s="56">
        <f>Belgium!B10</f>
        <v>259</v>
      </c>
      <c r="C28" s="56">
        <f>Belgium!C10</f>
        <v>265</v>
      </c>
      <c r="D28" s="56">
        <f>Belgium!D10</f>
        <v>192</v>
      </c>
      <c r="E28" s="56">
        <f>Belgium!E10</f>
        <v>166</v>
      </c>
      <c r="F28" s="56">
        <f>Belgium!F10</f>
        <v>158</v>
      </c>
      <c r="G28" s="56">
        <f>Belgium!G10</f>
        <v>174</v>
      </c>
      <c r="H28" s="56">
        <f>Belgium!H10</f>
        <v>178</v>
      </c>
      <c r="I28" s="56">
        <f>Belgium!I10</f>
        <v>164</v>
      </c>
      <c r="J28" s="56">
        <f>Belgium!J10</f>
        <v>244</v>
      </c>
      <c r="K28" s="56">
        <f>Belgium!K10</f>
        <v>222</v>
      </c>
      <c r="L28" s="56">
        <f>Belgium!L10</f>
        <v>191</v>
      </c>
      <c r="M28" s="56">
        <f>Belgium!M10</f>
        <v>192</v>
      </c>
      <c r="N28" s="56">
        <f>Belgium!N10</f>
        <v>178</v>
      </c>
      <c r="O28" s="56">
        <f>Belgium!O10</f>
        <v>168</v>
      </c>
      <c r="P28" s="56">
        <f>Belgium!P10</f>
        <v>156</v>
      </c>
      <c r="Q28" s="56">
        <f>Belgium!Q10</f>
        <v>145</v>
      </c>
      <c r="R28" s="56">
        <f>Belgium!R10</f>
        <v>154</v>
      </c>
      <c r="S28" s="56">
        <f>Belgium!S10</f>
        <v>130</v>
      </c>
      <c r="T28" s="56">
        <f>Belgium!T10</f>
        <v>121</v>
      </c>
      <c r="U28" s="56">
        <f>Belgium!U10</f>
        <v>133</v>
      </c>
      <c r="V28" s="56">
        <f>Belgium!V10</f>
        <v>136</v>
      </c>
      <c r="W28" s="56">
        <f>Belgium!W10</f>
        <v>23</v>
      </c>
      <c r="X28" s="56">
        <f>Belgium!X10</f>
        <v>20</v>
      </c>
      <c r="Y28" s="56">
        <f>Belgium!Y10</f>
        <v>119</v>
      </c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3">
      <c r="A29" s="46" t="s">
        <v>72</v>
      </c>
      <c r="B29" s="56">
        <f>Norway!B10</f>
        <v>160</v>
      </c>
      <c r="C29" s="56">
        <f>Norway!C10</f>
        <v>150</v>
      </c>
      <c r="D29" s="56">
        <f>Norway!D10</f>
        <v>117</v>
      </c>
      <c r="E29" s="56">
        <f>Norway!E10</f>
        <v>108</v>
      </c>
      <c r="F29" s="56">
        <f>Norway!F10</f>
        <v>108</v>
      </c>
      <c r="G29" s="56">
        <f>Norway!G10</f>
        <v>123</v>
      </c>
      <c r="H29" s="56">
        <f>Norway!H10</f>
        <v>130</v>
      </c>
      <c r="I29" s="56">
        <f>Norway!I10</f>
        <v>138</v>
      </c>
      <c r="J29" s="56">
        <f>Norway!J10</f>
        <v>164</v>
      </c>
      <c r="K29" s="56">
        <f>Norway!K10</f>
        <v>203</v>
      </c>
      <c r="L29" s="56">
        <f>Norway!L10</f>
        <v>171</v>
      </c>
      <c r="M29" s="56">
        <f>Norway!M10</f>
        <v>183</v>
      </c>
      <c r="N29" s="56">
        <f>Norway!N10</f>
        <v>209</v>
      </c>
      <c r="O29" s="56">
        <f>Norway!O10</f>
        <v>212</v>
      </c>
      <c r="P29" s="56">
        <f>Norway!P10</f>
        <v>238</v>
      </c>
      <c r="Q29" s="56">
        <f>Norway!Q10</f>
        <v>229</v>
      </c>
      <c r="R29" s="56">
        <f>Norway!R10</f>
        <v>231</v>
      </c>
      <c r="S29" s="56">
        <f>Norway!S10</f>
        <v>183</v>
      </c>
      <c r="T29" s="56">
        <f>Norway!T10</f>
        <v>179</v>
      </c>
      <c r="U29" s="56">
        <f>Norway!U10</f>
        <v>177</v>
      </c>
      <c r="V29" s="56">
        <f>Norway!V10</f>
        <v>163</v>
      </c>
      <c r="W29" s="56">
        <f>Norway!W10</f>
        <v>26</v>
      </c>
      <c r="X29" s="56">
        <f>Norway!X10</f>
        <v>16</v>
      </c>
      <c r="Y29" s="56">
        <f>Norway!Y10</f>
        <v>90</v>
      </c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3">
      <c r="A30" s="46" t="s">
        <v>83</v>
      </c>
      <c r="B30" s="56">
        <f>Indonesia!B10</f>
        <v>146</v>
      </c>
      <c r="C30" s="56">
        <f>Indonesia!C10</f>
        <v>169</v>
      </c>
      <c r="D30" s="56">
        <f>Indonesia!D10</f>
        <v>141</v>
      </c>
      <c r="E30" s="56">
        <f>Indonesia!E10</f>
        <v>109</v>
      </c>
      <c r="F30" s="56">
        <f>Indonesia!F10</f>
        <v>96</v>
      </c>
      <c r="G30" s="56">
        <f>Indonesia!G10</f>
        <v>105</v>
      </c>
      <c r="H30" s="56">
        <f>Indonesia!H10</f>
        <v>120</v>
      </c>
      <c r="I30" s="56">
        <f>Indonesia!I10</f>
        <v>124</v>
      </c>
      <c r="J30" s="56">
        <f>Indonesia!J10</f>
        <v>129</v>
      </c>
      <c r="K30" s="56">
        <f>Indonesia!K10</f>
        <v>115</v>
      </c>
      <c r="L30" s="56">
        <f>Indonesia!L10</f>
        <v>117</v>
      </c>
      <c r="M30" s="56">
        <f>Indonesia!M10</f>
        <v>139</v>
      </c>
      <c r="N30" s="56">
        <f>Indonesia!N10</f>
        <v>171</v>
      </c>
      <c r="O30" s="56">
        <f>Indonesia!O10</f>
        <v>170</v>
      </c>
      <c r="P30" s="56">
        <f>Indonesia!P10</f>
        <v>195</v>
      </c>
      <c r="Q30" s="56">
        <f>Indonesia!Q10</f>
        <v>211</v>
      </c>
      <c r="R30" s="56">
        <f>Indonesia!R10</f>
        <v>196</v>
      </c>
      <c r="S30" s="56">
        <f>Indonesia!S10</f>
        <v>178</v>
      </c>
      <c r="T30" s="56">
        <f>Indonesia!T10</f>
        <v>193</v>
      </c>
      <c r="U30" s="56">
        <f>Indonesia!U10</f>
        <v>186</v>
      </c>
      <c r="V30" s="56">
        <f>Indonesia!V10</f>
        <v>185</v>
      </c>
      <c r="W30" s="56">
        <f>Indonesia!W10</f>
        <v>21</v>
      </c>
      <c r="X30" s="56">
        <f>Indonesia!X10</f>
        <v>34</v>
      </c>
      <c r="Y30" s="56">
        <f>Indonesia!Y10</f>
        <v>69</v>
      </c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3">
      <c r="A31" s="46" t="s">
        <v>85</v>
      </c>
      <c r="B31" s="56">
        <f>'New Zealand'!B10</f>
        <v>191</v>
      </c>
      <c r="C31" s="56">
        <f>'New Zealand'!C10</f>
        <v>198</v>
      </c>
      <c r="D31" s="56">
        <f>'New Zealand'!D10</f>
        <v>163</v>
      </c>
      <c r="E31" s="56">
        <f>'New Zealand'!E10</f>
        <v>125</v>
      </c>
      <c r="F31" s="56">
        <f>'New Zealand'!F10</f>
        <v>116</v>
      </c>
      <c r="G31" s="56">
        <f>'New Zealand'!G10</f>
        <v>137</v>
      </c>
      <c r="H31" s="56">
        <f>'New Zealand'!H10</f>
        <v>156</v>
      </c>
      <c r="I31" s="56">
        <f>'New Zealand'!I10</f>
        <v>159</v>
      </c>
      <c r="J31" s="56">
        <f>'New Zealand'!J10</f>
        <v>167</v>
      </c>
      <c r="K31" s="56">
        <f>'New Zealand'!K10</f>
        <v>185</v>
      </c>
      <c r="L31" s="56">
        <f>'New Zealand'!L10</f>
        <v>173</v>
      </c>
      <c r="M31" s="56">
        <f>'New Zealand'!M10</f>
        <v>217</v>
      </c>
      <c r="N31" s="56">
        <f>'New Zealand'!N10</f>
        <v>207</v>
      </c>
      <c r="O31" s="56">
        <f>'New Zealand'!O10</f>
        <v>162</v>
      </c>
      <c r="P31" s="56">
        <f>'New Zealand'!P10</f>
        <v>168</v>
      </c>
      <c r="Q31" s="56">
        <f>'New Zealand'!Q10</f>
        <v>141</v>
      </c>
      <c r="R31" s="56">
        <f>'New Zealand'!R10</f>
        <v>120</v>
      </c>
      <c r="S31" s="56">
        <f>'New Zealand'!S10</f>
        <v>105</v>
      </c>
      <c r="T31" s="56">
        <f>'New Zealand'!T10</f>
        <v>97</v>
      </c>
      <c r="U31" s="56">
        <f>'New Zealand'!U10</f>
        <v>105</v>
      </c>
      <c r="V31" s="56">
        <f>'New Zealand'!V10</f>
        <v>104</v>
      </c>
      <c r="W31" s="56">
        <f>'New Zealand'!W10</f>
        <v>18</v>
      </c>
      <c r="X31" s="56">
        <f>'New Zealand'!X10</f>
        <v>9</v>
      </c>
      <c r="Y31" s="56">
        <f>'New Zealand'!Y10</f>
        <v>68</v>
      </c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3">
      <c r="A32" s="46" t="s">
        <v>87</v>
      </c>
      <c r="B32" s="56">
        <f>Thailand!B10</f>
        <v>220</v>
      </c>
      <c r="C32" s="56">
        <f>Thailand!C10</f>
        <v>259</v>
      </c>
      <c r="D32" s="56">
        <f>Thailand!D10</f>
        <v>228</v>
      </c>
      <c r="E32" s="56">
        <f>Thailand!E10</f>
        <v>215</v>
      </c>
      <c r="F32" s="56">
        <f>Thailand!F10</f>
        <v>189</v>
      </c>
      <c r="G32" s="56">
        <f>Thailand!G10</f>
        <v>209</v>
      </c>
      <c r="H32" s="56">
        <f>Thailand!H10</f>
        <v>213</v>
      </c>
      <c r="I32" s="56">
        <f>Thailand!I10</f>
        <v>130</v>
      </c>
      <c r="J32" s="56">
        <f>Thailand!J10</f>
        <v>145</v>
      </c>
      <c r="K32" s="56">
        <f>Thailand!K10</f>
        <v>150</v>
      </c>
      <c r="L32" s="56">
        <f>Thailand!L10</f>
        <v>127</v>
      </c>
      <c r="M32" s="56">
        <f>Thailand!M10</f>
        <v>141</v>
      </c>
      <c r="N32" s="56">
        <f>Thailand!N10</f>
        <v>134</v>
      </c>
      <c r="O32" s="56">
        <f>Thailand!O10</f>
        <v>142</v>
      </c>
      <c r="P32" s="56">
        <f>Thailand!P10</f>
        <v>156</v>
      </c>
      <c r="Q32" s="56">
        <f>Thailand!Q10</f>
        <v>163</v>
      </c>
      <c r="R32" s="56">
        <f>Thailand!R10</f>
        <v>160</v>
      </c>
      <c r="S32" s="56">
        <f>Thailand!S10</f>
        <v>158</v>
      </c>
      <c r="T32" s="56">
        <f>Thailand!T10</f>
        <v>156</v>
      </c>
      <c r="U32" s="56">
        <f>Thailand!U10</f>
        <v>155</v>
      </c>
      <c r="V32" s="56">
        <f>Thailand!V10</f>
        <v>150</v>
      </c>
      <c r="W32" s="56">
        <f>Thailand!W10</f>
        <v>17</v>
      </c>
      <c r="X32" s="56">
        <f>Thailand!X10</f>
        <v>25</v>
      </c>
      <c r="Y32" s="56">
        <f>Thailand!Y10</f>
        <v>63</v>
      </c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3">
      <c r="A33" s="46" t="s">
        <v>62</v>
      </c>
      <c r="B33" s="56">
        <f>Venezuela!B10</f>
        <v>665</v>
      </c>
      <c r="C33" s="56">
        <f>Venezuela!C10</f>
        <v>692</v>
      </c>
      <c r="D33" s="56">
        <f>Venezuela!D10</f>
        <v>644</v>
      </c>
      <c r="E33" s="56">
        <f>Venezuela!E10</f>
        <v>458</v>
      </c>
      <c r="F33" s="56">
        <f>Venezuela!F10</f>
        <v>331</v>
      </c>
      <c r="G33" s="56">
        <f>Venezuela!G10</f>
        <v>374</v>
      </c>
      <c r="H33" s="56">
        <f>Venezuela!H10</f>
        <v>374</v>
      </c>
      <c r="I33" s="56">
        <f>Venezuela!I10</f>
        <v>384</v>
      </c>
      <c r="J33" s="56">
        <f>Venezuela!J10</f>
        <v>485</v>
      </c>
      <c r="K33" s="56">
        <f>Venezuela!K10</f>
        <v>532</v>
      </c>
      <c r="L33" s="56">
        <f>Venezuela!L10</f>
        <v>504</v>
      </c>
      <c r="M33" s="56">
        <f>Venezuela!M10</f>
        <v>453</v>
      </c>
      <c r="N33" s="56">
        <f>Venezuela!N10</f>
        <v>467</v>
      </c>
      <c r="O33" s="56">
        <f>Venezuela!O10</f>
        <v>453</v>
      </c>
      <c r="P33" s="56">
        <f>Venezuela!P10</f>
        <v>468</v>
      </c>
      <c r="Q33" s="56">
        <f>Venezuela!Q10</f>
        <v>307</v>
      </c>
      <c r="R33" s="56">
        <f>Venezuela!R10</f>
        <v>263</v>
      </c>
      <c r="S33" s="56">
        <f>Venezuela!S10</f>
        <v>212</v>
      </c>
      <c r="T33" s="56">
        <f>Venezuela!T10</f>
        <v>158</v>
      </c>
      <c r="U33" s="56">
        <f>Venezuela!U10</f>
        <v>139</v>
      </c>
      <c r="V33" s="56">
        <f>Venezuela!V10</f>
        <v>107</v>
      </c>
      <c r="W33" s="56">
        <f>Venezuela!W10</f>
        <v>22</v>
      </c>
      <c r="X33" s="56">
        <f>Venezuela!X10</f>
        <v>54</v>
      </c>
      <c r="Y33" s="56">
        <f>Venezuela!Y10</f>
        <v>51</v>
      </c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3">
      <c r="A34" s="46" t="s">
        <v>49</v>
      </c>
      <c r="B34" s="56">
        <f>'Hong Kong'!B10</f>
        <v>269</v>
      </c>
      <c r="C34" s="56">
        <f>'Hong Kong'!C10</f>
        <v>300</v>
      </c>
      <c r="D34" s="56">
        <f>'Hong Kong'!D10</f>
        <v>250</v>
      </c>
      <c r="E34" s="56">
        <f>'Hong Kong'!E10</f>
        <v>204</v>
      </c>
      <c r="F34" s="56">
        <f>'Hong Kong'!F10</f>
        <v>172</v>
      </c>
      <c r="G34" s="56">
        <f>'Hong Kong'!G10</f>
        <v>182</v>
      </c>
      <c r="H34" s="56">
        <f>'Hong Kong'!H10</f>
        <v>205</v>
      </c>
      <c r="I34" s="56">
        <f>'Hong Kong'!I10</f>
        <v>215</v>
      </c>
      <c r="J34" s="56">
        <f>'Hong Kong'!J10</f>
        <v>220</v>
      </c>
      <c r="K34" s="56">
        <f>'Hong Kong'!K10</f>
        <v>215</v>
      </c>
      <c r="L34" s="56">
        <f>'Hong Kong'!L10</f>
        <v>176</v>
      </c>
      <c r="M34" s="56">
        <f>'Hong Kong'!M10</f>
        <v>215</v>
      </c>
      <c r="N34" s="56">
        <f>'Hong Kong'!N10</f>
        <v>210</v>
      </c>
      <c r="O34" s="56">
        <f>'Hong Kong'!O10</f>
        <v>196</v>
      </c>
      <c r="P34" s="56">
        <f>'Hong Kong'!P10</f>
        <v>191</v>
      </c>
      <c r="Q34" s="56">
        <f>'Hong Kong'!Q10</f>
        <v>171</v>
      </c>
      <c r="R34" s="56">
        <f>'Hong Kong'!R10</f>
        <v>177</v>
      </c>
      <c r="S34" s="56">
        <f>'Hong Kong'!S10</f>
        <v>154</v>
      </c>
      <c r="T34" s="56">
        <f>'Hong Kong'!T10</f>
        <v>161</v>
      </c>
      <c r="U34" s="56">
        <f>'Hong Kong'!U10</f>
        <v>159</v>
      </c>
      <c r="V34" s="56">
        <f>'Hong Kong'!V10</f>
        <v>142</v>
      </c>
      <c r="W34" s="56">
        <f>'Hong Kong'!W10</f>
        <v>18</v>
      </c>
      <c r="X34" s="56">
        <f>'Hong Kong'!X10</f>
        <v>7</v>
      </c>
      <c r="Y34" s="56">
        <f>'Hong Kong'!Y10</f>
        <v>44</v>
      </c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3">
      <c r="A35" s="46" t="s">
        <v>78</v>
      </c>
      <c r="B35" s="56">
        <f>'Saudi Arabia'!B10</f>
        <v>169</v>
      </c>
      <c r="C35" s="56">
        <f>'Saudi Arabia'!C10</f>
        <v>175</v>
      </c>
      <c r="D35" s="56">
        <f>'Saudi Arabia'!D10</f>
        <v>147</v>
      </c>
      <c r="E35" s="56">
        <f>'Saudi Arabia'!E10</f>
        <v>55</v>
      </c>
      <c r="F35" s="56">
        <f>'Saudi Arabia'!F10</f>
        <v>39</v>
      </c>
      <c r="G35" s="56">
        <f>'Saudi Arabia'!G10</f>
        <v>38</v>
      </c>
      <c r="H35" s="56">
        <f>'Saudi Arabia'!H10</f>
        <v>44</v>
      </c>
      <c r="I35" s="56">
        <f>'Saudi Arabia'!I10</f>
        <v>40</v>
      </c>
      <c r="J35" s="56">
        <f>'Saudi Arabia'!J10</f>
        <v>53</v>
      </c>
      <c r="K35" s="56">
        <f>'Saudi Arabia'!K10</f>
        <v>74</v>
      </c>
      <c r="L35" s="56">
        <f>'Saudi Arabia'!L10</f>
        <v>84</v>
      </c>
      <c r="M35" s="56">
        <f>'Saudi Arabia'!M10</f>
        <v>121</v>
      </c>
      <c r="N35" s="56">
        <f>'Saudi Arabia'!N10</f>
        <v>163</v>
      </c>
      <c r="O35" s="56">
        <f>'Saudi Arabia'!O10</f>
        <v>224</v>
      </c>
      <c r="P35" s="56">
        <f>'Saudi Arabia'!P10</f>
        <v>206</v>
      </c>
      <c r="Q35" s="56">
        <f>'Saudi Arabia'!Q10</f>
        <v>231</v>
      </c>
      <c r="R35" s="56">
        <f>'Saudi Arabia'!R10</f>
        <v>220</v>
      </c>
      <c r="S35" s="56">
        <f>'Saudi Arabia'!S10</f>
        <v>190</v>
      </c>
      <c r="T35" s="56">
        <f>'Saudi Arabia'!T10</f>
        <v>131</v>
      </c>
      <c r="U35" s="56">
        <f>'Saudi Arabia'!U10</f>
        <v>150</v>
      </c>
      <c r="V35" s="56">
        <f>'Saudi Arabia'!V10</f>
        <v>128</v>
      </c>
      <c r="W35" s="56">
        <f>'Saudi Arabia'!W10</f>
        <v>15</v>
      </c>
      <c r="X35" s="56">
        <f>'Saudi Arabia'!X10</f>
        <v>23</v>
      </c>
      <c r="Y35" s="56">
        <f>'Saudi Arabia'!Y10</f>
        <v>43</v>
      </c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3">
      <c r="A36" s="46" t="s">
        <v>76</v>
      </c>
      <c r="B36" s="56">
        <f>Bermuda!B10</f>
        <v>5</v>
      </c>
      <c r="C36" s="56">
        <f>Bermuda!C10</f>
        <v>5</v>
      </c>
      <c r="D36" s="56">
        <f>Bermuda!D10</f>
        <v>5</v>
      </c>
      <c r="E36" s="56">
        <f>Bermuda!E10</f>
        <v>5</v>
      </c>
      <c r="F36" s="56">
        <f>Bermuda!F10</f>
        <v>10</v>
      </c>
      <c r="G36" s="56">
        <f>Bermuda!G10</f>
        <v>12</v>
      </c>
      <c r="H36" s="56">
        <f>Bermuda!H10</f>
        <v>13</v>
      </c>
      <c r="I36" s="56">
        <f>Bermuda!I10</f>
        <v>10</v>
      </c>
      <c r="J36" s="56">
        <f>Bermuda!J10</f>
        <v>17</v>
      </c>
      <c r="K36" s="56">
        <f>Bermuda!K10</f>
        <v>17</v>
      </c>
      <c r="L36" s="56">
        <f>Bermuda!L10</f>
        <v>14</v>
      </c>
      <c r="M36" s="56">
        <f>Bermuda!M10</f>
        <v>12</v>
      </c>
      <c r="N36" s="56">
        <f>Bermuda!N10</f>
        <v>7</v>
      </c>
      <c r="O36" s="56">
        <f>Bermuda!O10</f>
        <v>8</v>
      </c>
      <c r="P36" s="56">
        <f>Bermuda!P10</f>
        <v>34</v>
      </c>
      <c r="Q36" s="56">
        <f>Bermuda!Q10</f>
        <v>41</v>
      </c>
      <c r="R36" s="56">
        <f>Bermuda!R10</f>
        <v>39</v>
      </c>
      <c r="S36" s="56">
        <f>Bermuda!S10</f>
        <v>38</v>
      </c>
      <c r="T36" s="56">
        <f>Bermuda!T10</f>
        <v>35</v>
      </c>
      <c r="U36" s="56">
        <f>Bermuda!U10</f>
        <v>33</v>
      </c>
      <c r="V36" s="56">
        <f>Bermuda!V10</f>
        <v>31</v>
      </c>
      <c r="W36" s="56">
        <f>Bermuda!W10</f>
        <v>6</v>
      </c>
      <c r="X36" s="56">
        <f>Bermuda!X10</f>
        <v>8</v>
      </c>
      <c r="Y36" s="56">
        <f>Bermuda!Y10</f>
        <v>13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3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3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3">
      <c r="A39" s="47" t="s">
        <v>53</v>
      </c>
      <c r="B39" s="42">
        <f>'Latin America'!B10</f>
        <v>11861</v>
      </c>
      <c r="C39" s="42">
        <f>'Latin America'!C10</f>
        <v>12795</v>
      </c>
      <c r="D39" s="42">
        <f>'Latin America'!D10</f>
        <v>12225</v>
      </c>
      <c r="E39" s="42">
        <f>'Latin America'!E10</f>
        <v>11490</v>
      </c>
      <c r="F39" s="42">
        <f>'Latin America'!F10</f>
        <v>11146</v>
      </c>
      <c r="G39" s="42">
        <f>'Latin America'!G10</f>
        <v>11548</v>
      </c>
      <c r="H39" s="42">
        <f>'Latin America'!H10</f>
        <v>12833</v>
      </c>
      <c r="I39" s="42">
        <f>'Latin America'!I10</f>
        <v>13178</v>
      </c>
      <c r="J39" s="42">
        <f>'Latin America'!J10</f>
        <v>13075</v>
      </c>
      <c r="K39" s="42">
        <f>'Latin America'!K10</f>
        <v>13763</v>
      </c>
      <c r="L39" s="42">
        <f>'Latin America'!L10</f>
        <v>11684</v>
      </c>
      <c r="M39" s="42">
        <f>'Latin America'!M10</f>
        <v>12023</v>
      </c>
      <c r="N39" s="42">
        <f>'Latin America'!N10</f>
        <v>12040</v>
      </c>
      <c r="O39" s="42">
        <f>'Latin America'!O10</f>
        <v>12283</v>
      </c>
      <c r="P39" s="42">
        <f>'Latin America'!P10</f>
        <v>12843</v>
      </c>
      <c r="Q39" s="42">
        <f>'Latin America'!Q10</f>
        <v>12704</v>
      </c>
      <c r="R39" s="42">
        <f>'Latin America'!R10</f>
        <v>12551</v>
      </c>
      <c r="S39" s="42">
        <f>'Latin America'!S10</f>
        <v>12084</v>
      </c>
      <c r="T39" s="42">
        <f>'Latin America'!T10</f>
        <v>11426</v>
      </c>
      <c r="U39" s="42">
        <f>'Latin America'!U10</f>
        <v>11548</v>
      </c>
      <c r="V39" s="42">
        <f>'Latin America'!V10</f>
        <v>11284</v>
      </c>
      <c r="W39" s="42">
        <f>'Latin America'!W10</f>
        <v>6878</v>
      </c>
      <c r="X39" s="42">
        <f>'Latin America'!X10</f>
        <v>9843</v>
      </c>
      <c r="Y39" s="42">
        <f>'Latin America'!Y10</f>
        <v>12478</v>
      </c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3">
      <c r="A40" s="47" t="s">
        <v>58</v>
      </c>
      <c r="B40" s="42">
        <f>'SC America'!B10</f>
        <v>10648</v>
      </c>
      <c r="C40" s="42">
        <f>'SC America'!C10</f>
        <v>11492</v>
      </c>
      <c r="D40" s="42">
        <f>'SC America'!D10</f>
        <v>10935</v>
      </c>
      <c r="E40" s="42">
        <f>'SC America'!E10</f>
        <v>10296</v>
      </c>
      <c r="F40" s="42">
        <f>'SC America'!F10</f>
        <v>10176</v>
      </c>
      <c r="G40" s="42">
        <f>'SC America'!G10</f>
        <v>10319</v>
      </c>
      <c r="H40" s="42">
        <f>'SC America'!H10</f>
        <v>11463</v>
      </c>
      <c r="I40" s="42">
        <f>'SC America'!I10</f>
        <v>11833</v>
      </c>
      <c r="J40" s="42">
        <f>'SC America'!J10</f>
        <v>11730</v>
      </c>
      <c r="K40" s="42">
        <f>'SC America'!K10</f>
        <v>12453</v>
      </c>
      <c r="L40" s="42">
        <f>'SC America'!L10</f>
        <v>10521</v>
      </c>
      <c r="M40" s="42">
        <f>'SC America'!M10</f>
        <v>11193</v>
      </c>
      <c r="N40" s="42">
        <f>'SC America'!N10</f>
        <v>11264</v>
      </c>
      <c r="O40" s="42">
        <f>'SC America'!O10</f>
        <v>11506</v>
      </c>
      <c r="P40" s="42">
        <f>'SC America'!P10</f>
        <v>12018</v>
      </c>
      <c r="Q40" s="42">
        <f>'SC America'!Q10</f>
        <v>11905</v>
      </c>
      <c r="R40" s="42">
        <f>'SC America'!R10</f>
        <v>11730</v>
      </c>
      <c r="S40" s="42">
        <f>'SC America'!S10</f>
        <v>11168</v>
      </c>
      <c r="T40" s="42">
        <f>'SC America'!T10</f>
        <v>10579</v>
      </c>
      <c r="U40" s="42">
        <f>'SC America'!U10</f>
        <v>10744</v>
      </c>
      <c r="V40" s="42">
        <f>'SC America'!V10</f>
        <v>10456</v>
      </c>
      <c r="W40" s="42">
        <f>'SC America'!W10</f>
        <v>6568</v>
      </c>
      <c r="X40" s="42">
        <f>'SC America'!X10</f>
        <v>9375</v>
      </c>
      <c r="Y40" s="42">
        <f>'SC America'!Y10</f>
        <v>11937</v>
      </c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3">
      <c r="A41" s="47" t="s">
        <v>48</v>
      </c>
      <c r="B41" s="42">
        <f>Europe!B10</f>
        <v>9963</v>
      </c>
      <c r="C41" s="42">
        <f>Europe!C10</f>
        <v>10212</v>
      </c>
      <c r="D41" s="42">
        <f>Europe!D10</f>
        <v>8103</v>
      </c>
      <c r="E41" s="42">
        <f>Europe!E10</f>
        <v>7334</v>
      </c>
      <c r="F41" s="42">
        <f>Europe!F10</f>
        <v>7104</v>
      </c>
      <c r="G41" s="42">
        <f>Europe!G10</f>
        <v>7995</v>
      </c>
      <c r="H41" s="42">
        <f>Europe!H10</f>
        <v>8506</v>
      </c>
      <c r="I41" s="42">
        <f>Europe!I10</f>
        <v>7993</v>
      </c>
      <c r="J41" s="42">
        <f>Europe!J10</f>
        <v>8794</v>
      </c>
      <c r="K41" s="42">
        <f>Europe!K10</f>
        <v>9779</v>
      </c>
      <c r="L41" s="42">
        <f>Europe!L10</f>
        <v>8465</v>
      </c>
      <c r="M41" s="42">
        <f>Europe!M10</f>
        <v>8489</v>
      </c>
      <c r="N41" s="42">
        <f>Europe!N10</f>
        <v>8771</v>
      </c>
      <c r="O41" s="42">
        <f>Europe!O10</f>
        <v>8268</v>
      </c>
      <c r="P41" s="42">
        <f>Europe!P10</f>
        <v>8173</v>
      </c>
      <c r="Q41" s="42">
        <f>Europe!Q10</f>
        <v>8061</v>
      </c>
      <c r="R41" s="42">
        <f>Europe!R10</f>
        <v>8468</v>
      </c>
      <c r="S41" s="42">
        <f>Europe!S10</f>
        <v>7693</v>
      </c>
      <c r="T41" s="42">
        <f>Europe!T10</f>
        <v>7420</v>
      </c>
      <c r="U41" s="42">
        <f>Europe!U10</f>
        <v>7673</v>
      </c>
      <c r="V41" s="42">
        <f>Europe!V10</f>
        <v>7829</v>
      </c>
      <c r="W41" s="42">
        <f>Europe!W10</f>
        <v>1521</v>
      </c>
      <c r="X41" s="42">
        <f>Europe!X10</f>
        <v>1630</v>
      </c>
      <c r="Y41" s="42">
        <f>Europe!Y10</f>
        <v>6728</v>
      </c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3">
      <c r="A42" s="47" t="s">
        <v>42</v>
      </c>
      <c r="B42" s="42">
        <f>'Asia-Pacific'!B10</f>
        <v>10143</v>
      </c>
      <c r="C42" s="42">
        <f>'Asia-Pacific'!C10</f>
        <v>11572</v>
      </c>
      <c r="D42" s="42">
        <f>'Asia-Pacific'!D10</f>
        <v>9776</v>
      </c>
      <c r="E42" s="42">
        <f>'Asia-Pacific'!E10</f>
        <v>8737</v>
      </c>
      <c r="F42" s="42">
        <f>'Asia-Pacific'!F10</f>
        <v>7682</v>
      </c>
      <c r="G42" s="42">
        <f>'Asia-Pacific'!G10</f>
        <v>9152</v>
      </c>
      <c r="H42" s="42">
        <f>'Asia-Pacific'!H10</f>
        <v>9888</v>
      </c>
      <c r="I42" s="42">
        <f>'Asia-Pacific'!I10</f>
        <v>9844</v>
      </c>
      <c r="J42" s="42">
        <f>'Asia-Pacific'!J10</f>
        <v>10727</v>
      </c>
      <c r="K42" s="42">
        <f>'Asia-Pacific'!K10</f>
        <v>10614</v>
      </c>
      <c r="L42" s="42">
        <f>'Asia-Pacific'!L10</f>
        <v>9974</v>
      </c>
      <c r="M42" s="42">
        <f>'Asia-Pacific'!M10</f>
        <v>13792</v>
      </c>
      <c r="N42" s="42">
        <f>'Asia-Pacific'!N10</f>
        <v>14271</v>
      </c>
      <c r="O42" s="42">
        <f>'Asia-Pacific'!O10</f>
        <v>15302</v>
      </c>
      <c r="P42" s="42">
        <f>'Asia-Pacific'!P10</f>
        <v>16589</v>
      </c>
      <c r="Q42" s="42">
        <f>'Asia-Pacific'!Q10</f>
        <v>16241</v>
      </c>
      <c r="R42" s="42">
        <f>'Asia-Pacific'!R10</f>
        <v>17059</v>
      </c>
      <c r="S42" s="42">
        <f>'Asia-Pacific'!S10</f>
        <v>16480</v>
      </c>
      <c r="T42" s="42">
        <f>'Asia-Pacific'!T10</f>
        <v>15646</v>
      </c>
      <c r="U42" s="42">
        <f>'Asia-Pacific'!U10</f>
        <v>14744</v>
      </c>
      <c r="V42" s="42">
        <f>'Asia-Pacific'!V10</f>
        <v>14682</v>
      </c>
      <c r="W42" s="42">
        <f>'Asia-Pacific'!W10</f>
        <v>2536</v>
      </c>
      <c r="X42" s="42">
        <f>'Asia-Pacific'!X10</f>
        <v>1566</v>
      </c>
      <c r="Y42" s="42">
        <f>'Asia-Pacific'!Y10</f>
        <v>6010</v>
      </c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3">
      <c r="A43" s="47" t="s">
        <v>40</v>
      </c>
      <c r="B43" s="42">
        <f>Africa!B10</f>
        <v>784</v>
      </c>
      <c r="C43" s="42">
        <f>Africa!C10</f>
        <v>848</v>
      </c>
      <c r="D43" s="42">
        <f>Africa!D10</f>
        <v>848</v>
      </c>
      <c r="E43" s="42">
        <f>Africa!E10</f>
        <v>715</v>
      </c>
      <c r="F43" s="42">
        <f>Africa!F10</f>
        <v>611</v>
      </c>
      <c r="G43" s="42">
        <f>Africa!G10</f>
        <v>693</v>
      </c>
      <c r="H43" s="42">
        <f>Africa!H10</f>
        <v>753</v>
      </c>
      <c r="I43" s="42">
        <f>Africa!I10</f>
        <v>758</v>
      </c>
      <c r="J43" s="42">
        <f>Africa!J10</f>
        <v>779</v>
      </c>
      <c r="K43" s="42">
        <f>Africa!K10</f>
        <v>860</v>
      </c>
      <c r="L43" s="42">
        <f>Africa!L10</f>
        <v>760</v>
      </c>
      <c r="M43" s="42">
        <f>Africa!M10</f>
        <v>743</v>
      </c>
      <c r="N43" s="42">
        <f>Africa!N10</f>
        <v>760</v>
      </c>
      <c r="O43" s="42">
        <f>Africa!O10</f>
        <v>838</v>
      </c>
      <c r="P43" s="42">
        <f>Africa!P10</f>
        <v>969</v>
      </c>
      <c r="Q43" s="42">
        <f>Africa!Q10</f>
        <v>990</v>
      </c>
      <c r="R43" s="42">
        <f>Africa!R10</f>
        <v>981</v>
      </c>
      <c r="S43" s="42">
        <f>Africa!S10</f>
        <v>936</v>
      </c>
      <c r="T43" s="42">
        <f>Africa!T10</f>
        <v>844</v>
      </c>
      <c r="U43" s="42">
        <f>Africa!U10</f>
        <v>783</v>
      </c>
      <c r="V43" s="42">
        <f>Africa!V10</f>
        <v>753</v>
      </c>
      <c r="W43" s="42">
        <f>Africa!W10</f>
        <v>236</v>
      </c>
      <c r="X43" s="42">
        <f>Africa!X10</f>
        <v>289</v>
      </c>
      <c r="Y43" s="42">
        <f>Africa!Y10</f>
        <v>558</v>
      </c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3">
      <c r="A44" s="47" t="s">
        <v>95</v>
      </c>
      <c r="B44" s="42">
        <f>'Other-Western'!B10</f>
        <v>1213</v>
      </c>
      <c r="C44" s="42">
        <f>'Other-Western'!C10</f>
        <v>1303</v>
      </c>
      <c r="D44" s="42">
        <f>'Other-Western'!D10</f>
        <v>1290</v>
      </c>
      <c r="E44" s="42">
        <f>'Other-Western'!E10</f>
        <v>1194</v>
      </c>
      <c r="F44" s="42">
        <f>'Other-Western'!F10</f>
        <v>970</v>
      </c>
      <c r="G44" s="42">
        <f>'Other-Western'!G10</f>
        <v>1229</v>
      </c>
      <c r="H44" s="42">
        <f>'Other-Western'!H10</f>
        <v>1370</v>
      </c>
      <c r="I44" s="42">
        <f>'Other-Western'!I10</f>
        <v>1345</v>
      </c>
      <c r="J44" s="42">
        <f>'Other-Western'!J10</f>
        <v>1345</v>
      </c>
      <c r="K44" s="42">
        <f>'Other-Western'!K10</f>
        <v>1310</v>
      </c>
      <c r="L44" s="42">
        <f>'Other-Western'!L10</f>
        <v>1164</v>
      </c>
      <c r="M44" s="42">
        <f>'Other-Western'!M10</f>
        <v>831</v>
      </c>
      <c r="N44" s="42">
        <f>'Other-Western'!N10</f>
        <v>776</v>
      </c>
      <c r="O44" s="42">
        <f>'Other-Western'!O10</f>
        <v>777</v>
      </c>
      <c r="P44" s="42">
        <f>'Other-Western'!P10</f>
        <v>825</v>
      </c>
      <c r="Q44" s="42">
        <f>'Other-Western'!Q10</f>
        <v>799</v>
      </c>
      <c r="R44" s="42">
        <f>'Other-Western'!R10</f>
        <v>821</v>
      </c>
      <c r="S44" s="42">
        <f>'Other-Western'!S10</f>
        <v>916</v>
      </c>
      <c r="T44" s="42">
        <f>'Other-Western'!T10</f>
        <v>847</v>
      </c>
      <c r="U44" s="42">
        <f>'Other-Western'!U10</f>
        <v>803</v>
      </c>
      <c r="V44" s="42">
        <f>'Other-Western'!V10</f>
        <v>828</v>
      </c>
      <c r="W44" s="42">
        <f>'Other-Western'!W10</f>
        <v>311</v>
      </c>
      <c r="X44" s="42">
        <f>'Other-Western'!X10</f>
        <v>468</v>
      </c>
      <c r="Y44" s="42">
        <f>'Other-Western'!Y10</f>
        <v>541</v>
      </c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3">
      <c r="A45" s="47" t="s">
        <v>55</v>
      </c>
      <c r="B45" s="42">
        <f>'Middle East'!B10</f>
        <v>767</v>
      </c>
      <c r="C45" s="42">
        <f>'Middle East'!C10</f>
        <v>875</v>
      </c>
      <c r="D45" s="42">
        <f>'Middle East'!D10</f>
        <v>778</v>
      </c>
      <c r="E45" s="42">
        <f>'Middle East'!E10</f>
        <v>551</v>
      </c>
      <c r="F45" s="42">
        <f>'Middle East'!F10</f>
        <v>453</v>
      </c>
      <c r="G45" s="42">
        <f>'Middle East'!G10</f>
        <v>535</v>
      </c>
      <c r="H45" s="42">
        <f>'Middle East'!H10</f>
        <v>557</v>
      </c>
      <c r="I45" s="42">
        <f>'Middle East'!I10</f>
        <v>562</v>
      </c>
      <c r="J45" s="42">
        <f>'Middle East'!J10</f>
        <v>610</v>
      </c>
      <c r="K45" s="42">
        <f>'Middle East'!K10</f>
        <v>661</v>
      </c>
      <c r="L45" s="42">
        <f>'Middle East'!L10</f>
        <v>621</v>
      </c>
      <c r="M45" s="42">
        <f>'Middle East'!M10</f>
        <v>652</v>
      </c>
      <c r="N45" s="42">
        <f>'Middle East'!N10</f>
        <v>720</v>
      </c>
      <c r="O45" s="42">
        <f>'Middle East'!O10</f>
        <v>800</v>
      </c>
      <c r="P45" s="42">
        <f>'Middle East'!P10</f>
        <v>847</v>
      </c>
      <c r="Q45" s="42">
        <f>'Middle East'!Q10</f>
        <v>936</v>
      </c>
      <c r="R45" s="42">
        <f>'Middle East'!R10</f>
        <v>939</v>
      </c>
      <c r="S45" s="42">
        <f>'Middle East'!S10</f>
        <v>837</v>
      </c>
      <c r="T45" s="42">
        <f>'Middle East'!T10</f>
        <v>645</v>
      </c>
      <c r="U45" s="42">
        <f>'Middle East'!U10</f>
        <v>687</v>
      </c>
      <c r="V45" s="42">
        <f>'Middle East'!V10</f>
        <v>650</v>
      </c>
      <c r="W45" s="42">
        <f>'Middle East'!W10</f>
        <v>112</v>
      </c>
      <c r="X45" s="42">
        <f>'Middle East'!X10</f>
        <v>249</v>
      </c>
      <c r="Y45" s="42">
        <f>'Middle East'!Y10</f>
        <v>401</v>
      </c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3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3">
      <c r="A47" s="47" t="s">
        <v>118</v>
      </c>
      <c r="B47" s="42">
        <f>Overseas!B10</f>
        <v>27360</v>
      </c>
      <c r="C47" s="42">
        <f>Overseas!C10</f>
        <v>29775</v>
      </c>
      <c r="D47" s="42">
        <f>Overseas!D10</f>
        <v>25037</v>
      </c>
      <c r="E47" s="42">
        <f>Overseas!E10</f>
        <v>21859</v>
      </c>
      <c r="F47" s="42">
        <f>Overseas!F10</f>
        <v>19427</v>
      </c>
      <c r="G47" s="42">
        <f>Overseas!G10</f>
        <v>22676</v>
      </c>
      <c r="H47" s="42">
        <f>Overseas!H10</f>
        <v>24469</v>
      </c>
      <c r="I47" s="42">
        <f>Overseas!I10</f>
        <v>23993</v>
      </c>
      <c r="J47" s="42">
        <f>Overseas!J10</f>
        <v>26138</v>
      </c>
      <c r="K47" s="42">
        <f>Overseas!K10</f>
        <v>27376</v>
      </c>
      <c r="L47" s="42">
        <f>Overseas!L10</f>
        <v>25075</v>
      </c>
      <c r="M47" s="42">
        <f>Overseas!M10</f>
        <v>28770</v>
      </c>
      <c r="N47" s="42">
        <f>Overseas!N10</f>
        <v>29771</v>
      </c>
      <c r="O47" s="42">
        <f>Overseas!O10</f>
        <v>30534</v>
      </c>
      <c r="P47" s="42">
        <f>Overseas!P10</f>
        <v>32171</v>
      </c>
      <c r="Q47" s="42">
        <f>Overseas!Q10</f>
        <v>31485</v>
      </c>
      <c r="R47" s="42">
        <f>Overseas!R10</f>
        <v>32377</v>
      </c>
      <c r="S47" s="42">
        <f>Overseas!S10</f>
        <v>30324</v>
      </c>
      <c r="T47" s="42">
        <f>Overseas!T10</f>
        <v>28459</v>
      </c>
      <c r="U47" s="42">
        <f>Overseas!U10</f>
        <v>27662</v>
      </c>
      <c r="V47" s="42">
        <f>Overseas!V10</f>
        <v>27422</v>
      </c>
      <c r="W47" s="42">
        <f>Overseas!W10</f>
        <v>5415</v>
      </c>
      <c r="X47" s="42">
        <f>Overseas!X10</f>
        <v>5685</v>
      </c>
      <c r="Y47" s="42">
        <f>Overseas!Y10</f>
        <v>16239</v>
      </c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3">
      <c r="A48" s="85" t="s">
        <v>47</v>
      </c>
      <c r="B48" s="42">
        <f>EU!B10</f>
        <v>8497</v>
      </c>
      <c r="C48" s="42">
        <f>EU!C10</f>
        <v>8666</v>
      </c>
      <c r="D48" s="42">
        <f>EU!D10</f>
        <v>6826</v>
      </c>
      <c r="E48" s="42">
        <f>EU!E10</f>
        <v>6182</v>
      </c>
      <c r="F48" s="42">
        <f>EU!F10</f>
        <v>6071</v>
      </c>
      <c r="G48" s="42">
        <f>EU!G10</f>
        <v>7017</v>
      </c>
      <c r="H48" s="42">
        <f>EU!H10</f>
        <v>7488</v>
      </c>
      <c r="I48" s="42">
        <f>EU!I10</f>
        <v>6933</v>
      </c>
      <c r="J48" s="42">
        <f>EU!J10</f>
        <v>7770</v>
      </c>
      <c r="K48" s="42">
        <f>EU!K10</f>
        <v>8636</v>
      </c>
      <c r="L48" s="42">
        <f>EU!L10</f>
        <v>7423</v>
      </c>
      <c r="M48" s="42">
        <f>EU!M10</f>
        <v>7361</v>
      </c>
      <c r="N48" s="42">
        <f>EU!N10</f>
        <v>7546</v>
      </c>
      <c r="O48" s="42">
        <f>EU!O10</f>
        <v>7046</v>
      </c>
      <c r="P48" s="42">
        <f>EU!P10</f>
        <v>6949</v>
      </c>
      <c r="Q48" s="42">
        <f>EU!Q10</f>
        <v>6893</v>
      </c>
      <c r="R48" s="42">
        <f>EU!R10</f>
        <v>7289</v>
      </c>
      <c r="S48" s="42">
        <f>EU!S10</f>
        <v>6564</v>
      </c>
      <c r="T48" s="42">
        <f>EU!T10</f>
        <v>6338</v>
      </c>
      <c r="U48" s="42">
        <f>EU!U10</f>
        <v>6561</v>
      </c>
      <c r="V48" s="42">
        <f>EU!V10</f>
        <v>6631</v>
      </c>
      <c r="W48" s="42">
        <f>EU!W10</f>
        <v>860</v>
      </c>
      <c r="X48" s="42">
        <f>EU!X10</f>
        <v>843</v>
      </c>
      <c r="Y48" s="42">
        <f>EU!Y10</f>
        <v>4110</v>
      </c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3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3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3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6.2" x14ac:dyDescent="0.3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6.2" x14ac:dyDescent="0.3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3"/>
    <row r="55" spans="1:114" s="16" customFormat="1" x14ac:dyDescent="0.3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3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3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3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3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3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3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3">
      <c r="N62" s="50"/>
      <c r="O62" s="50"/>
      <c r="P62" s="50"/>
      <c r="Q62" s="50"/>
      <c r="R62" s="50"/>
    </row>
    <row r="63" spans="1:114" x14ac:dyDescent="0.3">
      <c r="N63" s="50"/>
      <c r="O63" s="50"/>
      <c r="P63" s="50"/>
      <c r="Q63" s="50"/>
      <c r="R63" s="50"/>
    </row>
  </sheetData>
  <sortState xmlns:xlrd2="http://schemas.microsoft.com/office/spreadsheetml/2017/richdata2" ref="A39:Y45">
    <sortCondition descending="1" ref="Y39:Y45"/>
  </sortState>
  <conditionalFormatting sqref="B39:Y45 B47:Y48">
    <cfRule type="cellIs" dxfId="723" priority="1" operator="lessThan">
      <formula>0</formula>
    </cfRule>
  </conditionalFormatting>
  <hyperlinks>
    <hyperlink ref="A27" location="Argentina!A1" display="Argentina" xr:uid="{C5E14A60-98FE-458C-855A-F13EA31061EE}"/>
    <hyperlink ref="A15" location="Australia!A1" display="Australia" xr:uid="{1481528E-399D-47EF-B2D2-E4DFAB12A454}"/>
    <hyperlink ref="A13" location="Brazil!A1" display="Brazil" xr:uid="{1F42686A-B69B-4C47-B1DB-A4C43301C0E7}"/>
    <hyperlink ref="A9" location="Canada!A1" display="Canada" xr:uid="{8133D8D4-1373-40CF-9BBE-CE158F86BF11}"/>
    <hyperlink ref="A17" location="China!A1" display="China" xr:uid="{BCCFD83F-7E7C-45F4-B20B-9563C1B23B68}"/>
    <hyperlink ref="A12" location="France!A1" display="France" xr:uid="{DDA5BEC2-0932-42EF-82A7-F81B70095A06}"/>
    <hyperlink ref="A10" location="Germany!A1" display="Germany" xr:uid="{72F983E8-05AF-45F0-9BBD-1D8C6FB3D7E8}"/>
    <hyperlink ref="A34" location="'Hong Kong'!A1" display="Hong Kong" xr:uid="{05EC25A3-DDF2-4738-BE34-2C6C0486F66D}"/>
    <hyperlink ref="A7" location="India!A1" display="India" xr:uid="{35BA0BC5-7D85-4177-94F3-F4B96E24B942}"/>
    <hyperlink ref="A14" location="Italy!A1" display="Italy" xr:uid="{019E5F6B-636D-4AE9-8269-8F98D02C516B}"/>
    <hyperlink ref="A11" location="Japan!A1" display="Japan" xr:uid="{4172BFC5-BFEF-4885-ACBF-E661A93D8401}"/>
    <hyperlink ref="A6" location="Mexico!A1" display="Mexico" xr:uid="{E9EE025E-C078-4CA9-99E9-BF1547D3CB23}"/>
    <hyperlink ref="A19" location="Netherlands!A1" display="Netherlands" xr:uid="{54EE1861-0B9B-4B28-A56F-2B3BC6AAE5A1}"/>
    <hyperlink ref="A24" location="Singapore!A1" display="Singapore" xr:uid="{067625AE-0AA3-4F21-8F2A-4B0D24D922B9}"/>
    <hyperlink ref="A20" location="'South Africa'!A1" display="South Africa" xr:uid="{8797B179-326D-47D6-B4E7-E21FD55CF5B6}"/>
    <hyperlink ref="A16" location="'South Korea'!A1" display="South Korea" xr:uid="{A4076616-1B02-4614-BAD1-9DF6BBE76FF9}"/>
    <hyperlink ref="A23" location="Taiwan!A1" display="Taiwan" xr:uid="{E8E83559-16CA-4AAC-96D1-7E97EB5E0F62}"/>
    <hyperlink ref="A8" location="UK!A1" display="United Kingdom" xr:uid="{4D57045F-8356-481D-A1F8-8B7901071A66}"/>
    <hyperlink ref="A33" location="Venezuela!A1" display="Venezuela" xr:uid="{285B872B-7836-4A0B-8423-DFB054C71F91}"/>
    <hyperlink ref="A43" location="Africa!A1" display="Africa" xr:uid="{A0A8471D-588C-40A7-A054-C0720B255431}"/>
    <hyperlink ref="A42" location="'Asia-Pacific'!A1" display="Asia and Pacific" xr:uid="{C99DF083-C575-4670-8E5F-148975245C45}"/>
    <hyperlink ref="A41" location="Europe!A1" display="Europe" xr:uid="{EB0DCAFC-1C05-48C7-9CA8-9B06B2E287E6}"/>
    <hyperlink ref="A39" location="'Latin America'!A1" display="Latin America" xr:uid="{BC45A98B-F42F-47F0-A99B-65B6979C6A5D}"/>
    <hyperlink ref="A45" location="'Middle East'!A1" display="Middle East" xr:uid="{5B1FBC93-9B6F-42AC-ACF9-7DDEAC7D2481}"/>
    <hyperlink ref="A40" location="'SC America'!A1" display="South and Central America" xr:uid="{016EBAF1-26A4-4F30-A36B-EA92F576F8EA}"/>
    <hyperlink ref="A44" location="'Other-Western'!A1" display="Other Western Hemisphere" xr:uid="{F4547ADC-5794-4C1C-AD45-D876921A938A}"/>
    <hyperlink ref="A47" location="Overseas!A1" display="Overseas" xr:uid="{04269A85-3114-44C3-A04F-22E6EA96AEE7}"/>
    <hyperlink ref="A48" location="EU!A1" display="European Union" xr:uid="{6EDFCE6F-419C-450C-B92D-FC8F3D72C26C}"/>
    <hyperlink ref="A28" location="Belgium!A1" display="Belgium" xr:uid="{B6C64C5E-9D7E-402E-841B-1EF8997818A3}"/>
    <hyperlink ref="A36" location="Bermuda!A1" display="Bermuda" xr:uid="{6D28CDA7-013A-4703-BC3F-3E1D9714F5D1}"/>
    <hyperlink ref="A30" location="Indonesia!A1" display="Indonesia" xr:uid="{50C00925-B37E-4C31-AB34-012BC0268498}"/>
    <hyperlink ref="A21" location="Israel!A1" display="Israel" xr:uid="{CF27533E-3BFE-4EC0-96C1-7C505DCA135E}"/>
    <hyperlink ref="A31" location="'New Zealand'!A1" display="New Zealand" xr:uid="{C4229334-B428-4190-93B8-1911F789E1E2}"/>
    <hyperlink ref="A29" location="Norway!A1" display="Norway" xr:uid="{6D92D186-B936-4BD3-BE0E-A84AC3889EDA}"/>
    <hyperlink ref="A25" location="Philippines!A1" display="Philippines" xr:uid="{BE243AFD-7AD1-4FCC-B333-4A306D7D8575}"/>
    <hyperlink ref="A35" location="'Saudi Arabia'!A1" display="Saudi Arabia" xr:uid="{D93B13E2-8835-40BE-BF92-3F682D3086EB}"/>
    <hyperlink ref="A22" location="Switzerland!A1" display="Switzerland" xr:uid="{4091DFC9-0E16-4F7C-8E35-FDF913C963E1}"/>
    <hyperlink ref="A26" location="Sweden!A1" display="Sweden" xr:uid="{5C1CDA89-EF76-405B-8365-B543E4B5CB2F}"/>
    <hyperlink ref="A18" location="Spain!A1" display="Spain" xr:uid="{0A77489A-0B9A-4A95-BD52-67967A22629A}"/>
    <hyperlink ref="A32" location="Thailand!A1" display="Thailand" xr:uid="{6404CA50-8186-41EC-B868-D75E23F227BC}"/>
  </hyperlinks>
  <pageMargins left="0.7" right="0.7" top="0.75" bottom="0.75" header="0.3" footer="0.3"/>
  <pageSetup orientation="portrait" horizontalDpi="4294967293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1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67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13505</v>
      </c>
      <c r="C5" s="42">
        <v>16173</v>
      </c>
      <c r="D5" s="42">
        <v>16539</v>
      </c>
      <c r="E5" s="42">
        <v>14608</v>
      </c>
      <c r="F5" s="42">
        <v>16711</v>
      </c>
      <c r="G5" s="42">
        <v>20370</v>
      </c>
      <c r="H5" s="42">
        <v>22922</v>
      </c>
      <c r="I5" s="42">
        <v>28889</v>
      </c>
      <c r="J5" s="42">
        <v>35472</v>
      </c>
      <c r="K5" s="42">
        <v>43354</v>
      </c>
      <c r="L5" s="42">
        <v>37584</v>
      </c>
      <c r="M5" s="42">
        <v>43050</v>
      </c>
      <c r="N5" s="42">
        <v>49180</v>
      </c>
      <c r="O5" s="42">
        <v>54683</v>
      </c>
      <c r="P5" s="42">
        <v>55213</v>
      </c>
      <c r="Q5" s="42">
        <v>52928</v>
      </c>
      <c r="R5" s="42">
        <v>55313</v>
      </c>
      <c r="S5" s="42">
        <v>57240</v>
      </c>
      <c r="T5" s="42">
        <v>61786</v>
      </c>
      <c r="U5" s="42">
        <v>64481</v>
      </c>
      <c r="V5" s="42">
        <v>63895</v>
      </c>
      <c r="W5" s="42">
        <v>59762</v>
      </c>
      <c r="X5" s="42">
        <v>72736</v>
      </c>
      <c r="Y5" s="42">
        <v>92832</v>
      </c>
    </row>
    <row r="6" spans="1:25" x14ac:dyDescent="0.3">
      <c r="A6" s="67" t="s">
        <v>113</v>
      </c>
      <c r="B6" s="42">
        <v>8415</v>
      </c>
      <c r="C6" s="42">
        <v>10150</v>
      </c>
      <c r="D6" s="42">
        <v>10106</v>
      </c>
      <c r="E6" s="42">
        <v>7901</v>
      </c>
      <c r="F6" s="68">
        <v>8708</v>
      </c>
      <c r="G6" s="68">
        <v>9356</v>
      </c>
      <c r="H6" s="68">
        <v>10851</v>
      </c>
      <c r="I6" s="68">
        <v>14730</v>
      </c>
      <c r="J6" s="68">
        <v>17418</v>
      </c>
      <c r="K6" s="68">
        <v>22620</v>
      </c>
      <c r="L6" s="68">
        <v>18020</v>
      </c>
      <c r="M6" s="68">
        <v>21164</v>
      </c>
      <c r="N6" s="68">
        <v>25022</v>
      </c>
      <c r="O6" s="68">
        <v>26928</v>
      </c>
      <c r="P6" s="68">
        <v>26974</v>
      </c>
      <c r="Q6" s="68">
        <v>22586</v>
      </c>
      <c r="R6" s="42">
        <v>22414</v>
      </c>
      <c r="S6" s="42">
        <v>23038</v>
      </c>
      <c r="T6" s="42">
        <v>22031</v>
      </c>
      <c r="U6" s="42">
        <v>22550</v>
      </c>
      <c r="V6" s="42">
        <v>18277</v>
      </c>
      <c r="W6" s="42">
        <v>18262</v>
      </c>
      <c r="X6" s="42">
        <v>23890</v>
      </c>
      <c r="Y6" s="42">
        <v>37189</v>
      </c>
    </row>
    <row r="7" spans="1:25" x14ac:dyDescent="0.3">
      <c r="A7" s="67" t="s">
        <v>114</v>
      </c>
      <c r="B7" s="42">
        <v>5090</v>
      </c>
      <c r="C7" s="42">
        <v>6023</v>
      </c>
      <c r="D7" s="42">
        <v>6434</v>
      </c>
      <c r="E7" s="42">
        <v>6707</v>
      </c>
      <c r="F7" s="68">
        <v>8003</v>
      </c>
      <c r="G7" s="68">
        <v>11014</v>
      </c>
      <c r="H7" s="68">
        <v>12070</v>
      </c>
      <c r="I7" s="68">
        <v>14159</v>
      </c>
      <c r="J7" s="68">
        <v>18054</v>
      </c>
      <c r="K7" s="68">
        <v>20734</v>
      </c>
      <c r="L7" s="68">
        <v>19564</v>
      </c>
      <c r="M7" s="68">
        <v>21885</v>
      </c>
      <c r="N7" s="68">
        <v>24157</v>
      </c>
      <c r="O7" s="68">
        <v>27755</v>
      </c>
      <c r="P7" s="68">
        <v>28239</v>
      </c>
      <c r="Q7" s="42">
        <v>30342</v>
      </c>
      <c r="R7" s="42">
        <v>32899</v>
      </c>
      <c r="S7" s="42">
        <v>34202</v>
      </c>
      <c r="T7" s="42">
        <v>39755</v>
      </c>
      <c r="U7" s="42">
        <v>41931</v>
      </c>
      <c r="V7" s="42">
        <v>45617</v>
      </c>
      <c r="W7" s="42">
        <v>41500</v>
      </c>
      <c r="X7" s="42">
        <v>48846</v>
      </c>
      <c r="Y7" s="42">
        <v>55643</v>
      </c>
    </row>
    <row r="8" spans="1:25" x14ac:dyDescent="0.3">
      <c r="A8" s="69" t="s">
        <v>1</v>
      </c>
      <c r="B8" s="3">
        <f>B9+B17</f>
        <v>1668</v>
      </c>
      <c r="C8" s="3">
        <f t="shared" ref="C8:V8" si="0">C9+C17</f>
        <v>1671</v>
      </c>
      <c r="D8" s="3">
        <f t="shared" si="0"/>
        <v>1312</v>
      </c>
      <c r="E8" s="3">
        <f t="shared" si="0"/>
        <v>1092</v>
      </c>
      <c r="F8" s="3">
        <f t="shared" si="0"/>
        <v>991</v>
      </c>
      <c r="G8" s="3">
        <f t="shared" si="0"/>
        <v>1069</v>
      </c>
      <c r="H8" s="3">
        <f t="shared" si="0"/>
        <v>1147</v>
      </c>
      <c r="I8" s="3">
        <f t="shared" si="0"/>
        <v>1185</v>
      </c>
      <c r="J8" s="3">
        <f t="shared" si="0"/>
        <v>1270</v>
      </c>
      <c r="K8" s="3">
        <f t="shared" si="0"/>
        <v>1566</v>
      </c>
      <c r="L8" s="3">
        <f t="shared" si="0"/>
        <v>1593</v>
      </c>
      <c r="M8" s="3">
        <f t="shared" si="0"/>
        <v>1850</v>
      </c>
      <c r="N8" s="3">
        <f t="shared" si="0"/>
        <v>2255</v>
      </c>
      <c r="O8" s="3">
        <f t="shared" si="0"/>
        <v>2313</v>
      </c>
      <c r="P8" s="3">
        <f t="shared" si="0"/>
        <v>2376</v>
      </c>
      <c r="Q8" s="3">
        <f t="shared" si="0"/>
        <v>2414</v>
      </c>
      <c r="R8" s="3">
        <f t="shared" si="0"/>
        <v>2448</v>
      </c>
      <c r="S8" s="3">
        <f t="shared" si="0"/>
        <v>2219</v>
      </c>
      <c r="T8" s="3">
        <f t="shared" si="0"/>
        <v>2093</v>
      </c>
      <c r="U8" s="3">
        <f t="shared" si="0"/>
        <v>2232</v>
      </c>
      <c r="V8" s="3">
        <f t="shared" si="0"/>
        <v>2247</v>
      </c>
      <c r="W8" s="3">
        <f t="shared" ref="W8:X8" si="1">W9+W17</f>
        <v>375</v>
      </c>
      <c r="X8" s="3">
        <f t="shared" si="1"/>
        <v>342</v>
      </c>
      <c r="Y8" s="3">
        <f t="shared" ref="Y8" si="2">Y9+Y17</f>
        <v>1589</v>
      </c>
    </row>
    <row r="9" spans="1:25" x14ac:dyDescent="0.3">
      <c r="A9" s="70" t="s">
        <v>107</v>
      </c>
      <c r="B9" s="42">
        <v>1442</v>
      </c>
      <c r="C9" s="42">
        <v>1446</v>
      </c>
      <c r="D9" s="42">
        <v>1112</v>
      </c>
      <c r="E9" s="42">
        <v>909</v>
      </c>
      <c r="F9" s="68">
        <v>821</v>
      </c>
      <c r="G9" s="68">
        <v>864</v>
      </c>
      <c r="H9" s="68">
        <v>902</v>
      </c>
      <c r="I9" s="68">
        <v>937</v>
      </c>
      <c r="J9" s="68">
        <v>1002</v>
      </c>
      <c r="K9" s="68">
        <v>1178</v>
      </c>
      <c r="L9" s="68">
        <v>1263</v>
      </c>
      <c r="M9" s="68">
        <v>1422</v>
      </c>
      <c r="N9" s="68">
        <v>1735</v>
      </c>
      <c r="O9" s="68">
        <v>1778</v>
      </c>
      <c r="P9" s="68">
        <v>1833</v>
      </c>
      <c r="Q9" s="68">
        <v>1856</v>
      </c>
      <c r="R9" s="42">
        <v>1981</v>
      </c>
      <c r="S9" s="42">
        <v>1758</v>
      </c>
      <c r="T9" s="42">
        <v>1643</v>
      </c>
      <c r="U9" s="42">
        <v>1722</v>
      </c>
      <c r="V9" s="42">
        <v>1774</v>
      </c>
      <c r="W9" s="42">
        <v>269</v>
      </c>
      <c r="X9" s="42">
        <v>255</v>
      </c>
      <c r="Y9" s="42">
        <v>1189</v>
      </c>
    </row>
    <row r="10" spans="1:25" x14ac:dyDescent="0.3">
      <c r="A10" s="71" t="s">
        <v>201</v>
      </c>
      <c r="B10" s="42">
        <v>587</v>
      </c>
      <c r="C10" s="42">
        <v>592</v>
      </c>
      <c r="D10" s="42">
        <v>446</v>
      </c>
      <c r="E10" s="42">
        <v>364</v>
      </c>
      <c r="F10" s="68">
        <v>322</v>
      </c>
      <c r="G10" s="68">
        <v>345</v>
      </c>
      <c r="H10" s="68">
        <v>359</v>
      </c>
      <c r="I10" s="68">
        <v>374</v>
      </c>
      <c r="J10" s="68">
        <v>379</v>
      </c>
      <c r="K10" s="68">
        <v>417</v>
      </c>
      <c r="L10" s="68">
        <v>421</v>
      </c>
      <c r="M10" s="68">
        <v>436</v>
      </c>
      <c r="N10" s="68">
        <v>458</v>
      </c>
      <c r="O10" s="68">
        <v>412</v>
      </c>
      <c r="P10" s="68">
        <v>355</v>
      </c>
      <c r="Q10" s="68">
        <v>310</v>
      </c>
      <c r="R10" s="42">
        <v>317</v>
      </c>
      <c r="S10" s="42">
        <v>289</v>
      </c>
      <c r="T10" s="42">
        <v>244</v>
      </c>
      <c r="U10" s="42">
        <v>257</v>
      </c>
      <c r="V10" s="42">
        <v>291</v>
      </c>
      <c r="W10" s="42">
        <v>44</v>
      </c>
      <c r="X10" s="42">
        <v>46</v>
      </c>
      <c r="Y10" s="42">
        <v>215</v>
      </c>
    </row>
    <row r="11" spans="1:25" x14ac:dyDescent="0.3">
      <c r="A11" s="72" t="s">
        <v>202</v>
      </c>
      <c r="B11" s="42">
        <v>8</v>
      </c>
      <c r="C11" s="42">
        <v>8</v>
      </c>
      <c r="D11" s="42">
        <v>9</v>
      </c>
      <c r="E11" s="42">
        <v>7</v>
      </c>
      <c r="F11" s="68">
        <v>7</v>
      </c>
      <c r="G11" s="68">
        <v>7</v>
      </c>
      <c r="H11" s="68">
        <v>8</v>
      </c>
      <c r="I11" s="68">
        <v>9</v>
      </c>
      <c r="J11" s="68">
        <v>8</v>
      </c>
      <c r="K11" s="68">
        <v>9</v>
      </c>
      <c r="L11" s="68">
        <v>11</v>
      </c>
      <c r="M11" s="68">
        <v>12</v>
      </c>
      <c r="N11" s="68">
        <v>16</v>
      </c>
      <c r="O11" s="68">
        <v>19</v>
      </c>
      <c r="P11" s="68">
        <v>15</v>
      </c>
      <c r="Q11" s="68">
        <v>12</v>
      </c>
      <c r="R11" s="42">
        <v>13</v>
      </c>
      <c r="S11" s="42">
        <v>13</v>
      </c>
      <c r="T11" s="42">
        <v>13</v>
      </c>
      <c r="U11" s="42">
        <v>12</v>
      </c>
      <c r="V11" s="42">
        <v>14</v>
      </c>
      <c r="W11" s="42">
        <v>4</v>
      </c>
      <c r="X11" s="42">
        <v>7</v>
      </c>
      <c r="Y11" s="42">
        <v>10</v>
      </c>
    </row>
    <row r="12" spans="1:25" x14ac:dyDescent="0.3">
      <c r="A12" s="72" t="s">
        <v>203</v>
      </c>
      <c r="B12" s="42">
        <v>579</v>
      </c>
      <c r="C12" s="42">
        <v>584</v>
      </c>
      <c r="D12" s="42">
        <v>437</v>
      </c>
      <c r="E12" s="42">
        <v>357</v>
      </c>
      <c r="F12" s="68">
        <v>315</v>
      </c>
      <c r="G12" s="68">
        <v>338</v>
      </c>
      <c r="H12" s="68">
        <v>351</v>
      </c>
      <c r="I12" s="68">
        <v>365</v>
      </c>
      <c r="J12" s="68">
        <v>371</v>
      </c>
      <c r="K12" s="68">
        <v>408</v>
      </c>
      <c r="L12" s="68">
        <v>410</v>
      </c>
      <c r="M12" s="68">
        <v>424</v>
      </c>
      <c r="N12" s="68">
        <v>441</v>
      </c>
      <c r="O12" s="68">
        <v>393</v>
      </c>
      <c r="P12" s="68">
        <v>340</v>
      </c>
      <c r="Q12" s="68">
        <v>298</v>
      </c>
      <c r="R12" s="42">
        <v>304</v>
      </c>
      <c r="S12" s="42">
        <v>276</v>
      </c>
      <c r="T12" s="42">
        <v>232</v>
      </c>
      <c r="U12" s="42">
        <v>245</v>
      </c>
      <c r="V12" s="42">
        <v>277</v>
      </c>
      <c r="W12" s="42">
        <v>40</v>
      </c>
      <c r="X12" s="42">
        <v>39</v>
      </c>
      <c r="Y12" s="42">
        <v>205</v>
      </c>
    </row>
    <row r="13" spans="1:25" x14ac:dyDescent="0.3">
      <c r="A13" s="71" t="s">
        <v>204</v>
      </c>
      <c r="B13" s="42">
        <v>855</v>
      </c>
      <c r="C13" s="42">
        <v>854</v>
      </c>
      <c r="D13" s="42">
        <v>666</v>
      </c>
      <c r="E13" s="42">
        <v>545</v>
      </c>
      <c r="F13" s="68">
        <v>499</v>
      </c>
      <c r="G13" s="68">
        <v>519</v>
      </c>
      <c r="H13" s="68">
        <v>543</v>
      </c>
      <c r="I13" s="68">
        <v>563</v>
      </c>
      <c r="J13" s="68">
        <v>623</v>
      </c>
      <c r="K13" s="68">
        <v>762</v>
      </c>
      <c r="L13" s="68">
        <v>841</v>
      </c>
      <c r="M13" s="68">
        <v>986</v>
      </c>
      <c r="N13" s="68">
        <v>1278</v>
      </c>
      <c r="O13" s="68">
        <v>1366</v>
      </c>
      <c r="P13" s="68">
        <v>1479</v>
      </c>
      <c r="Q13" s="68">
        <v>1545</v>
      </c>
      <c r="R13" s="42">
        <v>1663</v>
      </c>
      <c r="S13" s="42">
        <v>1470</v>
      </c>
      <c r="T13" s="42">
        <v>1399</v>
      </c>
      <c r="U13" s="42">
        <v>1465</v>
      </c>
      <c r="V13" s="42">
        <v>1483</v>
      </c>
      <c r="W13" s="42">
        <v>224</v>
      </c>
      <c r="X13" s="42">
        <v>208</v>
      </c>
      <c r="Y13" s="42">
        <v>974</v>
      </c>
    </row>
    <row r="14" spans="1:25" x14ac:dyDescent="0.3">
      <c r="A14" s="72" t="s">
        <v>205</v>
      </c>
      <c r="B14" s="42">
        <v>9</v>
      </c>
      <c r="C14" s="42">
        <v>9</v>
      </c>
      <c r="D14" s="42">
        <v>8</v>
      </c>
      <c r="E14" s="42">
        <v>8</v>
      </c>
      <c r="F14" s="68">
        <v>8</v>
      </c>
      <c r="G14" s="68">
        <v>8</v>
      </c>
      <c r="H14" s="68">
        <v>7</v>
      </c>
      <c r="I14" s="68">
        <v>7</v>
      </c>
      <c r="J14" s="68">
        <v>8</v>
      </c>
      <c r="K14" s="68">
        <v>8</v>
      </c>
      <c r="L14" s="68">
        <v>8</v>
      </c>
      <c r="M14" s="68">
        <v>8</v>
      </c>
      <c r="N14" s="68">
        <v>7</v>
      </c>
      <c r="O14" s="68">
        <v>7</v>
      </c>
      <c r="P14" s="68">
        <v>8</v>
      </c>
      <c r="Q14" s="68">
        <v>9</v>
      </c>
      <c r="R14" s="42">
        <v>10</v>
      </c>
      <c r="S14" s="42">
        <v>9</v>
      </c>
      <c r="T14" s="42">
        <v>9</v>
      </c>
      <c r="U14" s="42">
        <v>9</v>
      </c>
      <c r="V14" s="42">
        <v>9</v>
      </c>
      <c r="W14" s="42">
        <v>2</v>
      </c>
      <c r="X14" s="42">
        <v>1</v>
      </c>
      <c r="Y14" s="42">
        <v>3</v>
      </c>
    </row>
    <row r="15" spans="1:25" x14ac:dyDescent="0.3">
      <c r="A15" s="72" t="s">
        <v>206</v>
      </c>
      <c r="B15" s="42">
        <v>61</v>
      </c>
      <c r="C15" s="42">
        <v>63</v>
      </c>
      <c r="D15" s="42">
        <v>62</v>
      </c>
      <c r="E15" s="42">
        <v>59</v>
      </c>
      <c r="F15" s="68">
        <v>60</v>
      </c>
      <c r="G15" s="68">
        <v>58</v>
      </c>
      <c r="H15" s="68">
        <v>54</v>
      </c>
      <c r="I15" s="68">
        <v>53</v>
      </c>
      <c r="J15" s="68">
        <v>56</v>
      </c>
      <c r="K15" s="68">
        <v>58</v>
      </c>
      <c r="L15" s="68">
        <v>64</v>
      </c>
      <c r="M15" s="68">
        <v>67</v>
      </c>
      <c r="N15" s="68">
        <v>72</v>
      </c>
      <c r="O15" s="68">
        <v>80</v>
      </c>
      <c r="P15" s="68">
        <v>83</v>
      </c>
      <c r="Q15" s="68">
        <v>83</v>
      </c>
      <c r="R15" s="42">
        <v>82</v>
      </c>
      <c r="S15" s="42">
        <v>84</v>
      </c>
      <c r="T15" s="42">
        <v>84</v>
      </c>
      <c r="U15" s="42">
        <v>83</v>
      </c>
      <c r="V15" s="42">
        <v>80</v>
      </c>
      <c r="W15" s="42">
        <v>57</v>
      </c>
      <c r="X15" s="42">
        <v>55</v>
      </c>
      <c r="Y15" s="42">
        <v>68</v>
      </c>
    </row>
    <row r="16" spans="1:25" x14ac:dyDescent="0.3">
      <c r="A16" s="72" t="s">
        <v>207</v>
      </c>
      <c r="B16" s="42">
        <v>785</v>
      </c>
      <c r="C16" s="42">
        <v>783</v>
      </c>
      <c r="D16" s="42">
        <v>596</v>
      </c>
      <c r="E16" s="42">
        <v>477</v>
      </c>
      <c r="F16" s="68">
        <v>431</v>
      </c>
      <c r="G16" s="68">
        <v>453</v>
      </c>
      <c r="H16" s="68">
        <v>482</v>
      </c>
      <c r="I16" s="68">
        <v>502</v>
      </c>
      <c r="J16" s="68">
        <v>560</v>
      </c>
      <c r="K16" s="68">
        <v>696</v>
      </c>
      <c r="L16" s="68">
        <v>770</v>
      </c>
      <c r="M16" s="68">
        <v>912</v>
      </c>
      <c r="N16" s="68">
        <v>1199</v>
      </c>
      <c r="O16" s="68">
        <v>1278</v>
      </c>
      <c r="P16" s="68">
        <v>1388</v>
      </c>
      <c r="Q16" s="68">
        <v>1453</v>
      </c>
      <c r="R16" s="42">
        <v>1571</v>
      </c>
      <c r="S16" s="42">
        <v>1376</v>
      </c>
      <c r="T16" s="42">
        <v>1306</v>
      </c>
      <c r="U16" s="42">
        <v>1374</v>
      </c>
      <c r="V16" s="42">
        <v>1394</v>
      </c>
      <c r="W16" s="42">
        <v>166</v>
      </c>
      <c r="X16" s="42">
        <v>152</v>
      </c>
      <c r="Y16" s="42">
        <v>903</v>
      </c>
    </row>
    <row r="17" spans="1:25" x14ac:dyDescent="0.3">
      <c r="A17" s="70" t="s">
        <v>108</v>
      </c>
      <c r="B17" s="42">
        <v>226</v>
      </c>
      <c r="C17" s="42">
        <v>225</v>
      </c>
      <c r="D17" s="42">
        <v>200</v>
      </c>
      <c r="E17" s="42">
        <v>183</v>
      </c>
      <c r="F17" s="68">
        <v>170</v>
      </c>
      <c r="G17" s="68">
        <v>205</v>
      </c>
      <c r="H17" s="68">
        <v>245</v>
      </c>
      <c r="I17" s="68">
        <v>248</v>
      </c>
      <c r="J17" s="68">
        <v>268</v>
      </c>
      <c r="K17" s="68">
        <v>388</v>
      </c>
      <c r="L17" s="68">
        <v>330</v>
      </c>
      <c r="M17" s="68">
        <v>428</v>
      </c>
      <c r="N17" s="68">
        <v>520</v>
      </c>
      <c r="O17" s="68">
        <v>535</v>
      </c>
      <c r="P17" s="68">
        <v>543</v>
      </c>
      <c r="Q17" s="68">
        <v>558</v>
      </c>
      <c r="R17" s="42">
        <v>467</v>
      </c>
      <c r="S17" s="42">
        <v>461</v>
      </c>
      <c r="T17" s="42">
        <v>450</v>
      </c>
      <c r="U17" s="42">
        <v>510</v>
      </c>
      <c r="V17" s="42">
        <v>473</v>
      </c>
      <c r="W17" s="42">
        <v>106</v>
      </c>
      <c r="X17" s="42">
        <v>87</v>
      </c>
      <c r="Y17" s="42">
        <v>400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1.7985611510791255E-3</v>
      </c>
      <c r="D19" s="89">
        <f t="shared" si="3"/>
        <v>-0.21484141232794729</v>
      </c>
      <c r="E19" s="89">
        <f t="shared" si="3"/>
        <v>-0.16768292682926833</v>
      </c>
      <c r="F19" s="89">
        <f t="shared" si="3"/>
        <v>-9.2490842490842495E-2</v>
      </c>
      <c r="G19" s="89">
        <f t="shared" si="3"/>
        <v>7.8708375378405693E-2</v>
      </c>
      <c r="H19" s="89">
        <f t="shared" si="3"/>
        <v>7.2965388213283466E-2</v>
      </c>
      <c r="I19" s="89">
        <f t="shared" si="3"/>
        <v>3.3129904097646046E-2</v>
      </c>
      <c r="J19" s="89">
        <f t="shared" si="3"/>
        <v>7.1729957805907185E-2</v>
      </c>
      <c r="K19" s="89">
        <f t="shared" si="3"/>
        <v>0.23307086614173222</v>
      </c>
      <c r="L19" s="89">
        <f t="shared" si="3"/>
        <v>1.7241379310344751E-2</v>
      </c>
      <c r="M19" s="89">
        <f t="shared" si="3"/>
        <v>0.16133082234777141</v>
      </c>
      <c r="N19" s="89">
        <f t="shared" si="3"/>
        <v>0.2189189189189189</v>
      </c>
      <c r="O19" s="89">
        <f t="shared" si="3"/>
        <v>2.5720620842571984E-2</v>
      </c>
      <c r="P19" s="89">
        <f t="shared" si="3"/>
        <v>2.7237354085603016E-2</v>
      </c>
      <c r="Q19" s="89">
        <f t="shared" si="3"/>
        <v>1.5993265993266004E-2</v>
      </c>
      <c r="R19" s="89">
        <f t="shared" si="3"/>
        <v>1.4084507042253502E-2</v>
      </c>
      <c r="S19" s="89">
        <f t="shared" si="3"/>
        <v>-9.3545751633986929E-2</v>
      </c>
      <c r="T19" s="89">
        <f t="shared" si="3"/>
        <v>-5.6782334384858024E-2</v>
      </c>
      <c r="U19" s="89">
        <f t="shared" si="3"/>
        <v>6.6411849020544755E-2</v>
      </c>
      <c r="V19" s="89">
        <f t="shared" si="3"/>
        <v>6.7204301075269868E-3</v>
      </c>
      <c r="W19" s="89">
        <f t="shared" si="3"/>
        <v>-0.83311081441922563</v>
      </c>
      <c r="X19" s="89">
        <f t="shared" si="3"/>
        <v>-8.7999999999999967E-2</v>
      </c>
      <c r="Y19" s="89">
        <f t="shared" si="3"/>
        <v>3.6461988304093564</v>
      </c>
    </row>
    <row r="20" spans="1:25" x14ac:dyDescent="0.3">
      <c r="A20" s="73" t="s">
        <v>4</v>
      </c>
      <c r="B20" s="65" t="s">
        <v>3</v>
      </c>
      <c r="C20" s="89">
        <f t="shared" si="3"/>
        <v>2.7739251040221902E-3</v>
      </c>
      <c r="D20" s="89">
        <f t="shared" si="3"/>
        <v>-0.23098201936376206</v>
      </c>
      <c r="E20" s="89">
        <f t="shared" si="3"/>
        <v>-0.18255395683453235</v>
      </c>
      <c r="F20" s="89">
        <f t="shared" si="3"/>
        <v>-9.6809680968096834E-2</v>
      </c>
      <c r="G20" s="89">
        <f t="shared" si="3"/>
        <v>5.2375152253349544E-2</v>
      </c>
      <c r="H20" s="89">
        <f t="shared" si="3"/>
        <v>4.3981481481481399E-2</v>
      </c>
      <c r="I20" s="89">
        <f t="shared" si="3"/>
        <v>3.880266075388028E-2</v>
      </c>
      <c r="J20" s="89">
        <f t="shared" si="3"/>
        <v>6.937033084311639E-2</v>
      </c>
      <c r="K20" s="89">
        <f t="shared" si="3"/>
        <v>0.17564870259481036</v>
      </c>
      <c r="L20" s="89">
        <f t="shared" si="3"/>
        <v>7.2156196943972795E-2</v>
      </c>
      <c r="M20" s="89">
        <f t="shared" si="3"/>
        <v>0.12589073634204273</v>
      </c>
      <c r="N20" s="89">
        <f t="shared" si="3"/>
        <v>0.22011251758087202</v>
      </c>
      <c r="O20" s="89">
        <f t="shared" si="3"/>
        <v>2.4783861671469731E-2</v>
      </c>
      <c r="P20" s="89">
        <f t="shared" si="3"/>
        <v>3.0933633295838092E-2</v>
      </c>
      <c r="Q20" s="89">
        <f t="shared" si="3"/>
        <v>1.2547735951991212E-2</v>
      </c>
      <c r="R20" s="89">
        <f t="shared" si="3"/>
        <v>6.7349137931034475E-2</v>
      </c>
      <c r="S20" s="89">
        <f t="shared" si="3"/>
        <v>-0.11256940938919735</v>
      </c>
      <c r="T20" s="89">
        <f t="shared" si="3"/>
        <v>-6.5415244596132016E-2</v>
      </c>
      <c r="U20" s="89">
        <f t="shared" si="3"/>
        <v>4.8082775410833944E-2</v>
      </c>
      <c r="V20" s="89">
        <f t="shared" si="3"/>
        <v>3.0197444831591147E-2</v>
      </c>
      <c r="W20" s="89">
        <f t="shared" si="3"/>
        <v>-0.84836527621195046</v>
      </c>
      <c r="X20" s="89">
        <f t="shared" si="3"/>
        <v>-5.2044609665427455E-2</v>
      </c>
      <c r="Y20" s="89">
        <f t="shared" si="3"/>
        <v>3.662745098039216</v>
      </c>
    </row>
    <row r="21" spans="1:25" x14ac:dyDescent="0.3">
      <c r="A21" s="74" t="s">
        <v>208</v>
      </c>
      <c r="B21" s="65" t="s">
        <v>3</v>
      </c>
      <c r="C21" s="89">
        <f>C10/B10-1</f>
        <v>8.5178875638840523E-3</v>
      </c>
      <c r="D21" s="89">
        <f t="shared" si="3"/>
        <v>-0.2466216216216216</v>
      </c>
      <c r="E21" s="89">
        <f t="shared" si="3"/>
        <v>-0.18385650224215244</v>
      </c>
      <c r="F21" s="89">
        <f t="shared" si="3"/>
        <v>-0.11538461538461542</v>
      </c>
      <c r="G21" s="89">
        <f t="shared" si="3"/>
        <v>7.1428571428571397E-2</v>
      </c>
      <c r="H21" s="89">
        <f t="shared" si="3"/>
        <v>4.057971014492745E-2</v>
      </c>
      <c r="I21" s="89">
        <f t="shared" si="3"/>
        <v>4.1782729805013963E-2</v>
      </c>
      <c r="J21" s="89">
        <f t="shared" si="3"/>
        <v>1.3368983957219305E-2</v>
      </c>
      <c r="K21" s="89">
        <f t="shared" si="3"/>
        <v>0.10026385224274414</v>
      </c>
      <c r="L21" s="89">
        <f t="shared" si="3"/>
        <v>9.5923261390886694E-3</v>
      </c>
      <c r="M21" s="89">
        <f t="shared" si="3"/>
        <v>3.562945368171011E-2</v>
      </c>
      <c r="N21" s="89">
        <f t="shared" si="3"/>
        <v>5.0458715596330306E-2</v>
      </c>
      <c r="O21" s="89">
        <f t="shared" si="3"/>
        <v>-0.10043668122270744</v>
      </c>
      <c r="P21" s="89">
        <f t="shared" si="3"/>
        <v>-0.13834951456310685</v>
      </c>
      <c r="Q21" s="89">
        <f t="shared" si="3"/>
        <v>-0.12676056338028174</v>
      </c>
      <c r="R21" s="89">
        <f t="shared" si="3"/>
        <v>2.2580645161290214E-2</v>
      </c>
      <c r="S21" s="89">
        <f t="shared" si="3"/>
        <v>-8.8328075709779186E-2</v>
      </c>
      <c r="T21" s="89">
        <f t="shared" si="3"/>
        <v>-0.15570934256055369</v>
      </c>
      <c r="U21" s="89">
        <f t="shared" si="3"/>
        <v>5.3278688524590168E-2</v>
      </c>
      <c r="V21" s="89">
        <f t="shared" si="3"/>
        <v>0.13229571984435795</v>
      </c>
      <c r="W21" s="89">
        <f t="shared" si="3"/>
        <v>-0.84879725085910651</v>
      </c>
      <c r="X21" s="89">
        <f t="shared" si="3"/>
        <v>4.5454545454545414E-2</v>
      </c>
      <c r="Y21" s="89">
        <f t="shared" si="3"/>
        <v>3.6739130434782608</v>
      </c>
    </row>
    <row r="22" spans="1:25" x14ac:dyDescent="0.3">
      <c r="A22" s="74" t="s">
        <v>209</v>
      </c>
      <c r="B22" s="65" t="s">
        <v>3</v>
      </c>
      <c r="C22" s="89">
        <f>C13/B13-1</f>
        <v>-1.1695906432748204E-3</v>
      </c>
      <c r="D22" s="89">
        <f t="shared" ref="D22:Y22" si="4">D13/C13-1</f>
        <v>-0.22014051522248246</v>
      </c>
      <c r="E22" s="89">
        <f t="shared" si="4"/>
        <v>-0.18168168168168164</v>
      </c>
      <c r="F22" s="89">
        <f t="shared" si="4"/>
        <v>-8.4403669724770647E-2</v>
      </c>
      <c r="G22" s="89">
        <f t="shared" si="4"/>
        <v>4.0080160320641323E-2</v>
      </c>
      <c r="H22" s="89">
        <f t="shared" si="4"/>
        <v>4.6242774566473965E-2</v>
      </c>
      <c r="I22" s="89">
        <f t="shared" si="4"/>
        <v>3.6832412523020164E-2</v>
      </c>
      <c r="J22" s="89">
        <f t="shared" si="4"/>
        <v>0.10657193605683846</v>
      </c>
      <c r="K22" s="89">
        <f t="shared" si="4"/>
        <v>0.2231139646869984</v>
      </c>
      <c r="L22" s="89">
        <f t="shared" si="4"/>
        <v>0.10367454068241466</v>
      </c>
      <c r="M22" s="89">
        <f t="shared" si="4"/>
        <v>0.17241379310344818</v>
      </c>
      <c r="N22" s="89">
        <f t="shared" si="4"/>
        <v>0.29614604462474636</v>
      </c>
      <c r="O22" s="89">
        <f t="shared" si="4"/>
        <v>6.8857589984350653E-2</v>
      </c>
      <c r="P22" s="89">
        <f t="shared" si="4"/>
        <v>8.2723279648609038E-2</v>
      </c>
      <c r="Q22" s="89">
        <f t="shared" si="4"/>
        <v>4.4624746450304231E-2</v>
      </c>
      <c r="R22" s="89">
        <f t="shared" si="4"/>
        <v>7.6375404530744317E-2</v>
      </c>
      <c r="S22" s="89">
        <f t="shared" si="4"/>
        <v>-0.11605532170775712</v>
      </c>
      <c r="T22" s="89">
        <f t="shared" si="4"/>
        <v>-4.8299319727891143E-2</v>
      </c>
      <c r="U22" s="89">
        <f t="shared" si="4"/>
        <v>4.7176554681915617E-2</v>
      </c>
      <c r="V22" s="89">
        <f t="shared" si="4"/>
        <v>1.2286689419795271E-2</v>
      </c>
      <c r="W22" s="89">
        <f t="shared" si="4"/>
        <v>-0.84895482130815914</v>
      </c>
      <c r="X22" s="89">
        <f t="shared" si="4"/>
        <v>-7.1428571428571397E-2</v>
      </c>
      <c r="Y22" s="89">
        <f t="shared" si="4"/>
        <v>3.6826923076923075</v>
      </c>
    </row>
    <row r="23" spans="1:25" x14ac:dyDescent="0.3">
      <c r="A23" s="73" t="s">
        <v>109</v>
      </c>
      <c r="B23" s="65" t="s">
        <v>3</v>
      </c>
      <c r="C23" s="89">
        <f>C17/B17-1</f>
        <v>-4.4247787610619538E-3</v>
      </c>
      <c r="D23" s="89">
        <f t="shared" ref="D23:Y23" si="5">D17/C17-1</f>
        <v>-0.11111111111111116</v>
      </c>
      <c r="E23" s="89">
        <f t="shared" si="5"/>
        <v>-8.4999999999999964E-2</v>
      </c>
      <c r="F23" s="89">
        <f t="shared" si="5"/>
        <v>-7.1038251366120186E-2</v>
      </c>
      <c r="G23" s="89">
        <f t="shared" si="5"/>
        <v>0.20588235294117641</v>
      </c>
      <c r="H23" s="89">
        <f t="shared" si="5"/>
        <v>0.19512195121951215</v>
      </c>
      <c r="I23" s="89">
        <f t="shared" si="5"/>
        <v>1.2244897959183598E-2</v>
      </c>
      <c r="J23" s="89">
        <f t="shared" si="5"/>
        <v>8.0645161290322509E-2</v>
      </c>
      <c r="K23" s="89">
        <f t="shared" si="5"/>
        <v>0.44776119402985071</v>
      </c>
      <c r="L23" s="89">
        <f t="shared" si="5"/>
        <v>-0.14948453608247425</v>
      </c>
      <c r="M23" s="89">
        <f t="shared" si="5"/>
        <v>0.29696969696969688</v>
      </c>
      <c r="N23" s="89">
        <f t="shared" si="5"/>
        <v>0.2149532710280373</v>
      </c>
      <c r="O23" s="89">
        <f t="shared" si="5"/>
        <v>2.8846153846153744E-2</v>
      </c>
      <c r="P23" s="89">
        <f t="shared" si="5"/>
        <v>1.495327102803734E-2</v>
      </c>
      <c r="Q23" s="89">
        <f t="shared" si="5"/>
        <v>2.7624309392265234E-2</v>
      </c>
      <c r="R23" s="89">
        <f t="shared" si="5"/>
        <v>-0.1630824372759857</v>
      </c>
      <c r="S23" s="89">
        <f t="shared" si="5"/>
        <v>-1.2847965738758016E-2</v>
      </c>
      <c r="T23" s="89">
        <f t="shared" si="5"/>
        <v>-2.386117136659438E-2</v>
      </c>
      <c r="U23" s="89">
        <f t="shared" si="5"/>
        <v>0.1333333333333333</v>
      </c>
      <c r="V23" s="89">
        <f t="shared" si="5"/>
        <v>-7.2549019607843102E-2</v>
      </c>
      <c r="W23" s="89">
        <f t="shared" si="5"/>
        <v>-0.77589852008456661</v>
      </c>
      <c r="X23" s="89">
        <f t="shared" si="5"/>
        <v>-0.17924528301886788</v>
      </c>
      <c r="Y23" s="89">
        <f t="shared" si="5"/>
        <v>3.5977011494252871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0.12350981118104405</v>
      </c>
      <c r="C25" s="89">
        <f t="shared" si="6"/>
        <v>0.10332034872936376</v>
      </c>
      <c r="D25" s="89">
        <f t="shared" si="6"/>
        <v>7.9327649797448455E-2</v>
      </c>
      <c r="E25" s="89">
        <f t="shared" si="6"/>
        <v>7.4753559693318733E-2</v>
      </c>
      <c r="F25" s="89">
        <f t="shared" si="6"/>
        <v>5.9302255999042548E-2</v>
      </c>
      <c r="G25" s="89">
        <f t="shared" si="6"/>
        <v>5.2479135984290624E-2</v>
      </c>
      <c r="H25" s="89">
        <f t="shared" si="6"/>
        <v>5.0039263589564613E-2</v>
      </c>
      <c r="I25" s="89">
        <f t="shared" si="6"/>
        <v>4.1019073003565373E-2</v>
      </c>
      <c r="J25" s="89">
        <f t="shared" si="6"/>
        <v>3.5802886783942264E-2</v>
      </c>
      <c r="K25" s="89">
        <f t="shared" si="6"/>
        <v>3.6121234488167182E-2</v>
      </c>
      <c r="L25" s="89">
        <f t="shared" si="6"/>
        <v>4.2385057471264365E-2</v>
      </c>
      <c r="M25" s="89">
        <f t="shared" si="6"/>
        <v>4.2973286875725901E-2</v>
      </c>
      <c r="N25" s="89">
        <f t="shared" si="6"/>
        <v>4.5851972346482313E-2</v>
      </c>
      <c r="O25" s="89">
        <f t="shared" si="6"/>
        <v>4.2298337691787209E-2</v>
      </c>
      <c r="P25" s="89">
        <f t="shared" si="6"/>
        <v>4.3033343596616737E-2</v>
      </c>
      <c r="Q25" s="89">
        <f t="shared" si="6"/>
        <v>4.5609129383313178E-2</v>
      </c>
      <c r="R25" s="89">
        <f t="shared" si="6"/>
        <v>4.4257227053314772E-2</v>
      </c>
      <c r="S25" s="89">
        <f t="shared" si="6"/>
        <v>3.8766596785464708E-2</v>
      </c>
      <c r="T25" s="89">
        <f t="shared" si="6"/>
        <v>3.387498786132781E-2</v>
      </c>
      <c r="U25" s="89">
        <f t="shared" si="6"/>
        <v>3.4614847784618728E-2</v>
      </c>
      <c r="V25" s="89">
        <f t="shared" si="6"/>
        <v>3.5167070975819704E-2</v>
      </c>
      <c r="W25" s="89">
        <f t="shared" ref="W25:X25" si="7">W8/W5</f>
        <v>6.2748903985810379E-3</v>
      </c>
      <c r="X25" s="89">
        <f t="shared" si="7"/>
        <v>4.7019357677078747E-3</v>
      </c>
      <c r="Y25" s="89">
        <f t="shared" ref="Y25" si="8">Y8/Y5</f>
        <v>1.7116942433643572E-2</v>
      </c>
    </row>
    <row r="26" spans="1:25" x14ac:dyDescent="0.3">
      <c r="A26" s="75" t="s">
        <v>211</v>
      </c>
      <c r="B26" s="89">
        <f t="shared" ref="B26:V26" si="9">B8/B7</f>
        <v>0.32770137524557957</v>
      </c>
      <c r="C26" s="89">
        <f t="shared" si="9"/>
        <v>0.27743649344180643</v>
      </c>
      <c r="D26" s="89">
        <f t="shared" si="9"/>
        <v>0.20391669257071807</v>
      </c>
      <c r="E26" s="89">
        <f t="shared" si="9"/>
        <v>0.16281496943491874</v>
      </c>
      <c r="F26" s="89">
        <f t="shared" si="9"/>
        <v>0.12382856428839185</v>
      </c>
      <c r="G26" s="89">
        <f t="shared" si="9"/>
        <v>9.7058289449791169E-2</v>
      </c>
      <c r="H26" s="89">
        <f t="shared" si="9"/>
        <v>9.5028997514498753E-2</v>
      </c>
      <c r="I26" s="89">
        <f t="shared" si="9"/>
        <v>8.3692351154742564E-2</v>
      </c>
      <c r="J26" s="89">
        <f t="shared" si="9"/>
        <v>7.0344521989586795E-2</v>
      </c>
      <c r="K26" s="89">
        <f t="shared" si="9"/>
        <v>7.5528118066943178E-2</v>
      </c>
      <c r="L26" s="89">
        <f t="shared" si="9"/>
        <v>8.1425066448579025E-2</v>
      </c>
      <c r="M26" s="89">
        <f t="shared" si="9"/>
        <v>8.4532785012565684E-2</v>
      </c>
      <c r="N26" s="89">
        <f t="shared" si="9"/>
        <v>9.3347683901146672E-2</v>
      </c>
      <c r="O26" s="89">
        <f t="shared" si="9"/>
        <v>8.3336335795352184E-2</v>
      </c>
      <c r="P26" s="89">
        <f t="shared" si="9"/>
        <v>8.4138956761924996E-2</v>
      </c>
      <c r="Q26" s="89">
        <f t="shared" si="9"/>
        <v>7.9559686243490871E-2</v>
      </c>
      <c r="R26" s="89">
        <f t="shared" si="9"/>
        <v>7.4409556521474823E-2</v>
      </c>
      <c r="S26" s="89">
        <f t="shared" si="9"/>
        <v>6.4879246827670892E-2</v>
      </c>
      <c r="T26" s="89">
        <f t="shared" si="9"/>
        <v>5.2647465727581437E-2</v>
      </c>
      <c r="U26" s="89">
        <f t="shared" si="9"/>
        <v>5.3230306932818203E-2</v>
      </c>
      <c r="V26" s="89">
        <f t="shared" si="9"/>
        <v>4.9257952079268696E-2</v>
      </c>
      <c r="W26" s="89">
        <f t="shared" ref="W26:X26" si="10">W8/W7</f>
        <v>9.0361445783132526E-3</v>
      </c>
      <c r="X26" s="89">
        <f t="shared" si="10"/>
        <v>7.0015968554231669E-3</v>
      </c>
      <c r="Y26" s="89">
        <f t="shared" ref="Y26" si="11">Y8/Y7</f>
        <v>2.8557051201408983E-2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3.6570743405275781E-2</v>
      </c>
      <c r="C28" s="89">
        <f t="shared" ref="C28:V28" si="12">C15/C8</f>
        <v>3.7701974865350089E-2</v>
      </c>
      <c r="D28" s="89">
        <f t="shared" si="12"/>
        <v>4.725609756097561E-2</v>
      </c>
      <c r="E28" s="89">
        <f t="shared" si="12"/>
        <v>5.4029304029304032E-2</v>
      </c>
      <c r="F28" s="89">
        <f t="shared" si="12"/>
        <v>6.0544904137235116E-2</v>
      </c>
      <c r="G28" s="89">
        <f t="shared" si="12"/>
        <v>5.4256314312441531E-2</v>
      </c>
      <c r="H28" s="89">
        <f t="shared" si="12"/>
        <v>4.7079337401918046E-2</v>
      </c>
      <c r="I28" s="89">
        <f t="shared" si="12"/>
        <v>4.472573839662447E-2</v>
      </c>
      <c r="J28" s="89">
        <f t="shared" si="12"/>
        <v>4.4094488188976377E-2</v>
      </c>
      <c r="K28" s="89">
        <f t="shared" si="12"/>
        <v>3.7037037037037035E-2</v>
      </c>
      <c r="L28" s="89">
        <f t="shared" si="12"/>
        <v>4.0175768989328314E-2</v>
      </c>
      <c r="M28" s="89">
        <f t="shared" si="12"/>
        <v>3.6216216216216214E-2</v>
      </c>
      <c r="N28" s="89">
        <f t="shared" si="12"/>
        <v>3.1929046563192905E-2</v>
      </c>
      <c r="O28" s="89">
        <f t="shared" si="12"/>
        <v>3.4587116299178558E-2</v>
      </c>
      <c r="P28" s="89">
        <f t="shared" si="12"/>
        <v>3.4932659932659933E-2</v>
      </c>
      <c r="Q28" s="89">
        <f t="shared" si="12"/>
        <v>3.4382767191383598E-2</v>
      </c>
      <c r="R28" s="89">
        <f t="shared" si="12"/>
        <v>3.349673202614379E-2</v>
      </c>
      <c r="S28" s="89">
        <f t="shared" si="12"/>
        <v>3.7854889589905363E-2</v>
      </c>
      <c r="T28" s="89">
        <f t="shared" si="12"/>
        <v>4.0133779264214048E-2</v>
      </c>
      <c r="U28" s="89">
        <f t="shared" si="12"/>
        <v>3.7186379928315409E-2</v>
      </c>
      <c r="V28" s="89">
        <f t="shared" si="12"/>
        <v>3.5603026257231864E-2</v>
      </c>
      <c r="W28" s="89">
        <f t="shared" ref="W28:X28" si="13">W15/W8</f>
        <v>0.152</v>
      </c>
      <c r="X28" s="89">
        <f t="shared" si="13"/>
        <v>0.16081871345029239</v>
      </c>
      <c r="Y28" s="89">
        <f t="shared" ref="Y28" si="14">Y15/Y8</f>
        <v>4.2794210195091255E-2</v>
      </c>
    </row>
    <row r="29" spans="1:25" x14ac:dyDescent="0.3">
      <c r="A29" s="75" t="s">
        <v>213</v>
      </c>
      <c r="B29" s="89">
        <f>B10/B8</f>
        <v>0.35191846522781772</v>
      </c>
      <c r="C29" s="89">
        <f t="shared" ref="C29:V29" si="15">C10/C8</f>
        <v>0.3542788749251945</v>
      </c>
      <c r="D29" s="89">
        <f t="shared" si="15"/>
        <v>0.33993902439024393</v>
      </c>
      <c r="E29" s="89">
        <f t="shared" si="15"/>
        <v>0.33333333333333331</v>
      </c>
      <c r="F29" s="89">
        <f t="shared" si="15"/>
        <v>0.32492431886982848</v>
      </c>
      <c r="G29" s="89">
        <f t="shared" si="15"/>
        <v>0.32273152478952294</v>
      </c>
      <c r="H29" s="89">
        <f t="shared" si="15"/>
        <v>0.31299040976460329</v>
      </c>
      <c r="I29" s="89">
        <f t="shared" si="15"/>
        <v>0.31561181434599156</v>
      </c>
      <c r="J29" s="89">
        <f t="shared" si="15"/>
        <v>0.2984251968503937</v>
      </c>
      <c r="K29" s="89">
        <f t="shared" si="15"/>
        <v>0.26628352490421459</v>
      </c>
      <c r="L29" s="89">
        <f t="shared" si="15"/>
        <v>0.26428123038292528</v>
      </c>
      <c r="M29" s="89">
        <f t="shared" si="15"/>
        <v>0.23567567567567568</v>
      </c>
      <c r="N29" s="89">
        <f t="shared" si="15"/>
        <v>0.20310421286031041</v>
      </c>
      <c r="O29" s="89">
        <f t="shared" si="15"/>
        <v>0.17812364894076957</v>
      </c>
      <c r="P29" s="89">
        <f t="shared" si="15"/>
        <v>0.14941077441077441</v>
      </c>
      <c r="Q29" s="89">
        <f t="shared" si="15"/>
        <v>0.12841756420878211</v>
      </c>
      <c r="R29" s="89">
        <f t="shared" si="15"/>
        <v>0.12949346405228759</v>
      </c>
      <c r="S29" s="89">
        <f t="shared" si="15"/>
        <v>0.13023884632717439</v>
      </c>
      <c r="T29" s="89">
        <f t="shared" si="15"/>
        <v>0.11657907310081222</v>
      </c>
      <c r="U29" s="89">
        <f t="shared" si="15"/>
        <v>0.11514336917562724</v>
      </c>
      <c r="V29" s="89">
        <f t="shared" si="15"/>
        <v>0.12950600801068091</v>
      </c>
      <c r="W29" s="89">
        <f t="shared" ref="W29:X29" si="16">W10/W8</f>
        <v>0.11733333333333333</v>
      </c>
      <c r="X29" s="89">
        <f t="shared" si="16"/>
        <v>0.13450292397660818</v>
      </c>
      <c r="Y29" s="89">
        <f t="shared" ref="Y29" si="17">Y10/Y8</f>
        <v>0.13530522341095028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16319</v>
      </c>
      <c r="C32" s="42">
        <v>18237</v>
      </c>
      <c r="D32" s="42">
        <v>17784</v>
      </c>
      <c r="E32" s="42">
        <v>17267</v>
      </c>
      <c r="F32" s="42">
        <v>18625</v>
      </c>
      <c r="G32" s="42">
        <v>21253</v>
      </c>
      <c r="H32" s="42">
        <v>25727</v>
      </c>
      <c r="I32" s="42">
        <v>28237</v>
      </c>
      <c r="J32" s="42">
        <v>33624</v>
      </c>
      <c r="K32" s="42">
        <v>43960</v>
      </c>
      <c r="L32" s="42">
        <v>36010</v>
      </c>
      <c r="M32" s="42">
        <v>39915</v>
      </c>
      <c r="N32" s="42">
        <v>44962</v>
      </c>
      <c r="O32" s="42">
        <v>48281</v>
      </c>
      <c r="P32" s="42">
        <v>51165</v>
      </c>
      <c r="Q32" s="42">
        <v>54384</v>
      </c>
      <c r="R32" s="42">
        <v>54460</v>
      </c>
      <c r="S32" s="42">
        <v>61520</v>
      </c>
      <c r="T32" s="42">
        <v>65977</v>
      </c>
      <c r="U32" s="42">
        <v>62840</v>
      </c>
      <c r="V32" s="42">
        <v>69791</v>
      </c>
      <c r="W32" s="42">
        <v>98956</v>
      </c>
      <c r="X32" s="42">
        <v>92549</v>
      </c>
      <c r="Y32" s="42">
        <v>93582</v>
      </c>
    </row>
    <row r="33" spans="1:25" x14ac:dyDescent="0.3">
      <c r="A33" s="16" t="s">
        <v>116</v>
      </c>
      <c r="B33" s="42">
        <v>12106</v>
      </c>
      <c r="C33" s="42">
        <v>13101</v>
      </c>
      <c r="D33" s="42">
        <v>11923</v>
      </c>
      <c r="E33" s="42">
        <v>9813</v>
      </c>
      <c r="F33" s="68">
        <v>10718</v>
      </c>
      <c r="G33" s="68">
        <v>11717</v>
      </c>
      <c r="H33" s="68">
        <v>13075</v>
      </c>
      <c r="I33" s="68">
        <v>14334</v>
      </c>
      <c r="J33" s="68">
        <v>16896</v>
      </c>
      <c r="K33" s="68">
        <v>24240</v>
      </c>
      <c r="L33" s="68">
        <v>16098</v>
      </c>
      <c r="M33" s="68">
        <v>19254</v>
      </c>
      <c r="N33" s="68">
        <v>24552</v>
      </c>
      <c r="O33" s="68">
        <v>25856</v>
      </c>
      <c r="P33" s="68">
        <v>28469</v>
      </c>
      <c r="Q33" s="68">
        <v>31511</v>
      </c>
      <c r="R33" s="42">
        <v>31584</v>
      </c>
      <c r="S33" s="42">
        <v>36442</v>
      </c>
      <c r="T33" s="42">
        <v>36008</v>
      </c>
      <c r="U33" s="42">
        <v>41133</v>
      </c>
      <c r="V33" s="42">
        <v>44661</v>
      </c>
      <c r="W33" s="42">
        <v>74950</v>
      </c>
      <c r="X33" s="42">
        <v>63521</v>
      </c>
      <c r="Y33" s="42">
        <v>59480</v>
      </c>
    </row>
    <row r="34" spans="1:25" x14ac:dyDescent="0.3">
      <c r="A34" s="16" t="s">
        <v>117</v>
      </c>
      <c r="B34" s="42">
        <v>4213</v>
      </c>
      <c r="C34" s="42">
        <v>5137</v>
      </c>
      <c r="D34" s="42">
        <v>5861</v>
      </c>
      <c r="E34" s="42">
        <v>7454</v>
      </c>
      <c r="F34" s="68">
        <v>7908</v>
      </c>
      <c r="G34" s="68">
        <v>9537</v>
      </c>
      <c r="H34" s="68">
        <v>12652</v>
      </c>
      <c r="I34" s="68">
        <v>13903</v>
      </c>
      <c r="J34" s="68">
        <v>16728</v>
      </c>
      <c r="K34" s="68">
        <v>19720</v>
      </c>
      <c r="L34" s="68">
        <v>19912</v>
      </c>
      <c r="M34" s="68">
        <v>20661</v>
      </c>
      <c r="N34" s="68">
        <v>20410</v>
      </c>
      <c r="O34" s="68">
        <v>22425</v>
      </c>
      <c r="P34" s="68">
        <v>22696</v>
      </c>
      <c r="Q34" s="42">
        <v>22873</v>
      </c>
      <c r="R34" s="42">
        <v>22876</v>
      </c>
      <c r="S34" s="42">
        <v>25078</v>
      </c>
      <c r="T34" s="42">
        <v>29969</v>
      </c>
      <c r="U34" s="42">
        <v>21707</v>
      </c>
      <c r="V34" s="42">
        <v>25130</v>
      </c>
      <c r="W34" s="42">
        <v>24006</v>
      </c>
      <c r="X34" s="42">
        <v>29029</v>
      </c>
      <c r="Y34" s="42">
        <v>34102</v>
      </c>
    </row>
    <row r="35" spans="1:25" x14ac:dyDescent="0.3">
      <c r="A35" s="76" t="s">
        <v>2</v>
      </c>
      <c r="B35" s="3">
        <f>B36+B44</f>
        <v>1381</v>
      </c>
      <c r="C35" s="3">
        <f t="shared" ref="C35:V35" si="18">C36+C44</f>
        <v>1485</v>
      </c>
      <c r="D35" s="3">
        <f t="shared" si="18"/>
        <v>1306</v>
      </c>
      <c r="E35" s="3">
        <f t="shared" si="18"/>
        <v>1029</v>
      </c>
      <c r="F35" s="3">
        <f t="shared" si="18"/>
        <v>1040</v>
      </c>
      <c r="G35" s="3">
        <f t="shared" si="18"/>
        <v>1091</v>
      </c>
      <c r="H35" s="3">
        <f t="shared" si="18"/>
        <v>1194</v>
      </c>
      <c r="I35" s="3">
        <f t="shared" si="18"/>
        <v>1317</v>
      </c>
      <c r="J35" s="3">
        <f t="shared" si="18"/>
        <v>1337</v>
      </c>
      <c r="K35" s="3">
        <f t="shared" si="18"/>
        <v>1454</v>
      </c>
      <c r="L35" s="3">
        <f t="shared" si="18"/>
        <v>1516</v>
      </c>
      <c r="M35" s="3">
        <f t="shared" si="18"/>
        <v>1680</v>
      </c>
      <c r="N35" s="3">
        <f t="shared" si="18"/>
        <v>1720</v>
      </c>
      <c r="O35" s="3">
        <f t="shared" si="18"/>
        <v>1773</v>
      </c>
      <c r="P35" s="3">
        <f t="shared" si="18"/>
        <v>1730</v>
      </c>
      <c r="Q35" s="3">
        <f t="shared" si="18"/>
        <v>1722</v>
      </c>
      <c r="R35" s="3">
        <f t="shared" si="18"/>
        <v>1665</v>
      </c>
      <c r="S35" s="3">
        <f t="shared" si="18"/>
        <v>1760</v>
      </c>
      <c r="T35" s="3">
        <f t="shared" si="18"/>
        <v>2171</v>
      </c>
      <c r="U35" s="3">
        <f t="shared" si="18"/>
        <v>2110</v>
      </c>
      <c r="V35" s="3">
        <f t="shared" si="18"/>
        <v>2148</v>
      </c>
      <c r="W35" s="3">
        <f t="shared" ref="W35:X35" si="19">W36+W44</f>
        <v>418</v>
      </c>
      <c r="X35" s="3">
        <f t="shared" si="19"/>
        <v>665</v>
      </c>
      <c r="Y35" s="3">
        <f t="shared" ref="Y35" si="20">Y36+Y44</f>
        <v>2130</v>
      </c>
    </row>
    <row r="36" spans="1:25" x14ac:dyDescent="0.3">
      <c r="A36" s="77" t="s">
        <v>107</v>
      </c>
      <c r="B36" s="42">
        <v>882</v>
      </c>
      <c r="C36" s="42">
        <v>918</v>
      </c>
      <c r="D36" s="42">
        <v>749</v>
      </c>
      <c r="E36" s="42">
        <v>611</v>
      </c>
      <c r="F36" s="68">
        <v>627</v>
      </c>
      <c r="G36" s="68">
        <v>663</v>
      </c>
      <c r="H36" s="68">
        <v>764</v>
      </c>
      <c r="I36" s="68">
        <v>841</v>
      </c>
      <c r="J36" s="68">
        <v>820</v>
      </c>
      <c r="K36" s="68">
        <v>837</v>
      </c>
      <c r="L36" s="68">
        <v>912</v>
      </c>
      <c r="M36" s="68">
        <v>950</v>
      </c>
      <c r="N36" s="68">
        <v>879</v>
      </c>
      <c r="O36" s="68">
        <v>872</v>
      </c>
      <c r="P36" s="68">
        <v>917</v>
      </c>
      <c r="Q36" s="68">
        <v>958</v>
      </c>
      <c r="R36" s="42">
        <v>958</v>
      </c>
      <c r="S36" s="42">
        <v>1121</v>
      </c>
      <c r="T36" s="42">
        <v>1203</v>
      </c>
      <c r="U36" s="42">
        <v>1204</v>
      </c>
      <c r="V36" s="42">
        <v>1223</v>
      </c>
      <c r="W36" s="42">
        <v>241</v>
      </c>
      <c r="X36" s="42">
        <v>400</v>
      </c>
      <c r="Y36" s="42">
        <v>1162</v>
      </c>
    </row>
    <row r="37" spans="1:25" x14ac:dyDescent="0.3">
      <c r="A37" s="78" t="s">
        <v>201</v>
      </c>
      <c r="B37" s="42">
        <v>403</v>
      </c>
      <c r="C37" s="42">
        <v>417</v>
      </c>
      <c r="D37" s="42">
        <v>345</v>
      </c>
      <c r="E37" s="42">
        <v>277</v>
      </c>
      <c r="F37" s="68">
        <v>286</v>
      </c>
      <c r="G37" s="68">
        <v>301</v>
      </c>
      <c r="H37" s="68">
        <v>319</v>
      </c>
      <c r="I37" s="68">
        <v>344</v>
      </c>
      <c r="J37" s="68">
        <v>320</v>
      </c>
      <c r="K37" s="68">
        <v>326</v>
      </c>
      <c r="L37" s="68">
        <v>305</v>
      </c>
      <c r="M37" s="68">
        <v>304</v>
      </c>
      <c r="N37" s="68">
        <v>275</v>
      </c>
      <c r="O37" s="68">
        <v>273</v>
      </c>
      <c r="P37" s="68">
        <v>280</v>
      </c>
      <c r="Q37" s="68">
        <v>296</v>
      </c>
      <c r="R37" s="42">
        <v>302</v>
      </c>
      <c r="S37" s="42">
        <v>327</v>
      </c>
      <c r="T37" s="42">
        <v>341</v>
      </c>
      <c r="U37" s="42">
        <v>324</v>
      </c>
      <c r="V37" s="42">
        <v>312</v>
      </c>
      <c r="W37" s="42">
        <v>69</v>
      </c>
      <c r="X37" s="42">
        <v>103</v>
      </c>
      <c r="Y37" s="42">
        <v>248</v>
      </c>
    </row>
    <row r="38" spans="1:25" x14ac:dyDescent="0.3">
      <c r="A38" s="79" t="s">
        <v>202</v>
      </c>
      <c r="B38" s="42">
        <v>13</v>
      </c>
      <c r="C38" s="42">
        <v>14</v>
      </c>
      <c r="D38" s="42">
        <v>14</v>
      </c>
      <c r="E38" s="42">
        <v>12</v>
      </c>
      <c r="F38" s="68">
        <v>18</v>
      </c>
      <c r="G38" s="68">
        <v>21</v>
      </c>
      <c r="H38" s="68">
        <v>22</v>
      </c>
      <c r="I38" s="68">
        <v>25</v>
      </c>
      <c r="J38" s="68">
        <v>26</v>
      </c>
      <c r="K38" s="68">
        <v>26</v>
      </c>
      <c r="L38" s="68">
        <v>26</v>
      </c>
      <c r="M38" s="68">
        <v>26</v>
      </c>
      <c r="N38" s="68">
        <v>27</v>
      </c>
      <c r="O38" s="68">
        <v>28</v>
      </c>
      <c r="P38" s="68">
        <v>28</v>
      </c>
      <c r="Q38" s="68">
        <v>30</v>
      </c>
      <c r="R38" s="42">
        <v>31</v>
      </c>
      <c r="S38" s="42">
        <v>32</v>
      </c>
      <c r="T38" s="42">
        <v>34</v>
      </c>
      <c r="U38" s="42">
        <v>35</v>
      </c>
      <c r="V38" s="42">
        <v>36</v>
      </c>
      <c r="W38" s="42">
        <v>33</v>
      </c>
      <c r="X38" s="42">
        <v>34</v>
      </c>
      <c r="Y38" s="42">
        <v>37</v>
      </c>
    </row>
    <row r="39" spans="1:25" x14ac:dyDescent="0.3">
      <c r="A39" s="79" t="s">
        <v>203</v>
      </c>
      <c r="B39" s="42">
        <v>390</v>
      </c>
      <c r="C39" s="42">
        <v>403</v>
      </c>
      <c r="D39" s="42">
        <v>331</v>
      </c>
      <c r="E39" s="42">
        <v>265</v>
      </c>
      <c r="F39" s="68">
        <v>268</v>
      </c>
      <c r="G39" s="68">
        <v>280</v>
      </c>
      <c r="H39" s="68">
        <v>297</v>
      </c>
      <c r="I39" s="68">
        <v>320</v>
      </c>
      <c r="J39" s="68">
        <v>294</v>
      </c>
      <c r="K39" s="68">
        <v>299</v>
      </c>
      <c r="L39" s="68">
        <v>279</v>
      </c>
      <c r="M39" s="68">
        <v>278</v>
      </c>
      <c r="N39" s="68">
        <v>248</v>
      </c>
      <c r="O39" s="68">
        <v>245</v>
      </c>
      <c r="P39" s="68">
        <v>252</v>
      </c>
      <c r="Q39" s="68">
        <v>266</v>
      </c>
      <c r="R39" s="42">
        <v>271</v>
      </c>
      <c r="S39" s="42">
        <v>295</v>
      </c>
      <c r="T39" s="42">
        <v>307</v>
      </c>
      <c r="U39" s="42">
        <v>289</v>
      </c>
      <c r="V39" s="42">
        <v>275</v>
      </c>
      <c r="W39" s="42">
        <v>37</v>
      </c>
      <c r="X39" s="42">
        <v>69</v>
      </c>
      <c r="Y39" s="42">
        <v>211</v>
      </c>
    </row>
    <row r="40" spans="1:25" x14ac:dyDescent="0.3">
      <c r="A40" s="78" t="s">
        <v>204</v>
      </c>
      <c r="B40" s="42">
        <v>480</v>
      </c>
      <c r="C40" s="42">
        <v>501</v>
      </c>
      <c r="D40" s="42">
        <v>404</v>
      </c>
      <c r="E40" s="42">
        <v>335</v>
      </c>
      <c r="F40" s="68">
        <v>341</v>
      </c>
      <c r="G40" s="68">
        <v>362</v>
      </c>
      <c r="H40" s="68">
        <v>445</v>
      </c>
      <c r="I40" s="68">
        <v>497</v>
      </c>
      <c r="J40" s="68">
        <v>500</v>
      </c>
      <c r="K40" s="68">
        <v>512</v>
      </c>
      <c r="L40" s="68">
        <v>607</v>
      </c>
      <c r="M40" s="68">
        <v>647</v>
      </c>
      <c r="N40" s="68">
        <v>603</v>
      </c>
      <c r="O40" s="68">
        <v>599</v>
      </c>
      <c r="P40" s="68">
        <v>637</v>
      </c>
      <c r="Q40" s="68">
        <v>662</v>
      </c>
      <c r="R40" s="42">
        <v>656</v>
      </c>
      <c r="S40" s="42">
        <v>794</v>
      </c>
      <c r="T40" s="42">
        <v>861</v>
      </c>
      <c r="U40" s="42">
        <v>879</v>
      </c>
      <c r="V40" s="42">
        <v>911</v>
      </c>
      <c r="W40" s="42">
        <v>172</v>
      </c>
      <c r="X40" s="42">
        <v>297</v>
      </c>
      <c r="Y40" s="42">
        <v>913</v>
      </c>
    </row>
    <row r="41" spans="1:25" x14ac:dyDescent="0.3">
      <c r="A41" s="79" t="s">
        <v>205</v>
      </c>
      <c r="B41" s="42">
        <v>4</v>
      </c>
      <c r="C41" s="42">
        <v>4</v>
      </c>
      <c r="D41" s="42">
        <v>4</v>
      </c>
      <c r="E41" s="42">
        <v>4</v>
      </c>
      <c r="F41" s="68">
        <v>4</v>
      </c>
      <c r="G41" s="68">
        <v>4</v>
      </c>
      <c r="H41" s="68">
        <v>4</v>
      </c>
      <c r="I41" s="68">
        <v>5</v>
      </c>
      <c r="J41" s="68">
        <v>5</v>
      </c>
      <c r="K41" s="68">
        <v>5</v>
      </c>
      <c r="L41" s="68">
        <v>6</v>
      </c>
      <c r="M41" s="68">
        <v>7</v>
      </c>
      <c r="N41" s="68">
        <v>7</v>
      </c>
      <c r="O41" s="68">
        <v>8</v>
      </c>
      <c r="P41" s="68">
        <v>8</v>
      </c>
      <c r="Q41" s="68">
        <v>8</v>
      </c>
      <c r="R41" s="42">
        <v>9</v>
      </c>
      <c r="S41" s="42">
        <v>9</v>
      </c>
      <c r="T41" s="42">
        <v>9</v>
      </c>
      <c r="U41" s="42">
        <v>8</v>
      </c>
      <c r="V41" s="42">
        <v>9</v>
      </c>
      <c r="W41" s="42">
        <v>3</v>
      </c>
      <c r="X41" s="42">
        <v>3</v>
      </c>
      <c r="Y41" s="42">
        <v>4</v>
      </c>
    </row>
    <row r="42" spans="1:25" x14ac:dyDescent="0.3">
      <c r="A42" s="79" t="s">
        <v>206</v>
      </c>
      <c r="B42" s="42">
        <v>17</v>
      </c>
      <c r="C42" s="42">
        <v>17</v>
      </c>
      <c r="D42" s="42">
        <v>17</v>
      </c>
      <c r="E42" s="42">
        <v>20</v>
      </c>
      <c r="F42" s="68">
        <v>22</v>
      </c>
      <c r="G42" s="68">
        <v>26</v>
      </c>
      <c r="H42" s="68">
        <v>32</v>
      </c>
      <c r="I42" s="68">
        <v>37</v>
      </c>
      <c r="J42" s="68">
        <v>43</v>
      </c>
      <c r="K42" s="68">
        <v>49</v>
      </c>
      <c r="L42" s="68">
        <v>54</v>
      </c>
      <c r="M42" s="68">
        <v>61</v>
      </c>
      <c r="N42" s="68">
        <v>66</v>
      </c>
      <c r="O42" s="68">
        <v>68</v>
      </c>
      <c r="P42" s="68">
        <v>75</v>
      </c>
      <c r="Q42" s="68">
        <v>81</v>
      </c>
      <c r="R42" s="42">
        <v>89</v>
      </c>
      <c r="S42" s="42">
        <v>96</v>
      </c>
      <c r="T42" s="42">
        <v>100</v>
      </c>
      <c r="U42" s="42">
        <v>106</v>
      </c>
      <c r="V42" s="42">
        <v>112</v>
      </c>
      <c r="W42" s="42">
        <v>57</v>
      </c>
      <c r="X42" s="42">
        <v>46</v>
      </c>
      <c r="Y42" s="42">
        <v>57</v>
      </c>
    </row>
    <row r="43" spans="1:25" x14ac:dyDescent="0.3">
      <c r="A43" s="79" t="s">
        <v>207</v>
      </c>
      <c r="B43" s="42">
        <v>459</v>
      </c>
      <c r="C43" s="42">
        <v>480</v>
      </c>
      <c r="D43" s="42">
        <v>383</v>
      </c>
      <c r="E43" s="42">
        <v>311</v>
      </c>
      <c r="F43" s="68">
        <v>315</v>
      </c>
      <c r="G43" s="68">
        <v>332</v>
      </c>
      <c r="H43" s="68">
        <v>409</v>
      </c>
      <c r="I43" s="68">
        <v>454</v>
      </c>
      <c r="J43" s="68">
        <v>451</v>
      </c>
      <c r="K43" s="68">
        <v>457</v>
      </c>
      <c r="L43" s="68">
        <v>547</v>
      </c>
      <c r="M43" s="68">
        <v>579</v>
      </c>
      <c r="N43" s="68">
        <v>530</v>
      </c>
      <c r="O43" s="68">
        <v>524</v>
      </c>
      <c r="P43" s="68">
        <v>554</v>
      </c>
      <c r="Q43" s="68">
        <v>573</v>
      </c>
      <c r="R43" s="42">
        <v>558</v>
      </c>
      <c r="S43" s="42">
        <v>689</v>
      </c>
      <c r="T43" s="42">
        <v>753</v>
      </c>
      <c r="U43" s="42">
        <v>765</v>
      </c>
      <c r="V43" s="42">
        <v>791</v>
      </c>
      <c r="W43" s="42">
        <v>112</v>
      </c>
      <c r="X43" s="42">
        <v>249</v>
      </c>
      <c r="Y43" s="42">
        <v>852</v>
      </c>
    </row>
    <row r="44" spans="1:25" x14ac:dyDescent="0.3">
      <c r="A44" s="77" t="s">
        <v>108</v>
      </c>
      <c r="B44" s="42">
        <v>499</v>
      </c>
      <c r="C44" s="42">
        <v>567</v>
      </c>
      <c r="D44" s="42">
        <v>557</v>
      </c>
      <c r="E44" s="42">
        <v>418</v>
      </c>
      <c r="F44" s="68">
        <v>413</v>
      </c>
      <c r="G44" s="68">
        <v>428</v>
      </c>
      <c r="H44" s="68">
        <v>430</v>
      </c>
      <c r="I44" s="68">
        <v>476</v>
      </c>
      <c r="J44" s="68">
        <v>517</v>
      </c>
      <c r="K44" s="68">
        <v>617</v>
      </c>
      <c r="L44" s="68">
        <v>604</v>
      </c>
      <c r="M44" s="68">
        <v>730</v>
      </c>
      <c r="N44" s="68">
        <v>841</v>
      </c>
      <c r="O44" s="68">
        <v>901</v>
      </c>
      <c r="P44" s="68">
        <v>813</v>
      </c>
      <c r="Q44" s="68">
        <v>764</v>
      </c>
      <c r="R44" s="42">
        <v>707</v>
      </c>
      <c r="S44" s="42">
        <v>639</v>
      </c>
      <c r="T44" s="42">
        <v>968</v>
      </c>
      <c r="U44" s="42">
        <v>906</v>
      </c>
      <c r="V44" s="42">
        <v>925</v>
      </c>
      <c r="W44" s="42">
        <v>177</v>
      </c>
      <c r="X44" s="42">
        <v>265</v>
      </c>
      <c r="Y44" s="42">
        <v>968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7.5307748008689446E-2</v>
      </c>
      <c r="D46" s="65">
        <f t="shared" si="21"/>
        <v>-0.1205387205387205</v>
      </c>
      <c r="E46" s="65">
        <f t="shared" si="21"/>
        <v>-0.21209800918836141</v>
      </c>
      <c r="F46" s="65">
        <f t="shared" si="21"/>
        <v>1.0689990281826933E-2</v>
      </c>
      <c r="G46" s="65">
        <f t="shared" si="21"/>
        <v>4.9038461538461586E-2</v>
      </c>
      <c r="H46" s="65">
        <f t="shared" si="21"/>
        <v>9.4408799266727739E-2</v>
      </c>
      <c r="I46" s="65">
        <f t="shared" si="21"/>
        <v>0.10301507537688437</v>
      </c>
      <c r="J46" s="65">
        <f t="shared" si="21"/>
        <v>1.518602885345488E-2</v>
      </c>
      <c r="K46" s="65">
        <f t="shared" si="21"/>
        <v>8.7509349289454086E-2</v>
      </c>
      <c r="L46" s="65">
        <f t="shared" si="21"/>
        <v>4.2640990371389353E-2</v>
      </c>
      <c r="M46" s="65">
        <f t="shared" si="21"/>
        <v>0.10817941952506605</v>
      </c>
      <c r="N46" s="65">
        <f t="shared" si="21"/>
        <v>2.3809523809523725E-2</v>
      </c>
      <c r="O46" s="65">
        <f t="shared" si="21"/>
        <v>3.0813953488372015E-2</v>
      </c>
      <c r="P46" s="65">
        <f t="shared" si="21"/>
        <v>-2.425267907501405E-2</v>
      </c>
      <c r="Q46" s="65">
        <f t="shared" si="21"/>
        <v>-4.6242774566473965E-3</v>
      </c>
      <c r="R46" s="65">
        <f t="shared" si="21"/>
        <v>-3.3101045296167197E-2</v>
      </c>
      <c r="S46" s="65">
        <f t="shared" si="21"/>
        <v>5.7057057057056992E-2</v>
      </c>
      <c r="T46" s="65">
        <f t="shared" si="21"/>
        <v>0.23352272727272738</v>
      </c>
      <c r="U46" s="65">
        <f t="shared" si="21"/>
        <v>-2.8097650852141887E-2</v>
      </c>
      <c r="V46" s="65">
        <f t="shared" si="21"/>
        <v>1.8009478672985857E-2</v>
      </c>
      <c r="W46" s="65">
        <f t="shared" si="21"/>
        <v>-0.8054003724394786</v>
      </c>
      <c r="X46" s="65">
        <f t="shared" si="21"/>
        <v>0.59090909090909083</v>
      </c>
      <c r="Y46" s="65">
        <f t="shared" si="21"/>
        <v>2.2030075187969924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4.081632653061229E-2</v>
      </c>
      <c r="D47" s="65">
        <f t="shared" si="21"/>
        <v>-0.18409586056644878</v>
      </c>
      <c r="E47" s="65">
        <f t="shared" si="21"/>
        <v>-0.18424566088117489</v>
      </c>
      <c r="F47" s="65">
        <f t="shared" si="21"/>
        <v>2.6186579378068675E-2</v>
      </c>
      <c r="G47" s="65">
        <f t="shared" si="21"/>
        <v>5.741626794258381E-2</v>
      </c>
      <c r="H47" s="65">
        <f t="shared" si="21"/>
        <v>0.15233785822021106</v>
      </c>
      <c r="I47" s="65">
        <f t="shared" si="21"/>
        <v>0.10078534031413611</v>
      </c>
      <c r="J47" s="65">
        <f t="shared" si="21"/>
        <v>-2.4970273483947647E-2</v>
      </c>
      <c r="K47" s="65">
        <f t="shared" si="21"/>
        <v>2.0731707317073189E-2</v>
      </c>
      <c r="L47" s="65">
        <f t="shared" si="21"/>
        <v>8.9605734767025158E-2</v>
      </c>
      <c r="M47" s="65">
        <f t="shared" si="21"/>
        <v>4.1666666666666741E-2</v>
      </c>
      <c r="N47" s="65">
        <f t="shared" si="21"/>
        <v>-7.4736842105263213E-2</v>
      </c>
      <c r="O47" s="65">
        <f t="shared" si="21"/>
        <v>-7.9635949943117623E-3</v>
      </c>
      <c r="P47" s="65">
        <f t="shared" si="21"/>
        <v>5.1605504587155959E-2</v>
      </c>
      <c r="Q47" s="65">
        <f t="shared" si="21"/>
        <v>4.4711014176663122E-2</v>
      </c>
      <c r="R47" s="65">
        <f t="shared" si="21"/>
        <v>0</v>
      </c>
      <c r="S47" s="65">
        <f t="shared" si="21"/>
        <v>0.17014613778705634</v>
      </c>
      <c r="T47" s="65">
        <f t="shared" si="21"/>
        <v>7.3148974130240907E-2</v>
      </c>
      <c r="U47" s="65">
        <f t="shared" si="21"/>
        <v>8.3125519534488213E-4</v>
      </c>
      <c r="V47" s="65">
        <f t="shared" si="21"/>
        <v>1.5780730897009931E-2</v>
      </c>
      <c r="W47" s="65">
        <f t="shared" si="21"/>
        <v>-0.80294358135731803</v>
      </c>
      <c r="X47" s="65">
        <f t="shared" si="21"/>
        <v>0.65975103734439844</v>
      </c>
      <c r="Y47" s="65">
        <f t="shared" si="21"/>
        <v>1.9049999999999998</v>
      </c>
    </row>
    <row r="48" spans="1:25" x14ac:dyDescent="0.3">
      <c r="A48" s="74" t="s">
        <v>214</v>
      </c>
      <c r="B48" s="65" t="s">
        <v>3</v>
      </c>
      <c r="C48" s="65">
        <f>C37/B37-1</f>
        <v>3.473945409429291E-2</v>
      </c>
      <c r="D48" s="65">
        <f>D37/C37-1</f>
        <v>-0.17266187050359716</v>
      </c>
      <c r="E48" s="65">
        <f>E37/D37-1</f>
        <v>-0.19710144927536233</v>
      </c>
      <c r="F48" s="65">
        <f>F37/E37-1</f>
        <v>3.2490974729241895E-2</v>
      </c>
      <c r="G48" s="65">
        <f t="shared" si="21"/>
        <v>5.2447552447552503E-2</v>
      </c>
      <c r="H48" s="65">
        <f t="shared" si="21"/>
        <v>5.980066445182719E-2</v>
      </c>
      <c r="I48" s="65">
        <f t="shared" si="21"/>
        <v>7.8369905956112929E-2</v>
      </c>
      <c r="J48" s="65">
        <f t="shared" si="21"/>
        <v>-6.9767441860465129E-2</v>
      </c>
      <c r="K48" s="65">
        <f t="shared" si="21"/>
        <v>1.8750000000000044E-2</v>
      </c>
      <c r="L48" s="65">
        <f t="shared" si="21"/>
        <v>-6.4417177914110391E-2</v>
      </c>
      <c r="M48" s="65">
        <f t="shared" si="21"/>
        <v>-3.2786885245901232E-3</v>
      </c>
      <c r="N48" s="65">
        <f t="shared" si="21"/>
        <v>-9.539473684210531E-2</v>
      </c>
      <c r="O48" s="65">
        <f t="shared" si="21"/>
        <v>-7.2727272727273196E-3</v>
      </c>
      <c r="P48" s="65">
        <f t="shared" si="21"/>
        <v>2.564102564102555E-2</v>
      </c>
      <c r="Q48" s="65">
        <f t="shared" si="21"/>
        <v>5.7142857142857162E-2</v>
      </c>
      <c r="R48" s="65">
        <f t="shared" si="21"/>
        <v>2.0270270270270174E-2</v>
      </c>
      <c r="S48" s="65">
        <f t="shared" si="21"/>
        <v>8.2781456953642474E-2</v>
      </c>
      <c r="T48" s="65">
        <f t="shared" si="21"/>
        <v>4.2813455657492394E-2</v>
      </c>
      <c r="U48" s="65">
        <f t="shared" si="21"/>
        <v>-4.9853372434017551E-2</v>
      </c>
      <c r="V48" s="65">
        <f t="shared" si="21"/>
        <v>-3.703703703703709E-2</v>
      </c>
      <c r="W48" s="65">
        <f t="shared" si="21"/>
        <v>-0.77884615384615385</v>
      </c>
      <c r="X48" s="65">
        <f t="shared" si="21"/>
        <v>0.49275362318840576</v>
      </c>
      <c r="Y48" s="65">
        <f t="shared" si="21"/>
        <v>1.407766990291262</v>
      </c>
    </row>
    <row r="49" spans="1:25" x14ac:dyDescent="0.3">
      <c r="A49" s="74" t="s">
        <v>215</v>
      </c>
      <c r="B49" s="65" t="s">
        <v>3</v>
      </c>
      <c r="C49" s="65">
        <f>C40/B40-1</f>
        <v>4.3749999999999956E-2</v>
      </c>
      <c r="D49" s="65">
        <f>D40/C40-1</f>
        <v>-0.19361277445109781</v>
      </c>
      <c r="E49" s="65">
        <f>E40/D40-1</f>
        <v>-0.17079207920792083</v>
      </c>
      <c r="F49" s="65">
        <f>F40/E40-1</f>
        <v>1.7910447761193993E-2</v>
      </c>
      <c r="G49" s="65">
        <f t="shared" ref="G49:Y49" si="22">G40/F40-1</f>
        <v>6.1583577712609916E-2</v>
      </c>
      <c r="H49" s="65">
        <f t="shared" si="22"/>
        <v>0.22928176795580102</v>
      </c>
      <c r="I49" s="65">
        <f t="shared" si="22"/>
        <v>0.11685393258426968</v>
      </c>
      <c r="J49" s="65">
        <f t="shared" si="22"/>
        <v>6.0362173038228661E-3</v>
      </c>
      <c r="K49" s="65">
        <f t="shared" si="22"/>
        <v>2.4000000000000021E-2</v>
      </c>
      <c r="L49" s="65">
        <f t="shared" si="22"/>
        <v>0.185546875</v>
      </c>
      <c r="M49" s="65">
        <f t="shared" si="22"/>
        <v>6.5897858319604596E-2</v>
      </c>
      <c r="N49" s="65">
        <f t="shared" si="22"/>
        <v>-6.8006182380216385E-2</v>
      </c>
      <c r="O49" s="65">
        <f t="shared" si="22"/>
        <v>-6.6334991708125735E-3</v>
      </c>
      <c r="P49" s="65">
        <f t="shared" si="22"/>
        <v>6.3439065108514159E-2</v>
      </c>
      <c r="Q49" s="65">
        <f t="shared" si="22"/>
        <v>3.9246467817896313E-2</v>
      </c>
      <c r="R49" s="65">
        <f t="shared" si="22"/>
        <v>-9.0634441087613649E-3</v>
      </c>
      <c r="S49" s="65">
        <f t="shared" si="22"/>
        <v>0.21036585365853666</v>
      </c>
      <c r="T49" s="65">
        <f t="shared" si="22"/>
        <v>8.4382871536524018E-2</v>
      </c>
      <c r="U49" s="65">
        <f t="shared" si="22"/>
        <v>2.0905923344947785E-2</v>
      </c>
      <c r="V49" s="65">
        <f t="shared" si="22"/>
        <v>3.6405005688282088E-2</v>
      </c>
      <c r="W49" s="65">
        <f t="shared" si="22"/>
        <v>-0.81119648737650929</v>
      </c>
      <c r="X49" s="65">
        <f t="shared" si="22"/>
        <v>0.72674418604651159</v>
      </c>
      <c r="Y49" s="65">
        <f t="shared" si="22"/>
        <v>2.074074074074074</v>
      </c>
    </row>
    <row r="50" spans="1:25" x14ac:dyDescent="0.3">
      <c r="A50" s="73" t="s">
        <v>110</v>
      </c>
      <c r="B50" s="65" t="s">
        <v>3</v>
      </c>
      <c r="C50" s="88">
        <f>C44/B44-1</f>
        <v>0.13627254509018027</v>
      </c>
      <c r="D50" s="88">
        <f>D44/C44-1</f>
        <v>-1.7636684303350969E-2</v>
      </c>
      <c r="E50" s="88">
        <f>E44/D44-1</f>
        <v>-0.24955116696588864</v>
      </c>
      <c r="F50" s="88">
        <f>F44/E44-1</f>
        <v>-1.1961722488038284E-2</v>
      </c>
      <c r="G50" s="88">
        <f t="shared" ref="G50:Y50" si="23">G44/F44-1</f>
        <v>3.6319612590798966E-2</v>
      </c>
      <c r="H50" s="88">
        <f t="shared" si="23"/>
        <v>4.6728971962617383E-3</v>
      </c>
      <c r="I50" s="88">
        <f t="shared" si="23"/>
        <v>0.10697674418604652</v>
      </c>
      <c r="J50" s="88">
        <f t="shared" si="23"/>
        <v>8.6134453781512521E-2</v>
      </c>
      <c r="K50" s="88">
        <f t="shared" si="23"/>
        <v>0.19342359767891693</v>
      </c>
      <c r="L50" s="88">
        <f t="shared" si="23"/>
        <v>-2.1069692058346856E-2</v>
      </c>
      <c r="M50" s="88">
        <f t="shared" si="23"/>
        <v>0.20860927152317887</v>
      </c>
      <c r="N50" s="88">
        <f t="shared" si="23"/>
        <v>0.15205479452054793</v>
      </c>
      <c r="O50" s="88">
        <f t="shared" si="23"/>
        <v>7.1343638525564801E-2</v>
      </c>
      <c r="P50" s="88">
        <f t="shared" si="23"/>
        <v>-9.766925638179802E-2</v>
      </c>
      <c r="Q50" s="88">
        <f t="shared" si="23"/>
        <v>-6.0270602706027021E-2</v>
      </c>
      <c r="R50" s="88">
        <f t="shared" si="23"/>
        <v>-7.4607329842931946E-2</v>
      </c>
      <c r="S50" s="88">
        <f t="shared" si="23"/>
        <v>-9.6181046676096171E-2</v>
      </c>
      <c r="T50" s="88">
        <f t="shared" si="23"/>
        <v>0.51486697965571215</v>
      </c>
      <c r="U50" s="88">
        <f t="shared" si="23"/>
        <v>-6.4049586776859457E-2</v>
      </c>
      <c r="V50" s="88">
        <f t="shared" si="23"/>
        <v>2.0971302428256067E-2</v>
      </c>
      <c r="W50" s="88">
        <f t="shared" si="23"/>
        <v>-0.8086486486486486</v>
      </c>
      <c r="X50" s="88">
        <f t="shared" si="23"/>
        <v>0.49717514124293793</v>
      </c>
      <c r="Y50" s="88">
        <f t="shared" si="23"/>
        <v>2.6528301886792454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8.462528341197377E-2</v>
      </c>
      <c r="C52" s="65">
        <f t="shared" si="24"/>
        <v>8.1427866425398912E-2</v>
      </c>
      <c r="D52" s="65">
        <f t="shared" si="24"/>
        <v>7.3436797121007646E-2</v>
      </c>
      <c r="E52" s="65">
        <f t="shared" si="24"/>
        <v>5.959344414200498E-2</v>
      </c>
      <c r="F52" s="65">
        <f t="shared" si="24"/>
        <v>5.5838926174496643E-2</v>
      </c>
      <c r="G52" s="65">
        <f t="shared" si="24"/>
        <v>5.1333929327624338E-2</v>
      </c>
      <c r="H52" s="65">
        <f t="shared" si="24"/>
        <v>4.6410385975823067E-2</v>
      </c>
      <c r="I52" s="65">
        <f t="shared" si="24"/>
        <v>4.6640932110351668E-2</v>
      </c>
      <c r="J52" s="65">
        <f t="shared" si="24"/>
        <v>3.9763264334998813E-2</v>
      </c>
      <c r="K52" s="65">
        <f t="shared" si="24"/>
        <v>3.3075523202911739E-2</v>
      </c>
      <c r="L52" s="65">
        <f t="shared" si="24"/>
        <v>4.2099416828658705E-2</v>
      </c>
      <c r="M52" s="65">
        <f t="shared" si="24"/>
        <v>4.208944006012777E-2</v>
      </c>
      <c r="N52" s="65">
        <f t="shared" si="24"/>
        <v>3.8254526044215115E-2</v>
      </c>
      <c r="O52" s="65">
        <f t="shared" si="24"/>
        <v>3.6722520246059528E-2</v>
      </c>
      <c r="P52" s="65">
        <f t="shared" si="24"/>
        <v>3.3812176292387378E-2</v>
      </c>
      <c r="Q52" s="65">
        <f t="shared" si="24"/>
        <v>3.1663724624889672E-2</v>
      </c>
      <c r="R52" s="65">
        <f t="shared" si="24"/>
        <v>3.0572897539478516E-2</v>
      </c>
      <c r="S52" s="65">
        <f t="shared" si="24"/>
        <v>2.8608582574772431E-2</v>
      </c>
      <c r="T52" s="65">
        <f t="shared" si="24"/>
        <v>3.2905406429513312E-2</v>
      </c>
      <c r="U52" s="65">
        <f t="shared" si="24"/>
        <v>3.3577339274347549E-2</v>
      </c>
      <c r="V52" s="65">
        <f t="shared" si="24"/>
        <v>3.0777607427891849E-2</v>
      </c>
      <c r="W52" s="65">
        <f t="shared" ref="W52:X52" si="25">W35/W32</f>
        <v>4.2240995998221436E-3</v>
      </c>
      <c r="X52" s="65">
        <f t="shared" si="25"/>
        <v>7.1853828782590841E-3</v>
      </c>
      <c r="Y52" s="65">
        <f t="shared" ref="Y52" si="26">Y35/Y32</f>
        <v>2.2760787330896967E-2</v>
      </c>
    </row>
    <row r="53" spans="1:25" x14ac:dyDescent="0.3">
      <c r="A53" s="75" t="s">
        <v>217</v>
      </c>
      <c r="B53" s="88">
        <f t="shared" ref="B53:V53" si="27">B35/B34</f>
        <v>0.32779492048421555</v>
      </c>
      <c r="C53" s="88">
        <f t="shared" si="27"/>
        <v>0.28907922912205569</v>
      </c>
      <c r="D53" s="88">
        <f t="shared" si="27"/>
        <v>0.22282886879372121</v>
      </c>
      <c r="E53" s="88">
        <f t="shared" si="27"/>
        <v>0.13804668634290315</v>
      </c>
      <c r="F53" s="88">
        <f t="shared" si="27"/>
        <v>0.13151239251390998</v>
      </c>
      <c r="G53" s="88">
        <f t="shared" si="27"/>
        <v>0.11439656076334277</v>
      </c>
      <c r="H53" s="88">
        <f t="shared" si="27"/>
        <v>9.4372431236168189E-2</v>
      </c>
      <c r="I53" s="88">
        <f t="shared" si="27"/>
        <v>9.472775659929511E-2</v>
      </c>
      <c r="J53" s="88">
        <f t="shared" si="27"/>
        <v>7.9925872788139646E-2</v>
      </c>
      <c r="K53" s="88">
        <f t="shared" si="27"/>
        <v>7.373225152129817E-2</v>
      </c>
      <c r="L53" s="88">
        <f t="shared" si="27"/>
        <v>7.613499397348332E-2</v>
      </c>
      <c r="M53" s="88">
        <f t="shared" si="27"/>
        <v>8.1312617975896617E-2</v>
      </c>
      <c r="N53" s="88">
        <f t="shared" si="27"/>
        <v>8.4272415482606569E-2</v>
      </c>
      <c r="O53" s="88">
        <f t="shared" si="27"/>
        <v>7.9063545150501666E-2</v>
      </c>
      <c r="P53" s="88">
        <f t="shared" si="27"/>
        <v>7.6224885442368703E-2</v>
      </c>
      <c r="Q53" s="88">
        <f t="shared" si="27"/>
        <v>7.5285270843352431E-2</v>
      </c>
      <c r="R53" s="88">
        <f t="shared" si="27"/>
        <v>7.2783703444658163E-2</v>
      </c>
      <c r="S53" s="88">
        <f t="shared" si="27"/>
        <v>7.018103517026876E-2</v>
      </c>
      <c r="T53" s="88">
        <f t="shared" si="27"/>
        <v>7.2441522907003911E-2</v>
      </c>
      <c r="U53" s="88">
        <f t="shared" si="27"/>
        <v>9.7203667019855347E-2</v>
      </c>
      <c r="V53" s="88">
        <f t="shared" si="27"/>
        <v>8.5475527258257064E-2</v>
      </c>
      <c r="W53" s="88">
        <f t="shared" ref="W53:X53" si="28">W35/W34</f>
        <v>1.7412313588269598E-2</v>
      </c>
      <c r="X53" s="88">
        <f t="shared" si="28"/>
        <v>2.2908126356402218E-2</v>
      </c>
      <c r="Y53" s="88">
        <f t="shared" ref="Y53" si="29">Y35/Y34</f>
        <v>6.245967978417688E-2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1.2309920347574221E-2</v>
      </c>
      <c r="C55" s="88">
        <f t="shared" ref="C55:V55" si="30">C42/C35</f>
        <v>1.1447811447811448E-2</v>
      </c>
      <c r="D55" s="88">
        <f t="shared" si="30"/>
        <v>1.3016845329249618E-2</v>
      </c>
      <c r="E55" s="88">
        <f t="shared" si="30"/>
        <v>1.9436345966958212E-2</v>
      </c>
      <c r="F55" s="88">
        <f t="shared" si="30"/>
        <v>2.1153846153846155E-2</v>
      </c>
      <c r="G55" s="88">
        <f t="shared" si="30"/>
        <v>2.3831347387717691E-2</v>
      </c>
      <c r="H55" s="88">
        <f t="shared" si="30"/>
        <v>2.6800670016750419E-2</v>
      </c>
      <c r="I55" s="88">
        <f t="shared" si="30"/>
        <v>2.8094153378891418E-2</v>
      </c>
      <c r="J55" s="88">
        <f t="shared" si="30"/>
        <v>3.2161555721765149E-2</v>
      </c>
      <c r="K55" s="88">
        <f t="shared" si="30"/>
        <v>3.3700137551581841E-2</v>
      </c>
      <c r="L55" s="88">
        <f t="shared" si="30"/>
        <v>3.5620052770448551E-2</v>
      </c>
      <c r="M55" s="88">
        <f t="shared" si="30"/>
        <v>3.6309523809523812E-2</v>
      </c>
      <c r="N55" s="88">
        <f t="shared" si="30"/>
        <v>3.8372093023255817E-2</v>
      </c>
      <c r="O55" s="88">
        <f t="shared" si="30"/>
        <v>3.835307388606881E-2</v>
      </c>
      <c r="P55" s="88">
        <f t="shared" si="30"/>
        <v>4.3352601156069363E-2</v>
      </c>
      <c r="Q55" s="88">
        <f t="shared" si="30"/>
        <v>4.7038327526132406E-2</v>
      </c>
      <c r="R55" s="88">
        <f t="shared" si="30"/>
        <v>5.3453453453453453E-2</v>
      </c>
      <c r="S55" s="88">
        <f t="shared" si="30"/>
        <v>5.4545454545454543E-2</v>
      </c>
      <c r="T55" s="88">
        <f t="shared" si="30"/>
        <v>4.6061722708429294E-2</v>
      </c>
      <c r="U55" s="88">
        <f t="shared" si="30"/>
        <v>5.0236966824644548E-2</v>
      </c>
      <c r="V55" s="88">
        <f t="shared" si="30"/>
        <v>5.2141527001862198E-2</v>
      </c>
      <c r="W55" s="88">
        <f t="shared" ref="W55:X55" si="31">W42/W35</f>
        <v>0.13636363636363635</v>
      </c>
      <c r="X55" s="88">
        <f t="shared" si="31"/>
        <v>6.9172932330827067E-2</v>
      </c>
      <c r="Y55" s="88">
        <f t="shared" ref="Y55" si="32">Y42/Y35</f>
        <v>2.6760563380281689E-2</v>
      </c>
    </row>
    <row r="56" spans="1:25" x14ac:dyDescent="0.3">
      <c r="A56" s="75" t="s">
        <v>219</v>
      </c>
      <c r="B56" s="65">
        <f>B37/B35</f>
        <v>0.29181752353367124</v>
      </c>
      <c r="C56" s="65">
        <f t="shared" ref="C56:V56" si="33">C37/C35</f>
        <v>0.28080808080808078</v>
      </c>
      <c r="D56" s="65">
        <f t="shared" si="33"/>
        <v>0.26416539050535986</v>
      </c>
      <c r="E56" s="65">
        <f t="shared" si="33"/>
        <v>0.26919339164237122</v>
      </c>
      <c r="F56" s="65">
        <f t="shared" si="33"/>
        <v>0.27500000000000002</v>
      </c>
      <c r="G56" s="65">
        <f t="shared" si="33"/>
        <v>0.27589367552703942</v>
      </c>
      <c r="H56" s="65">
        <f t="shared" si="33"/>
        <v>0.26716917922948075</v>
      </c>
      <c r="I56" s="65">
        <f t="shared" si="33"/>
        <v>0.26119969627942291</v>
      </c>
      <c r="J56" s="65">
        <f t="shared" si="33"/>
        <v>0.23934181002243829</v>
      </c>
      <c r="K56" s="65">
        <f t="shared" si="33"/>
        <v>0.22420907840440166</v>
      </c>
      <c r="L56" s="65">
        <f t="shared" si="33"/>
        <v>0.20118733509234829</v>
      </c>
      <c r="M56" s="65">
        <f t="shared" si="33"/>
        <v>0.18095238095238095</v>
      </c>
      <c r="N56" s="65">
        <f t="shared" si="33"/>
        <v>0.15988372093023256</v>
      </c>
      <c r="O56" s="65">
        <f t="shared" si="33"/>
        <v>0.15397631133671744</v>
      </c>
      <c r="P56" s="65">
        <f t="shared" si="33"/>
        <v>0.16184971098265896</v>
      </c>
      <c r="Q56" s="65">
        <f t="shared" si="33"/>
        <v>0.1718931475029036</v>
      </c>
      <c r="R56" s="65">
        <f t="shared" si="33"/>
        <v>0.18138138138138138</v>
      </c>
      <c r="S56" s="65">
        <f t="shared" si="33"/>
        <v>0.18579545454545454</v>
      </c>
      <c r="T56" s="65">
        <f t="shared" si="33"/>
        <v>0.1570704744357439</v>
      </c>
      <c r="U56" s="65">
        <f t="shared" si="33"/>
        <v>0.15355450236966825</v>
      </c>
      <c r="V56" s="65">
        <f t="shared" si="33"/>
        <v>0.14525139664804471</v>
      </c>
      <c r="W56" s="65">
        <f t="shared" ref="W56:X56" si="34">W37/W35</f>
        <v>0.16507177033492823</v>
      </c>
      <c r="X56" s="65">
        <f t="shared" si="34"/>
        <v>0.1548872180451128</v>
      </c>
      <c r="Y56" s="65">
        <f t="shared" ref="Y56" si="35">Y37/Y35</f>
        <v>0.11643192488262911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287</v>
      </c>
      <c r="C59" s="42">
        <f t="shared" si="36"/>
        <v>186</v>
      </c>
      <c r="D59" s="42">
        <f t="shared" si="36"/>
        <v>6</v>
      </c>
      <c r="E59" s="42">
        <f t="shared" si="36"/>
        <v>63</v>
      </c>
      <c r="F59" s="42">
        <f t="shared" si="36"/>
        <v>-49</v>
      </c>
      <c r="G59" s="42">
        <f t="shared" si="36"/>
        <v>-22</v>
      </c>
      <c r="H59" s="42">
        <f t="shared" si="36"/>
        <v>-47</v>
      </c>
      <c r="I59" s="42">
        <f t="shared" si="36"/>
        <v>-132</v>
      </c>
      <c r="J59" s="42">
        <f t="shared" si="36"/>
        <v>-67</v>
      </c>
      <c r="K59" s="42">
        <f t="shared" si="36"/>
        <v>112</v>
      </c>
      <c r="L59" s="42">
        <f t="shared" si="36"/>
        <v>77</v>
      </c>
      <c r="M59" s="42">
        <f t="shared" si="36"/>
        <v>170</v>
      </c>
      <c r="N59" s="42">
        <f t="shared" si="36"/>
        <v>535</v>
      </c>
      <c r="O59" s="42">
        <f t="shared" si="36"/>
        <v>540</v>
      </c>
      <c r="P59" s="42">
        <f t="shared" si="36"/>
        <v>646</v>
      </c>
      <c r="Q59" s="42">
        <f t="shared" si="36"/>
        <v>692</v>
      </c>
      <c r="R59" s="42">
        <f t="shared" si="36"/>
        <v>783</v>
      </c>
      <c r="S59" s="42">
        <f t="shared" si="36"/>
        <v>459</v>
      </c>
      <c r="T59" s="42">
        <f t="shared" si="36"/>
        <v>-78</v>
      </c>
      <c r="U59" s="42">
        <f t="shared" si="36"/>
        <v>122</v>
      </c>
      <c r="V59" s="42">
        <f t="shared" si="36"/>
        <v>99</v>
      </c>
      <c r="W59" s="42">
        <f t="shared" ref="W59:X59" si="37">W8-W35</f>
        <v>-43</v>
      </c>
      <c r="X59" s="42">
        <f t="shared" si="37"/>
        <v>-323</v>
      </c>
      <c r="Y59" s="42">
        <f t="shared" ref="Y59" si="38">Y8-Y35</f>
        <v>-541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-0.3519163763066202</v>
      </c>
      <c r="D61" s="87">
        <f t="shared" si="39"/>
        <v>-0.967741935483871</v>
      </c>
      <c r="E61" s="87">
        <f t="shared" si="39"/>
        <v>9.5</v>
      </c>
      <c r="F61" s="87">
        <f t="shared" si="39"/>
        <v>-1.7777777777777777</v>
      </c>
      <c r="G61" s="87">
        <f t="shared" si="39"/>
        <v>0.55102040816326525</v>
      </c>
      <c r="H61" s="87">
        <f t="shared" si="39"/>
        <v>-1.1363636363636365</v>
      </c>
      <c r="I61" s="87">
        <f t="shared" si="39"/>
        <v>-1.8085106382978724</v>
      </c>
      <c r="J61" s="87">
        <f t="shared" si="39"/>
        <v>0.49242424242424243</v>
      </c>
      <c r="K61" s="87">
        <f t="shared" si="39"/>
        <v>2.6716417910447761</v>
      </c>
      <c r="L61" s="87">
        <f t="shared" si="39"/>
        <v>-0.3125</v>
      </c>
      <c r="M61" s="87">
        <f t="shared" si="39"/>
        <v>1.2077922077922079</v>
      </c>
      <c r="N61" s="87">
        <f t="shared" si="39"/>
        <v>2.1470588235294117</v>
      </c>
      <c r="O61" s="87">
        <f t="shared" si="39"/>
        <v>9.3457943925233638E-3</v>
      </c>
      <c r="P61" s="87">
        <f t="shared" si="39"/>
        <v>0.1962962962962963</v>
      </c>
      <c r="Q61" s="87">
        <f t="shared" si="39"/>
        <v>7.1207430340557279E-2</v>
      </c>
      <c r="R61" s="87">
        <f t="shared" si="39"/>
        <v>0.13150289017341041</v>
      </c>
      <c r="S61" s="87">
        <f t="shared" si="39"/>
        <v>-0.41379310344827586</v>
      </c>
      <c r="T61" s="87">
        <f t="shared" si="39"/>
        <v>-1.1699346405228759</v>
      </c>
      <c r="U61" s="87">
        <f t="shared" si="39"/>
        <v>2.5641025641025643</v>
      </c>
      <c r="V61" s="87">
        <f t="shared" si="39"/>
        <v>-0.18852459016393441</v>
      </c>
      <c r="W61" s="87">
        <f t="shared" si="39"/>
        <v>-1.4343434343434343</v>
      </c>
      <c r="X61" s="87">
        <f t="shared" si="39"/>
        <v>-6.5116279069767442</v>
      </c>
      <c r="Y61" s="87">
        <f t="shared" si="39"/>
        <v>-0.67492260061919507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62" priority="19" stopIfTrue="1" operator="lessThan">
      <formula>0</formula>
    </cfRule>
  </conditionalFormatting>
  <conditionalFormatting sqref="B50:B52 C52:Y52">
    <cfRule type="cellIs" dxfId="61" priority="18" stopIfTrue="1" operator="lessThan">
      <formula>0</formula>
    </cfRule>
  </conditionalFormatting>
  <conditionalFormatting sqref="B19:Y29 Z34:HI35 Z51:HI53">
    <cfRule type="cellIs" dxfId="60" priority="21" stopIfTrue="1" operator="lessThan">
      <formula>0</formula>
    </cfRule>
  </conditionalFormatting>
  <conditionalFormatting sqref="B48:Y56 A57:U57 B59:Y59">
    <cfRule type="cellIs" dxfId="59" priority="4" stopIfTrue="1" operator="lessThan">
      <formula>0</formula>
    </cfRule>
  </conditionalFormatting>
  <conditionalFormatting sqref="B61:Y61">
    <cfRule type="cellIs" dxfId="58" priority="3" stopIfTrue="1" operator="lessThan">
      <formula>0</formula>
    </cfRule>
  </conditionalFormatting>
  <conditionalFormatting sqref="C19:Y23">
    <cfRule type="cellIs" dxfId="57" priority="2" operator="lessThan">
      <formula>0</formula>
    </cfRule>
  </conditionalFormatting>
  <conditionalFormatting sqref="C46:Y50">
    <cfRule type="cellIs" dxfId="56" priority="1" operator="lessThan">
      <formula>0</formula>
    </cfRule>
  </conditionalFormatting>
  <conditionalFormatting sqref="M34:P34">
    <cfRule type="cellIs" dxfId="55" priority="8" stopIfTrue="1" operator="lessThan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42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36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24507</v>
      </c>
      <c r="C5" s="42">
        <v>30603</v>
      </c>
      <c r="D5" s="42">
        <v>24186</v>
      </c>
      <c r="E5" s="42">
        <v>24123</v>
      </c>
      <c r="F5" s="42">
        <v>22703</v>
      </c>
      <c r="G5" s="42">
        <v>27992</v>
      </c>
      <c r="H5" s="42">
        <v>29104</v>
      </c>
      <c r="I5" s="42">
        <v>30479</v>
      </c>
      <c r="J5" s="42">
        <v>32993</v>
      </c>
      <c r="K5" s="42">
        <v>32351</v>
      </c>
      <c r="L5" s="42">
        <v>26261</v>
      </c>
      <c r="M5" s="42">
        <v>36896</v>
      </c>
      <c r="N5" s="42">
        <v>37905</v>
      </c>
      <c r="O5" s="42">
        <v>37088</v>
      </c>
      <c r="P5" s="42">
        <v>38342</v>
      </c>
      <c r="Q5" s="42">
        <v>40305</v>
      </c>
      <c r="R5" s="42">
        <v>39016</v>
      </c>
      <c r="S5" s="42">
        <v>38946</v>
      </c>
      <c r="T5" s="42">
        <v>37235</v>
      </c>
      <c r="U5" s="42">
        <v>41921</v>
      </c>
      <c r="V5" s="42">
        <v>42910</v>
      </c>
      <c r="W5" s="42">
        <v>39821</v>
      </c>
      <c r="X5" s="42">
        <v>47285</v>
      </c>
      <c r="Y5" s="42">
        <v>55317</v>
      </c>
    </row>
    <row r="6" spans="1:25" x14ac:dyDescent="0.3">
      <c r="A6" s="67" t="s">
        <v>113</v>
      </c>
      <c r="B6" s="42">
        <v>19026</v>
      </c>
      <c r="C6" s="42">
        <v>25023</v>
      </c>
      <c r="D6" s="42">
        <v>19010</v>
      </c>
      <c r="E6" s="42">
        <v>19149</v>
      </c>
      <c r="F6" s="68">
        <v>17847</v>
      </c>
      <c r="G6" s="68">
        <v>22264</v>
      </c>
      <c r="H6" s="68">
        <v>22794</v>
      </c>
      <c r="I6" s="68">
        <v>23817</v>
      </c>
      <c r="J6" s="68">
        <v>26840</v>
      </c>
      <c r="K6" s="68">
        <v>26171</v>
      </c>
      <c r="L6" s="68">
        <v>19397</v>
      </c>
      <c r="M6" s="68">
        <v>26975</v>
      </c>
      <c r="N6" s="68">
        <v>27067</v>
      </c>
      <c r="O6" s="68">
        <v>25494</v>
      </c>
      <c r="P6" s="68">
        <v>26538</v>
      </c>
      <c r="Q6" s="68">
        <v>27610</v>
      </c>
      <c r="R6" s="42">
        <v>26437</v>
      </c>
      <c r="S6" s="42">
        <v>26546</v>
      </c>
      <c r="T6" s="42">
        <v>26294</v>
      </c>
      <c r="U6" s="42">
        <v>31166</v>
      </c>
      <c r="V6" s="42">
        <v>31750</v>
      </c>
      <c r="W6" s="42">
        <v>30522</v>
      </c>
      <c r="X6" s="42">
        <v>37267</v>
      </c>
      <c r="Y6" s="42">
        <v>45056</v>
      </c>
    </row>
    <row r="7" spans="1:25" x14ac:dyDescent="0.3">
      <c r="A7" s="67" t="s">
        <v>114</v>
      </c>
      <c r="B7" s="42">
        <v>5481</v>
      </c>
      <c r="C7" s="42">
        <v>5581</v>
      </c>
      <c r="D7" s="42">
        <v>5176</v>
      </c>
      <c r="E7" s="42">
        <v>4974</v>
      </c>
      <c r="F7" s="68">
        <v>4856</v>
      </c>
      <c r="G7" s="68">
        <v>5728</v>
      </c>
      <c r="H7" s="68">
        <v>6309</v>
      </c>
      <c r="I7" s="68">
        <v>6662</v>
      </c>
      <c r="J7" s="68">
        <v>6153</v>
      </c>
      <c r="K7" s="68">
        <v>6180</v>
      </c>
      <c r="L7" s="68">
        <v>6863</v>
      </c>
      <c r="M7" s="68">
        <v>9921</v>
      </c>
      <c r="N7" s="68">
        <v>10838</v>
      </c>
      <c r="O7" s="68">
        <v>11594</v>
      </c>
      <c r="P7" s="68">
        <v>11804</v>
      </c>
      <c r="Q7" s="42">
        <v>12695</v>
      </c>
      <c r="R7" s="42">
        <v>12580</v>
      </c>
      <c r="S7" s="42">
        <v>12399</v>
      </c>
      <c r="T7" s="42">
        <v>10942</v>
      </c>
      <c r="U7" s="42">
        <v>10755</v>
      </c>
      <c r="V7" s="42">
        <v>11160</v>
      </c>
      <c r="W7" s="42">
        <v>9299</v>
      </c>
      <c r="X7" s="42">
        <v>10018</v>
      </c>
      <c r="Y7" s="42">
        <v>10261</v>
      </c>
    </row>
    <row r="8" spans="1:25" x14ac:dyDescent="0.3">
      <c r="A8" s="69" t="s">
        <v>1</v>
      </c>
      <c r="B8" s="3">
        <f>B9+B17</f>
        <v>2059</v>
      </c>
      <c r="C8" s="3">
        <f t="shared" ref="C8:V8" si="0">C9+C17</f>
        <v>2191</v>
      </c>
      <c r="D8" s="3">
        <f t="shared" si="0"/>
        <v>1907</v>
      </c>
      <c r="E8" s="3">
        <f t="shared" si="0"/>
        <v>1670</v>
      </c>
      <c r="F8" s="3">
        <f t="shared" si="0"/>
        <v>1486</v>
      </c>
      <c r="G8" s="3">
        <f t="shared" si="0"/>
        <v>1681</v>
      </c>
      <c r="H8" s="3">
        <f t="shared" si="0"/>
        <v>1785</v>
      </c>
      <c r="I8" s="3">
        <f t="shared" si="0"/>
        <v>1768</v>
      </c>
      <c r="J8" s="3">
        <f t="shared" si="0"/>
        <v>1883</v>
      </c>
      <c r="K8" s="3">
        <f t="shared" si="0"/>
        <v>1876</v>
      </c>
      <c r="L8" s="3">
        <f t="shared" si="0"/>
        <v>1687</v>
      </c>
      <c r="M8" s="3">
        <f t="shared" si="0"/>
        <v>2008</v>
      </c>
      <c r="N8" s="3">
        <f t="shared" si="0"/>
        <v>2009</v>
      </c>
      <c r="O8" s="3">
        <f t="shared" si="0"/>
        <v>2020</v>
      </c>
      <c r="P8" s="3">
        <f t="shared" si="0"/>
        <v>2565</v>
      </c>
      <c r="Q8" s="3">
        <f t="shared" si="0"/>
        <v>2690</v>
      </c>
      <c r="R8" s="3">
        <f t="shared" si="0"/>
        <v>2798</v>
      </c>
      <c r="S8" s="3">
        <f t="shared" si="0"/>
        <v>2928</v>
      </c>
      <c r="T8" s="3">
        <f t="shared" si="0"/>
        <v>2996</v>
      </c>
      <c r="U8" s="3">
        <f t="shared" si="0"/>
        <v>3005</v>
      </c>
      <c r="V8" s="3">
        <f t="shared" si="0"/>
        <v>3016</v>
      </c>
      <c r="W8" s="3">
        <f t="shared" ref="W8:X8" si="1">W9+W17</f>
        <v>1275</v>
      </c>
      <c r="X8" s="3">
        <f t="shared" si="1"/>
        <v>1030</v>
      </c>
      <c r="Y8" s="3">
        <f t="shared" ref="Y8" si="2">Y9+Y17</f>
        <v>1468</v>
      </c>
    </row>
    <row r="9" spans="1:25" x14ac:dyDescent="0.3">
      <c r="A9" s="70" t="s">
        <v>107</v>
      </c>
      <c r="B9" s="42">
        <v>1745</v>
      </c>
      <c r="C9" s="42">
        <v>1854</v>
      </c>
      <c r="D9" s="42">
        <v>1608</v>
      </c>
      <c r="E9" s="42">
        <v>1451</v>
      </c>
      <c r="F9" s="68">
        <v>1315</v>
      </c>
      <c r="G9" s="68">
        <v>1487</v>
      </c>
      <c r="H9" s="68">
        <v>1605</v>
      </c>
      <c r="I9" s="68">
        <v>1598</v>
      </c>
      <c r="J9" s="68">
        <v>1670</v>
      </c>
      <c r="K9" s="68">
        <v>1625</v>
      </c>
      <c r="L9" s="68">
        <v>1453</v>
      </c>
      <c r="M9" s="68">
        <v>1730</v>
      </c>
      <c r="N9" s="68">
        <v>1706</v>
      </c>
      <c r="O9" s="68">
        <v>1730</v>
      </c>
      <c r="P9" s="68">
        <v>2231</v>
      </c>
      <c r="Q9" s="68">
        <v>2345</v>
      </c>
      <c r="R9" s="42">
        <v>2482</v>
      </c>
      <c r="S9" s="42">
        <v>2608</v>
      </c>
      <c r="T9" s="42">
        <v>2675</v>
      </c>
      <c r="U9" s="42">
        <v>2647</v>
      </c>
      <c r="V9" s="42">
        <v>2666</v>
      </c>
      <c r="W9" s="42">
        <v>1108</v>
      </c>
      <c r="X9" s="42">
        <v>854</v>
      </c>
      <c r="Y9" s="42">
        <v>1272</v>
      </c>
    </row>
    <row r="10" spans="1:25" x14ac:dyDescent="0.3">
      <c r="A10" s="71" t="s">
        <v>201</v>
      </c>
      <c r="B10" s="42">
        <v>554</v>
      </c>
      <c r="C10" s="42">
        <v>614</v>
      </c>
      <c r="D10" s="42">
        <v>479</v>
      </c>
      <c r="E10" s="42">
        <v>394</v>
      </c>
      <c r="F10" s="68">
        <v>327</v>
      </c>
      <c r="G10" s="68">
        <v>413</v>
      </c>
      <c r="H10" s="68">
        <v>461</v>
      </c>
      <c r="I10" s="68">
        <v>430</v>
      </c>
      <c r="J10" s="68">
        <v>437</v>
      </c>
      <c r="K10" s="68">
        <v>409</v>
      </c>
      <c r="L10" s="68">
        <v>335</v>
      </c>
      <c r="M10" s="68">
        <v>469</v>
      </c>
      <c r="N10" s="68">
        <v>447</v>
      </c>
      <c r="O10" s="68">
        <v>452</v>
      </c>
      <c r="P10" s="68">
        <v>651</v>
      </c>
      <c r="Q10" s="68">
        <v>653</v>
      </c>
      <c r="R10" s="42">
        <v>650</v>
      </c>
      <c r="S10" s="42">
        <v>635</v>
      </c>
      <c r="T10" s="42">
        <v>589</v>
      </c>
      <c r="U10" s="42">
        <v>529</v>
      </c>
      <c r="V10" s="42">
        <v>473</v>
      </c>
      <c r="W10" s="42">
        <v>67</v>
      </c>
      <c r="X10" s="42">
        <v>39</v>
      </c>
      <c r="Y10" s="42">
        <v>151</v>
      </c>
    </row>
    <row r="11" spans="1:25" x14ac:dyDescent="0.3">
      <c r="A11" s="72" t="s">
        <v>202</v>
      </c>
      <c r="B11" s="42">
        <v>10</v>
      </c>
      <c r="C11" s="42">
        <v>12</v>
      </c>
      <c r="D11" s="42">
        <v>13</v>
      </c>
      <c r="E11" s="42">
        <v>12</v>
      </c>
      <c r="F11" s="68">
        <v>10</v>
      </c>
      <c r="G11" s="68">
        <v>13</v>
      </c>
      <c r="H11" s="68">
        <v>14</v>
      </c>
      <c r="I11" s="68">
        <v>13</v>
      </c>
      <c r="J11" s="68">
        <v>14</v>
      </c>
      <c r="K11" s="68">
        <v>10</v>
      </c>
      <c r="L11" s="68">
        <v>10</v>
      </c>
      <c r="M11" s="68">
        <v>9</v>
      </c>
      <c r="N11" s="68">
        <v>9</v>
      </c>
      <c r="O11" s="68">
        <v>10</v>
      </c>
      <c r="P11" s="68">
        <v>8</v>
      </c>
      <c r="Q11" s="68">
        <v>10</v>
      </c>
      <c r="R11" s="42">
        <v>11</v>
      </c>
      <c r="S11" s="42">
        <v>11</v>
      </c>
      <c r="T11" s="42">
        <v>11</v>
      </c>
      <c r="U11" s="42">
        <v>18</v>
      </c>
      <c r="V11" s="42">
        <v>21</v>
      </c>
      <c r="W11" s="42">
        <v>7</v>
      </c>
      <c r="X11" s="42">
        <v>7</v>
      </c>
      <c r="Y11" s="42">
        <v>18</v>
      </c>
    </row>
    <row r="12" spans="1:25" x14ac:dyDescent="0.3">
      <c r="A12" s="72" t="s">
        <v>203</v>
      </c>
      <c r="B12" s="42">
        <v>544</v>
      </c>
      <c r="C12" s="42">
        <v>602</v>
      </c>
      <c r="D12" s="42">
        <v>466</v>
      </c>
      <c r="E12" s="42">
        <v>382</v>
      </c>
      <c r="F12" s="68">
        <v>317</v>
      </c>
      <c r="G12" s="68">
        <v>400</v>
      </c>
      <c r="H12" s="68">
        <v>447</v>
      </c>
      <c r="I12" s="68">
        <v>416</v>
      </c>
      <c r="J12" s="68">
        <v>423</v>
      </c>
      <c r="K12" s="68">
        <v>398</v>
      </c>
      <c r="L12" s="68">
        <v>325</v>
      </c>
      <c r="M12" s="68">
        <v>460</v>
      </c>
      <c r="N12" s="68">
        <v>438</v>
      </c>
      <c r="O12" s="68">
        <v>442</v>
      </c>
      <c r="P12" s="68">
        <v>642</v>
      </c>
      <c r="Q12" s="68">
        <v>642</v>
      </c>
      <c r="R12" s="42">
        <v>640</v>
      </c>
      <c r="S12" s="42">
        <v>625</v>
      </c>
      <c r="T12" s="42">
        <v>578</v>
      </c>
      <c r="U12" s="42">
        <v>511</v>
      </c>
      <c r="V12" s="42">
        <v>452</v>
      </c>
      <c r="W12" s="42">
        <v>61</v>
      </c>
      <c r="X12" s="42">
        <v>33</v>
      </c>
      <c r="Y12" s="42">
        <v>133</v>
      </c>
    </row>
    <row r="13" spans="1:25" x14ac:dyDescent="0.3">
      <c r="A13" s="71" t="s">
        <v>204</v>
      </c>
      <c r="B13" s="42">
        <v>1191</v>
      </c>
      <c r="C13" s="42">
        <v>1240</v>
      </c>
      <c r="D13" s="42">
        <v>1129</v>
      </c>
      <c r="E13" s="42">
        <v>1057</v>
      </c>
      <c r="F13" s="68">
        <v>989</v>
      </c>
      <c r="G13" s="68">
        <v>1073</v>
      </c>
      <c r="H13" s="68">
        <v>1145</v>
      </c>
      <c r="I13" s="68">
        <v>1168</v>
      </c>
      <c r="J13" s="68">
        <v>1233</v>
      </c>
      <c r="K13" s="68">
        <v>1216</v>
      </c>
      <c r="L13" s="68">
        <v>1118</v>
      </c>
      <c r="M13" s="68">
        <v>1261</v>
      </c>
      <c r="N13" s="68">
        <v>1258</v>
      </c>
      <c r="O13" s="68">
        <v>1278</v>
      </c>
      <c r="P13" s="68">
        <v>1580</v>
      </c>
      <c r="Q13" s="68">
        <v>1693</v>
      </c>
      <c r="R13" s="42">
        <v>1832</v>
      </c>
      <c r="S13" s="42">
        <v>1972</v>
      </c>
      <c r="T13" s="42">
        <v>2085</v>
      </c>
      <c r="U13" s="42">
        <v>2118</v>
      </c>
      <c r="V13" s="42">
        <v>2192</v>
      </c>
      <c r="W13" s="42">
        <v>1041</v>
      </c>
      <c r="X13" s="42">
        <v>815</v>
      </c>
      <c r="Y13" s="42">
        <v>1120</v>
      </c>
    </row>
    <row r="14" spans="1:25" x14ac:dyDescent="0.3">
      <c r="A14" s="72" t="s">
        <v>205</v>
      </c>
      <c r="B14" s="42">
        <v>4</v>
      </c>
      <c r="C14" s="42">
        <v>4</v>
      </c>
      <c r="D14" s="42">
        <v>4</v>
      </c>
      <c r="E14" s="42">
        <v>4</v>
      </c>
      <c r="F14" s="68">
        <v>4</v>
      </c>
      <c r="G14" s="68">
        <v>4</v>
      </c>
      <c r="H14" s="68">
        <v>4</v>
      </c>
      <c r="I14" s="68">
        <v>4</v>
      </c>
      <c r="J14" s="68">
        <v>5</v>
      </c>
      <c r="K14" s="68">
        <v>5</v>
      </c>
      <c r="L14" s="68">
        <v>5</v>
      </c>
      <c r="M14" s="68">
        <v>5</v>
      </c>
      <c r="N14" s="68">
        <v>5</v>
      </c>
      <c r="O14" s="68">
        <v>5</v>
      </c>
      <c r="P14" s="68">
        <v>6</v>
      </c>
      <c r="Q14" s="68">
        <v>7</v>
      </c>
      <c r="R14" s="42">
        <v>8</v>
      </c>
      <c r="S14" s="42">
        <v>6</v>
      </c>
      <c r="T14" s="42">
        <v>6</v>
      </c>
      <c r="U14" s="42">
        <v>7</v>
      </c>
      <c r="V14" s="42">
        <v>7</v>
      </c>
      <c r="W14" s="42">
        <v>2</v>
      </c>
      <c r="X14" s="42">
        <v>1</v>
      </c>
      <c r="Y14" s="42">
        <v>2</v>
      </c>
    </row>
    <row r="15" spans="1:25" x14ac:dyDescent="0.3">
      <c r="A15" s="72" t="s">
        <v>206</v>
      </c>
      <c r="B15" s="42">
        <v>630</v>
      </c>
      <c r="C15" s="42">
        <v>626</v>
      </c>
      <c r="D15" s="42">
        <v>651</v>
      </c>
      <c r="E15" s="42">
        <v>667</v>
      </c>
      <c r="F15" s="68">
        <v>663</v>
      </c>
      <c r="G15" s="68">
        <v>674</v>
      </c>
      <c r="H15" s="68">
        <v>712</v>
      </c>
      <c r="I15" s="68">
        <v>760</v>
      </c>
      <c r="J15" s="68">
        <v>800</v>
      </c>
      <c r="K15" s="68">
        <v>808</v>
      </c>
      <c r="L15" s="68">
        <v>784</v>
      </c>
      <c r="M15" s="68">
        <v>755</v>
      </c>
      <c r="N15" s="68">
        <v>750</v>
      </c>
      <c r="O15" s="68">
        <v>744</v>
      </c>
      <c r="P15" s="68">
        <v>745</v>
      </c>
      <c r="Q15" s="68">
        <v>761</v>
      </c>
      <c r="R15" s="42">
        <v>793</v>
      </c>
      <c r="S15" s="42">
        <v>853</v>
      </c>
      <c r="T15" s="42">
        <v>945</v>
      </c>
      <c r="U15" s="42">
        <v>1018</v>
      </c>
      <c r="V15" s="42">
        <v>1054</v>
      </c>
      <c r="W15" s="42">
        <v>863</v>
      </c>
      <c r="X15" s="42">
        <v>729</v>
      </c>
      <c r="Y15" s="42">
        <v>844</v>
      </c>
    </row>
    <row r="16" spans="1:25" x14ac:dyDescent="0.3">
      <c r="A16" s="72" t="s">
        <v>207</v>
      </c>
      <c r="B16" s="42">
        <v>557</v>
      </c>
      <c r="C16" s="42">
        <v>609</v>
      </c>
      <c r="D16" s="42">
        <v>474</v>
      </c>
      <c r="E16" s="42">
        <v>386</v>
      </c>
      <c r="F16" s="68">
        <v>321</v>
      </c>
      <c r="G16" s="68">
        <v>395</v>
      </c>
      <c r="H16" s="68">
        <v>428</v>
      </c>
      <c r="I16" s="68">
        <v>403</v>
      </c>
      <c r="J16" s="68">
        <v>428</v>
      </c>
      <c r="K16" s="68">
        <v>403</v>
      </c>
      <c r="L16" s="68">
        <v>329</v>
      </c>
      <c r="M16" s="68">
        <v>501</v>
      </c>
      <c r="N16" s="68">
        <v>503</v>
      </c>
      <c r="O16" s="68">
        <v>529</v>
      </c>
      <c r="P16" s="68">
        <v>829</v>
      </c>
      <c r="Q16" s="68">
        <v>924</v>
      </c>
      <c r="R16" s="42">
        <v>1031</v>
      </c>
      <c r="S16" s="42">
        <v>1113</v>
      </c>
      <c r="T16" s="42">
        <v>1134</v>
      </c>
      <c r="U16" s="42">
        <v>1092</v>
      </c>
      <c r="V16" s="42">
        <v>1131</v>
      </c>
      <c r="W16" s="42">
        <v>177</v>
      </c>
      <c r="X16" s="42">
        <v>85</v>
      </c>
      <c r="Y16" s="42">
        <v>274</v>
      </c>
    </row>
    <row r="17" spans="1:25" x14ac:dyDescent="0.3">
      <c r="A17" s="70" t="s">
        <v>108</v>
      </c>
      <c r="B17" s="42">
        <v>314</v>
      </c>
      <c r="C17" s="42">
        <v>337</v>
      </c>
      <c r="D17" s="42">
        <v>299</v>
      </c>
      <c r="E17" s="42">
        <v>219</v>
      </c>
      <c r="F17" s="68">
        <v>171</v>
      </c>
      <c r="G17" s="68">
        <v>194</v>
      </c>
      <c r="H17" s="68">
        <v>180</v>
      </c>
      <c r="I17" s="68">
        <v>170</v>
      </c>
      <c r="J17" s="68">
        <v>213</v>
      </c>
      <c r="K17" s="68">
        <v>251</v>
      </c>
      <c r="L17" s="68">
        <v>234</v>
      </c>
      <c r="M17" s="68">
        <v>278</v>
      </c>
      <c r="N17" s="68">
        <v>303</v>
      </c>
      <c r="O17" s="68">
        <v>290</v>
      </c>
      <c r="P17" s="68">
        <v>334</v>
      </c>
      <c r="Q17" s="68">
        <v>345</v>
      </c>
      <c r="R17" s="42">
        <v>316</v>
      </c>
      <c r="S17" s="42">
        <v>320</v>
      </c>
      <c r="T17" s="42">
        <v>321</v>
      </c>
      <c r="U17" s="42">
        <v>358</v>
      </c>
      <c r="V17" s="42">
        <v>350</v>
      </c>
      <c r="W17" s="42">
        <v>167</v>
      </c>
      <c r="X17" s="42">
        <v>176</v>
      </c>
      <c r="Y17" s="42">
        <v>196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6.4108790675085014E-2</v>
      </c>
      <c r="D19" s="89">
        <f t="shared" si="3"/>
        <v>-0.1296211775445002</v>
      </c>
      <c r="E19" s="89">
        <f t="shared" si="3"/>
        <v>-0.12427897220765605</v>
      </c>
      <c r="F19" s="89">
        <f t="shared" si="3"/>
        <v>-0.1101796407185629</v>
      </c>
      <c r="G19" s="89">
        <f t="shared" si="3"/>
        <v>0.1312247644683715</v>
      </c>
      <c r="H19" s="89">
        <f t="shared" si="3"/>
        <v>6.1867935752528247E-2</v>
      </c>
      <c r="I19" s="89">
        <f t="shared" si="3"/>
        <v>-9.52380952380949E-3</v>
      </c>
      <c r="J19" s="89">
        <f t="shared" si="3"/>
        <v>6.5045248868778272E-2</v>
      </c>
      <c r="K19" s="89">
        <f t="shared" si="3"/>
        <v>-3.7174721189591198E-3</v>
      </c>
      <c r="L19" s="89">
        <f t="shared" si="3"/>
        <v>-0.10074626865671643</v>
      </c>
      <c r="M19" s="89">
        <f t="shared" si="3"/>
        <v>0.1902786010669828</v>
      </c>
      <c r="N19" s="89">
        <f t="shared" si="3"/>
        <v>4.9800796812760062E-4</v>
      </c>
      <c r="O19" s="89">
        <f t="shared" si="3"/>
        <v>5.4753608760578221E-3</v>
      </c>
      <c r="P19" s="89">
        <f t="shared" si="3"/>
        <v>0.26980198019801982</v>
      </c>
      <c r="Q19" s="89">
        <f t="shared" si="3"/>
        <v>4.8732943469785628E-2</v>
      </c>
      <c r="R19" s="89">
        <f t="shared" si="3"/>
        <v>4.014869888475836E-2</v>
      </c>
      <c r="S19" s="89">
        <f t="shared" si="3"/>
        <v>4.6461758398856245E-2</v>
      </c>
      <c r="T19" s="89">
        <f t="shared" si="3"/>
        <v>2.3224043715847076E-2</v>
      </c>
      <c r="U19" s="89">
        <f t="shared" si="3"/>
        <v>3.0040053404538636E-3</v>
      </c>
      <c r="V19" s="89">
        <f t="shared" si="3"/>
        <v>3.6605657237935851E-3</v>
      </c>
      <c r="W19" s="89">
        <f t="shared" si="3"/>
        <v>-0.57725464190981435</v>
      </c>
      <c r="X19" s="89">
        <f t="shared" si="3"/>
        <v>-0.19215686274509802</v>
      </c>
      <c r="Y19" s="89">
        <f t="shared" si="3"/>
        <v>0.42524271844660189</v>
      </c>
    </row>
    <row r="20" spans="1:25" x14ac:dyDescent="0.3">
      <c r="A20" s="73" t="s">
        <v>4</v>
      </c>
      <c r="B20" s="65" t="s">
        <v>3</v>
      </c>
      <c r="C20" s="89">
        <f t="shared" si="3"/>
        <v>6.2464183381088834E-2</v>
      </c>
      <c r="D20" s="89">
        <f t="shared" si="3"/>
        <v>-0.1326860841423948</v>
      </c>
      <c r="E20" s="89">
        <f t="shared" si="3"/>
        <v>-9.7636815920397968E-2</v>
      </c>
      <c r="F20" s="89">
        <f t="shared" si="3"/>
        <v>-9.3728463128876616E-2</v>
      </c>
      <c r="G20" s="89">
        <f t="shared" si="3"/>
        <v>0.13079847908745257</v>
      </c>
      <c r="H20" s="89">
        <f t="shared" si="3"/>
        <v>7.9354404841963655E-2</v>
      </c>
      <c r="I20" s="89">
        <f t="shared" si="3"/>
        <v>-4.3613707165108817E-3</v>
      </c>
      <c r="J20" s="89">
        <f t="shared" si="3"/>
        <v>4.505632040050056E-2</v>
      </c>
      <c r="K20" s="89">
        <f t="shared" si="3"/>
        <v>-2.6946107784431184E-2</v>
      </c>
      <c r="L20" s="89">
        <f t="shared" si="3"/>
        <v>-0.10584615384615381</v>
      </c>
      <c r="M20" s="89">
        <f t="shared" si="3"/>
        <v>0.19064005505849968</v>
      </c>
      <c r="N20" s="89">
        <f t="shared" si="3"/>
        <v>-1.387283236994219E-2</v>
      </c>
      <c r="O20" s="89">
        <f t="shared" si="3"/>
        <v>1.4067995310668158E-2</v>
      </c>
      <c r="P20" s="89">
        <f t="shared" si="3"/>
        <v>0.28959537572254335</v>
      </c>
      <c r="Q20" s="89">
        <f t="shared" si="3"/>
        <v>5.1098162259076707E-2</v>
      </c>
      <c r="R20" s="89">
        <f t="shared" si="3"/>
        <v>5.8422174840085273E-2</v>
      </c>
      <c r="S20" s="89">
        <f t="shared" si="3"/>
        <v>5.0765511684125686E-2</v>
      </c>
      <c r="T20" s="89">
        <f t="shared" si="3"/>
        <v>2.5690184049079745E-2</v>
      </c>
      <c r="U20" s="89">
        <f t="shared" si="3"/>
        <v>-1.0467289719626183E-2</v>
      </c>
      <c r="V20" s="89">
        <f t="shared" si="3"/>
        <v>7.177937287495384E-3</v>
      </c>
      <c r="W20" s="89">
        <f t="shared" si="3"/>
        <v>-0.5843960990247562</v>
      </c>
      <c r="X20" s="89">
        <f t="shared" si="3"/>
        <v>-0.22924187725631773</v>
      </c>
      <c r="Y20" s="89">
        <f t="shared" si="3"/>
        <v>0.48946135831381743</v>
      </c>
    </row>
    <row r="21" spans="1:25" x14ac:dyDescent="0.3">
      <c r="A21" s="74" t="s">
        <v>208</v>
      </c>
      <c r="B21" s="65" t="s">
        <v>3</v>
      </c>
      <c r="C21" s="89">
        <f>C10/B10-1</f>
        <v>0.10830324909747291</v>
      </c>
      <c r="D21" s="89">
        <f t="shared" si="3"/>
        <v>-0.21986970684039087</v>
      </c>
      <c r="E21" s="89">
        <f t="shared" si="3"/>
        <v>-0.17745302713987476</v>
      </c>
      <c r="F21" s="89">
        <f t="shared" si="3"/>
        <v>-0.17005076142131981</v>
      </c>
      <c r="G21" s="89">
        <f t="shared" si="3"/>
        <v>0.26299694189602452</v>
      </c>
      <c r="H21" s="89">
        <f t="shared" si="3"/>
        <v>0.116222760290557</v>
      </c>
      <c r="I21" s="89">
        <f t="shared" si="3"/>
        <v>-6.724511930585686E-2</v>
      </c>
      <c r="J21" s="89">
        <f t="shared" si="3"/>
        <v>1.6279069767441756E-2</v>
      </c>
      <c r="K21" s="89">
        <f t="shared" si="3"/>
        <v>-6.4073226544622441E-2</v>
      </c>
      <c r="L21" s="89">
        <f t="shared" si="3"/>
        <v>-0.18092909535452317</v>
      </c>
      <c r="M21" s="89">
        <f t="shared" si="3"/>
        <v>0.39999999999999991</v>
      </c>
      <c r="N21" s="89">
        <f t="shared" si="3"/>
        <v>-4.6908315565031944E-2</v>
      </c>
      <c r="O21" s="89">
        <f t="shared" si="3"/>
        <v>1.1185682326621871E-2</v>
      </c>
      <c r="P21" s="89">
        <f t="shared" si="3"/>
        <v>0.44026548672566368</v>
      </c>
      <c r="Q21" s="89">
        <f t="shared" si="3"/>
        <v>3.0721966205837781E-3</v>
      </c>
      <c r="R21" s="89">
        <f t="shared" si="3"/>
        <v>-4.5941807044410643E-3</v>
      </c>
      <c r="S21" s="89">
        <f t="shared" si="3"/>
        <v>-2.3076923076923106E-2</v>
      </c>
      <c r="T21" s="89">
        <f t="shared" si="3"/>
        <v>-7.2440944881889791E-2</v>
      </c>
      <c r="U21" s="89">
        <f t="shared" si="3"/>
        <v>-0.10186757215619691</v>
      </c>
      <c r="V21" s="89">
        <f t="shared" si="3"/>
        <v>-0.10586011342155011</v>
      </c>
      <c r="W21" s="89">
        <f t="shared" si="3"/>
        <v>-0.85835095137420714</v>
      </c>
      <c r="X21" s="89">
        <f t="shared" si="3"/>
        <v>-0.41791044776119401</v>
      </c>
      <c r="Y21" s="89">
        <f t="shared" si="3"/>
        <v>2.8717948717948718</v>
      </c>
    </row>
    <row r="22" spans="1:25" x14ac:dyDescent="0.3">
      <c r="A22" s="74" t="s">
        <v>209</v>
      </c>
      <c r="B22" s="65" t="s">
        <v>3</v>
      </c>
      <c r="C22" s="89">
        <f>C13/B13-1</f>
        <v>4.1141897565071472E-2</v>
      </c>
      <c r="D22" s="89">
        <f t="shared" ref="D22:Y22" si="4">D13/C13-1</f>
        <v>-8.9516129032258029E-2</v>
      </c>
      <c r="E22" s="89">
        <f t="shared" si="4"/>
        <v>-6.3773250664304726E-2</v>
      </c>
      <c r="F22" s="89">
        <f t="shared" si="4"/>
        <v>-6.4333017975402029E-2</v>
      </c>
      <c r="G22" s="89">
        <f t="shared" si="4"/>
        <v>8.4934277047522766E-2</v>
      </c>
      <c r="H22" s="89">
        <f t="shared" si="4"/>
        <v>6.7101584342963649E-2</v>
      </c>
      <c r="I22" s="89">
        <f t="shared" si="4"/>
        <v>2.0087336244541509E-2</v>
      </c>
      <c r="J22" s="89">
        <f t="shared" si="4"/>
        <v>5.5650684931506822E-2</v>
      </c>
      <c r="K22" s="89">
        <f t="shared" si="4"/>
        <v>-1.3787510137875048E-2</v>
      </c>
      <c r="L22" s="89">
        <f t="shared" si="4"/>
        <v>-8.0592105263157854E-2</v>
      </c>
      <c r="M22" s="89">
        <f t="shared" si="4"/>
        <v>0.12790697674418605</v>
      </c>
      <c r="N22" s="89">
        <f t="shared" si="4"/>
        <v>-2.3790642347343294E-3</v>
      </c>
      <c r="O22" s="89">
        <f t="shared" si="4"/>
        <v>1.5898251192368873E-2</v>
      </c>
      <c r="P22" s="89">
        <f t="shared" si="4"/>
        <v>0.23630672926447582</v>
      </c>
      <c r="Q22" s="89">
        <f t="shared" si="4"/>
        <v>7.1518987341772089E-2</v>
      </c>
      <c r="R22" s="89">
        <f t="shared" si="4"/>
        <v>8.2102776137034761E-2</v>
      </c>
      <c r="S22" s="89">
        <f t="shared" si="4"/>
        <v>7.6419213973799138E-2</v>
      </c>
      <c r="T22" s="89">
        <f t="shared" si="4"/>
        <v>5.7302231237322587E-2</v>
      </c>
      <c r="U22" s="89">
        <f t="shared" si="4"/>
        <v>1.5827338129496438E-2</v>
      </c>
      <c r="V22" s="89">
        <f t="shared" si="4"/>
        <v>3.4938621340887543E-2</v>
      </c>
      <c r="W22" s="89">
        <f t="shared" si="4"/>
        <v>-0.52509124087591241</v>
      </c>
      <c r="X22" s="89">
        <f t="shared" si="4"/>
        <v>-0.21709894332372714</v>
      </c>
      <c r="Y22" s="89">
        <f t="shared" si="4"/>
        <v>0.37423312883435589</v>
      </c>
    </row>
    <row r="23" spans="1:25" x14ac:dyDescent="0.3">
      <c r="A23" s="73" t="s">
        <v>109</v>
      </c>
      <c r="B23" s="65" t="s">
        <v>3</v>
      </c>
      <c r="C23" s="89">
        <f>C17/B17-1</f>
        <v>7.3248407643312197E-2</v>
      </c>
      <c r="D23" s="89">
        <f t="shared" ref="D23:Y23" si="5">D17/C17-1</f>
        <v>-0.11275964391691395</v>
      </c>
      <c r="E23" s="89">
        <f t="shared" si="5"/>
        <v>-0.26755852842809369</v>
      </c>
      <c r="F23" s="89">
        <f t="shared" si="5"/>
        <v>-0.21917808219178081</v>
      </c>
      <c r="G23" s="89">
        <f t="shared" si="5"/>
        <v>0.13450292397660824</v>
      </c>
      <c r="H23" s="89">
        <f t="shared" si="5"/>
        <v>-7.2164948453608213E-2</v>
      </c>
      <c r="I23" s="89">
        <f t="shared" si="5"/>
        <v>-5.555555555555558E-2</v>
      </c>
      <c r="J23" s="89">
        <f t="shared" si="5"/>
        <v>0.25294117647058822</v>
      </c>
      <c r="K23" s="89">
        <f t="shared" si="5"/>
        <v>0.17840375586854451</v>
      </c>
      <c r="L23" s="89">
        <f t="shared" si="5"/>
        <v>-6.7729083665338696E-2</v>
      </c>
      <c r="M23" s="89">
        <f t="shared" si="5"/>
        <v>0.18803418803418803</v>
      </c>
      <c r="N23" s="89">
        <f t="shared" si="5"/>
        <v>8.9928057553956942E-2</v>
      </c>
      <c r="O23" s="89">
        <f t="shared" si="5"/>
        <v>-4.2904290429042868E-2</v>
      </c>
      <c r="P23" s="89">
        <f t="shared" si="5"/>
        <v>0.15172413793103456</v>
      </c>
      <c r="Q23" s="89">
        <f t="shared" si="5"/>
        <v>3.2934131736527039E-2</v>
      </c>
      <c r="R23" s="89">
        <f t="shared" si="5"/>
        <v>-8.4057971014492749E-2</v>
      </c>
      <c r="S23" s="89">
        <f t="shared" si="5"/>
        <v>1.2658227848101333E-2</v>
      </c>
      <c r="T23" s="89">
        <f t="shared" si="5"/>
        <v>3.1250000000000444E-3</v>
      </c>
      <c r="U23" s="89">
        <f t="shared" si="5"/>
        <v>0.11526479750778806</v>
      </c>
      <c r="V23" s="89">
        <f t="shared" si="5"/>
        <v>-2.2346368715083775E-2</v>
      </c>
      <c r="W23" s="89">
        <f t="shared" si="5"/>
        <v>-0.52285714285714291</v>
      </c>
      <c r="X23" s="89">
        <f t="shared" si="5"/>
        <v>5.3892215568862367E-2</v>
      </c>
      <c r="Y23" s="89">
        <f t="shared" si="5"/>
        <v>0.11363636363636354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8.4016811523238255E-2</v>
      </c>
      <c r="C25" s="89">
        <f t="shared" si="6"/>
        <v>7.1594288141685461E-2</v>
      </c>
      <c r="D25" s="89">
        <f t="shared" si="6"/>
        <v>7.8847267013975028E-2</v>
      </c>
      <c r="E25" s="89">
        <f t="shared" si="6"/>
        <v>6.9228537080794267E-2</v>
      </c>
      <c r="F25" s="89">
        <f t="shared" si="6"/>
        <v>6.5453904770294669E-2</v>
      </c>
      <c r="G25" s="89">
        <f t="shared" si="6"/>
        <v>6.0052872249214059E-2</v>
      </c>
      <c r="H25" s="89">
        <f t="shared" si="6"/>
        <v>6.1331775700934579E-2</v>
      </c>
      <c r="I25" s="89">
        <f t="shared" si="6"/>
        <v>5.8007152465632074E-2</v>
      </c>
      <c r="J25" s="89">
        <f t="shared" si="6"/>
        <v>5.7072712393538026E-2</v>
      </c>
      <c r="K25" s="89">
        <f t="shared" si="6"/>
        <v>5.7988933881487438E-2</v>
      </c>
      <c r="L25" s="89">
        <f t="shared" si="6"/>
        <v>6.4239747153573737E-2</v>
      </c>
      <c r="M25" s="89">
        <f t="shared" si="6"/>
        <v>5.4423243712055508E-2</v>
      </c>
      <c r="N25" s="89">
        <f t="shared" si="6"/>
        <v>5.3000923361034166E-2</v>
      </c>
      <c r="O25" s="89">
        <f t="shared" si="6"/>
        <v>5.4465056082830025E-2</v>
      </c>
      <c r="P25" s="89">
        <f t="shared" si="6"/>
        <v>6.6897918731417247E-2</v>
      </c>
      <c r="Q25" s="89">
        <f t="shared" si="6"/>
        <v>6.6741099119215982E-2</v>
      </c>
      <c r="R25" s="89">
        <f t="shared" si="6"/>
        <v>7.1714168546237439E-2</v>
      </c>
      <c r="S25" s="89">
        <f t="shared" si="6"/>
        <v>7.5181019873671234E-2</v>
      </c>
      <c r="T25" s="89">
        <f t="shared" si="6"/>
        <v>8.0461930978917684E-2</v>
      </c>
      <c r="U25" s="89">
        <f t="shared" si="6"/>
        <v>7.1682450323227023E-2</v>
      </c>
      <c r="V25" s="89">
        <f t="shared" si="6"/>
        <v>7.0286646469354466E-2</v>
      </c>
      <c r="W25" s="89">
        <f t="shared" ref="W25:X25" si="7">W8/W5</f>
        <v>3.2018281811104693E-2</v>
      </c>
      <c r="X25" s="89">
        <f t="shared" si="7"/>
        <v>2.1782806386803424E-2</v>
      </c>
      <c r="Y25" s="89">
        <f t="shared" ref="Y25" si="8">Y8/Y5</f>
        <v>2.6537953974365928E-2</v>
      </c>
    </row>
    <row r="26" spans="1:25" x14ac:dyDescent="0.3">
      <c r="A26" s="75" t="s">
        <v>211</v>
      </c>
      <c r="B26" s="89">
        <f t="shared" ref="B26:V26" si="9">B8/B7</f>
        <v>0.37566137566137564</v>
      </c>
      <c r="C26" s="89">
        <f t="shared" si="9"/>
        <v>0.3925819745565311</v>
      </c>
      <c r="D26" s="89">
        <f t="shared" si="9"/>
        <v>0.36843122102009274</v>
      </c>
      <c r="E26" s="89">
        <f t="shared" si="9"/>
        <v>0.33574587856855648</v>
      </c>
      <c r="F26" s="89">
        <f t="shared" si="9"/>
        <v>0.30601317957166391</v>
      </c>
      <c r="G26" s="89">
        <f t="shared" si="9"/>
        <v>0.29347067039106145</v>
      </c>
      <c r="H26" s="89">
        <f t="shared" si="9"/>
        <v>0.28292914883499765</v>
      </c>
      <c r="I26" s="89">
        <f t="shared" si="9"/>
        <v>0.2653857700390273</v>
      </c>
      <c r="J26" s="89">
        <f t="shared" si="9"/>
        <v>0.30602957906712175</v>
      </c>
      <c r="K26" s="89">
        <f t="shared" si="9"/>
        <v>0.30355987055016181</v>
      </c>
      <c r="L26" s="89">
        <f t="shared" si="9"/>
        <v>0.24581086988197581</v>
      </c>
      <c r="M26" s="89">
        <f t="shared" si="9"/>
        <v>0.20239895171857675</v>
      </c>
      <c r="N26" s="89">
        <f t="shared" si="9"/>
        <v>0.18536630374607863</v>
      </c>
      <c r="O26" s="89">
        <f t="shared" si="9"/>
        <v>0.17422804899085734</v>
      </c>
      <c r="P26" s="89">
        <f t="shared" si="9"/>
        <v>0.21729922060318535</v>
      </c>
      <c r="Q26" s="89">
        <f t="shared" si="9"/>
        <v>0.21189444663253248</v>
      </c>
      <c r="R26" s="89">
        <f t="shared" si="9"/>
        <v>0.22241653418124005</v>
      </c>
      <c r="S26" s="89">
        <f t="shared" si="9"/>
        <v>0.23614807645777885</v>
      </c>
      <c r="T26" s="89">
        <f t="shared" si="9"/>
        <v>0.27380734783403399</v>
      </c>
      <c r="U26" s="89">
        <f t="shared" si="9"/>
        <v>0.27940492794049282</v>
      </c>
      <c r="V26" s="89">
        <f t="shared" si="9"/>
        <v>0.27025089605734764</v>
      </c>
      <c r="W26" s="89">
        <f t="shared" ref="W26:X26" si="10">W8/W7</f>
        <v>0.13711151736745886</v>
      </c>
      <c r="X26" s="89">
        <f t="shared" si="10"/>
        <v>0.10281493312038331</v>
      </c>
      <c r="Y26" s="89">
        <f t="shared" ref="Y26" si="11">Y8/Y7</f>
        <v>0.14306597797485626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0.30597377367654199</v>
      </c>
      <c r="C28" s="89">
        <f t="shared" ref="C28:V28" si="12">C15/C8</f>
        <v>0.2857142857142857</v>
      </c>
      <c r="D28" s="89">
        <f t="shared" si="12"/>
        <v>0.34137388568432092</v>
      </c>
      <c r="E28" s="89">
        <f t="shared" si="12"/>
        <v>0.39940119760479043</v>
      </c>
      <c r="F28" s="89">
        <f t="shared" si="12"/>
        <v>0.44616419919246297</v>
      </c>
      <c r="G28" s="89">
        <f t="shared" si="12"/>
        <v>0.40095181439619276</v>
      </c>
      <c r="H28" s="89">
        <f t="shared" si="12"/>
        <v>0.39887955182072832</v>
      </c>
      <c r="I28" s="89">
        <f t="shared" si="12"/>
        <v>0.42986425339366519</v>
      </c>
      <c r="J28" s="89">
        <f t="shared" si="12"/>
        <v>0.42485395645246948</v>
      </c>
      <c r="K28" s="89">
        <f t="shared" si="12"/>
        <v>0.43070362473347545</v>
      </c>
      <c r="L28" s="89">
        <f t="shared" si="12"/>
        <v>0.46473029045643155</v>
      </c>
      <c r="M28" s="89">
        <f t="shared" si="12"/>
        <v>0.37599601593625498</v>
      </c>
      <c r="N28" s="89">
        <f t="shared" si="12"/>
        <v>0.37332005973120957</v>
      </c>
      <c r="O28" s="89">
        <f t="shared" si="12"/>
        <v>0.36831683168316831</v>
      </c>
      <c r="P28" s="89">
        <f t="shared" si="12"/>
        <v>0.29044834307992201</v>
      </c>
      <c r="Q28" s="89">
        <f t="shared" si="12"/>
        <v>0.28289962825278808</v>
      </c>
      <c r="R28" s="89">
        <f t="shared" si="12"/>
        <v>0.28341672623302361</v>
      </c>
      <c r="S28" s="89">
        <f t="shared" si="12"/>
        <v>0.29132513661202186</v>
      </c>
      <c r="T28" s="89">
        <f t="shared" si="12"/>
        <v>0.31542056074766356</v>
      </c>
      <c r="U28" s="89">
        <f t="shared" si="12"/>
        <v>0.33876871880199666</v>
      </c>
      <c r="V28" s="89">
        <f t="shared" si="12"/>
        <v>0.34946949602122018</v>
      </c>
      <c r="W28" s="89">
        <f t="shared" ref="W28:X28" si="13">W15/W8</f>
        <v>0.67686274509803923</v>
      </c>
      <c r="X28" s="89">
        <f t="shared" si="13"/>
        <v>0.70776699029126211</v>
      </c>
      <c r="Y28" s="89">
        <f t="shared" ref="Y28" si="14">Y15/Y8</f>
        <v>0.57493188010899188</v>
      </c>
    </row>
    <row r="29" spans="1:25" x14ac:dyDescent="0.3">
      <c r="A29" s="75" t="s">
        <v>213</v>
      </c>
      <c r="B29" s="89">
        <f>B10/B8</f>
        <v>0.26906265177270522</v>
      </c>
      <c r="C29" s="89">
        <f t="shared" ref="C29:V29" si="15">C10/C8</f>
        <v>0.28023733455043359</v>
      </c>
      <c r="D29" s="89">
        <f t="shared" si="15"/>
        <v>0.25117986366019929</v>
      </c>
      <c r="E29" s="89">
        <f t="shared" si="15"/>
        <v>0.23592814371257484</v>
      </c>
      <c r="F29" s="89">
        <f t="shared" si="15"/>
        <v>0.22005383580080753</v>
      </c>
      <c r="G29" s="89">
        <f t="shared" si="15"/>
        <v>0.24568709101725164</v>
      </c>
      <c r="H29" s="89">
        <f t="shared" si="15"/>
        <v>0.25826330532212888</v>
      </c>
      <c r="I29" s="89">
        <f t="shared" si="15"/>
        <v>0.24321266968325791</v>
      </c>
      <c r="J29" s="89">
        <f t="shared" si="15"/>
        <v>0.23207647371216145</v>
      </c>
      <c r="K29" s="89">
        <f t="shared" si="15"/>
        <v>0.21801705756929637</v>
      </c>
      <c r="L29" s="89">
        <f t="shared" si="15"/>
        <v>0.19857735625370479</v>
      </c>
      <c r="M29" s="89">
        <f t="shared" si="15"/>
        <v>0.23356573705179282</v>
      </c>
      <c r="N29" s="89">
        <f t="shared" si="15"/>
        <v>0.2224987555998009</v>
      </c>
      <c r="O29" s="89">
        <f t="shared" si="15"/>
        <v>0.22376237623762377</v>
      </c>
      <c r="P29" s="89">
        <f t="shared" si="15"/>
        <v>0.25380116959064325</v>
      </c>
      <c r="Q29" s="89">
        <f t="shared" si="15"/>
        <v>0.24275092936802975</v>
      </c>
      <c r="R29" s="89">
        <f t="shared" si="15"/>
        <v>0.23230879199428162</v>
      </c>
      <c r="S29" s="89">
        <f t="shared" si="15"/>
        <v>0.21687158469945356</v>
      </c>
      <c r="T29" s="89">
        <f t="shared" si="15"/>
        <v>0.1965954606141522</v>
      </c>
      <c r="U29" s="89">
        <f t="shared" si="15"/>
        <v>0.17603993344425956</v>
      </c>
      <c r="V29" s="89">
        <f t="shared" si="15"/>
        <v>0.15683023872679044</v>
      </c>
      <c r="W29" s="89">
        <f t="shared" ref="W29:X29" si="16">W10/W8</f>
        <v>5.2549019607843139E-2</v>
      </c>
      <c r="X29" s="89">
        <f t="shared" si="16"/>
        <v>3.7864077669902914E-2</v>
      </c>
      <c r="Y29" s="89">
        <f t="shared" ref="Y29" si="17">Y10/Y8</f>
        <v>0.10286103542234333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38372</v>
      </c>
      <c r="C32" s="42">
        <v>44272</v>
      </c>
      <c r="D32" s="42">
        <v>36957</v>
      </c>
      <c r="E32" s="42">
        <v>36110</v>
      </c>
      <c r="F32" s="42">
        <v>35933</v>
      </c>
      <c r="G32" s="42">
        <v>39817</v>
      </c>
      <c r="H32" s="42">
        <v>40690</v>
      </c>
      <c r="I32" s="42">
        <v>44241</v>
      </c>
      <c r="J32" s="42">
        <v>44516</v>
      </c>
      <c r="K32" s="42">
        <v>42657</v>
      </c>
      <c r="L32" s="42">
        <v>33252</v>
      </c>
      <c r="M32" s="42">
        <v>41740</v>
      </c>
      <c r="N32" s="42">
        <v>47623</v>
      </c>
      <c r="O32" s="42">
        <v>44937</v>
      </c>
      <c r="P32" s="42">
        <v>43987</v>
      </c>
      <c r="Q32" s="42">
        <v>47145</v>
      </c>
      <c r="R32" s="42">
        <v>47629</v>
      </c>
      <c r="S32" s="42">
        <v>46068</v>
      </c>
      <c r="T32" s="42">
        <v>49647</v>
      </c>
      <c r="U32" s="42">
        <v>53221</v>
      </c>
      <c r="V32" s="42">
        <v>61676</v>
      </c>
      <c r="W32" s="42">
        <v>66764</v>
      </c>
      <c r="X32" s="42">
        <v>86983</v>
      </c>
      <c r="Y32" s="42">
        <v>105517</v>
      </c>
    </row>
    <row r="33" spans="1:25" x14ac:dyDescent="0.3">
      <c r="A33" s="16" t="s">
        <v>116</v>
      </c>
      <c r="B33" s="42">
        <v>35510</v>
      </c>
      <c r="C33" s="42">
        <v>41091</v>
      </c>
      <c r="D33" s="42">
        <v>33755</v>
      </c>
      <c r="E33" s="42">
        <v>32736</v>
      </c>
      <c r="F33" s="68">
        <v>32292</v>
      </c>
      <c r="G33" s="68">
        <v>35193</v>
      </c>
      <c r="H33" s="68">
        <v>35350</v>
      </c>
      <c r="I33" s="68">
        <v>38703</v>
      </c>
      <c r="J33" s="68">
        <v>38846</v>
      </c>
      <c r="K33" s="68">
        <v>36881</v>
      </c>
      <c r="L33" s="68">
        <v>28743</v>
      </c>
      <c r="M33" s="68">
        <v>36016</v>
      </c>
      <c r="N33" s="68">
        <v>41543</v>
      </c>
      <c r="O33" s="68">
        <v>38964</v>
      </c>
      <c r="P33" s="68">
        <v>38023</v>
      </c>
      <c r="Q33" s="68">
        <v>40958</v>
      </c>
      <c r="R33" s="42">
        <v>41011</v>
      </c>
      <c r="S33" s="42">
        <v>39198</v>
      </c>
      <c r="T33" s="42">
        <v>42442</v>
      </c>
      <c r="U33" s="42">
        <v>45727</v>
      </c>
      <c r="V33" s="42">
        <v>54277</v>
      </c>
      <c r="W33" s="42">
        <v>60442</v>
      </c>
      <c r="X33" s="42">
        <v>77060</v>
      </c>
      <c r="Y33" s="42">
        <v>91739</v>
      </c>
    </row>
    <row r="34" spans="1:25" x14ac:dyDescent="0.3">
      <c r="A34" s="16" t="s">
        <v>117</v>
      </c>
      <c r="B34" s="42">
        <v>2862</v>
      </c>
      <c r="C34" s="42">
        <v>3181</v>
      </c>
      <c r="D34" s="42">
        <v>3202</v>
      </c>
      <c r="E34" s="42">
        <v>3374</v>
      </c>
      <c r="F34" s="68">
        <v>3641</v>
      </c>
      <c r="G34" s="68">
        <v>4624</v>
      </c>
      <c r="H34" s="68">
        <v>5340</v>
      </c>
      <c r="I34" s="68">
        <v>5539</v>
      </c>
      <c r="J34" s="68">
        <v>5670</v>
      </c>
      <c r="K34" s="68">
        <v>5776</v>
      </c>
      <c r="L34" s="68">
        <v>4509</v>
      </c>
      <c r="M34" s="68">
        <v>5724</v>
      </c>
      <c r="N34" s="68">
        <v>6081</v>
      </c>
      <c r="O34" s="68">
        <v>5973</v>
      </c>
      <c r="P34" s="68">
        <v>5964</v>
      </c>
      <c r="Q34" s="42">
        <v>6187</v>
      </c>
      <c r="R34" s="42">
        <v>6618</v>
      </c>
      <c r="S34" s="42">
        <v>6869</v>
      </c>
      <c r="T34" s="42">
        <v>7205</v>
      </c>
      <c r="U34" s="42">
        <v>7494</v>
      </c>
      <c r="V34" s="42">
        <v>7399</v>
      </c>
      <c r="W34" s="42">
        <v>6322</v>
      </c>
      <c r="X34" s="42">
        <v>9923</v>
      </c>
      <c r="Y34" s="42">
        <v>13778</v>
      </c>
    </row>
    <row r="35" spans="1:25" x14ac:dyDescent="0.3">
      <c r="A35" s="76" t="s">
        <v>2</v>
      </c>
      <c r="B35" s="3">
        <f>B36+B44</f>
        <v>958</v>
      </c>
      <c r="C35" s="3">
        <f t="shared" ref="C35:V35" si="18">C36+C44</f>
        <v>1003</v>
      </c>
      <c r="D35" s="3">
        <f t="shared" si="18"/>
        <v>1009</v>
      </c>
      <c r="E35" s="3">
        <f t="shared" si="18"/>
        <v>1111</v>
      </c>
      <c r="F35" s="3">
        <f t="shared" si="18"/>
        <v>934</v>
      </c>
      <c r="G35" s="3">
        <f t="shared" si="18"/>
        <v>1088</v>
      </c>
      <c r="H35" s="3">
        <f t="shared" si="18"/>
        <v>1201</v>
      </c>
      <c r="I35" s="3">
        <f t="shared" si="18"/>
        <v>1325</v>
      </c>
      <c r="J35" s="3">
        <f t="shared" si="18"/>
        <v>1426</v>
      </c>
      <c r="K35" s="3">
        <f t="shared" si="18"/>
        <v>1497</v>
      </c>
      <c r="L35" s="3">
        <f t="shared" si="18"/>
        <v>1341</v>
      </c>
      <c r="M35" s="3">
        <f t="shared" si="18"/>
        <v>1494</v>
      </c>
      <c r="N35" s="3">
        <f t="shared" si="18"/>
        <v>1608</v>
      </c>
      <c r="O35" s="3">
        <f t="shared" si="18"/>
        <v>1718</v>
      </c>
      <c r="P35" s="3">
        <f t="shared" si="18"/>
        <v>1655</v>
      </c>
      <c r="Q35" s="3">
        <f t="shared" si="18"/>
        <v>1798</v>
      </c>
      <c r="R35" s="3">
        <f t="shared" si="18"/>
        <v>1866</v>
      </c>
      <c r="S35" s="3">
        <f t="shared" si="18"/>
        <v>2024</v>
      </c>
      <c r="T35" s="3">
        <f t="shared" si="18"/>
        <v>2144</v>
      </c>
      <c r="U35" s="3">
        <f t="shared" si="18"/>
        <v>2083</v>
      </c>
      <c r="V35" s="3">
        <f t="shared" si="18"/>
        <v>2006</v>
      </c>
      <c r="W35" s="3">
        <f t="shared" ref="W35:X35" si="19">W36+W44</f>
        <v>454</v>
      </c>
      <c r="X35" s="3">
        <f t="shared" si="19"/>
        <v>216</v>
      </c>
      <c r="Y35" s="3">
        <f t="shared" ref="Y35" si="20">Y36+Y44</f>
        <v>1024</v>
      </c>
    </row>
    <row r="36" spans="1:25" x14ac:dyDescent="0.3">
      <c r="A36" s="77" t="s">
        <v>107</v>
      </c>
      <c r="B36" s="42">
        <v>653</v>
      </c>
      <c r="C36" s="42">
        <v>670</v>
      </c>
      <c r="D36" s="42">
        <v>639</v>
      </c>
      <c r="E36" s="42">
        <v>660</v>
      </c>
      <c r="F36" s="68">
        <v>550</v>
      </c>
      <c r="G36" s="68">
        <v>637</v>
      </c>
      <c r="H36" s="68">
        <v>682</v>
      </c>
      <c r="I36" s="68">
        <v>732</v>
      </c>
      <c r="J36" s="68">
        <v>776</v>
      </c>
      <c r="K36" s="68">
        <v>786</v>
      </c>
      <c r="L36" s="68">
        <v>719</v>
      </c>
      <c r="M36" s="68">
        <v>760</v>
      </c>
      <c r="N36" s="68">
        <v>791</v>
      </c>
      <c r="O36" s="68">
        <v>859</v>
      </c>
      <c r="P36" s="68">
        <v>863</v>
      </c>
      <c r="Q36" s="68">
        <v>1010</v>
      </c>
      <c r="R36" s="42">
        <v>1062</v>
      </c>
      <c r="S36" s="42">
        <v>1161</v>
      </c>
      <c r="T36" s="42">
        <v>1140</v>
      </c>
      <c r="U36" s="42">
        <v>1055</v>
      </c>
      <c r="V36" s="42">
        <v>996</v>
      </c>
      <c r="W36" s="42">
        <v>188</v>
      </c>
      <c r="X36" s="42">
        <v>82</v>
      </c>
      <c r="Y36" s="42">
        <v>567</v>
      </c>
    </row>
    <row r="37" spans="1:25" x14ac:dyDescent="0.3">
      <c r="A37" s="78" t="s">
        <v>201</v>
      </c>
      <c r="B37" s="42">
        <v>289</v>
      </c>
      <c r="C37" s="42">
        <v>297</v>
      </c>
      <c r="D37" s="42">
        <v>283</v>
      </c>
      <c r="E37" s="42">
        <v>291</v>
      </c>
      <c r="F37" s="68">
        <v>245</v>
      </c>
      <c r="G37" s="68">
        <v>280</v>
      </c>
      <c r="H37" s="68">
        <v>294</v>
      </c>
      <c r="I37" s="68">
        <v>310</v>
      </c>
      <c r="J37" s="68">
        <v>322</v>
      </c>
      <c r="K37" s="68">
        <v>315</v>
      </c>
      <c r="L37" s="68">
        <v>263</v>
      </c>
      <c r="M37" s="68">
        <v>274</v>
      </c>
      <c r="N37" s="68">
        <v>271</v>
      </c>
      <c r="O37" s="68">
        <v>279</v>
      </c>
      <c r="P37" s="68">
        <v>262</v>
      </c>
      <c r="Q37" s="68">
        <v>300</v>
      </c>
      <c r="R37" s="42">
        <v>303</v>
      </c>
      <c r="S37" s="42">
        <v>312</v>
      </c>
      <c r="T37" s="42">
        <v>310</v>
      </c>
      <c r="U37" s="42">
        <v>269</v>
      </c>
      <c r="V37" s="42">
        <v>250</v>
      </c>
      <c r="W37" s="42">
        <v>54</v>
      </c>
      <c r="X37" s="42">
        <v>28</v>
      </c>
      <c r="Y37" s="42">
        <v>108</v>
      </c>
    </row>
    <row r="38" spans="1:25" x14ac:dyDescent="0.3">
      <c r="A38" s="79" t="s">
        <v>202</v>
      </c>
      <c r="B38" s="42">
        <v>8</v>
      </c>
      <c r="C38" s="42">
        <v>9</v>
      </c>
      <c r="D38" s="42">
        <v>8</v>
      </c>
      <c r="E38" s="42">
        <v>7</v>
      </c>
      <c r="F38" s="68">
        <v>10</v>
      </c>
      <c r="G38" s="68">
        <v>12</v>
      </c>
      <c r="H38" s="68">
        <v>12</v>
      </c>
      <c r="I38" s="68">
        <v>13</v>
      </c>
      <c r="J38" s="68">
        <v>14</v>
      </c>
      <c r="K38" s="68">
        <v>14</v>
      </c>
      <c r="L38" s="68">
        <v>14</v>
      </c>
      <c r="M38" s="68">
        <v>14</v>
      </c>
      <c r="N38" s="68">
        <v>14</v>
      </c>
      <c r="O38" s="68">
        <v>15</v>
      </c>
      <c r="P38" s="68">
        <v>15</v>
      </c>
      <c r="Q38" s="68">
        <v>16</v>
      </c>
      <c r="R38" s="42">
        <v>16</v>
      </c>
      <c r="S38" s="42">
        <v>17</v>
      </c>
      <c r="T38" s="42">
        <v>18</v>
      </c>
      <c r="U38" s="42">
        <v>18</v>
      </c>
      <c r="V38" s="42">
        <v>19</v>
      </c>
      <c r="W38" s="42">
        <v>17</v>
      </c>
      <c r="X38" s="42">
        <v>18</v>
      </c>
      <c r="Y38" s="42">
        <v>19</v>
      </c>
    </row>
    <row r="39" spans="1:25" x14ac:dyDescent="0.3">
      <c r="A39" s="79" t="s">
        <v>203</v>
      </c>
      <c r="B39" s="42">
        <v>280</v>
      </c>
      <c r="C39" s="42">
        <v>288</v>
      </c>
      <c r="D39" s="42">
        <v>275</v>
      </c>
      <c r="E39" s="42">
        <v>284</v>
      </c>
      <c r="F39" s="68">
        <v>235</v>
      </c>
      <c r="G39" s="68">
        <v>268</v>
      </c>
      <c r="H39" s="68">
        <v>282</v>
      </c>
      <c r="I39" s="68">
        <v>297</v>
      </c>
      <c r="J39" s="68">
        <v>308</v>
      </c>
      <c r="K39" s="68">
        <v>301</v>
      </c>
      <c r="L39" s="68">
        <v>250</v>
      </c>
      <c r="M39" s="68">
        <v>260</v>
      </c>
      <c r="N39" s="68">
        <v>257</v>
      </c>
      <c r="O39" s="68">
        <v>264</v>
      </c>
      <c r="P39" s="68">
        <v>247</v>
      </c>
      <c r="Q39" s="68">
        <v>284</v>
      </c>
      <c r="R39" s="42">
        <v>286</v>
      </c>
      <c r="S39" s="42">
        <v>295</v>
      </c>
      <c r="T39" s="42">
        <v>292</v>
      </c>
      <c r="U39" s="42">
        <v>251</v>
      </c>
      <c r="V39" s="42">
        <v>231</v>
      </c>
      <c r="W39" s="42">
        <v>36</v>
      </c>
      <c r="X39" s="42">
        <v>10</v>
      </c>
      <c r="Y39" s="42">
        <v>88</v>
      </c>
    </row>
    <row r="40" spans="1:25" x14ac:dyDescent="0.3">
      <c r="A40" s="78" t="s">
        <v>204</v>
      </c>
      <c r="B40" s="42">
        <v>364</v>
      </c>
      <c r="C40" s="42">
        <v>373</v>
      </c>
      <c r="D40" s="42">
        <v>357</v>
      </c>
      <c r="E40" s="42">
        <v>369</v>
      </c>
      <c r="F40" s="68">
        <v>305</v>
      </c>
      <c r="G40" s="68">
        <v>357</v>
      </c>
      <c r="H40" s="68">
        <v>387</v>
      </c>
      <c r="I40" s="68">
        <v>422</v>
      </c>
      <c r="J40" s="68">
        <v>454</v>
      </c>
      <c r="K40" s="68">
        <v>470</v>
      </c>
      <c r="L40" s="68">
        <v>455</v>
      </c>
      <c r="M40" s="68">
        <v>486</v>
      </c>
      <c r="N40" s="68">
        <v>520</v>
      </c>
      <c r="O40" s="68">
        <v>580</v>
      </c>
      <c r="P40" s="68">
        <v>602</v>
      </c>
      <c r="Q40" s="68">
        <v>711</v>
      </c>
      <c r="R40" s="42">
        <v>759</v>
      </c>
      <c r="S40" s="42">
        <v>849</v>
      </c>
      <c r="T40" s="42">
        <v>831</v>
      </c>
      <c r="U40" s="42">
        <v>786</v>
      </c>
      <c r="V40" s="42">
        <v>746</v>
      </c>
      <c r="W40" s="42">
        <v>134</v>
      </c>
      <c r="X40" s="42">
        <v>53</v>
      </c>
      <c r="Y40" s="42">
        <v>459</v>
      </c>
    </row>
    <row r="41" spans="1:25" x14ac:dyDescent="0.3">
      <c r="A41" s="79" t="s">
        <v>205</v>
      </c>
      <c r="B41" s="42">
        <v>1</v>
      </c>
      <c r="C41" s="42">
        <v>2</v>
      </c>
      <c r="D41" s="42">
        <v>2</v>
      </c>
      <c r="E41" s="42">
        <v>2</v>
      </c>
      <c r="F41" s="68">
        <v>2</v>
      </c>
      <c r="G41" s="68">
        <v>2</v>
      </c>
      <c r="H41" s="68">
        <v>2</v>
      </c>
      <c r="I41" s="68">
        <v>3</v>
      </c>
      <c r="J41" s="68">
        <v>3</v>
      </c>
      <c r="K41" s="68">
        <v>3</v>
      </c>
      <c r="L41" s="68">
        <v>4</v>
      </c>
      <c r="M41" s="68">
        <v>4</v>
      </c>
      <c r="N41" s="68">
        <v>4</v>
      </c>
      <c r="O41" s="68">
        <v>5</v>
      </c>
      <c r="P41" s="68">
        <v>5</v>
      </c>
      <c r="Q41" s="68">
        <v>5</v>
      </c>
      <c r="R41" s="42">
        <v>6</v>
      </c>
      <c r="S41" s="42">
        <v>8</v>
      </c>
      <c r="T41" s="42">
        <v>10</v>
      </c>
      <c r="U41" s="42">
        <v>12</v>
      </c>
      <c r="V41" s="42">
        <v>13</v>
      </c>
      <c r="W41" s="42">
        <v>4</v>
      </c>
      <c r="X41" s="42">
        <v>5</v>
      </c>
      <c r="Y41" s="42">
        <v>9</v>
      </c>
    </row>
    <row r="42" spans="1:25" x14ac:dyDescent="0.3">
      <c r="A42" s="79" t="s">
        <v>206</v>
      </c>
      <c r="B42" s="42">
        <v>2</v>
      </c>
      <c r="C42" s="42">
        <v>2</v>
      </c>
      <c r="D42" s="42">
        <v>2</v>
      </c>
      <c r="E42" s="42">
        <v>2</v>
      </c>
      <c r="F42" s="68">
        <v>2</v>
      </c>
      <c r="G42" s="68">
        <v>3</v>
      </c>
      <c r="H42" s="68">
        <v>4</v>
      </c>
      <c r="I42" s="68">
        <v>6</v>
      </c>
      <c r="J42" s="68">
        <v>8</v>
      </c>
      <c r="K42" s="68">
        <v>10</v>
      </c>
      <c r="L42" s="68">
        <v>13</v>
      </c>
      <c r="M42" s="68">
        <v>17</v>
      </c>
      <c r="N42" s="68">
        <v>17</v>
      </c>
      <c r="O42" s="68">
        <v>18</v>
      </c>
      <c r="P42" s="68">
        <v>19</v>
      </c>
      <c r="Q42" s="68">
        <v>19</v>
      </c>
      <c r="R42" s="42">
        <v>22</v>
      </c>
      <c r="S42" s="42">
        <v>23</v>
      </c>
      <c r="T42" s="42">
        <v>22</v>
      </c>
      <c r="U42" s="42">
        <v>26</v>
      </c>
      <c r="V42" s="42">
        <v>26</v>
      </c>
      <c r="W42" s="42">
        <v>8</v>
      </c>
      <c r="X42" s="42">
        <v>10</v>
      </c>
      <c r="Y42" s="42">
        <v>20</v>
      </c>
    </row>
    <row r="43" spans="1:25" x14ac:dyDescent="0.3">
      <c r="A43" s="79" t="s">
        <v>207</v>
      </c>
      <c r="B43" s="42">
        <v>360</v>
      </c>
      <c r="C43" s="42">
        <v>369</v>
      </c>
      <c r="D43" s="42">
        <v>353</v>
      </c>
      <c r="E43" s="42">
        <v>365</v>
      </c>
      <c r="F43" s="68">
        <v>301</v>
      </c>
      <c r="G43" s="68">
        <v>353</v>
      </c>
      <c r="H43" s="68">
        <v>381</v>
      </c>
      <c r="I43" s="68">
        <v>413</v>
      </c>
      <c r="J43" s="68">
        <v>443</v>
      </c>
      <c r="K43" s="68">
        <v>458</v>
      </c>
      <c r="L43" s="68">
        <v>439</v>
      </c>
      <c r="M43" s="68">
        <v>465</v>
      </c>
      <c r="N43" s="68">
        <v>499</v>
      </c>
      <c r="O43" s="68">
        <v>557</v>
      </c>
      <c r="P43" s="68">
        <v>578</v>
      </c>
      <c r="Q43" s="68">
        <v>686</v>
      </c>
      <c r="R43" s="42">
        <v>731</v>
      </c>
      <c r="S43" s="42">
        <v>818</v>
      </c>
      <c r="T43" s="42">
        <v>799</v>
      </c>
      <c r="U43" s="42">
        <v>749</v>
      </c>
      <c r="V43" s="42">
        <v>708</v>
      </c>
      <c r="W43" s="42">
        <v>121</v>
      </c>
      <c r="X43" s="42">
        <v>38</v>
      </c>
      <c r="Y43" s="42">
        <v>429</v>
      </c>
    </row>
    <row r="44" spans="1:25" x14ac:dyDescent="0.3">
      <c r="A44" s="77" t="s">
        <v>108</v>
      </c>
      <c r="B44" s="42">
        <v>305</v>
      </c>
      <c r="C44" s="42">
        <v>333</v>
      </c>
      <c r="D44" s="42">
        <v>370</v>
      </c>
      <c r="E44" s="42">
        <v>451</v>
      </c>
      <c r="F44" s="68">
        <v>384</v>
      </c>
      <c r="G44" s="68">
        <v>451</v>
      </c>
      <c r="H44" s="68">
        <v>519</v>
      </c>
      <c r="I44" s="68">
        <v>593</v>
      </c>
      <c r="J44" s="68">
        <v>650</v>
      </c>
      <c r="K44" s="68">
        <v>711</v>
      </c>
      <c r="L44" s="68">
        <v>622</v>
      </c>
      <c r="M44" s="68">
        <v>734</v>
      </c>
      <c r="N44" s="68">
        <v>817</v>
      </c>
      <c r="O44" s="68">
        <v>859</v>
      </c>
      <c r="P44" s="68">
        <v>792</v>
      </c>
      <c r="Q44" s="68">
        <v>788</v>
      </c>
      <c r="R44" s="42">
        <v>804</v>
      </c>
      <c r="S44" s="42">
        <v>863</v>
      </c>
      <c r="T44" s="42">
        <v>1004</v>
      </c>
      <c r="U44" s="42">
        <v>1028</v>
      </c>
      <c r="V44" s="42">
        <v>1010</v>
      </c>
      <c r="W44" s="42">
        <v>266</v>
      </c>
      <c r="X44" s="42">
        <v>134</v>
      </c>
      <c r="Y44" s="42">
        <v>457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4.6972860125261029E-2</v>
      </c>
      <c r="D46" s="65">
        <f t="shared" si="21"/>
        <v>5.9820538384844912E-3</v>
      </c>
      <c r="E46" s="65">
        <f t="shared" si="21"/>
        <v>0.10109018830525263</v>
      </c>
      <c r="F46" s="65">
        <f t="shared" si="21"/>
        <v>-0.15931593159315927</v>
      </c>
      <c r="G46" s="65">
        <f t="shared" si="21"/>
        <v>0.16488222698072796</v>
      </c>
      <c r="H46" s="65">
        <f t="shared" si="21"/>
        <v>0.10386029411764697</v>
      </c>
      <c r="I46" s="65">
        <f t="shared" si="21"/>
        <v>0.10324729392173193</v>
      </c>
      <c r="J46" s="65">
        <f t="shared" si="21"/>
        <v>7.6226415094339695E-2</v>
      </c>
      <c r="K46" s="65">
        <f t="shared" si="21"/>
        <v>4.9789621318373056E-2</v>
      </c>
      <c r="L46" s="65">
        <f t="shared" si="21"/>
        <v>-0.10420841683366733</v>
      </c>
      <c r="M46" s="65">
        <f t="shared" si="21"/>
        <v>0.11409395973154357</v>
      </c>
      <c r="N46" s="65">
        <f t="shared" si="21"/>
        <v>7.6305220883534197E-2</v>
      </c>
      <c r="O46" s="65">
        <f t="shared" si="21"/>
        <v>6.840796019900508E-2</v>
      </c>
      <c r="P46" s="65">
        <f t="shared" si="21"/>
        <v>-3.6670547147846344E-2</v>
      </c>
      <c r="Q46" s="65">
        <f t="shared" si="21"/>
        <v>8.6404833836857931E-2</v>
      </c>
      <c r="R46" s="65">
        <f t="shared" si="21"/>
        <v>3.7819799777530694E-2</v>
      </c>
      <c r="S46" s="65">
        <f t="shared" si="21"/>
        <v>8.4673097534833763E-2</v>
      </c>
      <c r="T46" s="65">
        <f t="shared" si="21"/>
        <v>5.9288537549407216E-2</v>
      </c>
      <c r="U46" s="65">
        <f t="shared" si="21"/>
        <v>-2.8451492537313383E-2</v>
      </c>
      <c r="V46" s="65">
        <f t="shared" si="21"/>
        <v>-3.6965914546327361E-2</v>
      </c>
      <c r="W46" s="65">
        <f t="shared" si="21"/>
        <v>-0.77367896311066797</v>
      </c>
      <c r="X46" s="65">
        <f t="shared" si="21"/>
        <v>-0.52422907488986792</v>
      </c>
      <c r="Y46" s="65">
        <f t="shared" si="21"/>
        <v>3.7407407407407405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2.6033690658499253E-2</v>
      </c>
      <c r="D47" s="65">
        <f t="shared" si="21"/>
        <v>-4.6268656716417889E-2</v>
      </c>
      <c r="E47" s="65">
        <f t="shared" si="21"/>
        <v>3.2863849765258246E-2</v>
      </c>
      <c r="F47" s="65">
        <f t="shared" si="21"/>
        <v>-0.16666666666666663</v>
      </c>
      <c r="G47" s="65">
        <f t="shared" si="21"/>
        <v>0.1581818181818182</v>
      </c>
      <c r="H47" s="65">
        <f t="shared" si="21"/>
        <v>7.0643642072213408E-2</v>
      </c>
      <c r="I47" s="65">
        <f t="shared" si="21"/>
        <v>7.3313782991202281E-2</v>
      </c>
      <c r="J47" s="65">
        <f t="shared" si="21"/>
        <v>6.0109289617486406E-2</v>
      </c>
      <c r="K47" s="65">
        <f t="shared" si="21"/>
        <v>1.2886597938144284E-2</v>
      </c>
      <c r="L47" s="65">
        <f t="shared" si="21"/>
        <v>-8.5241730279898231E-2</v>
      </c>
      <c r="M47" s="65">
        <f t="shared" si="21"/>
        <v>5.7023643949930536E-2</v>
      </c>
      <c r="N47" s="65">
        <f t="shared" si="21"/>
        <v>4.0789473684210487E-2</v>
      </c>
      <c r="O47" s="65">
        <f t="shared" si="21"/>
        <v>8.5967130214917864E-2</v>
      </c>
      <c r="P47" s="65">
        <f t="shared" si="21"/>
        <v>4.6565774155995499E-3</v>
      </c>
      <c r="Q47" s="65">
        <f t="shared" si="21"/>
        <v>0.17033603707995359</v>
      </c>
      <c r="R47" s="65">
        <f t="shared" si="21"/>
        <v>5.1485148514851531E-2</v>
      </c>
      <c r="S47" s="65">
        <f t="shared" si="21"/>
        <v>9.3220338983050821E-2</v>
      </c>
      <c r="T47" s="65">
        <f t="shared" si="21"/>
        <v>-1.8087855297157618E-2</v>
      </c>
      <c r="U47" s="65">
        <f t="shared" si="21"/>
        <v>-7.456140350877194E-2</v>
      </c>
      <c r="V47" s="65">
        <f t="shared" si="21"/>
        <v>-5.5924170616113766E-2</v>
      </c>
      <c r="W47" s="65">
        <f t="shared" si="21"/>
        <v>-0.8112449799196787</v>
      </c>
      <c r="X47" s="65">
        <f t="shared" si="21"/>
        <v>-0.56382978723404253</v>
      </c>
      <c r="Y47" s="65">
        <f t="shared" si="21"/>
        <v>5.9146341463414638</v>
      </c>
    </row>
    <row r="48" spans="1:25" x14ac:dyDescent="0.3">
      <c r="A48" s="74" t="s">
        <v>214</v>
      </c>
      <c r="B48" s="65" t="s">
        <v>3</v>
      </c>
      <c r="C48" s="65">
        <f>C37/B37-1</f>
        <v>2.7681660899653959E-2</v>
      </c>
      <c r="D48" s="65">
        <f>D37/C37-1</f>
        <v>-4.7138047138047146E-2</v>
      </c>
      <c r="E48" s="65">
        <f>E37/D37-1</f>
        <v>2.8268551236749095E-2</v>
      </c>
      <c r="F48" s="65">
        <f>F37/E37-1</f>
        <v>-0.15807560137457044</v>
      </c>
      <c r="G48" s="65">
        <f t="shared" si="21"/>
        <v>0.14285714285714279</v>
      </c>
      <c r="H48" s="65">
        <f t="shared" si="21"/>
        <v>5.0000000000000044E-2</v>
      </c>
      <c r="I48" s="65">
        <f t="shared" si="21"/>
        <v>5.4421768707483054E-2</v>
      </c>
      <c r="J48" s="65">
        <f t="shared" si="21"/>
        <v>3.8709677419354938E-2</v>
      </c>
      <c r="K48" s="65">
        <f t="shared" si="21"/>
        <v>-2.1739130434782594E-2</v>
      </c>
      <c r="L48" s="65">
        <f t="shared" si="21"/>
        <v>-0.16507936507936505</v>
      </c>
      <c r="M48" s="65">
        <f t="shared" si="21"/>
        <v>4.1825095057034245E-2</v>
      </c>
      <c r="N48" s="65">
        <f t="shared" si="21"/>
        <v>-1.0948905109489093E-2</v>
      </c>
      <c r="O48" s="65">
        <f t="shared" si="21"/>
        <v>2.9520295202952074E-2</v>
      </c>
      <c r="P48" s="65">
        <f t="shared" si="21"/>
        <v>-6.0931899641577081E-2</v>
      </c>
      <c r="Q48" s="65">
        <f t="shared" si="21"/>
        <v>0.14503816793893121</v>
      </c>
      <c r="R48" s="65">
        <f t="shared" si="21"/>
        <v>1.0000000000000009E-2</v>
      </c>
      <c r="S48" s="65">
        <f t="shared" si="21"/>
        <v>2.9702970297029729E-2</v>
      </c>
      <c r="T48" s="65">
        <f t="shared" si="21"/>
        <v>-6.4102564102563875E-3</v>
      </c>
      <c r="U48" s="65">
        <f t="shared" si="21"/>
        <v>-0.13225806451612898</v>
      </c>
      <c r="V48" s="65">
        <f t="shared" si="21"/>
        <v>-7.0631970260223054E-2</v>
      </c>
      <c r="W48" s="65">
        <f t="shared" si="21"/>
        <v>-0.78400000000000003</v>
      </c>
      <c r="X48" s="65">
        <f t="shared" si="21"/>
        <v>-0.48148148148148151</v>
      </c>
      <c r="Y48" s="65">
        <f t="shared" si="21"/>
        <v>2.8571428571428572</v>
      </c>
    </row>
    <row r="49" spans="1:25" x14ac:dyDescent="0.3">
      <c r="A49" s="74" t="s">
        <v>215</v>
      </c>
      <c r="B49" s="65" t="s">
        <v>3</v>
      </c>
      <c r="C49" s="65">
        <f>C40/B40-1</f>
        <v>2.4725274725274637E-2</v>
      </c>
      <c r="D49" s="65">
        <f>D40/C40-1</f>
        <v>-4.2895442359249358E-2</v>
      </c>
      <c r="E49" s="65">
        <f>E40/D40-1</f>
        <v>3.3613445378151363E-2</v>
      </c>
      <c r="F49" s="65">
        <f>F40/E40-1</f>
        <v>-0.17344173441734423</v>
      </c>
      <c r="G49" s="65">
        <f t="shared" ref="G49:Y49" si="22">G40/F40-1</f>
        <v>0.17049180327868863</v>
      </c>
      <c r="H49" s="65">
        <f t="shared" si="22"/>
        <v>8.4033613445378075E-2</v>
      </c>
      <c r="I49" s="65">
        <f t="shared" si="22"/>
        <v>9.04392764857882E-2</v>
      </c>
      <c r="J49" s="65">
        <f t="shared" si="22"/>
        <v>7.5829383886255819E-2</v>
      </c>
      <c r="K49" s="65">
        <f t="shared" si="22"/>
        <v>3.524229074889873E-2</v>
      </c>
      <c r="L49" s="65">
        <f t="shared" si="22"/>
        <v>-3.1914893617021267E-2</v>
      </c>
      <c r="M49" s="65">
        <f t="shared" si="22"/>
        <v>6.8131868131868112E-2</v>
      </c>
      <c r="N49" s="65">
        <f t="shared" si="22"/>
        <v>6.9958847736625529E-2</v>
      </c>
      <c r="O49" s="65">
        <f t="shared" si="22"/>
        <v>0.11538461538461542</v>
      </c>
      <c r="P49" s="65">
        <f t="shared" si="22"/>
        <v>3.7931034482758585E-2</v>
      </c>
      <c r="Q49" s="65">
        <f t="shared" si="22"/>
        <v>0.18106312292358795</v>
      </c>
      <c r="R49" s="65">
        <f t="shared" si="22"/>
        <v>6.7510548523206815E-2</v>
      </c>
      <c r="S49" s="65">
        <f t="shared" si="22"/>
        <v>0.11857707509881421</v>
      </c>
      <c r="T49" s="65">
        <f t="shared" si="22"/>
        <v>-2.1201413427561877E-2</v>
      </c>
      <c r="U49" s="65">
        <f t="shared" si="22"/>
        <v>-5.4151624548736454E-2</v>
      </c>
      <c r="V49" s="65">
        <f t="shared" si="22"/>
        <v>-5.0890585241730291E-2</v>
      </c>
      <c r="W49" s="65">
        <f t="shared" si="22"/>
        <v>-0.82037533512064342</v>
      </c>
      <c r="X49" s="65">
        <f t="shared" si="22"/>
        <v>-0.60447761194029859</v>
      </c>
      <c r="Y49" s="65">
        <f t="shared" si="22"/>
        <v>7.6603773584905657</v>
      </c>
    </row>
    <row r="50" spans="1:25" x14ac:dyDescent="0.3">
      <c r="A50" s="73" t="s">
        <v>110</v>
      </c>
      <c r="B50" s="65" t="s">
        <v>3</v>
      </c>
      <c r="C50" s="88">
        <f>C44/B44-1</f>
        <v>9.1803278688524559E-2</v>
      </c>
      <c r="D50" s="88">
        <f>D44/C44-1</f>
        <v>0.11111111111111116</v>
      </c>
      <c r="E50" s="88">
        <f>E44/D44-1</f>
        <v>0.2189189189189189</v>
      </c>
      <c r="F50" s="88">
        <f>F44/E44-1</f>
        <v>-0.14855875831485588</v>
      </c>
      <c r="G50" s="88">
        <f t="shared" ref="G50:Y50" si="23">G44/F44-1</f>
        <v>0.17447916666666674</v>
      </c>
      <c r="H50" s="88">
        <f t="shared" si="23"/>
        <v>0.1507760532150777</v>
      </c>
      <c r="I50" s="88">
        <f t="shared" si="23"/>
        <v>0.1425818882466281</v>
      </c>
      <c r="J50" s="88">
        <f t="shared" si="23"/>
        <v>9.612141652613837E-2</v>
      </c>
      <c r="K50" s="88">
        <f t="shared" si="23"/>
        <v>9.3846153846153912E-2</v>
      </c>
      <c r="L50" s="88">
        <f t="shared" si="23"/>
        <v>-0.12517580872011247</v>
      </c>
      <c r="M50" s="88">
        <f t="shared" si="23"/>
        <v>0.180064308681672</v>
      </c>
      <c r="N50" s="88">
        <f t="shared" si="23"/>
        <v>0.11307901907356954</v>
      </c>
      <c r="O50" s="88">
        <f t="shared" si="23"/>
        <v>5.1407588739290189E-2</v>
      </c>
      <c r="P50" s="88">
        <f t="shared" si="23"/>
        <v>-7.7997671711292238E-2</v>
      </c>
      <c r="Q50" s="88">
        <f t="shared" si="23"/>
        <v>-5.050505050505083E-3</v>
      </c>
      <c r="R50" s="88">
        <f t="shared" si="23"/>
        <v>2.0304568527918843E-2</v>
      </c>
      <c r="S50" s="88">
        <f t="shared" si="23"/>
        <v>7.3383084577114399E-2</v>
      </c>
      <c r="T50" s="88">
        <f t="shared" si="23"/>
        <v>0.16338354577056768</v>
      </c>
      <c r="U50" s="88">
        <f t="shared" si="23"/>
        <v>2.3904382470119501E-2</v>
      </c>
      <c r="V50" s="88">
        <f t="shared" si="23"/>
        <v>-1.7509727626459193E-2</v>
      </c>
      <c r="W50" s="88">
        <f t="shared" si="23"/>
        <v>-0.73663366336633662</v>
      </c>
      <c r="X50" s="88">
        <f t="shared" si="23"/>
        <v>-0.49624060150375937</v>
      </c>
      <c r="Y50" s="88">
        <f t="shared" si="23"/>
        <v>2.41044776119403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2.496612112999062E-2</v>
      </c>
      <c r="C52" s="65">
        <f t="shared" si="24"/>
        <v>2.2655402963498373E-2</v>
      </c>
      <c r="D52" s="65">
        <f t="shared" si="24"/>
        <v>2.7301999621181374E-2</v>
      </c>
      <c r="E52" s="65">
        <f t="shared" si="24"/>
        <v>3.0767100526170037E-2</v>
      </c>
      <c r="F52" s="65">
        <f t="shared" si="24"/>
        <v>2.5992819970500652E-2</v>
      </c>
      <c r="G52" s="65">
        <f t="shared" si="24"/>
        <v>2.7325011929577817E-2</v>
      </c>
      <c r="H52" s="65">
        <f t="shared" si="24"/>
        <v>2.9515851560579995E-2</v>
      </c>
      <c r="I52" s="65">
        <f t="shared" si="24"/>
        <v>2.9949594267760674E-2</v>
      </c>
      <c r="J52" s="65">
        <f t="shared" si="24"/>
        <v>3.2033426183844013E-2</v>
      </c>
      <c r="K52" s="65">
        <f t="shared" si="24"/>
        <v>3.5093888459104015E-2</v>
      </c>
      <c r="L52" s="65">
        <f t="shared" si="24"/>
        <v>4.0328401299169973E-2</v>
      </c>
      <c r="M52" s="65">
        <f t="shared" si="24"/>
        <v>3.5793004312410157E-2</v>
      </c>
      <c r="N52" s="65">
        <f t="shared" si="24"/>
        <v>3.3765197488608442E-2</v>
      </c>
      <c r="O52" s="65">
        <f t="shared" si="24"/>
        <v>3.8231301600017802E-2</v>
      </c>
      <c r="P52" s="65">
        <f t="shared" si="24"/>
        <v>3.7624752767863236E-2</v>
      </c>
      <c r="Q52" s="65">
        <f t="shared" si="24"/>
        <v>3.8137660409375329E-2</v>
      </c>
      <c r="R52" s="65">
        <f t="shared" si="24"/>
        <v>3.9177811837326E-2</v>
      </c>
      <c r="S52" s="65">
        <f t="shared" si="24"/>
        <v>4.3935052531041068E-2</v>
      </c>
      <c r="T52" s="65">
        <f t="shared" si="24"/>
        <v>4.3184885290148446E-2</v>
      </c>
      <c r="U52" s="65">
        <f t="shared" si="24"/>
        <v>3.9138685857086492E-2</v>
      </c>
      <c r="V52" s="65">
        <f t="shared" si="24"/>
        <v>3.252480705622933E-2</v>
      </c>
      <c r="W52" s="65">
        <f t="shared" ref="W52:X52" si="25">W35/W32</f>
        <v>6.8000718950332511E-3</v>
      </c>
      <c r="X52" s="65">
        <f t="shared" si="25"/>
        <v>2.4832438522469909E-3</v>
      </c>
      <c r="Y52" s="65">
        <f t="shared" ref="Y52" si="26">Y35/Y32</f>
        <v>9.7045973634580212E-3</v>
      </c>
    </row>
    <row r="53" spans="1:25" x14ac:dyDescent="0.3">
      <c r="A53" s="75" t="s">
        <v>217</v>
      </c>
      <c r="B53" s="88">
        <f t="shared" ref="B53:V53" si="27">B35/B34</f>
        <v>0.33473095737246683</v>
      </c>
      <c r="C53" s="88">
        <f t="shared" si="27"/>
        <v>0.31530965105312797</v>
      </c>
      <c r="D53" s="88">
        <f t="shared" si="27"/>
        <v>0.31511555277951281</v>
      </c>
      <c r="E53" s="88">
        <f t="shared" si="27"/>
        <v>0.32928275044457617</v>
      </c>
      <c r="F53" s="88">
        <f t="shared" si="27"/>
        <v>0.2565229332600934</v>
      </c>
      <c r="G53" s="88">
        <f t="shared" si="27"/>
        <v>0.23529411764705882</v>
      </c>
      <c r="H53" s="88">
        <f t="shared" si="27"/>
        <v>0.22490636704119851</v>
      </c>
      <c r="I53" s="88">
        <f t="shared" si="27"/>
        <v>0.23921285430583139</v>
      </c>
      <c r="J53" s="88">
        <f t="shared" si="27"/>
        <v>0.25149911816578485</v>
      </c>
      <c r="K53" s="88">
        <f t="shared" si="27"/>
        <v>0.25917590027700832</v>
      </c>
      <c r="L53" s="88">
        <f t="shared" si="27"/>
        <v>0.29740518962075846</v>
      </c>
      <c r="M53" s="88">
        <f t="shared" si="27"/>
        <v>0.2610062893081761</v>
      </c>
      <c r="N53" s="88">
        <f t="shared" si="27"/>
        <v>0.26443019240256538</v>
      </c>
      <c r="O53" s="88">
        <f t="shared" si="27"/>
        <v>0.28762765779340366</v>
      </c>
      <c r="P53" s="88">
        <f t="shared" si="27"/>
        <v>0.27749832327297114</v>
      </c>
      <c r="Q53" s="88">
        <f t="shared" si="27"/>
        <v>0.29060934216906414</v>
      </c>
      <c r="R53" s="88">
        <f t="shared" si="27"/>
        <v>0.28195829555757024</v>
      </c>
      <c r="S53" s="88">
        <f t="shared" si="27"/>
        <v>0.29465715533556558</v>
      </c>
      <c r="T53" s="88">
        <f t="shared" si="27"/>
        <v>0.29757113115891742</v>
      </c>
      <c r="U53" s="88">
        <f t="shared" si="27"/>
        <v>0.27795569789164665</v>
      </c>
      <c r="V53" s="88">
        <f t="shared" si="27"/>
        <v>0.27111771861062306</v>
      </c>
      <c r="W53" s="88">
        <f t="shared" ref="W53:X53" si="28">W35/W34</f>
        <v>7.1812717494463774E-2</v>
      </c>
      <c r="X53" s="88">
        <f t="shared" si="28"/>
        <v>2.176761060163257E-2</v>
      </c>
      <c r="Y53" s="88">
        <f t="shared" ref="Y53" si="29">Y35/Y34</f>
        <v>7.4321381913194942E-2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2.0876826722338203E-3</v>
      </c>
      <c r="C55" s="88">
        <f t="shared" ref="C55:V55" si="30">C42/C35</f>
        <v>1.9940179461615153E-3</v>
      </c>
      <c r="D55" s="88">
        <f t="shared" si="30"/>
        <v>1.9821605550049554E-3</v>
      </c>
      <c r="E55" s="88">
        <f t="shared" si="30"/>
        <v>1.8001800180018001E-3</v>
      </c>
      <c r="F55" s="88">
        <f t="shared" si="30"/>
        <v>2.1413276231263384E-3</v>
      </c>
      <c r="G55" s="88">
        <f t="shared" si="30"/>
        <v>2.7573529411764708E-3</v>
      </c>
      <c r="H55" s="88">
        <f t="shared" si="30"/>
        <v>3.3305578684429643E-3</v>
      </c>
      <c r="I55" s="88">
        <f t="shared" si="30"/>
        <v>4.528301886792453E-3</v>
      </c>
      <c r="J55" s="88">
        <f t="shared" si="30"/>
        <v>5.6100981767180924E-3</v>
      </c>
      <c r="K55" s="88">
        <f t="shared" si="30"/>
        <v>6.6800267201068807E-3</v>
      </c>
      <c r="L55" s="88">
        <f t="shared" si="30"/>
        <v>9.6942580164056675E-3</v>
      </c>
      <c r="M55" s="88">
        <f t="shared" si="30"/>
        <v>1.1378848728246318E-2</v>
      </c>
      <c r="N55" s="88">
        <f t="shared" si="30"/>
        <v>1.0572139303482588E-2</v>
      </c>
      <c r="O55" s="88">
        <f t="shared" si="30"/>
        <v>1.0477299185098952E-2</v>
      </c>
      <c r="P55" s="88">
        <f t="shared" si="30"/>
        <v>1.1480362537764351E-2</v>
      </c>
      <c r="Q55" s="88">
        <f t="shared" si="30"/>
        <v>1.0567296996662959E-2</v>
      </c>
      <c r="R55" s="88">
        <f t="shared" si="30"/>
        <v>1.1789924973204717E-2</v>
      </c>
      <c r="S55" s="88">
        <f t="shared" si="30"/>
        <v>1.1363636363636364E-2</v>
      </c>
      <c r="T55" s="88">
        <f t="shared" si="30"/>
        <v>1.0261194029850746E-2</v>
      </c>
      <c r="U55" s="88">
        <f t="shared" si="30"/>
        <v>1.2481997119539127E-2</v>
      </c>
      <c r="V55" s="88">
        <f t="shared" si="30"/>
        <v>1.2961116650049851E-2</v>
      </c>
      <c r="W55" s="88">
        <f t="shared" ref="W55:X55" si="31">W42/W35</f>
        <v>1.7621145374449341E-2</v>
      </c>
      <c r="X55" s="88">
        <f t="shared" si="31"/>
        <v>4.6296296296296294E-2</v>
      </c>
      <c r="Y55" s="88">
        <f t="shared" ref="Y55" si="32">Y42/Y35</f>
        <v>1.953125E-2</v>
      </c>
    </row>
    <row r="56" spans="1:25" x14ac:dyDescent="0.3">
      <c r="A56" s="75" t="s">
        <v>219</v>
      </c>
      <c r="B56" s="65">
        <f>B37/B35</f>
        <v>0.30167014613778703</v>
      </c>
      <c r="C56" s="65">
        <f t="shared" ref="C56:V56" si="33">C37/C35</f>
        <v>0.29611166500498504</v>
      </c>
      <c r="D56" s="65">
        <f t="shared" si="33"/>
        <v>0.28047571853320119</v>
      </c>
      <c r="E56" s="65">
        <f t="shared" si="33"/>
        <v>0.26192619261926192</v>
      </c>
      <c r="F56" s="65">
        <f t="shared" si="33"/>
        <v>0.26231263383297643</v>
      </c>
      <c r="G56" s="65">
        <f t="shared" si="33"/>
        <v>0.25735294117647056</v>
      </c>
      <c r="H56" s="65">
        <f t="shared" si="33"/>
        <v>0.24479600333055787</v>
      </c>
      <c r="I56" s="65">
        <f t="shared" si="33"/>
        <v>0.2339622641509434</v>
      </c>
      <c r="J56" s="65">
        <f t="shared" si="33"/>
        <v>0.22580645161290322</v>
      </c>
      <c r="K56" s="65">
        <f t="shared" si="33"/>
        <v>0.21042084168336672</v>
      </c>
      <c r="L56" s="65">
        <f t="shared" si="33"/>
        <v>0.19612229679343773</v>
      </c>
      <c r="M56" s="65">
        <f t="shared" si="33"/>
        <v>0.18340026773761714</v>
      </c>
      <c r="N56" s="65">
        <f t="shared" si="33"/>
        <v>0.16853233830845771</v>
      </c>
      <c r="O56" s="65">
        <f t="shared" si="33"/>
        <v>0.16239813736903377</v>
      </c>
      <c r="P56" s="65">
        <f t="shared" si="33"/>
        <v>0.15830815709969789</v>
      </c>
      <c r="Q56" s="65">
        <f t="shared" si="33"/>
        <v>0.16685205784204671</v>
      </c>
      <c r="R56" s="65">
        <f t="shared" si="33"/>
        <v>0.16237942122186494</v>
      </c>
      <c r="S56" s="65">
        <f t="shared" si="33"/>
        <v>0.1541501976284585</v>
      </c>
      <c r="T56" s="65">
        <f t="shared" si="33"/>
        <v>0.14458955223880596</v>
      </c>
      <c r="U56" s="65">
        <f t="shared" si="33"/>
        <v>0.12914066250600095</v>
      </c>
      <c r="V56" s="65">
        <f t="shared" si="33"/>
        <v>0.12462612163509472</v>
      </c>
      <c r="W56" s="65">
        <f t="shared" ref="W56:X56" si="34">W37/W35</f>
        <v>0.11894273127753303</v>
      </c>
      <c r="X56" s="65">
        <f t="shared" si="34"/>
        <v>0.12962962962962962</v>
      </c>
      <c r="Y56" s="65">
        <f t="shared" ref="Y56" si="35">Y37/Y35</f>
        <v>0.10546875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1101</v>
      </c>
      <c r="C59" s="42">
        <f t="shared" si="36"/>
        <v>1188</v>
      </c>
      <c r="D59" s="42">
        <f t="shared" si="36"/>
        <v>898</v>
      </c>
      <c r="E59" s="42">
        <f t="shared" si="36"/>
        <v>559</v>
      </c>
      <c r="F59" s="42">
        <f t="shared" si="36"/>
        <v>552</v>
      </c>
      <c r="G59" s="42">
        <f t="shared" si="36"/>
        <v>593</v>
      </c>
      <c r="H59" s="42">
        <f t="shared" si="36"/>
        <v>584</v>
      </c>
      <c r="I59" s="42">
        <f t="shared" si="36"/>
        <v>443</v>
      </c>
      <c r="J59" s="42">
        <f t="shared" si="36"/>
        <v>457</v>
      </c>
      <c r="K59" s="42">
        <f t="shared" si="36"/>
        <v>379</v>
      </c>
      <c r="L59" s="42">
        <f t="shared" si="36"/>
        <v>346</v>
      </c>
      <c r="M59" s="42">
        <f t="shared" si="36"/>
        <v>514</v>
      </c>
      <c r="N59" s="42">
        <f t="shared" si="36"/>
        <v>401</v>
      </c>
      <c r="O59" s="42">
        <f t="shared" si="36"/>
        <v>302</v>
      </c>
      <c r="P59" s="42">
        <f t="shared" si="36"/>
        <v>910</v>
      </c>
      <c r="Q59" s="42">
        <f t="shared" si="36"/>
        <v>892</v>
      </c>
      <c r="R59" s="42">
        <f t="shared" si="36"/>
        <v>932</v>
      </c>
      <c r="S59" s="42">
        <f t="shared" si="36"/>
        <v>904</v>
      </c>
      <c r="T59" s="42">
        <f t="shared" si="36"/>
        <v>852</v>
      </c>
      <c r="U59" s="42">
        <f t="shared" si="36"/>
        <v>922</v>
      </c>
      <c r="V59" s="42">
        <f t="shared" si="36"/>
        <v>1010</v>
      </c>
      <c r="W59" s="42">
        <f t="shared" ref="W59:X59" si="37">W8-W35</f>
        <v>821</v>
      </c>
      <c r="X59" s="42">
        <f t="shared" si="37"/>
        <v>814</v>
      </c>
      <c r="Y59" s="42">
        <f t="shared" ref="Y59" si="38">Y8-Y35</f>
        <v>444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7.901907356948229E-2</v>
      </c>
      <c r="D61" s="87">
        <f t="shared" si="39"/>
        <v>-0.24410774410774411</v>
      </c>
      <c r="E61" s="87">
        <f t="shared" si="39"/>
        <v>-0.37750556792873052</v>
      </c>
      <c r="F61" s="87">
        <f t="shared" si="39"/>
        <v>-1.2522361359570662E-2</v>
      </c>
      <c r="G61" s="87">
        <f t="shared" si="39"/>
        <v>7.4275362318840576E-2</v>
      </c>
      <c r="H61" s="87">
        <f t="shared" si="39"/>
        <v>-1.5177065767284991E-2</v>
      </c>
      <c r="I61" s="87">
        <f t="shared" si="39"/>
        <v>-0.24143835616438356</v>
      </c>
      <c r="J61" s="87">
        <f t="shared" si="39"/>
        <v>3.160270880361174E-2</v>
      </c>
      <c r="K61" s="87">
        <f t="shared" si="39"/>
        <v>-0.17067833698030635</v>
      </c>
      <c r="L61" s="87">
        <f t="shared" si="39"/>
        <v>-8.7071240105540904E-2</v>
      </c>
      <c r="M61" s="87">
        <f t="shared" si="39"/>
        <v>0.48554913294797686</v>
      </c>
      <c r="N61" s="87">
        <f t="shared" si="39"/>
        <v>-0.21984435797665369</v>
      </c>
      <c r="O61" s="87">
        <f t="shared" si="39"/>
        <v>-0.24688279301745636</v>
      </c>
      <c r="P61" s="87">
        <f t="shared" si="39"/>
        <v>2.0132450331125828</v>
      </c>
      <c r="Q61" s="87">
        <f t="shared" si="39"/>
        <v>-1.9780219780219779E-2</v>
      </c>
      <c r="R61" s="87">
        <f t="shared" si="39"/>
        <v>4.4843049327354258E-2</v>
      </c>
      <c r="S61" s="87">
        <f t="shared" si="39"/>
        <v>-3.0042918454935622E-2</v>
      </c>
      <c r="T61" s="87">
        <f t="shared" si="39"/>
        <v>-5.7522123893805309E-2</v>
      </c>
      <c r="U61" s="87">
        <f t="shared" si="39"/>
        <v>8.2159624413145546E-2</v>
      </c>
      <c r="V61" s="87">
        <f t="shared" si="39"/>
        <v>9.5444685466377438E-2</v>
      </c>
      <c r="W61" s="87">
        <f t="shared" si="39"/>
        <v>-0.18712871287128713</v>
      </c>
      <c r="X61" s="87">
        <f t="shared" si="39"/>
        <v>-8.5261875761266752E-3</v>
      </c>
      <c r="Y61" s="87">
        <f t="shared" si="39"/>
        <v>-0.45454545454545453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54" priority="19" stopIfTrue="1" operator="lessThan">
      <formula>0</formula>
    </cfRule>
  </conditionalFormatting>
  <conditionalFormatting sqref="B50:B52 C52:Y52">
    <cfRule type="cellIs" dxfId="53" priority="18" stopIfTrue="1" operator="lessThan">
      <formula>0</formula>
    </cfRule>
  </conditionalFormatting>
  <conditionalFormatting sqref="B19:Y29 Z34:HI35 Z51:HI53">
    <cfRule type="cellIs" dxfId="52" priority="21" stopIfTrue="1" operator="lessThan">
      <formula>0</formula>
    </cfRule>
  </conditionalFormatting>
  <conditionalFormatting sqref="B48:Y56 A57:U57 B59:Y59">
    <cfRule type="cellIs" dxfId="51" priority="4" stopIfTrue="1" operator="lessThan">
      <formula>0</formula>
    </cfRule>
  </conditionalFormatting>
  <conditionalFormatting sqref="B61:Y61">
    <cfRule type="cellIs" dxfId="50" priority="3" stopIfTrue="1" operator="lessThan">
      <formula>0</formula>
    </cfRule>
  </conditionalFormatting>
  <conditionalFormatting sqref="C19:Y23">
    <cfRule type="cellIs" dxfId="49" priority="2" operator="lessThan">
      <formula>0</formula>
    </cfRule>
  </conditionalFormatting>
  <conditionalFormatting sqref="C46:Y50">
    <cfRule type="cellIs" dxfId="48" priority="1" operator="lessThan">
      <formula>0</formula>
    </cfRule>
  </conditionalFormatting>
  <conditionalFormatting sqref="M34:P34">
    <cfRule type="cellIs" dxfId="47" priority="8" stopIfTrue="1" operator="lessThan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43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88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6393</v>
      </c>
      <c r="C5" s="42">
        <v>8084</v>
      </c>
      <c r="D5" s="42">
        <v>7354</v>
      </c>
      <c r="E5" s="42">
        <v>6292</v>
      </c>
      <c r="F5" s="42">
        <v>7021</v>
      </c>
      <c r="G5" s="42">
        <v>7746</v>
      </c>
      <c r="H5" s="42">
        <v>9009</v>
      </c>
      <c r="I5" s="42">
        <v>9385</v>
      </c>
      <c r="J5" s="42">
        <v>10057</v>
      </c>
      <c r="K5" s="42">
        <v>11015</v>
      </c>
      <c r="L5" s="42">
        <v>8734</v>
      </c>
      <c r="M5" s="42">
        <v>10930</v>
      </c>
      <c r="N5" s="42">
        <v>13162</v>
      </c>
      <c r="O5" s="42">
        <v>13454</v>
      </c>
      <c r="P5" s="42">
        <v>14567</v>
      </c>
      <c r="Q5" s="42">
        <v>14719</v>
      </c>
      <c r="R5" s="42">
        <v>13995</v>
      </c>
      <c r="S5" s="42">
        <v>13325</v>
      </c>
      <c r="T5" s="42">
        <v>14005</v>
      </c>
      <c r="U5" s="42">
        <v>15831</v>
      </c>
      <c r="V5" s="42">
        <v>16714</v>
      </c>
      <c r="W5" s="42">
        <v>13595</v>
      </c>
      <c r="X5" s="42">
        <v>15085</v>
      </c>
      <c r="Y5" s="42">
        <v>18667</v>
      </c>
    </row>
    <row r="6" spans="1:25" x14ac:dyDescent="0.3">
      <c r="A6" s="67" t="s">
        <v>113</v>
      </c>
      <c r="B6" s="42">
        <v>4995</v>
      </c>
      <c r="C6" s="42">
        <v>6645</v>
      </c>
      <c r="D6" s="42">
        <v>6035</v>
      </c>
      <c r="E6" s="42">
        <v>4893</v>
      </c>
      <c r="F6" s="68">
        <v>5710</v>
      </c>
      <c r="G6" s="68">
        <v>6350</v>
      </c>
      <c r="H6" s="68">
        <v>7316</v>
      </c>
      <c r="I6" s="68">
        <v>7928</v>
      </c>
      <c r="J6" s="68">
        <v>8379</v>
      </c>
      <c r="K6" s="68">
        <v>9151</v>
      </c>
      <c r="L6" s="68">
        <v>6952</v>
      </c>
      <c r="M6" s="68">
        <v>8996</v>
      </c>
      <c r="N6" s="68">
        <v>10981</v>
      </c>
      <c r="O6" s="68">
        <v>10944</v>
      </c>
      <c r="P6" s="68">
        <v>11857</v>
      </c>
      <c r="Q6" s="68">
        <v>11869</v>
      </c>
      <c r="R6" s="42">
        <v>11251</v>
      </c>
      <c r="S6" s="42">
        <v>10517</v>
      </c>
      <c r="T6" s="42">
        <v>11059</v>
      </c>
      <c r="U6" s="42">
        <v>12567</v>
      </c>
      <c r="V6" s="42">
        <v>13313</v>
      </c>
      <c r="W6" s="42">
        <v>11269</v>
      </c>
      <c r="X6" s="42">
        <v>12648</v>
      </c>
      <c r="Y6" s="42">
        <v>15860</v>
      </c>
    </row>
    <row r="7" spans="1:25" x14ac:dyDescent="0.3">
      <c r="A7" s="67" t="s">
        <v>114</v>
      </c>
      <c r="B7" s="42">
        <v>1398</v>
      </c>
      <c r="C7" s="42">
        <v>1439</v>
      </c>
      <c r="D7" s="42">
        <v>1319</v>
      </c>
      <c r="E7" s="42">
        <v>1399</v>
      </c>
      <c r="F7" s="68">
        <v>1311</v>
      </c>
      <c r="G7" s="68">
        <v>1396</v>
      </c>
      <c r="H7" s="68">
        <v>1692</v>
      </c>
      <c r="I7" s="68">
        <v>1457</v>
      </c>
      <c r="J7" s="68">
        <v>1678</v>
      </c>
      <c r="K7" s="68">
        <v>1864</v>
      </c>
      <c r="L7" s="68">
        <v>1782</v>
      </c>
      <c r="M7" s="68">
        <v>1935</v>
      </c>
      <c r="N7" s="68">
        <v>2181</v>
      </c>
      <c r="O7" s="68">
        <v>2510</v>
      </c>
      <c r="P7" s="68">
        <v>2710</v>
      </c>
      <c r="Q7" s="42">
        <v>2850</v>
      </c>
      <c r="R7" s="42">
        <v>2744</v>
      </c>
      <c r="S7" s="42">
        <v>2807</v>
      </c>
      <c r="T7" s="42">
        <v>2946</v>
      </c>
      <c r="U7" s="42">
        <v>3264</v>
      </c>
      <c r="V7" s="42">
        <v>3402</v>
      </c>
      <c r="W7" s="42">
        <v>2326</v>
      </c>
      <c r="X7" s="42">
        <v>2436</v>
      </c>
      <c r="Y7" s="42">
        <v>2807</v>
      </c>
    </row>
    <row r="8" spans="1:25" x14ac:dyDescent="0.3">
      <c r="A8" s="69" t="s">
        <v>1</v>
      </c>
      <c r="B8" s="3">
        <f>B9+B17</f>
        <v>689</v>
      </c>
      <c r="C8" s="3">
        <f t="shared" ref="C8:V8" si="0">C9+C17</f>
        <v>767</v>
      </c>
      <c r="D8" s="3">
        <f t="shared" si="0"/>
        <v>693</v>
      </c>
      <c r="E8" s="3">
        <f t="shared" si="0"/>
        <v>646</v>
      </c>
      <c r="F8" s="3">
        <f t="shared" si="0"/>
        <v>572</v>
      </c>
      <c r="G8" s="3">
        <f t="shared" si="0"/>
        <v>634</v>
      </c>
      <c r="H8" s="3">
        <f t="shared" si="0"/>
        <v>644</v>
      </c>
      <c r="I8" s="3">
        <f t="shared" si="0"/>
        <v>558</v>
      </c>
      <c r="J8" s="3">
        <f t="shared" si="0"/>
        <v>631</v>
      </c>
      <c r="K8" s="3">
        <f t="shared" si="0"/>
        <v>665</v>
      </c>
      <c r="L8" s="3">
        <f t="shared" si="0"/>
        <v>611</v>
      </c>
      <c r="M8" s="3">
        <f t="shared" si="0"/>
        <v>662</v>
      </c>
      <c r="N8" s="3">
        <f t="shared" si="0"/>
        <v>685</v>
      </c>
      <c r="O8" s="3">
        <f t="shared" si="0"/>
        <v>745</v>
      </c>
      <c r="P8" s="3">
        <f t="shared" si="0"/>
        <v>798</v>
      </c>
      <c r="Q8" s="3">
        <f t="shared" si="0"/>
        <v>809</v>
      </c>
      <c r="R8" s="3">
        <f t="shared" si="0"/>
        <v>812</v>
      </c>
      <c r="S8" s="3">
        <f t="shared" si="0"/>
        <v>843</v>
      </c>
      <c r="T8" s="3">
        <f t="shared" si="0"/>
        <v>886</v>
      </c>
      <c r="U8" s="3">
        <f t="shared" si="0"/>
        <v>933</v>
      </c>
      <c r="V8" s="3">
        <f t="shared" si="0"/>
        <v>924</v>
      </c>
      <c r="W8" s="3">
        <f t="shared" ref="W8:X8" si="1">W9+W17</f>
        <v>379</v>
      </c>
      <c r="X8" s="3">
        <f t="shared" si="1"/>
        <v>364</v>
      </c>
      <c r="Y8" s="3">
        <f t="shared" ref="Y8" si="2">Y9+Y17</f>
        <v>630</v>
      </c>
    </row>
    <row r="9" spans="1:25" x14ac:dyDescent="0.3">
      <c r="A9" s="70" t="s">
        <v>107</v>
      </c>
      <c r="B9" s="42">
        <v>554</v>
      </c>
      <c r="C9" s="42">
        <v>631</v>
      </c>
      <c r="D9" s="42">
        <v>581</v>
      </c>
      <c r="E9" s="42">
        <v>551</v>
      </c>
      <c r="F9" s="68">
        <v>482</v>
      </c>
      <c r="G9" s="68">
        <v>524</v>
      </c>
      <c r="H9" s="68">
        <v>540</v>
      </c>
      <c r="I9" s="68">
        <v>458</v>
      </c>
      <c r="J9" s="68">
        <v>502</v>
      </c>
      <c r="K9" s="68">
        <v>524</v>
      </c>
      <c r="L9" s="68">
        <v>496</v>
      </c>
      <c r="M9" s="68">
        <v>532</v>
      </c>
      <c r="N9" s="68">
        <v>532</v>
      </c>
      <c r="O9" s="68">
        <v>576</v>
      </c>
      <c r="P9" s="68">
        <v>625</v>
      </c>
      <c r="Q9" s="68">
        <v>662</v>
      </c>
      <c r="R9" s="42">
        <v>685</v>
      </c>
      <c r="S9" s="42">
        <v>718</v>
      </c>
      <c r="T9" s="42">
        <v>738</v>
      </c>
      <c r="U9" s="42">
        <v>766</v>
      </c>
      <c r="V9" s="42">
        <v>768</v>
      </c>
      <c r="W9" s="42">
        <v>293</v>
      </c>
      <c r="X9" s="42">
        <v>294</v>
      </c>
      <c r="Y9" s="42">
        <v>497</v>
      </c>
    </row>
    <row r="10" spans="1:25" x14ac:dyDescent="0.3">
      <c r="A10" s="71" t="s">
        <v>201</v>
      </c>
      <c r="B10" s="42">
        <v>220</v>
      </c>
      <c r="C10" s="42">
        <v>259</v>
      </c>
      <c r="D10" s="42">
        <v>228</v>
      </c>
      <c r="E10" s="42">
        <v>215</v>
      </c>
      <c r="F10" s="68">
        <v>189</v>
      </c>
      <c r="G10" s="68">
        <v>209</v>
      </c>
      <c r="H10" s="68">
        <v>213</v>
      </c>
      <c r="I10" s="68">
        <v>130</v>
      </c>
      <c r="J10" s="68">
        <v>145</v>
      </c>
      <c r="K10" s="68">
        <v>150</v>
      </c>
      <c r="L10" s="68">
        <v>127</v>
      </c>
      <c r="M10" s="68">
        <v>141</v>
      </c>
      <c r="N10" s="68">
        <v>134</v>
      </c>
      <c r="O10" s="68">
        <v>142</v>
      </c>
      <c r="P10" s="68">
        <v>156</v>
      </c>
      <c r="Q10" s="68">
        <v>163</v>
      </c>
      <c r="R10" s="42">
        <v>160</v>
      </c>
      <c r="S10" s="42">
        <v>158</v>
      </c>
      <c r="T10" s="42">
        <v>156</v>
      </c>
      <c r="U10" s="42">
        <v>155</v>
      </c>
      <c r="V10" s="42">
        <v>150</v>
      </c>
      <c r="W10" s="42">
        <v>17</v>
      </c>
      <c r="X10" s="42">
        <v>25</v>
      </c>
      <c r="Y10" s="42">
        <v>63</v>
      </c>
    </row>
    <row r="11" spans="1:25" x14ac:dyDescent="0.3">
      <c r="A11" s="72" t="s">
        <v>202</v>
      </c>
      <c r="B11" s="42">
        <v>100</v>
      </c>
      <c r="C11" s="42">
        <v>100</v>
      </c>
      <c r="D11" s="42">
        <v>101</v>
      </c>
      <c r="E11" s="42">
        <v>101</v>
      </c>
      <c r="F11" s="68">
        <v>98</v>
      </c>
      <c r="G11" s="68">
        <v>101</v>
      </c>
      <c r="H11" s="68">
        <v>104</v>
      </c>
      <c r="I11" s="68">
        <v>16</v>
      </c>
      <c r="J11" s="68">
        <v>14</v>
      </c>
      <c r="K11" s="68">
        <v>17</v>
      </c>
      <c r="L11" s="68">
        <v>5</v>
      </c>
      <c r="M11" s="68">
        <v>3</v>
      </c>
      <c r="N11" s="68">
        <v>3</v>
      </c>
      <c r="O11" s="68">
        <v>3</v>
      </c>
      <c r="P11" s="68">
        <v>4</v>
      </c>
      <c r="Q11" s="68">
        <v>3</v>
      </c>
      <c r="R11" s="42">
        <v>3</v>
      </c>
      <c r="S11" s="42">
        <v>3</v>
      </c>
      <c r="T11" s="42">
        <v>3</v>
      </c>
      <c r="U11" s="42">
        <v>3</v>
      </c>
      <c r="V11" s="42">
        <v>4</v>
      </c>
      <c r="W11" s="42">
        <v>1</v>
      </c>
      <c r="X11" s="42">
        <v>2</v>
      </c>
      <c r="Y11" s="42">
        <v>5</v>
      </c>
    </row>
    <row r="12" spans="1:25" x14ac:dyDescent="0.3">
      <c r="A12" s="72" t="s">
        <v>203</v>
      </c>
      <c r="B12" s="42">
        <v>120</v>
      </c>
      <c r="C12" s="42">
        <v>159</v>
      </c>
      <c r="D12" s="42">
        <v>127</v>
      </c>
      <c r="E12" s="42">
        <v>114</v>
      </c>
      <c r="F12" s="68">
        <v>91</v>
      </c>
      <c r="G12" s="68">
        <v>108</v>
      </c>
      <c r="H12" s="68">
        <v>109</v>
      </c>
      <c r="I12" s="68">
        <v>115</v>
      </c>
      <c r="J12" s="68">
        <v>131</v>
      </c>
      <c r="K12" s="68">
        <v>132</v>
      </c>
      <c r="L12" s="68">
        <v>122</v>
      </c>
      <c r="M12" s="68">
        <v>138</v>
      </c>
      <c r="N12" s="68">
        <v>131</v>
      </c>
      <c r="O12" s="68">
        <v>140</v>
      </c>
      <c r="P12" s="68">
        <v>152</v>
      </c>
      <c r="Q12" s="68">
        <v>160</v>
      </c>
      <c r="R12" s="42">
        <v>156</v>
      </c>
      <c r="S12" s="42">
        <v>155</v>
      </c>
      <c r="T12" s="42">
        <v>153</v>
      </c>
      <c r="U12" s="42">
        <v>152</v>
      </c>
      <c r="V12" s="42">
        <v>146</v>
      </c>
      <c r="W12" s="42">
        <v>15</v>
      </c>
      <c r="X12" s="42">
        <v>23</v>
      </c>
      <c r="Y12" s="42">
        <v>58</v>
      </c>
    </row>
    <row r="13" spans="1:25" x14ac:dyDescent="0.3">
      <c r="A13" s="71" t="s">
        <v>204</v>
      </c>
      <c r="B13" s="42">
        <v>334</v>
      </c>
      <c r="C13" s="42">
        <v>371</v>
      </c>
      <c r="D13" s="42">
        <v>353</v>
      </c>
      <c r="E13" s="42">
        <v>336</v>
      </c>
      <c r="F13" s="68">
        <v>293</v>
      </c>
      <c r="G13" s="68">
        <v>316</v>
      </c>
      <c r="H13" s="68">
        <v>327</v>
      </c>
      <c r="I13" s="68">
        <v>328</v>
      </c>
      <c r="J13" s="68">
        <v>357</v>
      </c>
      <c r="K13" s="68">
        <v>374</v>
      </c>
      <c r="L13" s="68">
        <v>369</v>
      </c>
      <c r="M13" s="68">
        <v>391</v>
      </c>
      <c r="N13" s="68">
        <v>399</v>
      </c>
      <c r="O13" s="68">
        <v>433</v>
      </c>
      <c r="P13" s="68">
        <v>469</v>
      </c>
      <c r="Q13" s="68">
        <v>499</v>
      </c>
      <c r="R13" s="42">
        <v>525</v>
      </c>
      <c r="S13" s="42">
        <v>560</v>
      </c>
      <c r="T13" s="42">
        <v>582</v>
      </c>
      <c r="U13" s="42">
        <v>611</v>
      </c>
      <c r="V13" s="42">
        <v>618</v>
      </c>
      <c r="W13" s="42">
        <v>277</v>
      </c>
      <c r="X13" s="42">
        <v>268</v>
      </c>
      <c r="Y13" s="42">
        <v>434</v>
      </c>
    </row>
    <row r="14" spans="1:25" x14ac:dyDescent="0.3">
      <c r="A14" s="72" t="s">
        <v>205</v>
      </c>
      <c r="B14" s="42">
        <v>2</v>
      </c>
      <c r="C14" s="42">
        <v>2</v>
      </c>
      <c r="D14" s="42">
        <v>2</v>
      </c>
      <c r="E14" s="42">
        <v>2</v>
      </c>
      <c r="F14" s="68">
        <v>2</v>
      </c>
      <c r="G14" s="68">
        <v>2</v>
      </c>
      <c r="H14" s="68">
        <v>2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2</v>
      </c>
      <c r="R14" s="42">
        <v>3</v>
      </c>
      <c r="S14" s="42">
        <v>3</v>
      </c>
      <c r="T14" s="42">
        <v>3</v>
      </c>
      <c r="U14" s="42">
        <v>3</v>
      </c>
      <c r="V14" s="42">
        <v>3</v>
      </c>
      <c r="W14" s="42">
        <v>1</v>
      </c>
      <c r="X14" s="42" t="s">
        <v>18</v>
      </c>
      <c r="Y14" s="42">
        <v>1</v>
      </c>
    </row>
    <row r="15" spans="1:25" x14ac:dyDescent="0.3">
      <c r="A15" s="72" t="s">
        <v>206</v>
      </c>
      <c r="B15" s="42">
        <v>213</v>
      </c>
      <c r="C15" s="42">
        <v>208</v>
      </c>
      <c r="D15" s="42">
        <v>223</v>
      </c>
      <c r="E15" s="42">
        <v>219</v>
      </c>
      <c r="F15" s="68">
        <v>201</v>
      </c>
      <c r="G15" s="68">
        <v>197</v>
      </c>
      <c r="H15" s="68">
        <v>205</v>
      </c>
      <c r="I15" s="68">
        <v>204</v>
      </c>
      <c r="J15" s="68">
        <v>212</v>
      </c>
      <c r="K15" s="68">
        <v>221</v>
      </c>
      <c r="L15" s="68">
        <v>229</v>
      </c>
      <c r="M15" s="68">
        <v>230</v>
      </c>
      <c r="N15" s="68">
        <v>231</v>
      </c>
      <c r="O15" s="68">
        <v>233</v>
      </c>
      <c r="P15" s="68">
        <v>242</v>
      </c>
      <c r="Q15" s="68">
        <v>261</v>
      </c>
      <c r="R15" s="42">
        <v>275</v>
      </c>
      <c r="S15" s="42">
        <v>292</v>
      </c>
      <c r="T15" s="42">
        <v>325</v>
      </c>
      <c r="U15" s="42">
        <v>334</v>
      </c>
      <c r="V15" s="42">
        <v>320</v>
      </c>
      <c r="W15" s="42">
        <v>248</v>
      </c>
      <c r="X15" s="42">
        <v>196</v>
      </c>
      <c r="Y15" s="42">
        <v>222</v>
      </c>
    </row>
    <row r="16" spans="1:25" x14ac:dyDescent="0.3">
      <c r="A16" s="72" t="s">
        <v>207</v>
      </c>
      <c r="B16" s="42">
        <v>120</v>
      </c>
      <c r="C16" s="42">
        <v>161</v>
      </c>
      <c r="D16" s="42">
        <v>128</v>
      </c>
      <c r="E16" s="42">
        <v>115</v>
      </c>
      <c r="F16" s="68">
        <v>91</v>
      </c>
      <c r="G16" s="68">
        <v>117</v>
      </c>
      <c r="H16" s="68">
        <v>120</v>
      </c>
      <c r="I16" s="68">
        <v>123</v>
      </c>
      <c r="J16" s="68">
        <v>143</v>
      </c>
      <c r="K16" s="68">
        <v>151</v>
      </c>
      <c r="L16" s="68">
        <v>138</v>
      </c>
      <c r="M16" s="68">
        <v>159</v>
      </c>
      <c r="N16" s="68">
        <v>166</v>
      </c>
      <c r="O16" s="68">
        <v>199</v>
      </c>
      <c r="P16" s="68">
        <v>226</v>
      </c>
      <c r="Q16" s="68">
        <v>236</v>
      </c>
      <c r="R16" s="42">
        <v>248</v>
      </c>
      <c r="S16" s="42">
        <v>266</v>
      </c>
      <c r="T16" s="42">
        <v>254</v>
      </c>
      <c r="U16" s="42">
        <v>274</v>
      </c>
      <c r="V16" s="42">
        <v>294</v>
      </c>
      <c r="W16" s="42">
        <v>28</v>
      </c>
      <c r="X16" s="42">
        <v>71</v>
      </c>
      <c r="Y16" s="42">
        <v>211</v>
      </c>
    </row>
    <row r="17" spans="1:25" x14ac:dyDescent="0.3">
      <c r="A17" s="70" t="s">
        <v>108</v>
      </c>
      <c r="B17" s="42">
        <v>135</v>
      </c>
      <c r="C17" s="42">
        <v>136</v>
      </c>
      <c r="D17" s="42">
        <v>112</v>
      </c>
      <c r="E17" s="42">
        <v>95</v>
      </c>
      <c r="F17" s="68">
        <v>90</v>
      </c>
      <c r="G17" s="68">
        <v>110</v>
      </c>
      <c r="H17" s="68">
        <v>104</v>
      </c>
      <c r="I17" s="68">
        <v>100</v>
      </c>
      <c r="J17" s="68">
        <v>129</v>
      </c>
      <c r="K17" s="68">
        <v>141</v>
      </c>
      <c r="L17" s="68">
        <v>115</v>
      </c>
      <c r="M17" s="68">
        <v>130</v>
      </c>
      <c r="N17" s="68">
        <v>153</v>
      </c>
      <c r="O17" s="68">
        <v>169</v>
      </c>
      <c r="P17" s="68">
        <v>173</v>
      </c>
      <c r="Q17" s="68">
        <v>147</v>
      </c>
      <c r="R17" s="42">
        <v>127</v>
      </c>
      <c r="S17" s="42">
        <v>125</v>
      </c>
      <c r="T17" s="42">
        <v>148</v>
      </c>
      <c r="U17" s="42">
        <v>167</v>
      </c>
      <c r="V17" s="42">
        <v>156</v>
      </c>
      <c r="W17" s="42">
        <v>86</v>
      </c>
      <c r="X17" s="42">
        <v>70</v>
      </c>
      <c r="Y17" s="42">
        <v>133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0.1132075471698113</v>
      </c>
      <c r="D19" s="89">
        <f t="shared" si="3"/>
        <v>-9.6479791395045589E-2</v>
      </c>
      <c r="E19" s="89">
        <f t="shared" si="3"/>
        <v>-6.7821067821067782E-2</v>
      </c>
      <c r="F19" s="89">
        <f t="shared" si="3"/>
        <v>-0.11455108359133126</v>
      </c>
      <c r="G19" s="89">
        <f t="shared" si="3"/>
        <v>0.10839160839160833</v>
      </c>
      <c r="H19" s="89">
        <f t="shared" si="3"/>
        <v>1.577287066246047E-2</v>
      </c>
      <c r="I19" s="89">
        <f t="shared" si="3"/>
        <v>-0.13354037267080743</v>
      </c>
      <c r="J19" s="89">
        <f t="shared" si="3"/>
        <v>0.13082437275985659</v>
      </c>
      <c r="K19" s="89">
        <f t="shared" si="3"/>
        <v>5.3882725832012701E-2</v>
      </c>
      <c r="L19" s="89">
        <f t="shared" si="3"/>
        <v>-8.1203007518796944E-2</v>
      </c>
      <c r="M19" s="89">
        <f t="shared" si="3"/>
        <v>8.3469721767594152E-2</v>
      </c>
      <c r="N19" s="89">
        <f t="shared" si="3"/>
        <v>3.4743202416918528E-2</v>
      </c>
      <c r="O19" s="89">
        <f t="shared" si="3"/>
        <v>8.7591240875912302E-2</v>
      </c>
      <c r="P19" s="89">
        <f t="shared" si="3"/>
        <v>7.1140939597315489E-2</v>
      </c>
      <c r="Q19" s="89">
        <f t="shared" si="3"/>
        <v>1.3784461152882121E-2</v>
      </c>
      <c r="R19" s="89">
        <f t="shared" si="3"/>
        <v>3.7082818294189579E-3</v>
      </c>
      <c r="S19" s="89">
        <f t="shared" si="3"/>
        <v>3.8177339901477758E-2</v>
      </c>
      <c r="T19" s="89">
        <f t="shared" si="3"/>
        <v>5.100830367734277E-2</v>
      </c>
      <c r="U19" s="89">
        <f t="shared" si="3"/>
        <v>5.3047404063205406E-2</v>
      </c>
      <c r="V19" s="89">
        <f t="shared" si="3"/>
        <v>-9.6463022508038732E-3</v>
      </c>
      <c r="W19" s="89">
        <f t="shared" si="3"/>
        <v>-0.58982683982683981</v>
      </c>
      <c r="X19" s="89">
        <f t="shared" si="3"/>
        <v>-3.9577836411609502E-2</v>
      </c>
      <c r="Y19" s="89">
        <f t="shared" si="3"/>
        <v>0.73076923076923084</v>
      </c>
    </row>
    <row r="20" spans="1:25" x14ac:dyDescent="0.3">
      <c r="A20" s="73" t="s">
        <v>4</v>
      </c>
      <c r="B20" s="65" t="s">
        <v>3</v>
      </c>
      <c r="C20" s="89">
        <f t="shared" si="3"/>
        <v>0.13898916967509023</v>
      </c>
      <c r="D20" s="89">
        <f t="shared" si="3"/>
        <v>-7.923930269413626E-2</v>
      </c>
      <c r="E20" s="89">
        <f t="shared" si="3"/>
        <v>-5.1635111876075723E-2</v>
      </c>
      <c r="F20" s="89">
        <f t="shared" si="3"/>
        <v>-0.12522686025408347</v>
      </c>
      <c r="G20" s="89">
        <f t="shared" si="3"/>
        <v>8.7136929460580825E-2</v>
      </c>
      <c r="H20" s="89">
        <f t="shared" si="3"/>
        <v>3.0534351145038219E-2</v>
      </c>
      <c r="I20" s="89">
        <f t="shared" si="3"/>
        <v>-0.1518518518518519</v>
      </c>
      <c r="J20" s="89">
        <f t="shared" si="3"/>
        <v>9.606986899563319E-2</v>
      </c>
      <c r="K20" s="89">
        <f t="shared" si="3"/>
        <v>4.3824701195219085E-2</v>
      </c>
      <c r="L20" s="89">
        <f t="shared" si="3"/>
        <v>-5.3435114503816772E-2</v>
      </c>
      <c r="M20" s="89">
        <f t="shared" si="3"/>
        <v>7.2580645161290258E-2</v>
      </c>
      <c r="N20" s="89">
        <f t="shared" si="3"/>
        <v>0</v>
      </c>
      <c r="O20" s="89">
        <f t="shared" si="3"/>
        <v>8.2706766917293173E-2</v>
      </c>
      <c r="P20" s="89">
        <f t="shared" si="3"/>
        <v>8.506944444444442E-2</v>
      </c>
      <c r="Q20" s="89">
        <f t="shared" si="3"/>
        <v>5.9199999999999919E-2</v>
      </c>
      <c r="R20" s="89">
        <f t="shared" si="3"/>
        <v>3.4743202416918528E-2</v>
      </c>
      <c r="S20" s="89">
        <f t="shared" si="3"/>
        <v>4.8175182481751788E-2</v>
      </c>
      <c r="T20" s="89">
        <f t="shared" si="3"/>
        <v>2.7855153203342642E-2</v>
      </c>
      <c r="U20" s="89">
        <f t="shared" si="3"/>
        <v>3.7940379403794022E-2</v>
      </c>
      <c r="V20" s="89">
        <f t="shared" si="3"/>
        <v>2.6109660574411553E-3</v>
      </c>
      <c r="W20" s="89">
        <f t="shared" si="3"/>
        <v>-0.61848958333333326</v>
      </c>
      <c r="X20" s="89">
        <f t="shared" si="3"/>
        <v>3.4129692832765013E-3</v>
      </c>
      <c r="Y20" s="89">
        <f t="shared" si="3"/>
        <v>0.69047619047619047</v>
      </c>
    </row>
    <row r="21" spans="1:25" x14ac:dyDescent="0.3">
      <c r="A21" s="74" t="s">
        <v>208</v>
      </c>
      <c r="B21" s="65" t="s">
        <v>3</v>
      </c>
      <c r="C21" s="89">
        <f>C10/B10-1</f>
        <v>0.17727272727272725</v>
      </c>
      <c r="D21" s="89">
        <f t="shared" si="3"/>
        <v>-0.11969111969111967</v>
      </c>
      <c r="E21" s="89">
        <f t="shared" si="3"/>
        <v>-5.7017543859649078E-2</v>
      </c>
      <c r="F21" s="89">
        <f t="shared" si="3"/>
        <v>-0.12093023255813951</v>
      </c>
      <c r="G21" s="89">
        <f t="shared" si="3"/>
        <v>0.10582010582010581</v>
      </c>
      <c r="H21" s="89">
        <f t="shared" si="3"/>
        <v>1.9138755980861344E-2</v>
      </c>
      <c r="I21" s="89">
        <f t="shared" si="3"/>
        <v>-0.38967136150234738</v>
      </c>
      <c r="J21" s="89">
        <f t="shared" si="3"/>
        <v>0.11538461538461542</v>
      </c>
      <c r="K21" s="89">
        <f t="shared" si="3"/>
        <v>3.4482758620689724E-2</v>
      </c>
      <c r="L21" s="89">
        <f t="shared" si="3"/>
        <v>-0.15333333333333332</v>
      </c>
      <c r="M21" s="89">
        <f t="shared" si="3"/>
        <v>0.11023622047244097</v>
      </c>
      <c r="N21" s="89">
        <f t="shared" si="3"/>
        <v>-4.9645390070921946E-2</v>
      </c>
      <c r="O21" s="89">
        <f t="shared" si="3"/>
        <v>5.9701492537313383E-2</v>
      </c>
      <c r="P21" s="89">
        <f t="shared" si="3"/>
        <v>9.8591549295774739E-2</v>
      </c>
      <c r="Q21" s="89">
        <f t="shared" si="3"/>
        <v>4.4871794871794934E-2</v>
      </c>
      <c r="R21" s="89">
        <f t="shared" si="3"/>
        <v>-1.8404907975460127E-2</v>
      </c>
      <c r="S21" s="89">
        <f t="shared" si="3"/>
        <v>-1.2499999999999956E-2</v>
      </c>
      <c r="T21" s="89">
        <f t="shared" si="3"/>
        <v>-1.2658227848101222E-2</v>
      </c>
      <c r="U21" s="89">
        <f t="shared" si="3"/>
        <v>-6.4102564102563875E-3</v>
      </c>
      <c r="V21" s="89">
        <f t="shared" si="3"/>
        <v>-3.2258064516129004E-2</v>
      </c>
      <c r="W21" s="89">
        <f t="shared" si="3"/>
        <v>-0.88666666666666671</v>
      </c>
      <c r="X21" s="89">
        <f t="shared" si="3"/>
        <v>0.47058823529411775</v>
      </c>
      <c r="Y21" s="89">
        <f t="shared" si="3"/>
        <v>1.52</v>
      </c>
    </row>
    <row r="22" spans="1:25" x14ac:dyDescent="0.3">
      <c r="A22" s="74" t="s">
        <v>209</v>
      </c>
      <c r="B22" s="65" t="s">
        <v>3</v>
      </c>
      <c r="C22" s="89">
        <f>C13/B13-1</f>
        <v>0.11077844311377238</v>
      </c>
      <c r="D22" s="89">
        <f t="shared" ref="D22:Y22" si="4">D13/C13-1</f>
        <v>-4.8517520215633381E-2</v>
      </c>
      <c r="E22" s="89">
        <f t="shared" si="4"/>
        <v>-4.8158640226628857E-2</v>
      </c>
      <c r="F22" s="89">
        <f t="shared" si="4"/>
        <v>-0.12797619047619047</v>
      </c>
      <c r="G22" s="89">
        <f t="shared" si="4"/>
        <v>7.8498293515358419E-2</v>
      </c>
      <c r="H22" s="89">
        <f t="shared" si="4"/>
        <v>3.4810126582278444E-2</v>
      </c>
      <c r="I22" s="89">
        <f t="shared" si="4"/>
        <v>3.0581039755350758E-3</v>
      </c>
      <c r="J22" s="89">
        <f t="shared" si="4"/>
        <v>8.8414634146341431E-2</v>
      </c>
      <c r="K22" s="89">
        <f t="shared" si="4"/>
        <v>4.7619047619047672E-2</v>
      </c>
      <c r="L22" s="89">
        <f t="shared" si="4"/>
        <v>-1.3368983957219305E-2</v>
      </c>
      <c r="M22" s="89">
        <f t="shared" si="4"/>
        <v>5.9620596205962162E-2</v>
      </c>
      <c r="N22" s="89">
        <f t="shared" si="4"/>
        <v>2.0460358056265893E-2</v>
      </c>
      <c r="O22" s="89">
        <f t="shared" si="4"/>
        <v>8.521303258145374E-2</v>
      </c>
      <c r="P22" s="89">
        <f t="shared" si="4"/>
        <v>8.3140877598152363E-2</v>
      </c>
      <c r="Q22" s="89">
        <f t="shared" si="4"/>
        <v>6.3965884861407307E-2</v>
      </c>
      <c r="R22" s="89">
        <f t="shared" si="4"/>
        <v>5.2104208416833719E-2</v>
      </c>
      <c r="S22" s="89">
        <f t="shared" si="4"/>
        <v>6.6666666666666652E-2</v>
      </c>
      <c r="T22" s="89">
        <f t="shared" si="4"/>
        <v>3.9285714285714368E-2</v>
      </c>
      <c r="U22" s="89">
        <f t="shared" si="4"/>
        <v>4.9828178694158121E-2</v>
      </c>
      <c r="V22" s="89">
        <f t="shared" si="4"/>
        <v>1.1456628477905184E-2</v>
      </c>
      <c r="W22" s="89">
        <f t="shared" si="4"/>
        <v>-0.55177993527508096</v>
      </c>
      <c r="X22" s="89">
        <f t="shared" si="4"/>
        <v>-3.2490974729241895E-2</v>
      </c>
      <c r="Y22" s="89">
        <f t="shared" si="4"/>
        <v>0.61940298507462677</v>
      </c>
    </row>
    <row r="23" spans="1:25" x14ac:dyDescent="0.3">
      <c r="A23" s="73" t="s">
        <v>109</v>
      </c>
      <c r="B23" s="65" t="s">
        <v>3</v>
      </c>
      <c r="C23" s="89">
        <f>C17/B17-1</f>
        <v>7.4074074074073071E-3</v>
      </c>
      <c r="D23" s="89">
        <f t="shared" ref="D23:Y23" si="5">D17/C17-1</f>
        <v>-0.17647058823529416</v>
      </c>
      <c r="E23" s="89">
        <f t="shared" si="5"/>
        <v>-0.1517857142857143</v>
      </c>
      <c r="F23" s="89">
        <f t="shared" si="5"/>
        <v>-5.2631578947368474E-2</v>
      </c>
      <c r="G23" s="89">
        <f t="shared" si="5"/>
        <v>0.22222222222222232</v>
      </c>
      <c r="H23" s="89">
        <f t="shared" si="5"/>
        <v>-5.4545454545454564E-2</v>
      </c>
      <c r="I23" s="89">
        <f t="shared" si="5"/>
        <v>-3.8461538461538436E-2</v>
      </c>
      <c r="J23" s="89">
        <f t="shared" si="5"/>
        <v>0.29000000000000004</v>
      </c>
      <c r="K23" s="89">
        <f t="shared" si="5"/>
        <v>9.3023255813953432E-2</v>
      </c>
      <c r="L23" s="89">
        <f t="shared" si="5"/>
        <v>-0.18439716312056742</v>
      </c>
      <c r="M23" s="89">
        <f t="shared" si="5"/>
        <v>0.13043478260869557</v>
      </c>
      <c r="N23" s="89">
        <f t="shared" si="5"/>
        <v>0.17692307692307696</v>
      </c>
      <c r="O23" s="89">
        <f t="shared" si="5"/>
        <v>0.10457516339869288</v>
      </c>
      <c r="P23" s="89">
        <f t="shared" si="5"/>
        <v>2.3668639053254337E-2</v>
      </c>
      <c r="Q23" s="89">
        <f t="shared" si="5"/>
        <v>-0.1502890173410405</v>
      </c>
      <c r="R23" s="89">
        <f t="shared" si="5"/>
        <v>-0.13605442176870752</v>
      </c>
      <c r="S23" s="89">
        <f t="shared" si="5"/>
        <v>-1.5748031496062964E-2</v>
      </c>
      <c r="T23" s="89">
        <f t="shared" si="5"/>
        <v>0.18399999999999994</v>
      </c>
      <c r="U23" s="89">
        <f t="shared" si="5"/>
        <v>0.12837837837837829</v>
      </c>
      <c r="V23" s="89">
        <f t="shared" si="5"/>
        <v>-6.5868263473053856E-2</v>
      </c>
      <c r="W23" s="89">
        <f t="shared" si="5"/>
        <v>-0.44871794871794868</v>
      </c>
      <c r="X23" s="89">
        <f t="shared" si="5"/>
        <v>-0.18604651162790697</v>
      </c>
      <c r="Y23" s="89">
        <f t="shared" si="5"/>
        <v>0.89999999999999991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0.10777412795244799</v>
      </c>
      <c r="C25" s="89">
        <f t="shared" si="6"/>
        <v>9.4878772884710541E-2</v>
      </c>
      <c r="D25" s="89">
        <f t="shared" si="6"/>
        <v>9.4234430242045142E-2</v>
      </c>
      <c r="E25" s="89">
        <f t="shared" si="6"/>
        <v>0.10267005721551176</v>
      </c>
      <c r="F25" s="89">
        <f t="shared" si="6"/>
        <v>8.1469876086027626E-2</v>
      </c>
      <c r="G25" s="89">
        <f t="shared" si="6"/>
        <v>8.1848696101213536E-2</v>
      </c>
      <c r="H25" s="89">
        <f t="shared" si="6"/>
        <v>7.1484071484071487E-2</v>
      </c>
      <c r="I25" s="89">
        <f t="shared" si="6"/>
        <v>5.9456579648375064E-2</v>
      </c>
      <c r="J25" s="89">
        <f t="shared" si="6"/>
        <v>6.2742368499552545E-2</v>
      </c>
      <c r="K25" s="89">
        <f t="shared" si="6"/>
        <v>6.0372219700408535E-2</v>
      </c>
      <c r="L25" s="89">
        <f t="shared" si="6"/>
        <v>6.9956491870849555E-2</v>
      </c>
      <c r="M25" s="89">
        <f t="shared" si="6"/>
        <v>6.0567246111619399E-2</v>
      </c>
      <c r="N25" s="89">
        <f t="shared" si="6"/>
        <v>5.2043762346148E-2</v>
      </c>
      <c r="O25" s="89">
        <f t="shared" si="6"/>
        <v>5.537386650810168E-2</v>
      </c>
      <c r="P25" s="89">
        <f t="shared" si="6"/>
        <v>5.4781355117731863E-2</v>
      </c>
      <c r="Q25" s="89">
        <f t="shared" si="6"/>
        <v>5.496297302805897E-2</v>
      </c>
      <c r="R25" s="89">
        <f t="shared" si="6"/>
        <v>5.8020721686316543E-2</v>
      </c>
      <c r="S25" s="89">
        <f t="shared" si="6"/>
        <v>6.3264540337711075E-2</v>
      </c>
      <c r="T25" s="89">
        <f t="shared" si="6"/>
        <v>6.3263120314173513E-2</v>
      </c>
      <c r="U25" s="89">
        <f t="shared" si="6"/>
        <v>5.8935000947508052E-2</v>
      </c>
      <c r="V25" s="89">
        <f t="shared" si="6"/>
        <v>5.5282996290534882E-2</v>
      </c>
      <c r="W25" s="89">
        <f t="shared" ref="W25:X25" si="7">W8/W5</f>
        <v>2.7877896285399044E-2</v>
      </c>
      <c r="X25" s="89">
        <f t="shared" si="7"/>
        <v>2.4129930394431554E-2</v>
      </c>
      <c r="Y25" s="89">
        <f t="shared" ref="Y25" si="8">Y8/Y5</f>
        <v>3.3749397332190498E-2</v>
      </c>
    </row>
    <row r="26" spans="1:25" x14ac:dyDescent="0.3">
      <c r="A26" s="75" t="s">
        <v>211</v>
      </c>
      <c r="B26" s="89">
        <f t="shared" ref="B26:V26" si="9">B8/B7</f>
        <v>0.49284692417739628</v>
      </c>
      <c r="C26" s="89">
        <f t="shared" si="9"/>
        <v>0.53300903405142463</v>
      </c>
      <c r="D26" s="89">
        <f t="shared" si="9"/>
        <v>0.52539802880970432</v>
      </c>
      <c r="E26" s="89">
        <f t="shared" si="9"/>
        <v>0.46175839885632597</v>
      </c>
      <c r="F26" s="89">
        <f t="shared" si="9"/>
        <v>0.43630816170861936</v>
      </c>
      <c r="G26" s="89">
        <f t="shared" si="9"/>
        <v>0.45415472779369626</v>
      </c>
      <c r="H26" s="89">
        <f t="shared" si="9"/>
        <v>0.38061465721040189</v>
      </c>
      <c r="I26" s="89">
        <f t="shared" si="9"/>
        <v>0.38297872340425532</v>
      </c>
      <c r="J26" s="89">
        <f t="shared" si="9"/>
        <v>0.37604290822407627</v>
      </c>
      <c r="K26" s="89">
        <f t="shared" si="9"/>
        <v>0.35675965665236054</v>
      </c>
      <c r="L26" s="89">
        <f t="shared" si="9"/>
        <v>0.34287317620650953</v>
      </c>
      <c r="M26" s="89">
        <f t="shared" si="9"/>
        <v>0.34211886304909561</v>
      </c>
      <c r="N26" s="89">
        <f t="shared" si="9"/>
        <v>0.31407611187528656</v>
      </c>
      <c r="O26" s="89">
        <f t="shared" si="9"/>
        <v>0.29681274900398408</v>
      </c>
      <c r="P26" s="89">
        <f t="shared" si="9"/>
        <v>0.2944649446494465</v>
      </c>
      <c r="Q26" s="89">
        <f t="shared" si="9"/>
        <v>0.28385964912280703</v>
      </c>
      <c r="R26" s="89">
        <f t="shared" si="9"/>
        <v>0.29591836734693877</v>
      </c>
      <c r="S26" s="89">
        <f t="shared" si="9"/>
        <v>0.30032062700391876</v>
      </c>
      <c r="T26" s="89">
        <f t="shared" si="9"/>
        <v>0.30074677528852684</v>
      </c>
      <c r="U26" s="89">
        <f t="shared" si="9"/>
        <v>0.2858455882352941</v>
      </c>
      <c r="V26" s="89">
        <f t="shared" si="9"/>
        <v>0.27160493827160492</v>
      </c>
      <c r="W26" s="89">
        <f t="shared" ref="W26:X26" si="10">W8/W7</f>
        <v>0.16294067067927773</v>
      </c>
      <c r="X26" s="89">
        <f t="shared" si="10"/>
        <v>0.14942528735632185</v>
      </c>
      <c r="Y26" s="89">
        <f t="shared" ref="Y26" si="11">Y8/Y7</f>
        <v>0.22443890274314215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0.30914368650217705</v>
      </c>
      <c r="C28" s="89">
        <f t="shared" ref="C28:V28" si="12">C15/C8</f>
        <v>0.2711864406779661</v>
      </c>
      <c r="D28" s="89">
        <f t="shared" si="12"/>
        <v>0.32178932178932179</v>
      </c>
      <c r="E28" s="89">
        <f t="shared" si="12"/>
        <v>0.33900928792569657</v>
      </c>
      <c r="F28" s="89">
        <f t="shared" si="12"/>
        <v>0.35139860139860141</v>
      </c>
      <c r="G28" s="89">
        <f t="shared" si="12"/>
        <v>0.3107255520504732</v>
      </c>
      <c r="H28" s="89">
        <f t="shared" si="12"/>
        <v>0.31832298136645965</v>
      </c>
      <c r="I28" s="89">
        <f t="shared" si="12"/>
        <v>0.36559139784946237</v>
      </c>
      <c r="J28" s="89">
        <f t="shared" si="12"/>
        <v>0.33597464342313788</v>
      </c>
      <c r="K28" s="89">
        <f t="shared" si="12"/>
        <v>0.3323308270676692</v>
      </c>
      <c r="L28" s="89">
        <f t="shared" si="12"/>
        <v>0.37479541734860883</v>
      </c>
      <c r="M28" s="89">
        <f t="shared" si="12"/>
        <v>0.34743202416918428</v>
      </c>
      <c r="N28" s="89">
        <f t="shared" si="12"/>
        <v>0.33722627737226279</v>
      </c>
      <c r="O28" s="89">
        <f t="shared" si="12"/>
        <v>0.31275167785234897</v>
      </c>
      <c r="P28" s="89">
        <f t="shared" si="12"/>
        <v>0.3032581453634085</v>
      </c>
      <c r="Q28" s="89">
        <f t="shared" si="12"/>
        <v>0.32262051915945611</v>
      </c>
      <c r="R28" s="89">
        <f t="shared" si="12"/>
        <v>0.33866995073891626</v>
      </c>
      <c r="S28" s="89">
        <f t="shared" si="12"/>
        <v>0.34638196915776986</v>
      </c>
      <c r="T28" s="89">
        <f t="shared" si="12"/>
        <v>0.36681715575620766</v>
      </c>
      <c r="U28" s="89">
        <f t="shared" si="12"/>
        <v>0.35798499464094319</v>
      </c>
      <c r="V28" s="89">
        <f t="shared" si="12"/>
        <v>0.34632034632034631</v>
      </c>
      <c r="W28" s="89">
        <f t="shared" ref="W28:X28" si="13">W15/W8</f>
        <v>0.65435356200527706</v>
      </c>
      <c r="X28" s="89">
        <f t="shared" si="13"/>
        <v>0.53846153846153844</v>
      </c>
      <c r="Y28" s="89">
        <f t="shared" ref="Y28" si="14">Y15/Y8</f>
        <v>0.35238095238095241</v>
      </c>
    </row>
    <row r="29" spans="1:25" x14ac:dyDescent="0.3">
      <c r="A29" s="75" t="s">
        <v>213</v>
      </c>
      <c r="B29" s="89">
        <f>B10/B8</f>
        <v>0.31930333817126272</v>
      </c>
      <c r="C29" s="89">
        <f t="shared" ref="C29:V29" si="15">C10/C8</f>
        <v>0.33767926988265973</v>
      </c>
      <c r="D29" s="89">
        <f t="shared" si="15"/>
        <v>0.32900432900432902</v>
      </c>
      <c r="E29" s="89">
        <f t="shared" si="15"/>
        <v>0.33281733746130032</v>
      </c>
      <c r="F29" s="89">
        <f t="shared" si="15"/>
        <v>0.33041958041958042</v>
      </c>
      <c r="G29" s="89">
        <f t="shared" si="15"/>
        <v>0.32965299684542587</v>
      </c>
      <c r="H29" s="89">
        <f t="shared" si="15"/>
        <v>0.33074534161490682</v>
      </c>
      <c r="I29" s="89">
        <f t="shared" si="15"/>
        <v>0.23297491039426524</v>
      </c>
      <c r="J29" s="89">
        <f t="shared" si="15"/>
        <v>0.22979397781299524</v>
      </c>
      <c r="K29" s="89">
        <f t="shared" si="15"/>
        <v>0.22556390977443608</v>
      </c>
      <c r="L29" s="89">
        <f t="shared" si="15"/>
        <v>0.20785597381342061</v>
      </c>
      <c r="M29" s="89">
        <f t="shared" si="15"/>
        <v>0.21299093655589124</v>
      </c>
      <c r="N29" s="89">
        <f t="shared" si="15"/>
        <v>0.19562043795620437</v>
      </c>
      <c r="O29" s="89">
        <f t="shared" si="15"/>
        <v>0.1906040268456376</v>
      </c>
      <c r="P29" s="89">
        <f t="shared" si="15"/>
        <v>0.19548872180451127</v>
      </c>
      <c r="Q29" s="89">
        <f t="shared" si="15"/>
        <v>0.20148331273176762</v>
      </c>
      <c r="R29" s="89">
        <f t="shared" si="15"/>
        <v>0.19704433497536947</v>
      </c>
      <c r="S29" s="89">
        <f t="shared" si="15"/>
        <v>0.1874258600237248</v>
      </c>
      <c r="T29" s="89">
        <f t="shared" si="15"/>
        <v>0.17607223476297967</v>
      </c>
      <c r="U29" s="89">
        <f t="shared" si="15"/>
        <v>0.16613076098606644</v>
      </c>
      <c r="V29" s="89">
        <f t="shared" si="15"/>
        <v>0.16233766233766234</v>
      </c>
      <c r="W29" s="89">
        <f t="shared" ref="W29:X29" si="16">W10/W8</f>
        <v>4.4854881266490766E-2</v>
      </c>
      <c r="X29" s="89">
        <f t="shared" si="16"/>
        <v>6.8681318681318687E-2</v>
      </c>
      <c r="Y29" s="89">
        <f t="shared" ref="Y29" si="17">Y10/Y8</f>
        <v>0.1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15229</v>
      </c>
      <c r="C32" s="42">
        <v>17403</v>
      </c>
      <c r="D32" s="42">
        <v>15720</v>
      </c>
      <c r="E32" s="42">
        <v>15797</v>
      </c>
      <c r="F32" s="42">
        <v>16156</v>
      </c>
      <c r="G32" s="42">
        <v>18719</v>
      </c>
      <c r="H32" s="42">
        <v>21115</v>
      </c>
      <c r="I32" s="42">
        <v>23943</v>
      </c>
      <c r="J32" s="42">
        <v>24402</v>
      </c>
      <c r="K32" s="42">
        <v>25133</v>
      </c>
      <c r="L32" s="42">
        <v>20504</v>
      </c>
      <c r="M32" s="42">
        <v>24239</v>
      </c>
      <c r="N32" s="42">
        <v>26313</v>
      </c>
      <c r="O32" s="42">
        <v>27706</v>
      </c>
      <c r="P32" s="42">
        <v>27782</v>
      </c>
      <c r="Q32" s="42">
        <v>28827</v>
      </c>
      <c r="R32" s="42">
        <v>30407</v>
      </c>
      <c r="S32" s="42">
        <v>31513</v>
      </c>
      <c r="T32" s="42">
        <v>33267</v>
      </c>
      <c r="U32" s="42">
        <v>34252</v>
      </c>
      <c r="V32" s="42">
        <v>35968</v>
      </c>
      <c r="W32" s="42">
        <v>38577</v>
      </c>
      <c r="X32" s="42">
        <v>48417</v>
      </c>
      <c r="Y32" s="42">
        <v>60556</v>
      </c>
    </row>
    <row r="33" spans="1:25" x14ac:dyDescent="0.3">
      <c r="A33" s="16" t="s">
        <v>116</v>
      </c>
      <c r="B33" s="42">
        <v>14372</v>
      </c>
      <c r="C33" s="42">
        <v>16519</v>
      </c>
      <c r="D33" s="42">
        <v>14800</v>
      </c>
      <c r="E33" s="42">
        <v>14865</v>
      </c>
      <c r="F33" s="68">
        <v>15245</v>
      </c>
      <c r="G33" s="68">
        <v>17662</v>
      </c>
      <c r="H33" s="68">
        <v>20001</v>
      </c>
      <c r="I33" s="68">
        <v>22597</v>
      </c>
      <c r="J33" s="68">
        <v>22924</v>
      </c>
      <c r="K33" s="68">
        <v>23720</v>
      </c>
      <c r="L33" s="68">
        <v>19232</v>
      </c>
      <c r="M33" s="68">
        <v>22787</v>
      </c>
      <c r="N33" s="68">
        <v>24919</v>
      </c>
      <c r="O33" s="68">
        <v>26161</v>
      </c>
      <c r="P33" s="68">
        <v>26250</v>
      </c>
      <c r="Q33" s="68">
        <v>27284</v>
      </c>
      <c r="R33" s="42">
        <v>28685</v>
      </c>
      <c r="S33" s="42">
        <v>29569</v>
      </c>
      <c r="T33" s="42">
        <v>31149</v>
      </c>
      <c r="U33" s="42">
        <v>31920</v>
      </c>
      <c r="V33" s="42">
        <v>33484</v>
      </c>
      <c r="W33" s="42">
        <v>37585</v>
      </c>
      <c r="X33" s="42">
        <v>47387</v>
      </c>
      <c r="Y33" s="42">
        <v>58688</v>
      </c>
    </row>
    <row r="34" spans="1:25" x14ac:dyDescent="0.3">
      <c r="A34" s="16" t="s">
        <v>117</v>
      </c>
      <c r="B34" s="42">
        <v>858</v>
      </c>
      <c r="C34" s="42">
        <v>884</v>
      </c>
      <c r="D34" s="42">
        <v>919</v>
      </c>
      <c r="E34" s="42">
        <v>932</v>
      </c>
      <c r="F34" s="68">
        <v>910</v>
      </c>
      <c r="G34" s="68">
        <v>1057</v>
      </c>
      <c r="H34" s="68">
        <v>1114</v>
      </c>
      <c r="I34" s="68">
        <v>1347</v>
      </c>
      <c r="J34" s="68">
        <v>1478</v>
      </c>
      <c r="K34" s="68">
        <v>1413</v>
      </c>
      <c r="L34" s="68">
        <v>1273</v>
      </c>
      <c r="M34" s="68">
        <v>1451</v>
      </c>
      <c r="N34" s="68">
        <v>1395</v>
      </c>
      <c r="O34" s="68">
        <v>1545</v>
      </c>
      <c r="P34" s="68">
        <v>1532</v>
      </c>
      <c r="Q34" s="42">
        <v>1544</v>
      </c>
      <c r="R34" s="42">
        <v>1722</v>
      </c>
      <c r="S34" s="42">
        <v>1944</v>
      </c>
      <c r="T34" s="42">
        <v>2118</v>
      </c>
      <c r="U34" s="42">
        <v>2332</v>
      </c>
      <c r="V34" s="42">
        <v>2484</v>
      </c>
      <c r="W34" s="42">
        <v>993</v>
      </c>
      <c r="X34" s="42">
        <v>1030</v>
      </c>
      <c r="Y34" s="42">
        <v>1868</v>
      </c>
    </row>
    <row r="35" spans="1:25" x14ac:dyDescent="0.3">
      <c r="A35" s="76" t="s">
        <v>2</v>
      </c>
      <c r="B35" s="3">
        <f>B36+B44</f>
        <v>514</v>
      </c>
      <c r="C35" s="3">
        <f t="shared" ref="C35:V35" si="18">C36+C44</f>
        <v>549</v>
      </c>
      <c r="D35" s="3">
        <f t="shared" si="18"/>
        <v>598</v>
      </c>
      <c r="E35" s="3">
        <f t="shared" si="18"/>
        <v>615</v>
      </c>
      <c r="F35" s="3">
        <f t="shared" si="18"/>
        <v>579</v>
      </c>
      <c r="G35" s="3">
        <f t="shared" si="18"/>
        <v>678</v>
      </c>
      <c r="H35" s="3">
        <f t="shared" si="18"/>
        <v>779</v>
      </c>
      <c r="I35" s="3">
        <f t="shared" si="18"/>
        <v>861</v>
      </c>
      <c r="J35" s="3">
        <f t="shared" si="18"/>
        <v>954</v>
      </c>
      <c r="K35" s="3">
        <f t="shared" si="18"/>
        <v>892</v>
      </c>
      <c r="L35" s="3">
        <f t="shared" si="18"/>
        <v>842</v>
      </c>
      <c r="M35" s="3">
        <f t="shared" si="18"/>
        <v>922</v>
      </c>
      <c r="N35" s="3">
        <f t="shared" si="18"/>
        <v>950</v>
      </c>
      <c r="O35" s="3">
        <f t="shared" si="18"/>
        <v>891</v>
      </c>
      <c r="P35" s="3">
        <f t="shared" si="18"/>
        <v>893</v>
      </c>
      <c r="Q35" s="3">
        <f t="shared" si="18"/>
        <v>943</v>
      </c>
      <c r="R35" s="3">
        <f t="shared" si="18"/>
        <v>1112</v>
      </c>
      <c r="S35" s="3">
        <f t="shared" si="18"/>
        <v>1340</v>
      </c>
      <c r="T35" s="3">
        <f t="shared" si="18"/>
        <v>1563</v>
      </c>
      <c r="U35" s="3">
        <f t="shared" si="18"/>
        <v>1734</v>
      </c>
      <c r="V35" s="3">
        <f t="shared" si="18"/>
        <v>1780</v>
      </c>
      <c r="W35" s="3">
        <f t="shared" ref="W35" si="19">W36+W44</f>
        <v>310</v>
      </c>
      <c r="X35" s="3">
        <f>X36</f>
        <v>197</v>
      </c>
      <c r="Y35" s="3">
        <f>Y36</f>
        <v>761</v>
      </c>
    </row>
    <row r="36" spans="1:25" x14ac:dyDescent="0.3">
      <c r="A36" s="77" t="s">
        <v>107</v>
      </c>
      <c r="B36" s="42">
        <v>429</v>
      </c>
      <c r="C36" s="42">
        <v>451</v>
      </c>
      <c r="D36" s="42">
        <v>497</v>
      </c>
      <c r="E36" s="42">
        <v>515</v>
      </c>
      <c r="F36" s="68">
        <v>490</v>
      </c>
      <c r="G36" s="68">
        <v>583</v>
      </c>
      <c r="H36" s="68">
        <v>669</v>
      </c>
      <c r="I36" s="68">
        <v>740</v>
      </c>
      <c r="J36" s="68">
        <v>802</v>
      </c>
      <c r="K36" s="68">
        <v>735</v>
      </c>
      <c r="L36" s="68">
        <v>708</v>
      </c>
      <c r="M36" s="68">
        <v>748</v>
      </c>
      <c r="N36" s="68">
        <v>753</v>
      </c>
      <c r="O36" s="68">
        <v>713</v>
      </c>
      <c r="P36" s="68">
        <v>780</v>
      </c>
      <c r="Q36" s="68">
        <v>860</v>
      </c>
      <c r="R36" s="42">
        <v>1048</v>
      </c>
      <c r="S36" s="42">
        <v>1308</v>
      </c>
      <c r="T36" s="42">
        <v>1537</v>
      </c>
      <c r="U36" s="42">
        <v>1711</v>
      </c>
      <c r="V36" s="42">
        <v>1767</v>
      </c>
      <c r="W36" s="42">
        <v>307</v>
      </c>
      <c r="X36" s="42">
        <v>197</v>
      </c>
      <c r="Y36" s="42">
        <v>761</v>
      </c>
    </row>
    <row r="37" spans="1:25" x14ac:dyDescent="0.3">
      <c r="A37" s="78" t="s">
        <v>201</v>
      </c>
      <c r="B37" s="42">
        <v>136</v>
      </c>
      <c r="C37" s="42">
        <v>142</v>
      </c>
      <c r="D37" s="42">
        <v>156</v>
      </c>
      <c r="E37" s="42">
        <v>159</v>
      </c>
      <c r="F37" s="68">
        <v>152</v>
      </c>
      <c r="G37" s="68">
        <v>182</v>
      </c>
      <c r="H37" s="68">
        <v>193</v>
      </c>
      <c r="I37" s="68">
        <v>217</v>
      </c>
      <c r="J37" s="68">
        <v>221</v>
      </c>
      <c r="K37" s="68">
        <v>199</v>
      </c>
      <c r="L37" s="68">
        <v>179</v>
      </c>
      <c r="M37" s="68">
        <v>175</v>
      </c>
      <c r="N37" s="68">
        <v>163</v>
      </c>
      <c r="O37" s="68">
        <v>146</v>
      </c>
      <c r="P37" s="68">
        <v>155</v>
      </c>
      <c r="Q37" s="68">
        <v>174</v>
      </c>
      <c r="R37" s="42">
        <v>206</v>
      </c>
      <c r="S37" s="42">
        <v>238</v>
      </c>
      <c r="T37" s="42">
        <v>250</v>
      </c>
      <c r="U37" s="42">
        <v>247</v>
      </c>
      <c r="V37" s="42">
        <v>226</v>
      </c>
      <c r="W37" s="42">
        <v>57</v>
      </c>
      <c r="X37" s="42">
        <v>46</v>
      </c>
      <c r="Y37" s="42">
        <v>95</v>
      </c>
    </row>
    <row r="38" spans="1:25" x14ac:dyDescent="0.3">
      <c r="A38" s="79" t="s">
        <v>202</v>
      </c>
      <c r="B38" s="42">
        <v>7</v>
      </c>
      <c r="C38" s="42">
        <v>7</v>
      </c>
      <c r="D38" s="42">
        <v>7</v>
      </c>
      <c r="E38" s="42">
        <v>6</v>
      </c>
      <c r="F38" s="68">
        <v>8</v>
      </c>
      <c r="G38" s="68">
        <v>10</v>
      </c>
      <c r="H38" s="68">
        <v>10</v>
      </c>
      <c r="I38" s="68">
        <v>24</v>
      </c>
      <c r="J38" s="68">
        <v>25</v>
      </c>
      <c r="K38" s="68">
        <v>26</v>
      </c>
      <c r="L38" s="68">
        <v>25</v>
      </c>
      <c r="M38" s="68">
        <v>26</v>
      </c>
      <c r="N38" s="68">
        <v>27</v>
      </c>
      <c r="O38" s="68">
        <v>27</v>
      </c>
      <c r="P38" s="68">
        <v>28</v>
      </c>
      <c r="Q38" s="68">
        <v>29</v>
      </c>
      <c r="R38" s="42">
        <v>30</v>
      </c>
      <c r="S38" s="42">
        <v>31</v>
      </c>
      <c r="T38" s="42">
        <v>33</v>
      </c>
      <c r="U38" s="42">
        <v>34</v>
      </c>
      <c r="V38" s="42">
        <v>35</v>
      </c>
      <c r="W38" s="42">
        <v>32</v>
      </c>
      <c r="X38" s="42">
        <v>33</v>
      </c>
      <c r="Y38" s="42">
        <v>36</v>
      </c>
    </row>
    <row r="39" spans="1:25" x14ac:dyDescent="0.3">
      <c r="A39" s="79" t="s">
        <v>203</v>
      </c>
      <c r="B39" s="42">
        <v>129</v>
      </c>
      <c r="C39" s="42">
        <v>135</v>
      </c>
      <c r="D39" s="42">
        <v>150</v>
      </c>
      <c r="E39" s="42">
        <v>153</v>
      </c>
      <c r="F39" s="68">
        <v>144</v>
      </c>
      <c r="G39" s="68">
        <v>172</v>
      </c>
      <c r="H39" s="68">
        <v>182</v>
      </c>
      <c r="I39" s="68">
        <v>193</v>
      </c>
      <c r="J39" s="68">
        <v>196</v>
      </c>
      <c r="K39" s="68">
        <v>173</v>
      </c>
      <c r="L39" s="68">
        <v>154</v>
      </c>
      <c r="M39" s="68">
        <v>150</v>
      </c>
      <c r="N39" s="68">
        <v>136</v>
      </c>
      <c r="O39" s="68">
        <v>118</v>
      </c>
      <c r="P39" s="68">
        <v>127</v>
      </c>
      <c r="Q39" s="68">
        <v>145</v>
      </c>
      <c r="R39" s="42">
        <v>176</v>
      </c>
      <c r="S39" s="42">
        <v>207</v>
      </c>
      <c r="T39" s="42">
        <v>217</v>
      </c>
      <c r="U39" s="42">
        <v>214</v>
      </c>
      <c r="V39" s="42">
        <v>191</v>
      </c>
      <c r="W39" s="42">
        <v>25</v>
      </c>
      <c r="X39" s="42">
        <v>13</v>
      </c>
      <c r="Y39" s="42">
        <v>59</v>
      </c>
    </row>
    <row r="40" spans="1:25" x14ac:dyDescent="0.3">
      <c r="A40" s="78" t="s">
        <v>204</v>
      </c>
      <c r="B40" s="42">
        <v>293</v>
      </c>
      <c r="C40" s="42">
        <v>309</v>
      </c>
      <c r="D40" s="42">
        <v>341</v>
      </c>
      <c r="E40" s="42">
        <v>356</v>
      </c>
      <c r="F40" s="68">
        <v>338</v>
      </c>
      <c r="G40" s="68">
        <v>400</v>
      </c>
      <c r="H40" s="68">
        <v>476</v>
      </c>
      <c r="I40" s="68">
        <v>523</v>
      </c>
      <c r="J40" s="68">
        <v>581</v>
      </c>
      <c r="K40" s="68">
        <v>536</v>
      </c>
      <c r="L40" s="68">
        <v>529</v>
      </c>
      <c r="M40" s="68">
        <v>573</v>
      </c>
      <c r="N40" s="68">
        <v>591</v>
      </c>
      <c r="O40" s="68">
        <v>568</v>
      </c>
      <c r="P40" s="68">
        <v>625</v>
      </c>
      <c r="Q40" s="68">
        <v>686</v>
      </c>
      <c r="R40" s="42">
        <v>842</v>
      </c>
      <c r="S40" s="42">
        <v>1070</v>
      </c>
      <c r="T40" s="42">
        <v>1287</v>
      </c>
      <c r="U40" s="42">
        <v>1464</v>
      </c>
      <c r="V40" s="42">
        <v>1541</v>
      </c>
      <c r="W40" s="42">
        <v>250</v>
      </c>
      <c r="X40" s="42">
        <v>152</v>
      </c>
      <c r="Y40" s="42">
        <v>667</v>
      </c>
    </row>
    <row r="41" spans="1:25" x14ac:dyDescent="0.3">
      <c r="A41" s="79" t="s">
        <v>205</v>
      </c>
      <c r="B41" s="42">
        <v>4</v>
      </c>
      <c r="C41" s="42">
        <v>5</v>
      </c>
      <c r="D41" s="42">
        <v>5</v>
      </c>
      <c r="E41" s="42">
        <v>5</v>
      </c>
      <c r="F41" s="68">
        <v>5</v>
      </c>
      <c r="G41" s="68">
        <v>5</v>
      </c>
      <c r="H41" s="68">
        <v>5</v>
      </c>
      <c r="I41" s="68">
        <v>6</v>
      </c>
      <c r="J41" s="68">
        <v>6</v>
      </c>
      <c r="K41" s="68">
        <v>6</v>
      </c>
      <c r="L41" s="68">
        <v>7</v>
      </c>
      <c r="M41" s="68">
        <v>7</v>
      </c>
      <c r="N41" s="68">
        <v>7</v>
      </c>
      <c r="O41" s="68">
        <v>8</v>
      </c>
      <c r="P41" s="68">
        <v>8</v>
      </c>
      <c r="Q41" s="68">
        <v>8</v>
      </c>
      <c r="R41" s="42">
        <v>9</v>
      </c>
      <c r="S41" s="42">
        <v>10</v>
      </c>
      <c r="T41" s="42">
        <v>11</v>
      </c>
      <c r="U41" s="42">
        <v>13</v>
      </c>
      <c r="V41" s="42">
        <v>15</v>
      </c>
      <c r="W41" s="42">
        <v>5</v>
      </c>
      <c r="X41" s="42">
        <v>6</v>
      </c>
      <c r="Y41" s="42">
        <v>10</v>
      </c>
    </row>
    <row r="42" spans="1:25" x14ac:dyDescent="0.3">
      <c r="A42" s="79" t="s">
        <v>206</v>
      </c>
      <c r="B42" s="42">
        <v>4</v>
      </c>
      <c r="C42" s="42">
        <v>5</v>
      </c>
      <c r="D42" s="42">
        <v>6</v>
      </c>
      <c r="E42" s="42">
        <v>8</v>
      </c>
      <c r="F42" s="68">
        <v>9</v>
      </c>
      <c r="G42" s="68">
        <v>12</v>
      </c>
      <c r="H42" s="68">
        <v>14</v>
      </c>
      <c r="I42" s="68">
        <v>19</v>
      </c>
      <c r="J42" s="68">
        <v>22</v>
      </c>
      <c r="K42" s="68">
        <v>27</v>
      </c>
      <c r="L42" s="68">
        <v>30</v>
      </c>
      <c r="M42" s="68">
        <v>32</v>
      </c>
      <c r="N42" s="68">
        <v>35</v>
      </c>
      <c r="O42" s="68">
        <v>43</v>
      </c>
      <c r="P42" s="68">
        <v>51</v>
      </c>
      <c r="Q42" s="68">
        <v>46</v>
      </c>
      <c r="R42" s="42">
        <v>40</v>
      </c>
      <c r="S42" s="42">
        <v>52</v>
      </c>
      <c r="T42" s="42">
        <v>59</v>
      </c>
      <c r="U42" s="42">
        <v>59</v>
      </c>
      <c r="V42" s="42">
        <v>55</v>
      </c>
      <c r="W42" s="42">
        <v>14</v>
      </c>
      <c r="X42" s="42">
        <v>10</v>
      </c>
      <c r="Y42" s="42">
        <v>12</v>
      </c>
    </row>
    <row r="43" spans="1:25" x14ac:dyDescent="0.3">
      <c r="A43" s="79" t="s">
        <v>207</v>
      </c>
      <c r="B43" s="42">
        <v>285</v>
      </c>
      <c r="C43" s="42">
        <v>300</v>
      </c>
      <c r="D43" s="42">
        <v>330</v>
      </c>
      <c r="E43" s="42">
        <v>344</v>
      </c>
      <c r="F43" s="68">
        <v>324</v>
      </c>
      <c r="G43" s="68">
        <v>384</v>
      </c>
      <c r="H43" s="68">
        <v>456</v>
      </c>
      <c r="I43" s="68">
        <v>498</v>
      </c>
      <c r="J43" s="68">
        <v>553</v>
      </c>
      <c r="K43" s="68">
        <v>503</v>
      </c>
      <c r="L43" s="68">
        <v>492</v>
      </c>
      <c r="M43" s="68">
        <v>534</v>
      </c>
      <c r="N43" s="68">
        <v>549</v>
      </c>
      <c r="O43" s="68">
        <v>517</v>
      </c>
      <c r="P43" s="68">
        <v>566</v>
      </c>
      <c r="Q43" s="68">
        <v>632</v>
      </c>
      <c r="R43" s="42">
        <v>793</v>
      </c>
      <c r="S43" s="42">
        <v>1008</v>
      </c>
      <c r="T43" s="42">
        <v>1217</v>
      </c>
      <c r="U43" s="42">
        <v>1392</v>
      </c>
      <c r="V43" s="42">
        <v>1471</v>
      </c>
      <c r="W43" s="42">
        <v>232</v>
      </c>
      <c r="X43" s="42">
        <v>136</v>
      </c>
      <c r="Y43" s="42">
        <v>645</v>
      </c>
    </row>
    <row r="44" spans="1:25" x14ac:dyDescent="0.3">
      <c r="A44" s="77" t="s">
        <v>108</v>
      </c>
      <c r="B44" s="42">
        <v>85</v>
      </c>
      <c r="C44" s="42">
        <v>98</v>
      </c>
      <c r="D44" s="42">
        <v>101</v>
      </c>
      <c r="E44" s="42">
        <v>100</v>
      </c>
      <c r="F44" s="68">
        <v>89</v>
      </c>
      <c r="G44" s="68">
        <v>95</v>
      </c>
      <c r="H44" s="68">
        <v>110</v>
      </c>
      <c r="I44" s="68">
        <v>121</v>
      </c>
      <c r="J44" s="68">
        <v>152</v>
      </c>
      <c r="K44" s="68">
        <v>157</v>
      </c>
      <c r="L44" s="68">
        <v>134</v>
      </c>
      <c r="M44" s="68">
        <v>174</v>
      </c>
      <c r="N44" s="68">
        <v>197</v>
      </c>
      <c r="O44" s="68">
        <v>178</v>
      </c>
      <c r="P44" s="68">
        <v>113</v>
      </c>
      <c r="Q44" s="68">
        <v>83</v>
      </c>
      <c r="R44" s="42">
        <v>64</v>
      </c>
      <c r="S44" s="42">
        <v>32</v>
      </c>
      <c r="T44" s="42">
        <v>26</v>
      </c>
      <c r="U44" s="42">
        <v>23</v>
      </c>
      <c r="V44" s="42">
        <v>13</v>
      </c>
      <c r="W44" s="42">
        <v>3</v>
      </c>
      <c r="X44" s="42" t="s">
        <v>18</v>
      </c>
      <c r="Y44" s="42">
        <v>13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0">C35/B35-1</f>
        <v>6.8093385214007762E-2</v>
      </c>
      <c r="D46" s="65">
        <f t="shared" si="20"/>
        <v>8.9253187613843377E-2</v>
      </c>
      <c r="E46" s="65">
        <f t="shared" si="20"/>
        <v>2.8428093645485042E-2</v>
      </c>
      <c r="F46" s="65">
        <f t="shared" si="20"/>
        <v>-5.8536585365853711E-2</v>
      </c>
      <c r="G46" s="65">
        <f t="shared" si="20"/>
        <v>0.17098445595854916</v>
      </c>
      <c r="H46" s="65">
        <f t="shared" si="20"/>
        <v>0.14896755162241893</v>
      </c>
      <c r="I46" s="65">
        <f t="shared" si="20"/>
        <v>0.10526315789473695</v>
      </c>
      <c r="J46" s="65">
        <f t="shared" si="20"/>
        <v>0.10801393728222997</v>
      </c>
      <c r="K46" s="65">
        <f t="shared" si="20"/>
        <v>-6.4989517819706522E-2</v>
      </c>
      <c r="L46" s="65">
        <f t="shared" si="20"/>
        <v>-5.6053811659192876E-2</v>
      </c>
      <c r="M46" s="65">
        <f t="shared" si="20"/>
        <v>9.5011876484560664E-2</v>
      </c>
      <c r="N46" s="65">
        <f t="shared" si="20"/>
        <v>3.0368763557483636E-2</v>
      </c>
      <c r="O46" s="65">
        <f t="shared" si="20"/>
        <v>-6.2105263157894774E-2</v>
      </c>
      <c r="P46" s="65">
        <f t="shared" si="20"/>
        <v>2.2446689113355678E-3</v>
      </c>
      <c r="Q46" s="65">
        <f t="shared" si="20"/>
        <v>5.5991041433370636E-2</v>
      </c>
      <c r="R46" s="65">
        <f t="shared" si="20"/>
        <v>0.17921527041357366</v>
      </c>
      <c r="S46" s="65">
        <f t="shared" si="20"/>
        <v>0.20503597122302164</v>
      </c>
      <c r="T46" s="65">
        <f t="shared" si="20"/>
        <v>0.16641791044776122</v>
      </c>
      <c r="U46" s="65">
        <f t="shared" si="20"/>
        <v>0.10940499040307095</v>
      </c>
      <c r="V46" s="65">
        <f t="shared" si="20"/>
        <v>2.6528258362168433E-2</v>
      </c>
      <c r="W46" s="65">
        <f t="shared" si="20"/>
        <v>-0.8258426966292135</v>
      </c>
      <c r="X46" s="65">
        <f t="shared" si="20"/>
        <v>-0.36451612903225805</v>
      </c>
      <c r="Y46" s="65">
        <f t="shared" si="20"/>
        <v>2.8629441624365484</v>
      </c>
    </row>
    <row r="47" spans="1:25" s="80" customFormat="1" x14ac:dyDescent="0.3">
      <c r="A47" s="73" t="s">
        <v>5</v>
      </c>
      <c r="B47" s="65" t="s">
        <v>3</v>
      </c>
      <c r="C47" s="65">
        <f t="shared" si="20"/>
        <v>5.1282051282051322E-2</v>
      </c>
      <c r="D47" s="65">
        <f t="shared" si="20"/>
        <v>0.10199556541019961</v>
      </c>
      <c r="E47" s="65">
        <f t="shared" si="20"/>
        <v>3.6217303822937641E-2</v>
      </c>
      <c r="F47" s="65">
        <f t="shared" si="20"/>
        <v>-4.8543689320388328E-2</v>
      </c>
      <c r="G47" s="65">
        <f t="shared" si="20"/>
        <v>0.18979591836734699</v>
      </c>
      <c r="H47" s="65">
        <f t="shared" si="20"/>
        <v>0.14751286449399648</v>
      </c>
      <c r="I47" s="65">
        <f t="shared" si="20"/>
        <v>0.10612855007473843</v>
      </c>
      <c r="J47" s="65">
        <f t="shared" si="20"/>
        <v>8.3783783783783816E-2</v>
      </c>
      <c r="K47" s="65">
        <f t="shared" si="20"/>
        <v>-8.3541147132169535E-2</v>
      </c>
      <c r="L47" s="65">
        <f t="shared" si="20"/>
        <v>-3.6734693877551017E-2</v>
      </c>
      <c r="M47" s="65">
        <f t="shared" si="20"/>
        <v>5.6497175141242861E-2</v>
      </c>
      <c r="N47" s="65">
        <f t="shared" si="20"/>
        <v>6.6844919786095414E-3</v>
      </c>
      <c r="O47" s="65">
        <f t="shared" si="20"/>
        <v>-5.312084993359889E-2</v>
      </c>
      <c r="P47" s="65">
        <f t="shared" si="20"/>
        <v>9.3969144460028131E-2</v>
      </c>
      <c r="Q47" s="65">
        <f t="shared" si="20"/>
        <v>0.10256410256410264</v>
      </c>
      <c r="R47" s="65">
        <f t="shared" si="20"/>
        <v>0.2186046511627906</v>
      </c>
      <c r="S47" s="65">
        <f t="shared" si="20"/>
        <v>0.24809160305343503</v>
      </c>
      <c r="T47" s="65">
        <f t="shared" si="20"/>
        <v>0.17507645259938842</v>
      </c>
      <c r="U47" s="65">
        <f t="shared" si="20"/>
        <v>0.1132075471698113</v>
      </c>
      <c r="V47" s="65">
        <f t="shared" si="20"/>
        <v>3.2729398012858013E-2</v>
      </c>
      <c r="W47" s="65">
        <f t="shared" si="20"/>
        <v>-0.8262591963780419</v>
      </c>
      <c r="X47" s="65">
        <f t="shared" si="20"/>
        <v>-0.35830618892508148</v>
      </c>
      <c r="Y47" s="65">
        <f t="shared" si="20"/>
        <v>2.8629441624365484</v>
      </c>
    </row>
    <row r="48" spans="1:25" x14ac:dyDescent="0.3">
      <c r="A48" s="74" t="s">
        <v>214</v>
      </c>
      <c r="B48" s="65" t="s">
        <v>3</v>
      </c>
      <c r="C48" s="65">
        <f>C37/B37-1</f>
        <v>4.4117647058823595E-2</v>
      </c>
      <c r="D48" s="65">
        <f>D37/C37-1</f>
        <v>9.8591549295774739E-2</v>
      </c>
      <c r="E48" s="65">
        <f>E37/D37-1</f>
        <v>1.9230769230769162E-2</v>
      </c>
      <c r="F48" s="65">
        <f>F37/E37-1</f>
        <v>-4.4025157232704393E-2</v>
      </c>
      <c r="G48" s="65">
        <f t="shared" si="20"/>
        <v>0.19736842105263164</v>
      </c>
      <c r="H48" s="65">
        <f t="shared" si="20"/>
        <v>6.0439560439560447E-2</v>
      </c>
      <c r="I48" s="65">
        <f t="shared" si="20"/>
        <v>0.12435233160621761</v>
      </c>
      <c r="J48" s="65">
        <f t="shared" si="20"/>
        <v>1.8433179723502224E-2</v>
      </c>
      <c r="K48" s="65">
        <f t="shared" si="20"/>
        <v>-9.9547511312217174E-2</v>
      </c>
      <c r="L48" s="65">
        <f t="shared" si="20"/>
        <v>-0.10050251256281406</v>
      </c>
      <c r="M48" s="65">
        <f t="shared" si="20"/>
        <v>-2.2346368715083775E-2</v>
      </c>
      <c r="N48" s="65">
        <f t="shared" si="20"/>
        <v>-6.8571428571428616E-2</v>
      </c>
      <c r="O48" s="65">
        <f t="shared" si="20"/>
        <v>-0.10429447852760731</v>
      </c>
      <c r="P48" s="65">
        <f t="shared" si="20"/>
        <v>6.164383561643838E-2</v>
      </c>
      <c r="Q48" s="65">
        <f t="shared" si="20"/>
        <v>0.1225806451612903</v>
      </c>
      <c r="R48" s="65">
        <f t="shared" si="20"/>
        <v>0.18390804597701149</v>
      </c>
      <c r="S48" s="65">
        <f t="shared" si="20"/>
        <v>0.15533980582524265</v>
      </c>
      <c r="T48" s="65">
        <f t="shared" si="20"/>
        <v>5.0420168067226934E-2</v>
      </c>
      <c r="U48" s="65">
        <f t="shared" si="20"/>
        <v>-1.2000000000000011E-2</v>
      </c>
      <c r="V48" s="65">
        <f t="shared" si="20"/>
        <v>-8.5020242914979782E-2</v>
      </c>
      <c r="W48" s="65">
        <f t="shared" si="20"/>
        <v>-0.74778761061946897</v>
      </c>
      <c r="X48" s="65">
        <f t="shared" si="20"/>
        <v>-0.19298245614035092</v>
      </c>
      <c r="Y48" s="65">
        <f t="shared" si="20"/>
        <v>1.0652173913043477</v>
      </c>
    </row>
    <row r="49" spans="1:25" x14ac:dyDescent="0.3">
      <c r="A49" s="74" t="s">
        <v>215</v>
      </c>
      <c r="B49" s="65" t="s">
        <v>3</v>
      </c>
      <c r="C49" s="65">
        <f>C40/B40-1</f>
        <v>5.4607508532423132E-2</v>
      </c>
      <c r="D49" s="65">
        <f>D40/C40-1</f>
        <v>0.10355987055016191</v>
      </c>
      <c r="E49" s="65">
        <f>E40/D40-1</f>
        <v>4.3988269794721369E-2</v>
      </c>
      <c r="F49" s="65">
        <f>F40/E40-1</f>
        <v>-5.0561797752809001E-2</v>
      </c>
      <c r="G49" s="65">
        <f t="shared" ref="G49:Y49" si="21">G40/F40-1</f>
        <v>0.18343195266272194</v>
      </c>
      <c r="H49" s="65">
        <f t="shared" si="21"/>
        <v>0.18999999999999995</v>
      </c>
      <c r="I49" s="65">
        <f t="shared" si="21"/>
        <v>9.8739495798319421E-2</v>
      </c>
      <c r="J49" s="65">
        <f t="shared" si="21"/>
        <v>0.11089866156787753</v>
      </c>
      <c r="K49" s="65">
        <f t="shared" si="21"/>
        <v>-7.745266781411364E-2</v>
      </c>
      <c r="L49" s="65">
        <f t="shared" si="21"/>
        <v>-1.3059701492537323E-2</v>
      </c>
      <c r="M49" s="65">
        <f t="shared" si="21"/>
        <v>8.3175803402646409E-2</v>
      </c>
      <c r="N49" s="65">
        <f t="shared" si="21"/>
        <v>3.1413612565444948E-2</v>
      </c>
      <c r="O49" s="65">
        <f t="shared" si="21"/>
        <v>-3.8917089678511041E-2</v>
      </c>
      <c r="P49" s="65">
        <f t="shared" si="21"/>
        <v>0.10035211267605626</v>
      </c>
      <c r="Q49" s="65">
        <f t="shared" si="21"/>
        <v>9.7599999999999909E-2</v>
      </c>
      <c r="R49" s="65">
        <f t="shared" si="21"/>
        <v>0.22740524781341098</v>
      </c>
      <c r="S49" s="65">
        <f t="shared" si="21"/>
        <v>0.27078384798099764</v>
      </c>
      <c r="T49" s="65">
        <f t="shared" si="21"/>
        <v>0.202803738317757</v>
      </c>
      <c r="U49" s="65">
        <f t="shared" si="21"/>
        <v>0.13752913752913742</v>
      </c>
      <c r="V49" s="65">
        <f t="shared" si="21"/>
        <v>5.2595628415300633E-2</v>
      </c>
      <c r="W49" s="65">
        <f t="shared" si="21"/>
        <v>-0.83776768332251783</v>
      </c>
      <c r="X49" s="65">
        <f t="shared" si="21"/>
        <v>-0.39200000000000002</v>
      </c>
      <c r="Y49" s="65">
        <f t="shared" si="21"/>
        <v>3.3881578947368425</v>
      </c>
    </row>
    <row r="50" spans="1:25" x14ac:dyDescent="0.3">
      <c r="A50" s="73" t="s">
        <v>110</v>
      </c>
      <c r="B50" s="65" t="s">
        <v>3</v>
      </c>
      <c r="C50" s="88">
        <f>C44/B44-1</f>
        <v>0.15294117647058814</v>
      </c>
      <c r="D50" s="88">
        <f>D44/C44-1</f>
        <v>3.0612244897959107E-2</v>
      </c>
      <c r="E50" s="88">
        <f>E44/D44-1</f>
        <v>-9.9009900990099098E-3</v>
      </c>
      <c r="F50" s="88">
        <f>F44/E44-1</f>
        <v>-0.10999999999999999</v>
      </c>
      <c r="G50" s="88">
        <f t="shared" ref="G50:W50" si="22">G44/F44-1</f>
        <v>6.7415730337078594E-2</v>
      </c>
      <c r="H50" s="88">
        <f t="shared" si="22"/>
        <v>0.15789473684210531</v>
      </c>
      <c r="I50" s="88">
        <f t="shared" si="22"/>
        <v>0.10000000000000009</v>
      </c>
      <c r="J50" s="88">
        <f t="shared" si="22"/>
        <v>0.25619834710743805</v>
      </c>
      <c r="K50" s="88">
        <f t="shared" si="22"/>
        <v>3.289473684210531E-2</v>
      </c>
      <c r="L50" s="88">
        <f t="shared" si="22"/>
        <v>-0.14649681528662417</v>
      </c>
      <c r="M50" s="88">
        <f t="shared" si="22"/>
        <v>0.29850746268656714</v>
      </c>
      <c r="N50" s="88">
        <f t="shared" si="22"/>
        <v>0.13218390804597702</v>
      </c>
      <c r="O50" s="88">
        <f t="shared" si="22"/>
        <v>-9.6446700507614169E-2</v>
      </c>
      <c r="P50" s="88">
        <f t="shared" si="22"/>
        <v>-0.3651685393258427</v>
      </c>
      <c r="Q50" s="88">
        <f t="shared" si="22"/>
        <v>-0.26548672566371678</v>
      </c>
      <c r="R50" s="88">
        <f t="shared" si="22"/>
        <v>-0.22891566265060237</v>
      </c>
      <c r="S50" s="88">
        <f t="shared" si="22"/>
        <v>-0.5</v>
      </c>
      <c r="T50" s="88">
        <f t="shared" si="22"/>
        <v>-0.1875</v>
      </c>
      <c r="U50" s="88">
        <f t="shared" si="22"/>
        <v>-0.11538461538461542</v>
      </c>
      <c r="V50" s="88">
        <f t="shared" si="22"/>
        <v>-0.43478260869565222</v>
      </c>
      <c r="W50" s="88">
        <f t="shared" si="22"/>
        <v>-0.76923076923076916</v>
      </c>
      <c r="X50" s="88" t="s">
        <v>3</v>
      </c>
      <c r="Y50" s="88" t="s">
        <v>3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3">B35/B32</f>
        <v>3.3751395364107949E-2</v>
      </c>
      <c r="C52" s="65">
        <f t="shared" si="23"/>
        <v>3.1546285123254608E-2</v>
      </c>
      <c r="D52" s="65">
        <f t="shared" si="23"/>
        <v>3.8040712468193384E-2</v>
      </c>
      <c r="E52" s="65">
        <f t="shared" si="23"/>
        <v>3.8931442678989681E-2</v>
      </c>
      <c r="F52" s="65">
        <f t="shared" si="23"/>
        <v>3.5838078732359495E-2</v>
      </c>
      <c r="G52" s="65">
        <f t="shared" si="23"/>
        <v>3.6219883540787437E-2</v>
      </c>
      <c r="H52" s="65">
        <f t="shared" si="23"/>
        <v>3.6893203883495145E-2</v>
      </c>
      <c r="I52" s="65">
        <f t="shared" si="23"/>
        <v>3.5960405964164895E-2</v>
      </c>
      <c r="J52" s="65">
        <f t="shared" si="23"/>
        <v>3.9095156134743056E-2</v>
      </c>
      <c r="K52" s="65">
        <f t="shared" si="23"/>
        <v>3.5491186885767717E-2</v>
      </c>
      <c r="L52" s="65">
        <f t="shared" si="23"/>
        <v>4.1065158017947717E-2</v>
      </c>
      <c r="M52" s="65">
        <f t="shared" si="23"/>
        <v>3.8037872849539994E-2</v>
      </c>
      <c r="N52" s="65">
        <f t="shared" si="23"/>
        <v>3.61038270056626E-2</v>
      </c>
      <c r="O52" s="65">
        <f t="shared" si="23"/>
        <v>3.2159099112105682E-2</v>
      </c>
      <c r="P52" s="65">
        <f t="shared" si="23"/>
        <v>3.2143114246634512E-2</v>
      </c>
      <c r="Q52" s="65">
        <f t="shared" si="23"/>
        <v>3.2712387692094218E-2</v>
      </c>
      <c r="R52" s="65">
        <f t="shared" si="23"/>
        <v>3.6570526523497876E-2</v>
      </c>
      <c r="S52" s="65">
        <f t="shared" si="23"/>
        <v>4.2522133722590678E-2</v>
      </c>
      <c r="T52" s="65">
        <f t="shared" si="23"/>
        <v>4.6983497159347104E-2</v>
      </c>
      <c r="U52" s="65">
        <f t="shared" si="23"/>
        <v>5.0624781034684103E-2</v>
      </c>
      <c r="V52" s="65">
        <f t="shared" si="23"/>
        <v>4.9488434163701064E-2</v>
      </c>
      <c r="W52" s="65">
        <f t="shared" ref="W52:X52" si="24">W35/W32</f>
        <v>8.0358762993493534E-3</v>
      </c>
      <c r="X52" s="65">
        <f t="shared" si="24"/>
        <v>4.0688188033128859E-3</v>
      </c>
      <c r="Y52" s="65">
        <f t="shared" ref="Y52" si="25">Y35/Y32</f>
        <v>1.2566880243080785E-2</v>
      </c>
    </row>
    <row r="53" spans="1:25" x14ac:dyDescent="0.3">
      <c r="A53" s="75" t="s">
        <v>217</v>
      </c>
      <c r="B53" s="88">
        <f t="shared" ref="B53:V53" si="26">B35/B34</f>
        <v>0.5990675990675991</v>
      </c>
      <c r="C53" s="88">
        <f t="shared" si="26"/>
        <v>0.62104072398190047</v>
      </c>
      <c r="D53" s="88">
        <f t="shared" si="26"/>
        <v>0.65070729053318821</v>
      </c>
      <c r="E53" s="88">
        <f t="shared" si="26"/>
        <v>0.65987124463519309</v>
      </c>
      <c r="F53" s="88">
        <f t="shared" si="26"/>
        <v>0.63626373626373622</v>
      </c>
      <c r="G53" s="88">
        <f t="shared" si="26"/>
        <v>0.64143803216650896</v>
      </c>
      <c r="H53" s="88">
        <f t="shared" si="26"/>
        <v>0.69928186714542195</v>
      </c>
      <c r="I53" s="88">
        <f t="shared" si="26"/>
        <v>0.63919821826280621</v>
      </c>
      <c r="J53" s="88">
        <f t="shared" si="26"/>
        <v>0.64546684709066304</v>
      </c>
      <c r="K53" s="88">
        <f t="shared" si="26"/>
        <v>0.63128096249115362</v>
      </c>
      <c r="L53" s="88">
        <f t="shared" si="26"/>
        <v>0.66142969363707782</v>
      </c>
      <c r="M53" s="88">
        <f t="shared" si="26"/>
        <v>0.63542384562370779</v>
      </c>
      <c r="N53" s="88">
        <f t="shared" si="26"/>
        <v>0.68100358422939067</v>
      </c>
      <c r="O53" s="88">
        <f t="shared" si="26"/>
        <v>0.57669902912621362</v>
      </c>
      <c r="P53" s="88">
        <f t="shared" si="26"/>
        <v>0.58289817232375984</v>
      </c>
      <c r="Q53" s="88">
        <f t="shared" si="26"/>
        <v>0.61075129533678751</v>
      </c>
      <c r="R53" s="88">
        <f t="shared" si="26"/>
        <v>0.64576074332171896</v>
      </c>
      <c r="S53" s="88">
        <f t="shared" si="26"/>
        <v>0.68930041152263377</v>
      </c>
      <c r="T53" s="88">
        <f t="shared" si="26"/>
        <v>0.73796033994334276</v>
      </c>
      <c r="U53" s="88">
        <f t="shared" si="26"/>
        <v>0.74356775300171529</v>
      </c>
      <c r="V53" s="88">
        <f t="shared" si="26"/>
        <v>0.71658615136876003</v>
      </c>
      <c r="W53" s="88">
        <f t="shared" ref="W53:X53" si="27">W35/W34</f>
        <v>0.31218529707955689</v>
      </c>
      <c r="X53" s="88">
        <f t="shared" si="27"/>
        <v>0.1912621359223301</v>
      </c>
      <c r="Y53" s="88">
        <f t="shared" ref="Y53" si="28">Y35/Y34</f>
        <v>0.40738758029978589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7.7821011673151752E-3</v>
      </c>
      <c r="C55" s="88">
        <f t="shared" ref="C55:V55" si="29">C42/C35</f>
        <v>9.1074681238615673E-3</v>
      </c>
      <c r="D55" s="88">
        <f t="shared" si="29"/>
        <v>1.0033444816053512E-2</v>
      </c>
      <c r="E55" s="88">
        <f t="shared" si="29"/>
        <v>1.3008130081300813E-2</v>
      </c>
      <c r="F55" s="88">
        <f t="shared" si="29"/>
        <v>1.5544041450777202E-2</v>
      </c>
      <c r="G55" s="88">
        <f t="shared" si="29"/>
        <v>1.7699115044247787E-2</v>
      </c>
      <c r="H55" s="88">
        <f t="shared" si="29"/>
        <v>1.7971758664955071E-2</v>
      </c>
      <c r="I55" s="88">
        <f t="shared" si="29"/>
        <v>2.2067363530778164E-2</v>
      </c>
      <c r="J55" s="88">
        <f t="shared" si="29"/>
        <v>2.3060796645702306E-2</v>
      </c>
      <c r="K55" s="88">
        <f t="shared" si="29"/>
        <v>3.0269058295964126E-2</v>
      </c>
      <c r="L55" s="88">
        <f t="shared" si="29"/>
        <v>3.5629453681710214E-2</v>
      </c>
      <c r="M55" s="88">
        <f t="shared" si="29"/>
        <v>3.4707158351409979E-2</v>
      </c>
      <c r="N55" s="88">
        <f t="shared" si="29"/>
        <v>3.6842105263157891E-2</v>
      </c>
      <c r="O55" s="88">
        <f t="shared" si="29"/>
        <v>4.8260381593714929E-2</v>
      </c>
      <c r="P55" s="88">
        <f t="shared" si="29"/>
        <v>5.7110862262038077E-2</v>
      </c>
      <c r="Q55" s="88">
        <f t="shared" si="29"/>
        <v>4.878048780487805E-2</v>
      </c>
      <c r="R55" s="88">
        <f t="shared" si="29"/>
        <v>3.5971223021582732E-2</v>
      </c>
      <c r="S55" s="88">
        <f t="shared" si="29"/>
        <v>3.880597014925373E-2</v>
      </c>
      <c r="T55" s="88">
        <f t="shared" si="29"/>
        <v>3.7747920665387076E-2</v>
      </c>
      <c r="U55" s="88">
        <f t="shared" si="29"/>
        <v>3.4025374855824686E-2</v>
      </c>
      <c r="V55" s="88">
        <f t="shared" si="29"/>
        <v>3.0898876404494381E-2</v>
      </c>
      <c r="W55" s="88">
        <f t="shared" ref="W55:X55" si="30">W42/W35</f>
        <v>4.5161290322580643E-2</v>
      </c>
      <c r="X55" s="88">
        <f t="shared" si="30"/>
        <v>5.0761421319796954E-2</v>
      </c>
      <c r="Y55" s="88">
        <f t="shared" ref="Y55" si="31">Y42/Y35</f>
        <v>1.5768725361366621E-2</v>
      </c>
    </row>
    <row r="56" spans="1:25" x14ac:dyDescent="0.3">
      <c r="A56" s="75" t="s">
        <v>219</v>
      </c>
      <c r="B56" s="65">
        <f>B37/B35</f>
        <v>0.26459143968871596</v>
      </c>
      <c r="C56" s="65">
        <f t="shared" ref="C56:V56" si="32">C37/C35</f>
        <v>0.25865209471766848</v>
      </c>
      <c r="D56" s="65">
        <f t="shared" si="32"/>
        <v>0.2608695652173913</v>
      </c>
      <c r="E56" s="65">
        <f t="shared" si="32"/>
        <v>0.25853658536585367</v>
      </c>
      <c r="F56" s="65">
        <f t="shared" si="32"/>
        <v>0.26252158894645944</v>
      </c>
      <c r="G56" s="65">
        <f t="shared" si="32"/>
        <v>0.26843657817109146</v>
      </c>
      <c r="H56" s="65">
        <f t="shared" si="32"/>
        <v>0.24775353016688062</v>
      </c>
      <c r="I56" s="65">
        <f t="shared" si="32"/>
        <v>0.25203252032520324</v>
      </c>
      <c r="J56" s="65">
        <f t="shared" si="32"/>
        <v>0.23165618448637318</v>
      </c>
      <c r="K56" s="65">
        <f t="shared" si="32"/>
        <v>0.22309417040358745</v>
      </c>
      <c r="L56" s="65">
        <f t="shared" si="32"/>
        <v>0.21258907363420426</v>
      </c>
      <c r="M56" s="65">
        <f t="shared" si="32"/>
        <v>0.18980477223427331</v>
      </c>
      <c r="N56" s="65">
        <f t="shared" si="32"/>
        <v>0.17157894736842105</v>
      </c>
      <c r="O56" s="65">
        <f t="shared" si="32"/>
        <v>0.1638608305274972</v>
      </c>
      <c r="P56" s="65">
        <f t="shared" si="32"/>
        <v>0.17357222844344905</v>
      </c>
      <c r="Q56" s="65">
        <f t="shared" si="32"/>
        <v>0.18451749734888653</v>
      </c>
      <c r="R56" s="65">
        <f t="shared" si="32"/>
        <v>0.18525179856115107</v>
      </c>
      <c r="S56" s="65">
        <f t="shared" si="32"/>
        <v>0.17761194029850746</v>
      </c>
      <c r="T56" s="65">
        <f t="shared" si="32"/>
        <v>0.1599488163787588</v>
      </c>
      <c r="U56" s="65">
        <f t="shared" si="32"/>
        <v>0.14244521337946944</v>
      </c>
      <c r="V56" s="65">
        <f t="shared" si="32"/>
        <v>0.12696629213483146</v>
      </c>
      <c r="W56" s="65">
        <f t="shared" ref="W56:X56" si="33">W37/W35</f>
        <v>0.18387096774193548</v>
      </c>
      <c r="X56" s="65">
        <f t="shared" si="33"/>
        <v>0.233502538071066</v>
      </c>
      <c r="Y56" s="65">
        <f t="shared" ref="Y56" si="34">Y37/Y35</f>
        <v>0.12483574244415244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5">B8-B35</f>
        <v>175</v>
      </c>
      <c r="C59" s="42">
        <f t="shared" si="35"/>
        <v>218</v>
      </c>
      <c r="D59" s="42">
        <f t="shared" si="35"/>
        <v>95</v>
      </c>
      <c r="E59" s="42">
        <f t="shared" si="35"/>
        <v>31</v>
      </c>
      <c r="F59" s="42">
        <f t="shared" si="35"/>
        <v>-7</v>
      </c>
      <c r="G59" s="42">
        <f t="shared" si="35"/>
        <v>-44</v>
      </c>
      <c r="H59" s="42">
        <f t="shared" si="35"/>
        <v>-135</v>
      </c>
      <c r="I59" s="42">
        <f t="shared" si="35"/>
        <v>-303</v>
      </c>
      <c r="J59" s="42">
        <f t="shared" si="35"/>
        <v>-323</v>
      </c>
      <c r="K59" s="42">
        <f t="shared" si="35"/>
        <v>-227</v>
      </c>
      <c r="L59" s="42">
        <f t="shared" si="35"/>
        <v>-231</v>
      </c>
      <c r="M59" s="42">
        <f t="shared" si="35"/>
        <v>-260</v>
      </c>
      <c r="N59" s="42">
        <f t="shared" si="35"/>
        <v>-265</v>
      </c>
      <c r="O59" s="42">
        <f t="shared" si="35"/>
        <v>-146</v>
      </c>
      <c r="P59" s="42">
        <f t="shared" si="35"/>
        <v>-95</v>
      </c>
      <c r="Q59" s="42">
        <f t="shared" si="35"/>
        <v>-134</v>
      </c>
      <c r="R59" s="42">
        <f t="shared" si="35"/>
        <v>-300</v>
      </c>
      <c r="S59" s="42">
        <f t="shared" si="35"/>
        <v>-497</v>
      </c>
      <c r="T59" s="42">
        <f t="shared" si="35"/>
        <v>-677</v>
      </c>
      <c r="U59" s="42">
        <f t="shared" si="35"/>
        <v>-801</v>
      </c>
      <c r="V59" s="42">
        <f t="shared" si="35"/>
        <v>-856</v>
      </c>
      <c r="W59" s="42">
        <f t="shared" ref="W59:X59" si="36">W8-W35</f>
        <v>69</v>
      </c>
      <c r="X59" s="42">
        <f t="shared" si="36"/>
        <v>167</v>
      </c>
      <c r="Y59" s="42">
        <f t="shared" ref="Y59" si="37">Y8-Y35</f>
        <v>-131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8">(C59-B59)/ABS(B59)</f>
        <v>0.24571428571428572</v>
      </c>
      <c r="D61" s="87">
        <f t="shared" si="38"/>
        <v>-0.56422018348623848</v>
      </c>
      <c r="E61" s="87">
        <f t="shared" si="38"/>
        <v>-0.67368421052631577</v>
      </c>
      <c r="F61" s="87">
        <f t="shared" si="38"/>
        <v>-1.2258064516129032</v>
      </c>
      <c r="G61" s="87">
        <f t="shared" si="38"/>
        <v>-5.2857142857142856</v>
      </c>
      <c r="H61" s="87">
        <f t="shared" si="38"/>
        <v>-2.0681818181818183</v>
      </c>
      <c r="I61" s="87">
        <f t="shared" si="38"/>
        <v>-1.2444444444444445</v>
      </c>
      <c r="J61" s="87">
        <f t="shared" si="38"/>
        <v>-6.6006600660066E-2</v>
      </c>
      <c r="K61" s="87">
        <f t="shared" si="38"/>
        <v>0.29721362229102166</v>
      </c>
      <c r="L61" s="87">
        <f t="shared" si="38"/>
        <v>-1.7621145374449341E-2</v>
      </c>
      <c r="M61" s="87">
        <f t="shared" si="38"/>
        <v>-0.12554112554112554</v>
      </c>
      <c r="N61" s="87">
        <f t="shared" si="38"/>
        <v>-1.9230769230769232E-2</v>
      </c>
      <c r="O61" s="87">
        <f t="shared" si="38"/>
        <v>0.44905660377358492</v>
      </c>
      <c r="P61" s="87">
        <f t="shared" si="38"/>
        <v>0.34931506849315069</v>
      </c>
      <c r="Q61" s="87">
        <f t="shared" si="38"/>
        <v>-0.41052631578947368</v>
      </c>
      <c r="R61" s="87">
        <f t="shared" si="38"/>
        <v>-1.2388059701492538</v>
      </c>
      <c r="S61" s="87">
        <f t="shared" si="38"/>
        <v>-0.65666666666666662</v>
      </c>
      <c r="T61" s="87">
        <f t="shared" si="38"/>
        <v>-0.36217303822937624</v>
      </c>
      <c r="U61" s="87">
        <f t="shared" si="38"/>
        <v>-0.18316100443131461</v>
      </c>
      <c r="V61" s="87">
        <f t="shared" si="38"/>
        <v>-6.8664169787765295E-2</v>
      </c>
      <c r="W61" s="87">
        <f t="shared" si="38"/>
        <v>1.080607476635514</v>
      </c>
      <c r="X61" s="87">
        <f t="shared" si="38"/>
        <v>1.4202898550724639</v>
      </c>
      <c r="Y61" s="87">
        <f t="shared" si="38"/>
        <v>-1.784431137724551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46" priority="19" stopIfTrue="1" operator="lessThan">
      <formula>0</formula>
    </cfRule>
  </conditionalFormatting>
  <conditionalFormatting sqref="B50:B52 C52:Y52">
    <cfRule type="cellIs" dxfId="45" priority="18" stopIfTrue="1" operator="lessThan">
      <formula>0</formula>
    </cfRule>
  </conditionalFormatting>
  <conditionalFormatting sqref="B19:Y29 Z34:HI35 Z51:HI53">
    <cfRule type="cellIs" dxfId="44" priority="21" stopIfTrue="1" operator="lessThan">
      <formula>0</formula>
    </cfRule>
  </conditionalFormatting>
  <conditionalFormatting sqref="B48:Y56 A57:U57 B59:Y59">
    <cfRule type="cellIs" dxfId="43" priority="4" stopIfTrue="1" operator="lessThan">
      <formula>0</formula>
    </cfRule>
  </conditionalFormatting>
  <conditionalFormatting sqref="B61:Y61">
    <cfRule type="cellIs" dxfId="42" priority="3" stopIfTrue="1" operator="lessThan">
      <formula>0</formula>
    </cfRule>
  </conditionalFormatting>
  <conditionalFormatting sqref="C19:Y23">
    <cfRule type="cellIs" dxfId="41" priority="2" operator="lessThan">
      <formula>0</formula>
    </cfRule>
  </conditionalFormatting>
  <conditionalFormatting sqref="C46:Y50">
    <cfRule type="cellIs" dxfId="40" priority="1" operator="lessThan">
      <formula>0</formula>
    </cfRule>
  </conditionalFormatting>
  <conditionalFormatting sqref="M34:P34">
    <cfRule type="cellIs" dxfId="39" priority="8" stopIfTrue="1" operator="lessThan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4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163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8328</v>
      </c>
      <c r="J5" s="42">
        <v>9724</v>
      </c>
      <c r="K5" s="42">
        <v>13320</v>
      </c>
      <c r="L5" s="42">
        <v>10377</v>
      </c>
      <c r="M5" s="42">
        <v>14255</v>
      </c>
      <c r="N5" s="42">
        <v>18766</v>
      </c>
      <c r="O5" s="42">
        <v>16315</v>
      </c>
      <c r="P5" s="42">
        <v>16173</v>
      </c>
      <c r="Q5" s="42">
        <v>15613</v>
      </c>
      <c r="R5" s="42">
        <v>13656</v>
      </c>
      <c r="S5" s="42">
        <v>13485</v>
      </c>
      <c r="T5" s="42">
        <v>14161</v>
      </c>
      <c r="U5" s="42">
        <v>14681</v>
      </c>
      <c r="V5" s="42">
        <v>14527</v>
      </c>
      <c r="W5" s="42">
        <v>12739</v>
      </c>
      <c r="X5" s="42">
        <v>15405</v>
      </c>
      <c r="Y5" s="42">
        <v>19835</v>
      </c>
    </row>
    <row r="6" spans="1:25" x14ac:dyDescent="0.3">
      <c r="A6" s="67" t="s">
        <v>113</v>
      </c>
      <c r="B6" s="42">
        <v>3710</v>
      </c>
      <c r="C6" s="42">
        <v>3873</v>
      </c>
      <c r="D6" s="42">
        <v>3490</v>
      </c>
      <c r="E6" s="42">
        <v>3425</v>
      </c>
      <c r="F6" s="68">
        <v>2964</v>
      </c>
      <c r="G6" s="68">
        <v>3494</v>
      </c>
      <c r="H6" s="68">
        <v>4333</v>
      </c>
      <c r="I6" s="68">
        <v>5387</v>
      </c>
      <c r="J6" s="68">
        <v>6568</v>
      </c>
      <c r="K6" s="68">
        <v>10059</v>
      </c>
      <c r="L6" s="68">
        <v>7192</v>
      </c>
      <c r="M6" s="68">
        <v>10719</v>
      </c>
      <c r="N6" s="68">
        <v>14853</v>
      </c>
      <c r="O6" s="68">
        <v>12666</v>
      </c>
      <c r="P6" s="68">
        <v>12257</v>
      </c>
      <c r="Q6" s="68">
        <v>11726</v>
      </c>
      <c r="R6" s="42">
        <v>9497</v>
      </c>
      <c r="S6" s="42">
        <v>9314</v>
      </c>
      <c r="T6" s="42">
        <v>10075</v>
      </c>
      <c r="U6" s="42">
        <v>10553</v>
      </c>
      <c r="V6" s="42">
        <v>10308</v>
      </c>
      <c r="W6" s="42">
        <v>10019</v>
      </c>
      <c r="X6" s="42">
        <v>12039</v>
      </c>
      <c r="Y6" s="42">
        <v>15581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2941</v>
      </c>
      <c r="J7" s="68">
        <v>3156</v>
      </c>
      <c r="K7" s="68">
        <v>3261</v>
      </c>
      <c r="L7" s="68">
        <v>3185</v>
      </c>
      <c r="M7" s="68">
        <v>3536</v>
      </c>
      <c r="N7" s="68">
        <v>3912</v>
      </c>
      <c r="O7" s="68">
        <v>3650</v>
      </c>
      <c r="P7" s="68">
        <v>3916</v>
      </c>
      <c r="Q7" s="42">
        <v>3886</v>
      </c>
      <c r="R7" s="42">
        <v>4159</v>
      </c>
      <c r="S7" s="42">
        <v>4171</v>
      </c>
      <c r="T7" s="42">
        <v>4086</v>
      </c>
      <c r="U7" s="42">
        <v>4128</v>
      </c>
      <c r="V7" s="42">
        <v>4219</v>
      </c>
      <c r="W7" s="42">
        <v>2720</v>
      </c>
      <c r="X7" s="42">
        <v>3366</v>
      </c>
      <c r="Y7" s="42">
        <v>4254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595</v>
      </c>
      <c r="J8" s="3">
        <f t="shared" si="0"/>
        <v>638</v>
      </c>
      <c r="K8" s="3">
        <f t="shared" si="0"/>
        <v>732</v>
      </c>
      <c r="L8" s="3">
        <f t="shared" si="0"/>
        <v>697</v>
      </c>
      <c r="M8" s="3">
        <f t="shared" si="0"/>
        <v>796</v>
      </c>
      <c r="N8" s="3">
        <f t="shared" si="0"/>
        <v>884</v>
      </c>
      <c r="O8" s="3">
        <f t="shared" si="0"/>
        <v>970</v>
      </c>
      <c r="P8" s="3">
        <f t="shared" si="0"/>
        <v>1073</v>
      </c>
      <c r="Q8" s="3">
        <f t="shared" si="0"/>
        <v>1130</v>
      </c>
      <c r="R8" s="3">
        <f t="shared" si="0"/>
        <v>1209</v>
      </c>
      <c r="S8" s="3">
        <f t="shared" si="0"/>
        <v>1203</v>
      </c>
      <c r="T8" s="3">
        <f t="shared" si="0"/>
        <v>1125</v>
      </c>
      <c r="U8" s="3">
        <f t="shared" si="0"/>
        <v>1070</v>
      </c>
      <c r="V8" s="3">
        <f t="shared" si="0"/>
        <v>1062</v>
      </c>
      <c r="W8" s="3">
        <f t="shared" ref="W8:X8" si="1">W9+W17</f>
        <v>514</v>
      </c>
      <c r="X8" s="3">
        <f t="shared" si="1"/>
        <v>567</v>
      </c>
      <c r="Y8" s="3">
        <f t="shared" ref="Y8" si="2">Y9+Y17</f>
        <v>838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538</v>
      </c>
      <c r="J9" s="68">
        <v>568</v>
      </c>
      <c r="K9" s="68">
        <v>632</v>
      </c>
      <c r="L9" s="68">
        <v>613</v>
      </c>
      <c r="M9" s="68">
        <v>704</v>
      </c>
      <c r="N9" s="68">
        <v>762</v>
      </c>
      <c r="O9" s="68">
        <v>850</v>
      </c>
      <c r="P9" s="68">
        <v>956</v>
      </c>
      <c r="Q9" s="68">
        <v>999</v>
      </c>
      <c r="R9" s="42">
        <v>1068</v>
      </c>
      <c r="S9" s="42">
        <v>1109</v>
      </c>
      <c r="T9" s="42">
        <v>1050</v>
      </c>
      <c r="U9" s="42">
        <v>981</v>
      </c>
      <c r="V9" s="42">
        <v>980</v>
      </c>
      <c r="W9" s="42">
        <v>476</v>
      </c>
      <c r="X9" s="42">
        <v>524</v>
      </c>
      <c r="Y9" s="42">
        <v>746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116</v>
      </c>
      <c r="J10" s="68">
        <v>118</v>
      </c>
      <c r="K10" s="68">
        <v>135</v>
      </c>
      <c r="L10" s="68">
        <v>118</v>
      </c>
      <c r="M10" s="68">
        <v>142</v>
      </c>
      <c r="N10" s="68">
        <v>150</v>
      </c>
      <c r="O10" s="68">
        <v>166</v>
      </c>
      <c r="P10" s="68">
        <v>174</v>
      </c>
      <c r="Q10" s="68">
        <v>168</v>
      </c>
      <c r="R10" s="42">
        <v>170</v>
      </c>
      <c r="S10" s="42">
        <v>184</v>
      </c>
      <c r="T10" s="42">
        <v>166</v>
      </c>
      <c r="U10" s="42">
        <v>152</v>
      </c>
      <c r="V10" s="42">
        <v>166</v>
      </c>
      <c r="W10" s="42">
        <v>49</v>
      </c>
      <c r="X10" s="42">
        <v>79</v>
      </c>
      <c r="Y10" s="42">
        <v>138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13</v>
      </c>
      <c r="J11" s="68">
        <v>12</v>
      </c>
      <c r="K11" s="68">
        <v>10</v>
      </c>
      <c r="L11" s="68">
        <v>9</v>
      </c>
      <c r="M11" s="68">
        <v>6</v>
      </c>
      <c r="N11" s="68">
        <v>7</v>
      </c>
      <c r="O11" s="68">
        <v>6</v>
      </c>
      <c r="P11" s="68">
        <v>6</v>
      </c>
      <c r="Q11" s="68">
        <v>6</v>
      </c>
      <c r="R11" s="42">
        <v>7</v>
      </c>
      <c r="S11" s="42">
        <v>6</v>
      </c>
      <c r="T11" s="42">
        <v>6</v>
      </c>
      <c r="U11" s="42">
        <v>4</v>
      </c>
      <c r="V11" s="42">
        <v>8</v>
      </c>
      <c r="W11" s="42">
        <v>4</v>
      </c>
      <c r="X11" s="42">
        <v>5</v>
      </c>
      <c r="Y11" s="42">
        <v>11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103</v>
      </c>
      <c r="J12" s="68">
        <v>106</v>
      </c>
      <c r="K12" s="68">
        <v>125</v>
      </c>
      <c r="L12" s="68">
        <v>109</v>
      </c>
      <c r="M12" s="68">
        <v>136</v>
      </c>
      <c r="N12" s="68">
        <v>143</v>
      </c>
      <c r="O12" s="68">
        <v>159</v>
      </c>
      <c r="P12" s="68">
        <v>168</v>
      </c>
      <c r="Q12" s="68">
        <v>162</v>
      </c>
      <c r="R12" s="42">
        <v>164</v>
      </c>
      <c r="S12" s="42">
        <v>178</v>
      </c>
      <c r="T12" s="42">
        <v>159</v>
      </c>
      <c r="U12" s="42">
        <v>147</v>
      </c>
      <c r="V12" s="42">
        <v>158</v>
      </c>
      <c r="W12" s="42">
        <v>45</v>
      </c>
      <c r="X12" s="42">
        <v>74</v>
      </c>
      <c r="Y12" s="42">
        <v>127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422</v>
      </c>
      <c r="J13" s="68">
        <v>450</v>
      </c>
      <c r="K13" s="68">
        <v>497</v>
      </c>
      <c r="L13" s="68">
        <v>495</v>
      </c>
      <c r="M13" s="68">
        <v>561</v>
      </c>
      <c r="N13" s="68">
        <v>612</v>
      </c>
      <c r="O13" s="68">
        <v>685</v>
      </c>
      <c r="P13" s="68">
        <v>782</v>
      </c>
      <c r="Q13" s="68">
        <v>831</v>
      </c>
      <c r="R13" s="42">
        <v>898</v>
      </c>
      <c r="S13" s="42">
        <v>925</v>
      </c>
      <c r="T13" s="42">
        <v>884</v>
      </c>
      <c r="U13" s="42">
        <v>829</v>
      </c>
      <c r="V13" s="42">
        <v>815</v>
      </c>
      <c r="W13" s="42">
        <v>427</v>
      </c>
      <c r="X13" s="42">
        <v>444</v>
      </c>
      <c r="Y13" s="42">
        <v>608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2</v>
      </c>
      <c r="R14" s="42">
        <v>2</v>
      </c>
      <c r="S14" s="42">
        <v>2</v>
      </c>
      <c r="T14" s="42">
        <v>2</v>
      </c>
      <c r="U14" s="42">
        <v>2</v>
      </c>
      <c r="V14" s="42">
        <v>2</v>
      </c>
      <c r="W14" s="42" t="s">
        <v>18</v>
      </c>
      <c r="X14" s="42" t="s">
        <v>18</v>
      </c>
      <c r="Y14" s="42">
        <v>1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276</v>
      </c>
      <c r="J15" s="68">
        <v>292</v>
      </c>
      <c r="K15" s="68">
        <v>311</v>
      </c>
      <c r="L15" s="68">
        <v>321</v>
      </c>
      <c r="M15" s="68">
        <v>322</v>
      </c>
      <c r="N15" s="68">
        <v>330</v>
      </c>
      <c r="O15" s="68">
        <v>335</v>
      </c>
      <c r="P15" s="68">
        <v>341</v>
      </c>
      <c r="Q15" s="68">
        <v>354</v>
      </c>
      <c r="R15" s="42">
        <v>367</v>
      </c>
      <c r="S15" s="42">
        <v>385</v>
      </c>
      <c r="T15" s="42">
        <v>415</v>
      </c>
      <c r="U15" s="42">
        <v>420</v>
      </c>
      <c r="V15" s="42">
        <v>409</v>
      </c>
      <c r="W15" s="42">
        <v>331</v>
      </c>
      <c r="X15" s="42">
        <v>290</v>
      </c>
      <c r="Y15" s="42">
        <v>331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145</v>
      </c>
      <c r="J16" s="68">
        <v>157</v>
      </c>
      <c r="K16" s="68">
        <v>185</v>
      </c>
      <c r="L16" s="68">
        <v>173</v>
      </c>
      <c r="M16" s="68">
        <v>238</v>
      </c>
      <c r="N16" s="68">
        <v>281</v>
      </c>
      <c r="O16" s="68">
        <v>348</v>
      </c>
      <c r="P16" s="68">
        <v>440</v>
      </c>
      <c r="Q16" s="68">
        <v>475</v>
      </c>
      <c r="R16" s="42">
        <v>529</v>
      </c>
      <c r="S16" s="42">
        <v>538</v>
      </c>
      <c r="T16" s="42">
        <v>468</v>
      </c>
      <c r="U16" s="42">
        <v>407</v>
      </c>
      <c r="V16" s="42">
        <v>404</v>
      </c>
      <c r="W16" s="42">
        <v>95</v>
      </c>
      <c r="X16" s="42">
        <v>154</v>
      </c>
      <c r="Y16" s="42">
        <v>276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57</v>
      </c>
      <c r="J17" s="68">
        <v>70</v>
      </c>
      <c r="K17" s="68">
        <v>100</v>
      </c>
      <c r="L17" s="68">
        <v>84</v>
      </c>
      <c r="M17" s="68">
        <v>92</v>
      </c>
      <c r="N17" s="68">
        <v>122</v>
      </c>
      <c r="O17" s="68">
        <v>120</v>
      </c>
      <c r="P17" s="68">
        <v>117</v>
      </c>
      <c r="Q17" s="68">
        <v>131</v>
      </c>
      <c r="R17" s="42">
        <v>141</v>
      </c>
      <c r="S17" s="42">
        <v>94</v>
      </c>
      <c r="T17" s="42">
        <v>75</v>
      </c>
      <c r="U17" s="42">
        <v>89</v>
      </c>
      <c r="V17" s="42">
        <v>82</v>
      </c>
      <c r="W17" s="42">
        <v>38</v>
      </c>
      <c r="X17" s="42">
        <v>43</v>
      </c>
      <c r="Y17" s="42">
        <v>92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7.2268907563025175E-2</v>
      </c>
      <c r="K19" s="89">
        <f t="shared" si="3"/>
        <v>0.14733542319749215</v>
      </c>
      <c r="L19" s="89">
        <f t="shared" si="3"/>
        <v>-4.7814207650273222E-2</v>
      </c>
      <c r="M19" s="89">
        <f t="shared" si="3"/>
        <v>0.14203730272596848</v>
      </c>
      <c r="N19" s="89">
        <f t="shared" si="3"/>
        <v>0.11055276381909551</v>
      </c>
      <c r="O19" s="89">
        <f t="shared" si="3"/>
        <v>9.7285067873303266E-2</v>
      </c>
      <c r="P19" s="89">
        <f t="shared" si="3"/>
        <v>0.10618556701030935</v>
      </c>
      <c r="Q19" s="89">
        <f t="shared" si="3"/>
        <v>5.3122087604846158E-2</v>
      </c>
      <c r="R19" s="89">
        <f t="shared" si="3"/>
        <v>6.991150442477867E-2</v>
      </c>
      <c r="S19" s="89">
        <f t="shared" si="3"/>
        <v>-4.9627791563275903E-3</v>
      </c>
      <c r="T19" s="89">
        <f t="shared" si="3"/>
        <v>-6.4837905236907689E-2</v>
      </c>
      <c r="U19" s="89">
        <f t="shared" si="3"/>
        <v>-4.8888888888888871E-2</v>
      </c>
      <c r="V19" s="89">
        <f t="shared" si="3"/>
        <v>-7.4766355140186702E-3</v>
      </c>
      <c r="W19" s="89">
        <f t="shared" si="3"/>
        <v>-0.51600753295668556</v>
      </c>
      <c r="X19" s="89">
        <f t="shared" si="3"/>
        <v>0.10311284046692615</v>
      </c>
      <c r="Y19" s="89">
        <f t="shared" si="3"/>
        <v>0.47795414462081132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5.5762081784386686E-2</v>
      </c>
      <c r="K20" s="89">
        <f t="shared" si="3"/>
        <v>0.11267605633802824</v>
      </c>
      <c r="L20" s="89">
        <f t="shared" si="3"/>
        <v>-3.0063291139240556E-2</v>
      </c>
      <c r="M20" s="89">
        <f t="shared" si="3"/>
        <v>0.14845024469820545</v>
      </c>
      <c r="N20" s="89">
        <f t="shared" si="3"/>
        <v>8.2386363636363535E-2</v>
      </c>
      <c r="O20" s="89">
        <f t="shared" si="3"/>
        <v>0.11548556430446189</v>
      </c>
      <c r="P20" s="89">
        <f t="shared" si="3"/>
        <v>0.12470588235294122</v>
      </c>
      <c r="Q20" s="89">
        <f t="shared" si="3"/>
        <v>4.4979079497907914E-2</v>
      </c>
      <c r="R20" s="89">
        <f t="shared" si="3"/>
        <v>6.9069069069069178E-2</v>
      </c>
      <c r="S20" s="89">
        <f t="shared" si="3"/>
        <v>3.838951310861427E-2</v>
      </c>
      <c r="T20" s="89">
        <f t="shared" si="3"/>
        <v>-5.3201082055906235E-2</v>
      </c>
      <c r="U20" s="89">
        <f t="shared" si="3"/>
        <v>-6.5714285714285725E-2</v>
      </c>
      <c r="V20" s="89">
        <f t="shared" si="3"/>
        <v>-1.0193679918450993E-3</v>
      </c>
      <c r="W20" s="89">
        <f t="shared" si="3"/>
        <v>-0.51428571428571423</v>
      </c>
      <c r="X20" s="89">
        <f t="shared" si="3"/>
        <v>0.10084033613445387</v>
      </c>
      <c r="Y20" s="89">
        <f t="shared" si="3"/>
        <v>0.42366412213740468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1.7241379310344751E-2</v>
      </c>
      <c r="K21" s="89">
        <f t="shared" si="3"/>
        <v>0.14406779661016955</v>
      </c>
      <c r="L21" s="89">
        <f t="shared" si="3"/>
        <v>-0.12592592592592589</v>
      </c>
      <c r="M21" s="89">
        <f t="shared" si="3"/>
        <v>0.20338983050847448</v>
      </c>
      <c r="N21" s="89">
        <f t="shared" si="3"/>
        <v>5.6338028169014009E-2</v>
      </c>
      <c r="O21" s="89">
        <f t="shared" si="3"/>
        <v>0.10666666666666669</v>
      </c>
      <c r="P21" s="89">
        <f t="shared" si="3"/>
        <v>4.8192771084337283E-2</v>
      </c>
      <c r="Q21" s="89">
        <f t="shared" si="3"/>
        <v>-3.4482758620689613E-2</v>
      </c>
      <c r="R21" s="89">
        <f t="shared" si="3"/>
        <v>1.1904761904761862E-2</v>
      </c>
      <c r="S21" s="89">
        <f t="shared" si="3"/>
        <v>8.2352941176470518E-2</v>
      </c>
      <c r="T21" s="89">
        <f t="shared" si="3"/>
        <v>-9.7826086956521729E-2</v>
      </c>
      <c r="U21" s="89">
        <f t="shared" si="3"/>
        <v>-8.4337349397590411E-2</v>
      </c>
      <c r="V21" s="89">
        <f t="shared" si="3"/>
        <v>9.210526315789469E-2</v>
      </c>
      <c r="W21" s="89">
        <f t="shared" si="3"/>
        <v>-0.70481927710843373</v>
      </c>
      <c r="X21" s="89">
        <f t="shared" si="3"/>
        <v>0.61224489795918369</v>
      </c>
      <c r="Y21" s="89">
        <f t="shared" si="3"/>
        <v>0.74683544303797467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6.6350710900473953E-2</v>
      </c>
      <c r="K22" s="89">
        <f t="shared" si="4"/>
        <v>0.10444444444444434</v>
      </c>
      <c r="L22" s="89">
        <f t="shared" si="4"/>
        <v>-4.0241448692153181E-3</v>
      </c>
      <c r="M22" s="89">
        <f t="shared" si="4"/>
        <v>0.1333333333333333</v>
      </c>
      <c r="N22" s="89">
        <f t="shared" si="4"/>
        <v>9.0909090909090828E-2</v>
      </c>
      <c r="O22" s="89">
        <f t="shared" si="4"/>
        <v>0.11928104575163401</v>
      </c>
      <c r="P22" s="89">
        <f t="shared" si="4"/>
        <v>0.14160583941605842</v>
      </c>
      <c r="Q22" s="89">
        <f t="shared" si="4"/>
        <v>6.2659846547314491E-2</v>
      </c>
      <c r="R22" s="89">
        <f t="shared" si="4"/>
        <v>8.062575210589662E-2</v>
      </c>
      <c r="S22" s="89">
        <f t="shared" si="4"/>
        <v>3.0066815144766057E-2</v>
      </c>
      <c r="T22" s="89">
        <f t="shared" si="4"/>
        <v>-4.4324324324324316E-2</v>
      </c>
      <c r="U22" s="89">
        <f t="shared" si="4"/>
        <v>-6.2217194570135748E-2</v>
      </c>
      <c r="V22" s="89">
        <f t="shared" si="4"/>
        <v>-1.6887816646562137E-2</v>
      </c>
      <c r="W22" s="89">
        <f t="shared" si="4"/>
        <v>-0.47607361963190187</v>
      </c>
      <c r="X22" s="89">
        <f t="shared" si="4"/>
        <v>3.9812646370023463E-2</v>
      </c>
      <c r="Y22" s="89">
        <f t="shared" si="4"/>
        <v>0.36936936936936937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0.22807017543859653</v>
      </c>
      <c r="K23" s="89">
        <f t="shared" si="5"/>
        <v>0.4285714285714286</v>
      </c>
      <c r="L23" s="89">
        <f t="shared" si="5"/>
        <v>-0.16000000000000003</v>
      </c>
      <c r="M23" s="89">
        <f t="shared" si="5"/>
        <v>9.5238095238095344E-2</v>
      </c>
      <c r="N23" s="89">
        <f t="shared" si="5"/>
        <v>0.32608695652173902</v>
      </c>
      <c r="O23" s="89">
        <f t="shared" si="5"/>
        <v>-1.6393442622950838E-2</v>
      </c>
      <c r="P23" s="89">
        <f t="shared" si="5"/>
        <v>-2.5000000000000022E-2</v>
      </c>
      <c r="Q23" s="89">
        <f t="shared" si="5"/>
        <v>0.11965811965811968</v>
      </c>
      <c r="R23" s="89">
        <f t="shared" si="5"/>
        <v>7.6335877862595325E-2</v>
      </c>
      <c r="S23" s="89">
        <f t="shared" si="5"/>
        <v>-0.33333333333333337</v>
      </c>
      <c r="T23" s="89">
        <f t="shared" si="5"/>
        <v>-0.2021276595744681</v>
      </c>
      <c r="U23" s="89">
        <f t="shared" si="5"/>
        <v>0.18666666666666676</v>
      </c>
      <c r="V23" s="89">
        <f t="shared" si="5"/>
        <v>-7.8651685393258397E-2</v>
      </c>
      <c r="W23" s="89">
        <f t="shared" si="5"/>
        <v>-0.53658536585365857</v>
      </c>
      <c r="X23" s="89">
        <f t="shared" si="5"/>
        <v>0.13157894736842102</v>
      </c>
      <c r="Y23" s="89">
        <f t="shared" si="5"/>
        <v>1.13953488372093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7.1445725264169063E-2</v>
      </c>
      <c r="J25" s="89">
        <f t="shared" si="6"/>
        <v>6.561085972850679E-2</v>
      </c>
      <c r="K25" s="89">
        <f t="shared" si="6"/>
        <v>5.4954954954954956E-2</v>
      </c>
      <c r="L25" s="89">
        <f t="shared" si="6"/>
        <v>6.7167774886768811E-2</v>
      </c>
      <c r="M25" s="89">
        <f t="shared" si="6"/>
        <v>5.5840056120659419E-2</v>
      </c>
      <c r="N25" s="89">
        <f t="shared" si="6"/>
        <v>4.7106469146328468E-2</v>
      </c>
      <c r="O25" s="89">
        <f t="shared" si="6"/>
        <v>5.9454489733374194E-2</v>
      </c>
      <c r="P25" s="89">
        <f t="shared" si="6"/>
        <v>6.6345143139800902E-2</v>
      </c>
      <c r="Q25" s="89">
        <f t="shared" si="6"/>
        <v>7.2375584448856722E-2</v>
      </c>
      <c r="R25" s="89">
        <f t="shared" si="6"/>
        <v>8.8532513181019332E-2</v>
      </c>
      <c r="S25" s="89">
        <f t="shared" si="6"/>
        <v>8.921023359288098E-2</v>
      </c>
      <c r="T25" s="89">
        <f t="shared" si="6"/>
        <v>7.9443542122731442E-2</v>
      </c>
      <c r="U25" s="89">
        <f t="shared" si="6"/>
        <v>7.2883318575028944E-2</v>
      </c>
      <c r="V25" s="89">
        <f t="shared" si="6"/>
        <v>7.3105252288841474E-2</v>
      </c>
      <c r="W25" s="89">
        <f t="shared" ref="W25:X25" si="7">W8/W5</f>
        <v>4.0348535991836097E-2</v>
      </c>
      <c r="X25" s="89">
        <f t="shared" si="7"/>
        <v>3.6806231742940607E-2</v>
      </c>
      <c r="Y25" s="89">
        <f t="shared" ref="Y25" si="8">Y8/Y5</f>
        <v>4.2248550541971262E-2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0.20231213872832371</v>
      </c>
      <c r="J26" s="89">
        <f t="shared" si="9"/>
        <v>0.20215462610899873</v>
      </c>
      <c r="K26" s="89">
        <f t="shared" si="9"/>
        <v>0.22447102115915363</v>
      </c>
      <c r="L26" s="89">
        <f t="shared" si="9"/>
        <v>0.21883830455259026</v>
      </c>
      <c r="M26" s="89">
        <f t="shared" si="9"/>
        <v>0.22511312217194571</v>
      </c>
      <c r="N26" s="89">
        <f t="shared" si="9"/>
        <v>0.22597137014314927</v>
      </c>
      <c r="O26" s="89">
        <f t="shared" si="9"/>
        <v>0.26575342465753427</v>
      </c>
      <c r="P26" s="89">
        <f t="shared" si="9"/>
        <v>0.2740040858018386</v>
      </c>
      <c r="Q26" s="89">
        <f t="shared" si="9"/>
        <v>0.29078744209984558</v>
      </c>
      <c r="R26" s="89">
        <f t="shared" si="9"/>
        <v>0.29069487857658088</v>
      </c>
      <c r="S26" s="89">
        <f t="shared" si="9"/>
        <v>0.28842004315511865</v>
      </c>
      <c r="T26" s="89">
        <f t="shared" si="9"/>
        <v>0.2753303964757709</v>
      </c>
      <c r="U26" s="89">
        <f t="shared" si="9"/>
        <v>0.25920542635658916</v>
      </c>
      <c r="V26" s="89">
        <f t="shared" si="9"/>
        <v>0.25171841668641859</v>
      </c>
      <c r="W26" s="89">
        <f t="shared" ref="W26:X26" si="10">W8/W7</f>
        <v>0.18897058823529411</v>
      </c>
      <c r="X26" s="89">
        <f t="shared" si="10"/>
        <v>0.16844919786096257</v>
      </c>
      <c r="Y26" s="89">
        <f t="shared" ref="Y26" si="11">Y8/Y7</f>
        <v>0.19699106723084156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0.46386554621848741</v>
      </c>
      <c r="J28" s="89">
        <f t="shared" si="12"/>
        <v>0.45768025078369906</v>
      </c>
      <c r="K28" s="89">
        <f t="shared" si="12"/>
        <v>0.4248633879781421</v>
      </c>
      <c r="L28" s="89">
        <f t="shared" si="12"/>
        <v>0.46054519368723101</v>
      </c>
      <c r="M28" s="89">
        <f t="shared" si="12"/>
        <v>0.40452261306532661</v>
      </c>
      <c r="N28" s="89">
        <f t="shared" si="12"/>
        <v>0.37330316742081449</v>
      </c>
      <c r="O28" s="89">
        <f t="shared" si="12"/>
        <v>0.34536082474226804</v>
      </c>
      <c r="P28" s="89">
        <f t="shared" si="12"/>
        <v>0.31780055917986955</v>
      </c>
      <c r="Q28" s="89">
        <f t="shared" si="12"/>
        <v>0.31327433628318585</v>
      </c>
      <c r="R28" s="89">
        <f t="shared" si="12"/>
        <v>0.30355665839536805</v>
      </c>
      <c r="S28" s="89">
        <f t="shared" si="12"/>
        <v>0.32003325020781381</v>
      </c>
      <c r="T28" s="89">
        <f t="shared" si="12"/>
        <v>0.36888888888888888</v>
      </c>
      <c r="U28" s="89">
        <f t="shared" si="12"/>
        <v>0.3925233644859813</v>
      </c>
      <c r="V28" s="89">
        <f t="shared" si="12"/>
        <v>0.38512241054613938</v>
      </c>
      <c r="W28" s="89">
        <f t="shared" ref="W28:X28" si="13">W15/W8</f>
        <v>0.64396887159533078</v>
      </c>
      <c r="X28" s="89">
        <f t="shared" si="13"/>
        <v>0.5114638447971781</v>
      </c>
      <c r="Y28" s="89">
        <f t="shared" ref="Y28" si="14">Y15/Y8</f>
        <v>0.39498806682577564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0.19495798319327731</v>
      </c>
      <c r="J29" s="89">
        <f t="shared" si="15"/>
        <v>0.18495297805642633</v>
      </c>
      <c r="K29" s="89">
        <f t="shared" si="15"/>
        <v>0.18442622950819673</v>
      </c>
      <c r="L29" s="89">
        <f t="shared" si="15"/>
        <v>0.16929698708751795</v>
      </c>
      <c r="M29" s="89">
        <f t="shared" si="15"/>
        <v>0.17839195979899497</v>
      </c>
      <c r="N29" s="89">
        <f t="shared" si="15"/>
        <v>0.16968325791855204</v>
      </c>
      <c r="O29" s="89">
        <f t="shared" si="15"/>
        <v>0.1711340206185567</v>
      </c>
      <c r="P29" s="89">
        <f t="shared" si="15"/>
        <v>0.16216216216216217</v>
      </c>
      <c r="Q29" s="89">
        <f t="shared" si="15"/>
        <v>0.14867256637168141</v>
      </c>
      <c r="R29" s="89">
        <f t="shared" si="15"/>
        <v>0.14061207609594706</v>
      </c>
      <c r="S29" s="89">
        <f t="shared" si="15"/>
        <v>0.15295095594347466</v>
      </c>
      <c r="T29" s="89">
        <f t="shared" si="15"/>
        <v>0.14755555555555555</v>
      </c>
      <c r="U29" s="89">
        <f t="shared" si="15"/>
        <v>0.14205607476635515</v>
      </c>
      <c r="V29" s="89">
        <f t="shared" si="15"/>
        <v>0.15630885122410546</v>
      </c>
      <c r="W29" s="89">
        <f t="shared" ref="W29:X29" si="16">W10/W8</f>
        <v>9.5330739299610889E-2</v>
      </c>
      <c r="X29" s="89">
        <f t="shared" si="16"/>
        <v>0.13932980599647266</v>
      </c>
      <c r="Y29" s="89">
        <f t="shared" ref="Y29" si="17">Y10/Y8</f>
        <v>0.16467780429594273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6569</v>
      </c>
      <c r="J32" s="42">
        <v>5880</v>
      </c>
      <c r="K32" s="42">
        <v>6063</v>
      </c>
      <c r="L32" s="42">
        <v>5117</v>
      </c>
      <c r="M32" s="42">
        <v>5825</v>
      </c>
      <c r="N32" s="42">
        <v>7269</v>
      </c>
      <c r="O32" s="42">
        <v>8538</v>
      </c>
      <c r="P32" s="42">
        <v>8729</v>
      </c>
      <c r="Q32" s="42">
        <v>9505</v>
      </c>
      <c r="R32" s="42">
        <v>9863</v>
      </c>
      <c r="S32" s="42">
        <v>9771</v>
      </c>
      <c r="T32" s="42">
        <v>11113</v>
      </c>
      <c r="U32" s="42">
        <v>12250</v>
      </c>
      <c r="V32" s="42">
        <v>12767</v>
      </c>
      <c r="W32" s="42">
        <v>12275</v>
      </c>
      <c r="X32" s="42">
        <v>18008</v>
      </c>
      <c r="Y32" s="42">
        <v>22559</v>
      </c>
    </row>
    <row r="33" spans="1:25" x14ac:dyDescent="0.3">
      <c r="A33" s="16" t="s">
        <v>116</v>
      </c>
      <c r="B33" s="42">
        <v>2666</v>
      </c>
      <c r="C33" s="42">
        <v>3065</v>
      </c>
      <c r="D33" s="42">
        <v>3078</v>
      </c>
      <c r="E33" s="42">
        <v>3545</v>
      </c>
      <c r="F33" s="68">
        <v>3834</v>
      </c>
      <c r="G33" s="68">
        <v>5006</v>
      </c>
      <c r="H33" s="68">
        <v>5252</v>
      </c>
      <c r="I33" s="68">
        <v>5429</v>
      </c>
      <c r="J33" s="68">
        <v>4665</v>
      </c>
      <c r="K33" s="68">
        <v>4706</v>
      </c>
      <c r="L33" s="68">
        <v>3724</v>
      </c>
      <c r="M33" s="68">
        <v>4252</v>
      </c>
      <c r="N33" s="68">
        <v>5286</v>
      </c>
      <c r="O33" s="68">
        <v>6360</v>
      </c>
      <c r="P33" s="68">
        <v>6731</v>
      </c>
      <c r="Q33" s="68">
        <v>7471</v>
      </c>
      <c r="R33" s="42">
        <v>7924</v>
      </c>
      <c r="S33" s="42">
        <v>8066</v>
      </c>
      <c r="T33" s="42">
        <v>9374</v>
      </c>
      <c r="U33" s="42">
        <v>10267</v>
      </c>
      <c r="V33" s="42">
        <v>10576</v>
      </c>
      <c r="W33" s="42">
        <v>10959</v>
      </c>
      <c r="X33" s="42">
        <v>15880</v>
      </c>
      <c r="Y33" s="42">
        <v>18840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1140</v>
      </c>
      <c r="J34" s="68">
        <v>1216</v>
      </c>
      <c r="K34" s="68">
        <v>1358</v>
      </c>
      <c r="L34" s="68">
        <v>1393</v>
      </c>
      <c r="M34" s="68">
        <v>1574</v>
      </c>
      <c r="N34" s="68">
        <v>1983</v>
      </c>
      <c r="O34" s="68">
        <v>2178</v>
      </c>
      <c r="P34" s="68">
        <v>1998</v>
      </c>
      <c r="Q34" s="42">
        <v>2034</v>
      </c>
      <c r="R34" s="42">
        <v>1939</v>
      </c>
      <c r="S34" s="42">
        <v>1705</v>
      </c>
      <c r="T34" s="42">
        <v>1739</v>
      </c>
      <c r="U34" s="42">
        <v>1983</v>
      </c>
      <c r="V34" s="42">
        <v>2190</v>
      </c>
      <c r="W34" s="42">
        <v>1316</v>
      </c>
      <c r="X34" s="42">
        <v>2128</v>
      </c>
      <c r="Y34" s="42">
        <v>3718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441</v>
      </c>
      <c r="J35" s="3">
        <f t="shared" si="18"/>
        <v>436</v>
      </c>
      <c r="K35" s="3">
        <f t="shared" si="18"/>
        <v>444</v>
      </c>
      <c r="L35" s="3">
        <f t="shared" si="18"/>
        <v>599</v>
      </c>
      <c r="M35" s="3">
        <f t="shared" si="18"/>
        <v>662</v>
      </c>
      <c r="N35" s="3">
        <f t="shared" si="18"/>
        <v>975</v>
      </c>
      <c r="O35" s="3">
        <f t="shared" si="18"/>
        <v>1080</v>
      </c>
      <c r="P35" s="3">
        <f t="shared" si="18"/>
        <v>963</v>
      </c>
      <c r="Q35" s="3">
        <f t="shared" si="18"/>
        <v>992</v>
      </c>
      <c r="R35" s="3">
        <f t="shared" si="18"/>
        <v>1035</v>
      </c>
      <c r="S35" s="3">
        <f t="shared" si="18"/>
        <v>887</v>
      </c>
      <c r="T35" s="3">
        <f t="shared" si="18"/>
        <v>896</v>
      </c>
      <c r="U35" s="3">
        <f t="shared" si="18"/>
        <v>1059</v>
      </c>
      <c r="V35" s="3">
        <f t="shared" si="18"/>
        <v>1089</v>
      </c>
      <c r="W35" s="3">
        <f t="shared" ref="W35:X35" si="19">W36+W44</f>
        <v>363</v>
      </c>
      <c r="X35" s="3">
        <f t="shared" si="19"/>
        <v>966</v>
      </c>
      <c r="Y35" s="3">
        <f t="shared" ref="Y35" si="20">Y36+Y44</f>
        <v>2252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364</v>
      </c>
      <c r="J36" s="68">
        <v>351</v>
      </c>
      <c r="K36" s="68">
        <v>351</v>
      </c>
      <c r="L36" s="68">
        <v>477</v>
      </c>
      <c r="M36" s="68">
        <v>477</v>
      </c>
      <c r="N36" s="68">
        <v>632</v>
      </c>
      <c r="O36" s="68">
        <v>670</v>
      </c>
      <c r="P36" s="68">
        <v>582</v>
      </c>
      <c r="Q36" s="68">
        <v>533</v>
      </c>
      <c r="R36" s="42">
        <v>554</v>
      </c>
      <c r="S36" s="42">
        <v>517</v>
      </c>
      <c r="T36" s="42">
        <v>452</v>
      </c>
      <c r="U36" s="42">
        <v>466</v>
      </c>
      <c r="V36" s="42">
        <v>452</v>
      </c>
      <c r="W36" s="42">
        <v>161</v>
      </c>
      <c r="X36" s="42">
        <v>476</v>
      </c>
      <c r="Y36" s="42">
        <v>1145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95</v>
      </c>
      <c r="J37" s="68">
        <v>81</v>
      </c>
      <c r="K37" s="68">
        <v>74</v>
      </c>
      <c r="L37" s="68">
        <v>93</v>
      </c>
      <c r="M37" s="68">
        <v>84</v>
      </c>
      <c r="N37" s="68">
        <v>105</v>
      </c>
      <c r="O37" s="68">
        <v>102</v>
      </c>
      <c r="P37" s="68">
        <v>87</v>
      </c>
      <c r="Q37" s="68">
        <v>75</v>
      </c>
      <c r="R37" s="42">
        <v>75</v>
      </c>
      <c r="S37" s="42">
        <v>66</v>
      </c>
      <c r="T37" s="42">
        <v>58</v>
      </c>
      <c r="U37" s="42">
        <v>56</v>
      </c>
      <c r="V37" s="42">
        <v>49</v>
      </c>
      <c r="W37" s="42">
        <v>16</v>
      </c>
      <c r="X37" s="42">
        <v>41</v>
      </c>
      <c r="Y37" s="42">
        <v>86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2</v>
      </c>
      <c r="J38" s="68">
        <v>2</v>
      </c>
      <c r="K38" s="68">
        <v>2</v>
      </c>
      <c r="L38" s="68">
        <v>2</v>
      </c>
      <c r="M38" s="68">
        <v>2</v>
      </c>
      <c r="N38" s="68">
        <v>2</v>
      </c>
      <c r="O38" s="68">
        <v>2</v>
      </c>
      <c r="P38" s="68">
        <v>2</v>
      </c>
      <c r="Q38" s="68">
        <v>2</v>
      </c>
      <c r="R38" s="42">
        <v>2</v>
      </c>
      <c r="S38" s="42">
        <v>2</v>
      </c>
      <c r="T38" s="42">
        <v>3</v>
      </c>
      <c r="U38" s="42">
        <v>3</v>
      </c>
      <c r="V38" s="42">
        <v>3</v>
      </c>
      <c r="W38" s="42">
        <v>2</v>
      </c>
      <c r="X38" s="42">
        <v>3</v>
      </c>
      <c r="Y38" s="42">
        <v>3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93</v>
      </c>
      <c r="J39" s="68">
        <v>79</v>
      </c>
      <c r="K39" s="68">
        <v>72</v>
      </c>
      <c r="L39" s="68">
        <v>91</v>
      </c>
      <c r="M39" s="68">
        <v>82</v>
      </c>
      <c r="N39" s="68">
        <v>103</v>
      </c>
      <c r="O39" s="68">
        <v>100</v>
      </c>
      <c r="P39" s="68">
        <v>85</v>
      </c>
      <c r="Q39" s="68">
        <v>72</v>
      </c>
      <c r="R39" s="42">
        <v>72</v>
      </c>
      <c r="S39" s="42">
        <v>63</v>
      </c>
      <c r="T39" s="42">
        <v>55</v>
      </c>
      <c r="U39" s="42">
        <v>53</v>
      </c>
      <c r="V39" s="42">
        <v>46</v>
      </c>
      <c r="W39" s="42">
        <v>14</v>
      </c>
      <c r="X39" s="42">
        <v>39</v>
      </c>
      <c r="Y39" s="42">
        <v>84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269</v>
      </c>
      <c r="J40" s="68">
        <v>270</v>
      </c>
      <c r="K40" s="68">
        <v>277</v>
      </c>
      <c r="L40" s="68">
        <v>384</v>
      </c>
      <c r="M40" s="68">
        <v>394</v>
      </c>
      <c r="N40" s="68">
        <v>527</v>
      </c>
      <c r="O40" s="68">
        <v>568</v>
      </c>
      <c r="P40" s="68">
        <v>495</v>
      </c>
      <c r="Q40" s="68">
        <v>459</v>
      </c>
      <c r="R40" s="42">
        <v>479</v>
      </c>
      <c r="S40" s="42">
        <v>451</v>
      </c>
      <c r="T40" s="42">
        <v>395</v>
      </c>
      <c r="U40" s="42">
        <v>411</v>
      </c>
      <c r="V40" s="42">
        <v>403</v>
      </c>
      <c r="W40" s="42">
        <v>144</v>
      </c>
      <c r="X40" s="42">
        <v>435</v>
      </c>
      <c r="Y40" s="42">
        <v>1058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</v>
      </c>
      <c r="J41" s="68">
        <v>2</v>
      </c>
      <c r="K41" s="68">
        <v>2</v>
      </c>
      <c r="L41" s="68">
        <v>2</v>
      </c>
      <c r="M41" s="68">
        <v>2</v>
      </c>
      <c r="N41" s="68">
        <v>2</v>
      </c>
      <c r="O41" s="68">
        <v>3</v>
      </c>
      <c r="P41" s="68">
        <v>3</v>
      </c>
      <c r="Q41" s="68">
        <v>3</v>
      </c>
      <c r="R41" s="42">
        <v>4</v>
      </c>
      <c r="S41" s="42">
        <v>4</v>
      </c>
      <c r="T41" s="42">
        <v>4</v>
      </c>
      <c r="U41" s="42">
        <v>4</v>
      </c>
      <c r="V41" s="42">
        <v>4</v>
      </c>
      <c r="W41" s="42">
        <v>1</v>
      </c>
      <c r="X41" s="42">
        <v>2</v>
      </c>
      <c r="Y41" s="42">
        <v>5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8</v>
      </c>
      <c r="J42" s="68">
        <v>11</v>
      </c>
      <c r="K42" s="68">
        <v>14</v>
      </c>
      <c r="L42" s="68">
        <v>19</v>
      </c>
      <c r="M42" s="68">
        <v>27</v>
      </c>
      <c r="N42" s="68">
        <v>31</v>
      </c>
      <c r="O42" s="68">
        <v>34</v>
      </c>
      <c r="P42" s="68">
        <v>37</v>
      </c>
      <c r="Q42" s="68">
        <v>38</v>
      </c>
      <c r="R42" s="42">
        <v>29</v>
      </c>
      <c r="S42" s="42">
        <v>18</v>
      </c>
      <c r="T42" s="42">
        <v>18</v>
      </c>
      <c r="U42" s="42">
        <v>22</v>
      </c>
      <c r="V42" s="42">
        <v>29</v>
      </c>
      <c r="W42" s="42">
        <v>23</v>
      </c>
      <c r="X42" s="42">
        <v>19</v>
      </c>
      <c r="Y42" s="42">
        <v>25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260</v>
      </c>
      <c r="J43" s="68">
        <v>257</v>
      </c>
      <c r="K43" s="68">
        <v>261</v>
      </c>
      <c r="L43" s="68">
        <v>363</v>
      </c>
      <c r="M43" s="68">
        <v>365</v>
      </c>
      <c r="N43" s="68">
        <v>493</v>
      </c>
      <c r="O43" s="68">
        <v>532</v>
      </c>
      <c r="P43" s="68">
        <v>455</v>
      </c>
      <c r="Q43" s="68">
        <v>417</v>
      </c>
      <c r="R43" s="42">
        <v>447</v>
      </c>
      <c r="S43" s="42">
        <v>429</v>
      </c>
      <c r="T43" s="42">
        <v>373</v>
      </c>
      <c r="U43" s="42">
        <v>384</v>
      </c>
      <c r="V43" s="42">
        <v>370</v>
      </c>
      <c r="W43" s="42">
        <v>121</v>
      </c>
      <c r="X43" s="42">
        <v>414</v>
      </c>
      <c r="Y43" s="42">
        <v>1029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77</v>
      </c>
      <c r="J44" s="68">
        <v>85</v>
      </c>
      <c r="K44" s="68">
        <v>93</v>
      </c>
      <c r="L44" s="68">
        <v>122</v>
      </c>
      <c r="M44" s="68">
        <v>185</v>
      </c>
      <c r="N44" s="68">
        <v>343</v>
      </c>
      <c r="O44" s="68">
        <v>410</v>
      </c>
      <c r="P44" s="68">
        <v>381</v>
      </c>
      <c r="Q44" s="68">
        <v>459</v>
      </c>
      <c r="R44" s="42">
        <v>481</v>
      </c>
      <c r="S44" s="42">
        <v>370</v>
      </c>
      <c r="T44" s="42">
        <v>444</v>
      </c>
      <c r="U44" s="42">
        <v>593</v>
      </c>
      <c r="V44" s="42">
        <v>637</v>
      </c>
      <c r="W44" s="42">
        <v>202</v>
      </c>
      <c r="X44" s="42">
        <v>490</v>
      </c>
      <c r="Y44" s="42">
        <v>1107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-1.1337868480725599E-2</v>
      </c>
      <c r="K46" s="65">
        <f t="shared" si="21"/>
        <v>1.8348623853210899E-2</v>
      </c>
      <c r="L46" s="65">
        <f t="shared" si="21"/>
        <v>0.3490990990990992</v>
      </c>
      <c r="M46" s="65">
        <f t="shared" si="21"/>
        <v>0.10517529215358934</v>
      </c>
      <c r="N46" s="65">
        <f t="shared" si="21"/>
        <v>0.47280966767371591</v>
      </c>
      <c r="O46" s="65">
        <f t="shared" si="21"/>
        <v>0.10769230769230775</v>
      </c>
      <c r="P46" s="65">
        <f t="shared" si="21"/>
        <v>-0.10833333333333328</v>
      </c>
      <c r="Q46" s="65">
        <f t="shared" si="21"/>
        <v>3.0114226375908659E-2</v>
      </c>
      <c r="R46" s="65">
        <f t="shared" si="21"/>
        <v>4.3346774193548487E-2</v>
      </c>
      <c r="S46" s="65">
        <f t="shared" si="21"/>
        <v>-0.14299516908212562</v>
      </c>
      <c r="T46" s="65">
        <f t="shared" si="21"/>
        <v>1.0146561443066471E-2</v>
      </c>
      <c r="U46" s="65">
        <f t="shared" si="21"/>
        <v>0.18191964285714279</v>
      </c>
      <c r="V46" s="65">
        <f t="shared" si="21"/>
        <v>2.8328611898017053E-2</v>
      </c>
      <c r="W46" s="65">
        <f t="shared" si="21"/>
        <v>-0.66666666666666674</v>
      </c>
      <c r="X46" s="65">
        <f t="shared" si="21"/>
        <v>1.6611570247933884</v>
      </c>
      <c r="Y46" s="65">
        <f t="shared" si="21"/>
        <v>1.331262939958592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-3.5714285714285698E-2</v>
      </c>
      <c r="K47" s="65">
        <f t="shared" si="21"/>
        <v>0</v>
      </c>
      <c r="L47" s="65">
        <f t="shared" si="21"/>
        <v>0.35897435897435903</v>
      </c>
      <c r="M47" s="65">
        <f t="shared" si="21"/>
        <v>0</v>
      </c>
      <c r="N47" s="65">
        <f t="shared" si="21"/>
        <v>0.3249475890985325</v>
      </c>
      <c r="O47" s="65">
        <f t="shared" si="21"/>
        <v>6.0126582278481111E-2</v>
      </c>
      <c r="P47" s="65">
        <f t="shared" si="21"/>
        <v>-0.13134328358208958</v>
      </c>
      <c r="Q47" s="65">
        <f t="shared" si="21"/>
        <v>-8.4192439862542989E-2</v>
      </c>
      <c r="R47" s="65">
        <f t="shared" si="21"/>
        <v>3.9399624765478425E-2</v>
      </c>
      <c r="S47" s="65">
        <f t="shared" si="21"/>
        <v>-6.6787003610108253E-2</v>
      </c>
      <c r="T47" s="65">
        <f t="shared" si="21"/>
        <v>-0.12572533849129597</v>
      </c>
      <c r="U47" s="65">
        <f t="shared" si="21"/>
        <v>3.0973451327433565E-2</v>
      </c>
      <c r="V47" s="65">
        <f t="shared" si="21"/>
        <v>-3.0042918454935674E-2</v>
      </c>
      <c r="W47" s="65">
        <f t="shared" si="21"/>
        <v>-0.64380530973451333</v>
      </c>
      <c r="X47" s="65">
        <f t="shared" si="21"/>
        <v>1.9565217391304346</v>
      </c>
      <c r="Y47" s="65">
        <f t="shared" si="21"/>
        <v>1.4054621848739495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-0.14736842105263159</v>
      </c>
      <c r="K48" s="65">
        <f t="shared" si="21"/>
        <v>-8.6419753086419804E-2</v>
      </c>
      <c r="L48" s="65">
        <f t="shared" si="21"/>
        <v>0.2567567567567568</v>
      </c>
      <c r="M48" s="65">
        <f t="shared" si="21"/>
        <v>-9.6774193548387122E-2</v>
      </c>
      <c r="N48" s="65">
        <f t="shared" si="21"/>
        <v>0.25</v>
      </c>
      <c r="O48" s="65">
        <f t="shared" si="21"/>
        <v>-2.8571428571428581E-2</v>
      </c>
      <c r="P48" s="65">
        <f t="shared" si="21"/>
        <v>-0.1470588235294118</v>
      </c>
      <c r="Q48" s="65">
        <f t="shared" si="21"/>
        <v>-0.13793103448275867</v>
      </c>
      <c r="R48" s="65">
        <f t="shared" si="21"/>
        <v>0</v>
      </c>
      <c r="S48" s="65">
        <f t="shared" si="21"/>
        <v>-0.12</v>
      </c>
      <c r="T48" s="65">
        <f t="shared" si="21"/>
        <v>-0.12121212121212122</v>
      </c>
      <c r="U48" s="65">
        <f t="shared" si="21"/>
        <v>-3.4482758620689613E-2</v>
      </c>
      <c r="V48" s="65">
        <f t="shared" si="21"/>
        <v>-0.125</v>
      </c>
      <c r="W48" s="65">
        <f t="shared" si="21"/>
        <v>-0.67346938775510212</v>
      </c>
      <c r="X48" s="65">
        <f t="shared" si="21"/>
        <v>1.5625</v>
      </c>
      <c r="Y48" s="65">
        <f t="shared" si="21"/>
        <v>1.0975609756097562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3.7174721189590088E-3</v>
      </c>
      <c r="K49" s="65">
        <f t="shared" si="22"/>
        <v>2.5925925925925908E-2</v>
      </c>
      <c r="L49" s="65">
        <f t="shared" si="22"/>
        <v>0.38628158844765337</v>
      </c>
      <c r="M49" s="65">
        <f t="shared" si="22"/>
        <v>2.6041666666666741E-2</v>
      </c>
      <c r="N49" s="65">
        <f t="shared" si="22"/>
        <v>0.3375634517766497</v>
      </c>
      <c r="O49" s="65">
        <f t="shared" si="22"/>
        <v>7.7798861480075976E-2</v>
      </c>
      <c r="P49" s="65">
        <f t="shared" si="22"/>
        <v>-0.12852112676056338</v>
      </c>
      <c r="Q49" s="65">
        <f t="shared" si="22"/>
        <v>-7.2727272727272751E-2</v>
      </c>
      <c r="R49" s="65">
        <f t="shared" si="22"/>
        <v>4.3572984749455257E-2</v>
      </c>
      <c r="S49" s="65">
        <f t="shared" si="22"/>
        <v>-5.845511482254695E-2</v>
      </c>
      <c r="T49" s="65">
        <f t="shared" si="22"/>
        <v>-0.12416851441241683</v>
      </c>
      <c r="U49" s="65">
        <f t="shared" si="22"/>
        <v>4.0506329113924044E-2</v>
      </c>
      <c r="V49" s="65">
        <f t="shared" si="22"/>
        <v>-1.9464720194647178E-2</v>
      </c>
      <c r="W49" s="65">
        <f t="shared" si="22"/>
        <v>-0.64267990074441683</v>
      </c>
      <c r="X49" s="65">
        <f t="shared" si="22"/>
        <v>2.0208333333333335</v>
      </c>
      <c r="Y49" s="65">
        <f t="shared" si="22"/>
        <v>1.4321839080459768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0.10389610389610393</v>
      </c>
      <c r="K50" s="88">
        <f t="shared" si="23"/>
        <v>9.4117647058823639E-2</v>
      </c>
      <c r="L50" s="88">
        <f t="shared" si="23"/>
        <v>0.31182795698924726</v>
      </c>
      <c r="M50" s="88">
        <f t="shared" si="23"/>
        <v>0.51639344262295084</v>
      </c>
      <c r="N50" s="88">
        <f t="shared" si="23"/>
        <v>0.85405405405405399</v>
      </c>
      <c r="O50" s="88">
        <f t="shared" si="23"/>
        <v>0.19533527696792996</v>
      </c>
      <c r="P50" s="88">
        <f t="shared" si="23"/>
        <v>-7.0731707317073123E-2</v>
      </c>
      <c r="Q50" s="88">
        <f t="shared" si="23"/>
        <v>0.20472440944881898</v>
      </c>
      <c r="R50" s="88">
        <f t="shared" si="23"/>
        <v>4.7930283224400849E-2</v>
      </c>
      <c r="S50" s="88">
        <f t="shared" si="23"/>
        <v>-0.23076923076923073</v>
      </c>
      <c r="T50" s="88">
        <f t="shared" si="23"/>
        <v>0.19999999999999996</v>
      </c>
      <c r="U50" s="88">
        <f t="shared" si="23"/>
        <v>0.3355855855855856</v>
      </c>
      <c r="V50" s="88">
        <f t="shared" si="23"/>
        <v>7.4198988195615545E-2</v>
      </c>
      <c r="W50" s="88">
        <f t="shared" si="23"/>
        <v>-0.6828885400313971</v>
      </c>
      <c r="X50" s="88">
        <f t="shared" si="23"/>
        <v>1.4257425742574257</v>
      </c>
      <c r="Y50" s="88">
        <f t="shared" si="23"/>
        <v>1.259183673469388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6.7133505860861628E-2</v>
      </c>
      <c r="J52" s="65">
        <f t="shared" si="24"/>
        <v>7.4149659863945575E-2</v>
      </c>
      <c r="K52" s="65">
        <f t="shared" si="24"/>
        <v>7.3231073725878282E-2</v>
      </c>
      <c r="L52" s="65">
        <f t="shared" si="24"/>
        <v>0.11706077779949189</v>
      </c>
      <c r="M52" s="65">
        <f t="shared" si="24"/>
        <v>0.1136480686695279</v>
      </c>
      <c r="N52" s="65">
        <f t="shared" si="24"/>
        <v>0.13413124226165909</v>
      </c>
      <c r="O52" s="65">
        <f t="shared" si="24"/>
        <v>0.12649332396345747</v>
      </c>
      <c r="P52" s="65">
        <f t="shared" si="24"/>
        <v>0.11032191545423302</v>
      </c>
      <c r="Q52" s="65">
        <f t="shared" si="24"/>
        <v>0.10436612309310889</v>
      </c>
      <c r="R52" s="65">
        <f t="shared" si="24"/>
        <v>0.1049376457467302</v>
      </c>
      <c r="S52" s="65">
        <f t="shared" si="24"/>
        <v>9.0778835329034899E-2</v>
      </c>
      <c r="T52" s="65">
        <f t="shared" si="24"/>
        <v>8.0626293530099882E-2</v>
      </c>
      <c r="U52" s="65">
        <f t="shared" si="24"/>
        <v>8.6448979591836742E-2</v>
      </c>
      <c r="V52" s="65">
        <f t="shared" si="24"/>
        <v>8.5298033993890493E-2</v>
      </c>
      <c r="W52" s="65">
        <f t="shared" ref="W52:X52" si="25">W35/W32</f>
        <v>2.9572301425661914E-2</v>
      </c>
      <c r="X52" s="65">
        <f t="shared" si="25"/>
        <v>5.3642825410928477E-2</v>
      </c>
      <c r="Y52" s="65">
        <f t="shared" ref="Y52" si="26">Y35/Y32</f>
        <v>9.9827119996453745E-2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0.38684210526315788</v>
      </c>
      <c r="J53" s="88">
        <f t="shared" si="27"/>
        <v>0.35855263157894735</v>
      </c>
      <c r="K53" s="88">
        <f t="shared" si="27"/>
        <v>0.32695139911634757</v>
      </c>
      <c r="L53" s="88">
        <f t="shared" si="27"/>
        <v>0.43000717875089733</v>
      </c>
      <c r="M53" s="88">
        <f t="shared" si="27"/>
        <v>0.42058449809402798</v>
      </c>
      <c r="N53" s="88">
        <f t="shared" si="27"/>
        <v>0.49167927382753401</v>
      </c>
      <c r="O53" s="88">
        <f t="shared" si="27"/>
        <v>0.49586776859504134</v>
      </c>
      <c r="P53" s="88">
        <f t="shared" si="27"/>
        <v>0.481981981981982</v>
      </c>
      <c r="Q53" s="88">
        <f t="shared" si="27"/>
        <v>0.48770894788593905</v>
      </c>
      <c r="R53" s="88">
        <f t="shared" si="27"/>
        <v>0.53378029912325942</v>
      </c>
      <c r="S53" s="88">
        <f t="shared" si="27"/>
        <v>0.52023460410557187</v>
      </c>
      <c r="T53" s="88">
        <f t="shared" si="27"/>
        <v>0.51523864289821741</v>
      </c>
      <c r="U53" s="88">
        <f t="shared" si="27"/>
        <v>0.5340393343419062</v>
      </c>
      <c r="V53" s="88">
        <f t="shared" si="27"/>
        <v>0.49726027397260275</v>
      </c>
      <c r="W53" s="88">
        <f t="shared" ref="W53:X53" si="28">W35/W34</f>
        <v>0.27583586626139817</v>
      </c>
      <c r="X53" s="88">
        <f t="shared" si="28"/>
        <v>0.45394736842105265</v>
      </c>
      <c r="Y53" s="88">
        <f t="shared" ref="Y53" si="29">Y35/Y34</f>
        <v>0.60570199031737493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1.8140589569160998E-2</v>
      </c>
      <c r="J55" s="88">
        <f t="shared" si="30"/>
        <v>2.5229357798165139E-2</v>
      </c>
      <c r="K55" s="88">
        <f t="shared" si="30"/>
        <v>3.1531531531531529E-2</v>
      </c>
      <c r="L55" s="88">
        <f t="shared" si="30"/>
        <v>3.1719532554257093E-2</v>
      </c>
      <c r="M55" s="88">
        <f t="shared" si="30"/>
        <v>4.0785498489425982E-2</v>
      </c>
      <c r="N55" s="88">
        <f t="shared" si="30"/>
        <v>3.1794871794871796E-2</v>
      </c>
      <c r="O55" s="88">
        <f t="shared" si="30"/>
        <v>3.1481481481481478E-2</v>
      </c>
      <c r="P55" s="88">
        <f t="shared" si="30"/>
        <v>3.8421599169262723E-2</v>
      </c>
      <c r="Q55" s="88">
        <f t="shared" si="30"/>
        <v>3.8306451612903226E-2</v>
      </c>
      <c r="R55" s="88">
        <f t="shared" si="30"/>
        <v>2.8019323671497585E-2</v>
      </c>
      <c r="S55" s="88">
        <f t="shared" si="30"/>
        <v>2.0293122886133032E-2</v>
      </c>
      <c r="T55" s="88">
        <f t="shared" si="30"/>
        <v>2.0089285714285716E-2</v>
      </c>
      <c r="U55" s="88">
        <f t="shared" si="30"/>
        <v>2.0774315391879131E-2</v>
      </c>
      <c r="V55" s="88">
        <f t="shared" si="30"/>
        <v>2.6629935720844811E-2</v>
      </c>
      <c r="W55" s="88">
        <f t="shared" ref="W55:X55" si="31">W42/W35</f>
        <v>6.3360881542699726E-2</v>
      </c>
      <c r="X55" s="88">
        <f t="shared" si="31"/>
        <v>1.9668737060041408E-2</v>
      </c>
      <c r="Y55" s="88">
        <f t="shared" ref="Y55" si="32">Y42/Y35</f>
        <v>1.1101243339253997E-2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0.21541950113378686</v>
      </c>
      <c r="J56" s="65">
        <f t="shared" si="33"/>
        <v>0.18577981651376146</v>
      </c>
      <c r="K56" s="65">
        <f t="shared" si="33"/>
        <v>0.16666666666666666</v>
      </c>
      <c r="L56" s="65">
        <f t="shared" si="33"/>
        <v>0.15525876460767946</v>
      </c>
      <c r="M56" s="65">
        <f t="shared" si="33"/>
        <v>0.12688821752265861</v>
      </c>
      <c r="N56" s="65">
        <f t="shared" si="33"/>
        <v>0.1076923076923077</v>
      </c>
      <c r="O56" s="65">
        <f t="shared" si="33"/>
        <v>9.4444444444444442E-2</v>
      </c>
      <c r="P56" s="65">
        <f t="shared" si="33"/>
        <v>9.0342679127725853E-2</v>
      </c>
      <c r="Q56" s="65">
        <f t="shared" si="33"/>
        <v>7.5604838709677422E-2</v>
      </c>
      <c r="R56" s="65">
        <f t="shared" si="33"/>
        <v>7.2463768115942032E-2</v>
      </c>
      <c r="S56" s="65">
        <f t="shared" si="33"/>
        <v>7.4408117249154457E-2</v>
      </c>
      <c r="T56" s="65">
        <f t="shared" si="33"/>
        <v>6.4732142857142863E-2</v>
      </c>
      <c r="U56" s="65">
        <f t="shared" si="33"/>
        <v>5.288007554296506E-2</v>
      </c>
      <c r="V56" s="65">
        <f t="shared" si="33"/>
        <v>4.4995408631772267E-2</v>
      </c>
      <c r="W56" s="65">
        <f t="shared" ref="W56:X56" si="34">W37/W35</f>
        <v>4.4077134986225897E-2</v>
      </c>
      <c r="X56" s="65">
        <f t="shared" si="34"/>
        <v>4.2443064182194616E-2</v>
      </c>
      <c r="Y56" s="65">
        <f t="shared" ref="Y56" si="35">Y37/Y35</f>
        <v>3.8188277087033748E-2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154</v>
      </c>
      <c r="J59" s="42">
        <f t="shared" si="36"/>
        <v>202</v>
      </c>
      <c r="K59" s="42">
        <f t="shared" si="36"/>
        <v>288</v>
      </c>
      <c r="L59" s="42">
        <f t="shared" si="36"/>
        <v>98</v>
      </c>
      <c r="M59" s="42">
        <f t="shared" si="36"/>
        <v>134</v>
      </c>
      <c r="N59" s="42">
        <f t="shared" si="36"/>
        <v>-91</v>
      </c>
      <c r="O59" s="42">
        <f t="shared" si="36"/>
        <v>-110</v>
      </c>
      <c r="P59" s="42">
        <f t="shared" si="36"/>
        <v>110</v>
      </c>
      <c r="Q59" s="42">
        <f t="shared" si="36"/>
        <v>138</v>
      </c>
      <c r="R59" s="42">
        <f t="shared" si="36"/>
        <v>174</v>
      </c>
      <c r="S59" s="42">
        <f t="shared" si="36"/>
        <v>316</v>
      </c>
      <c r="T59" s="42">
        <f t="shared" si="36"/>
        <v>229</v>
      </c>
      <c r="U59" s="42">
        <f t="shared" si="36"/>
        <v>11</v>
      </c>
      <c r="V59" s="42">
        <f t="shared" si="36"/>
        <v>-27</v>
      </c>
      <c r="W59" s="42">
        <f t="shared" ref="W59:X59" si="37">W8-W35</f>
        <v>151</v>
      </c>
      <c r="X59" s="42">
        <f t="shared" si="37"/>
        <v>-399</v>
      </c>
      <c r="Y59" s="42">
        <f t="shared" ref="Y59" si="38">Y8-Y35</f>
        <v>-1414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9">(J59-I59)/ABS(I59)</f>
        <v>0.31168831168831168</v>
      </c>
      <c r="K61" s="87">
        <f t="shared" si="39"/>
        <v>0.42574257425742573</v>
      </c>
      <c r="L61" s="87">
        <f t="shared" si="39"/>
        <v>-0.65972222222222221</v>
      </c>
      <c r="M61" s="87">
        <f t="shared" si="39"/>
        <v>0.36734693877551022</v>
      </c>
      <c r="N61" s="87">
        <f t="shared" si="39"/>
        <v>-1.6791044776119404</v>
      </c>
      <c r="O61" s="87">
        <f t="shared" si="39"/>
        <v>-0.2087912087912088</v>
      </c>
      <c r="P61" s="87">
        <f t="shared" si="39"/>
        <v>2</v>
      </c>
      <c r="Q61" s="87">
        <f t="shared" si="39"/>
        <v>0.25454545454545452</v>
      </c>
      <c r="R61" s="87">
        <f t="shared" si="39"/>
        <v>0.2608695652173913</v>
      </c>
      <c r="S61" s="87">
        <f t="shared" si="39"/>
        <v>0.81609195402298851</v>
      </c>
      <c r="T61" s="87">
        <f t="shared" si="39"/>
        <v>-0.27531645569620256</v>
      </c>
      <c r="U61" s="87">
        <f t="shared" si="39"/>
        <v>-0.95196506550218341</v>
      </c>
      <c r="V61" s="87">
        <f t="shared" si="39"/>
        <v>-3.4545454545454546</v>
      </c>
      <c r="W61" s="87">
        <f t="shared" si="39"/>
        <v>6.5925925925925926</v>
      </c>
      <c r="X61" s="87">
        <f t="shared" si="39"/>
        <v>-3.6423841059602649</v>
      </c>
      <c r="Y61" s="87">
        <f t="shared" si="39"/>
        <v>-2.5438596491228069</v>
      </c>
    </row>
    <row r="62" spans="1:25" x14ac:dyDescent="0.3">
      <c r="A62" s="35"/>
    </row>
    <row r="63" spans="1:25" x14ac:dyDescent="0.3">
      <c r="A63" s="36"/>
    </row>
  </sheetData>
  <conditionalFormatting sqref="B25:H26">
    <cfRule type="cellIs" dxfId="38" priority="15" stopIfTrue="1" operator="lessThan">
      <formula>0</formula>
    </cfRule>
  </conditionalFormatting>
  <conditionalFormatting sqref="B28:H29">
    <cfRule type="cellIs" dxfId="37" priority="12" stopIfTrue="1" operator="lessThan">
      <formula>0</formula>
    </cfRule>
  </conditionalFormatting>
  <conditionalFormatting sqref="B53:H53">
    <cfRule type="cellIs" dxfId="36" priority="9" stopIfTrue="1" operator="lessThan">
      <formula>0</formula>
    </cfRule>
  </conditionalFormatting>
  <conditionalFormatting sqref="B55:H56">
    <cfRule type="cellIs" dxfId="35" priority="5" stopIfTrue="1" operator="lessThan">
      <formula>0</formula>
    </cfRule>
  </conditionalFormatting>
  <conditionalFormatting sqref="B19:I23">
    <cfRule type="cellIs" dxfId="34" priority="35" stopIfTrue="1" operator="lessThan">
      <formula>0</formula>
    </cfRule>
  </conditionalFormatting>
  <conditionalFormatting sqref="B19:Y29 Z34:HI35 Z51:HI53">
    <cfRule type="cellIs" dxfId="33" priority="37" stopIfTrue="1" operator="lessThan">
      <formula>0</formula>
    </cfRule>
  </conditionalFormatting>
  <conditionalFormatting sqref="B48:Y56 A57:U57">
    <cfRule type="cellIs" dxfId="32" priority="20" stopIfTrue="1" operator="lessThan">
      <formula>0</formula>
    </cfRule>
  </conditionalFormatting>
  <conditionalFormatting sqref="B59:Y59">
    <cfRule type="cellIs" dxfId="31" priority="3" stopIfTrue="1" operator="lessThan">
      <formula>0</formula>
    </cfRule>
  </conditionalFormatting>
  <conditionalFormatting sqref="B61:Y61">
    <cfRule type="cellIs" dxfId="30" priority="1" stopIfTrue="1" operator="lessThan">
      <formula>0</formula>
    </cfRule>
  </conditionalFormatting>
  <conditionalFormatting sqref="C25:H26">
    <cfRule type="cellIs" dxfId="29" priority="14" operator="lessThan">
      <formula>0</formula>
    </cfRule>
  </conditionalFormatting>
  <conditionalFormatting sqref="C28:H29">
    <cfRule type="cellIs" dxfId="28" priority="11" operator="lessThan">
      <formula>0</formula>
    </cfRule>
  </conditionalFormatting>
  <conditionalFormatting sqref="C50:I50 B50:B52">
    <cfRule type="cellIs" dxfId="27" priority="34" stopIfTrue="1" operator="lessThan">
      <formula>0</formula>
    </cfRule>
  </conditionalFormatting>
  <conditionalFormatting sqref="C19:Y23">
    <cfRule type="cellIs" dxfId="26" priority="18" operator="lessThan">
      <formula>0</formula>
    </cfRule>
  </conditionalFormatting>
  <conditionalFormatting sqref="J46:Y50">
    <cfRule type="cellIs" dxfId="25" priority="17" operator="lessThan">
      <formula>0</formula>
    </cfRule>
  </conditionalFormatting>
  <conditionalFormatting sqref="M34:P34">
    <cfRule type="cellIs" dxfId="24" priority="24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44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13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68706</v>
      </c>
      <c r="C5" s="42">
        <v>73995</v>
      </c>
      <c r="D5" s="42">
        <v>71432</v>
      </c>
      <c r="E5" s="42">
        <v>65644</v>
      </c>
      <c r="F5" s="42">
        <v>68970</v>
      </c>
      <c r="G5" s="42">
        <v>78076</v>
      </c>
      <c r="H5" s="42">
        <v>83456</v>
      </c>
      <c r="I5" s="42">
        <v>96080</v>
      </c>
      <c r="J5" s="42">
        <v>111577</v>
      </c>
      <c r="K5" s="42">
        <v>114862</v>
      </c>
      <c r="L5" s="42">
        <v>99193</v>
      </c>
      <c r="M5" s="42">
        <v>104891</v>
      </c>
      <c r="N5" s="42">
        <v>115696</v>
      </c>
      <c r="O5" s="42">
        <v>117026</v>
      </c>
      <c r="P5" s="42">
        <v>110121</v>
      </c>
      <c r="Q5" s="42">
        <v>120985</v>
      </c>
      <c r="R5" s="42">
        <v>126762</v>
      </c>
      <c r="S5" s="42">
        <v>125579</v>
      </c>
      <c r="T5" s="42">
        <v>131515</v>
      </c>
      <c r="U5" s="42">
        <v>145472</v>
      </c>
      <c r="V5" s="42">
        <v>147130</v>
      </c>
      <c r="W5" s="42">
        <v>120202</v>
      </c>
      <c r="X5" s="42">
        <v>130030</v>
      </c>
      <c r="Y5" s="42">
        <v>158939</v>
      </c>
    </row>
    <row r="6" spans="1:25" x14ac:dyDescent="0.3">
      <c r="A6" s="67" t="s">
        <v>113</v>
      </c>
      <c r="B6" s="42">
        <v>38222</v>
      </c>
      <c r="C6" s="42">
        <v>41433</v>
      </c>
      <c r="D6" s="42">
        <v>40455</v>
      </c>
      <c r="E6" s="42">
        <v>33311</v>
      </c>
      <c r="F6" s="68">
        <v>33979</v>
      </c>
      <c r="G6" s="68">
        <v>36158</v>
      </c>
      <c r="H6" s="68">
        <v>38870</v>
      </c>
      <c r="I6" s="68">
        <v>45673</v>
      </c>
      <c r="J6" s="68">
        <v>51100</v>
      </c>
      <c r="K6" s="68">
        <v>54867</v>
      </c>
      <c r="L6" s="68">
        <v>46884</v>
      </c>
      <c r="M6" s="68">
        <v>49080</v>
      </c>
      <c r="N6" s="68">
        <v>57109</v>
      </c>
      <c r="O6" s="68">
        <v>55758</v>
      </c>
      <c r="P6" s="68">
        <v>48224</v>
      </c>
      <c r="Q6" s="68">
        <v>54664</v>
      </c>
      <c r="R6" s="42">
        <v>56540</v>
      </c>
      <c r="S6" s="42">
        <v>55519</v>
      </c>
      <c r="T6" s="42">
        <v>56469</v>
      </c>
      <c r="U6" s="42">
        <v>66844</v>
      </c>
      <c r="V6" s="42">
        <v>69474</v>
      </c>
      <c r="W6" s="42">
        <v>58503</v>
      </c>
      <c r="X6" s="42">
        <v>61759</v>
      </c>
      <c r="Y6" s="42">
        <v>76954</v>
      </c>
    </row>
    <row r="7" spans="1:25" x14ac:dyDescent="0.3">
      <c r="A7" s="67" t="s">
        <v>114</v>
      </c>
      <c r="B7" s="42">
        <v>30484</v>
      </c>
      <c r="C7" s="42">
        <v>32562</v>
      </c>
      <c r="D7" s="42">
        <v>30976</v>
      </c>
      <c r="E7" s="42">
        <v>32332</v>
      </c>
      <c r="F7" s="68">
        <v>34991</v>
      </c>
      <c r="G7" s="68">
        <v>41919</v>
      </c>
      <c r="H7" s="68">
        <v>44586</v>
      </c>
      <c r="I7" s="68">
        <v>50408</v>
      </c>
      <c r="J7" s="68">
        <v>60477</v>
      </c>
      <c r="K7" s="68">
        <v>59995</v>
      </c>
      <c r="L7" s="68">
        <v>52309</v>
      </c>
      <c r="M7" s="68">
        <v>55811</v>
      </c>
      <c r="N7" s="68">
        <v>58587</v>
      </c>
      <c r="O7" s="68">
        <v>61269</v>
      </c>
      <c r="P7" s="68">
        <v>61896</v>
      </c>
      <c r="Q7" s="42">
        <v>66321</v>
      </c>
      <c r="R7" s="42">
        <v>70222</v>
      </c>
      <c r="S7" s="42">
        <v>70061</v>
      </c>
      <c r="T7" s="42">
        <v>75045</v>
      </c>
      <c r="U7" s="42">
        <v>78628</v>
      </c>
      <c r="V7" s="42">
        <v>77656</v>
      </c>
      <c r="W7" s="42">
        <v>61699</v>
      </c>
      <c r="X7" s="42">
        <v>68270</v>
      </c>
      <c r="Y7" s="42">
        <v>81985</v>
      </c>
    </row>
    <row r="8" spans="1:25" x14ac:dyDescent="0.3">
      <c r="A8" s="69" t="s">
        <v>1</v>
      </c>
      <c r="B8" s="3">
        <f>B9+B17</f>
        <v>10912</v>
      </c>
      <c r="C8" s="3">
        <f t="shared" ref="C8:V8" si="0">C9+C17</f>
        <v>12674</v>
      </c>
      <c r="D8" s="3">
        <f t="shared" si="0"/>
        <v>11192</v>
      </c>
      <c r="E8" s="3">
        <f t="shared" si="0"/>
        <v>10626</v>
      </c>
      <c r="F8" s="3">
        <f t="shared" si="0"/>
        <v>10743</v>
      </c>
      <c r="G8" s="3">
        <f t="shared" si="0"/>
        <v>12241</v>
      </c>
      <c r="H8" s="3">
        <f t="shared" si="0"/>
        <v>12478</v>
      </c>
      <c r="I8" s="3">
        <f t="shared" si="0"/>
        <v>12300</v>
      </c>
      <c r="J8" s="3">
        <f t="shared" si="0"/>
        <v>13502</v>
      </c>
      <c r="K8" s="3">
        <f t="shared" si="0"/>
        <v>14351</v>
      </c>
      <c r="L8" s="3">
        <f t="shared" si="0"/>
        <v>11926</v>
      </c>
      <c r="M8" s="3">
        <f t="shared" si="0"/>
        <v>12195</v>
      </c>
      <c r="N8" s="3">
        <f t="shared" si="0"/>
        <v>12524</v>
      </c>
      <c r="O8" s="3">
        <f t="shared" si="0"/>
        <v>12360</v>
      </c>
      <c r="P8" s="3">
        <f t="shared" si="0"/>
        <v>13094</v>
      </c>
      <c r="Q8" s="3">
        <f t="shared" si="0"/>
        <v>14180</v>
      </c>
      <c r="R8" s="3">
        <f t="shared" si="0"/>
        <v>16130</v>
      </c>
      <c r="S8" s="3">
        <f t="shared" si="0"/>
        <v>15016</v>
      </c>
      <c r="T8" s="3">
        <f t="shared" si="0"/>
        <v>14603</v>
      </c>
      <c r="U8" s="3">
        <f t="shared" si="0"/>
        <v>15395</v>
      </c>
      <c r="V8" s="3">
        <f t="shared" si="0"/>
        <v>15526</v>
      </c>
      <c r="W8" s="3">
        <f t="shared" ref="W8:X8" si="1">W9+W17</f>
        <v>2889</v>
      </c>
      <c r="X8" s="3">
        <f t="shared" si="1"/>
        <v>2130</v>
      </c>
      <c r="Y8" s="3">
        <f t="shared" ref="Y8" si="2">Y9+Y17</f>
        <v>12232</v>
      </c>
    </row>
    <row r="9" spans="1:25" x14ac:dyDescent="0.3">
      <c r="A9" s="70" t="s">
        <v>107</v>
      </c>
      <c r="B9" s="42">
        <v>8510</v>
      </c>
      <c r="C9" s="42">
        <v>10089</v>
      </c>
      <c r="D9" s="42">
        <v>8842</v>
      </c>
      <c r="E9" s="42">
        <v>8326</v>
      </c>
      <c r="F9" s="68">
        <v>8475</v>
      </c>
      <c r="G9" s="68">
        <v>9572</v>
      </c>
      <c r="H9" s="68">
        <v>9913</v>
      </c>
      <c r="I9" s="68">
        <v>9774</v>
      </c>
      <c r="J9" s="68">
        <v>10807</v>
      </c>
      <c r="K9" s="68">
        <v>11466</v>
      </c>
      <c r="L9" s="68">
        <v>9827</v>
      </c>
      <c r="M9" s="68">
        <v>9922</v>
      </c>
      <c r="N9" s="68">
        <v>10003</v>
      </c>
      <c r="O9" s="68">
        <v>9742</v>
      </c>
      <c r="P9" s="68">
        <v>10208</v>
      </c>
      <c r="Q9" s="68">
        <v>10780</v>
      </c>
      <c r="R9" s="42">
        <v>12722</v>
      </c>
      <c r="S9" s="42">
        <v>12061</v>
      </c>
      <c r="T9" s="42">
        <v>11609</v>
      </c>
      <c r="U9" s="42">
        <v>12032</v>
      </c>
      <c r="V9" s="42">
        <v>12195</v>
      </c>
      <c r="W9" s="42">
        <v>2141</v>
      </c>
      <c r="X9" s="42">
        <v>1670</v>
      </c>
      <c r="Y9" s="42">
        <v>9463</v>
      </c>
    </row>
    <row r="10" spans="1:25" x14ac:dyDescent="0.3">
      <c r="A10" s="71" t="s">
        <v>201</v>
      </c>
      <c r="B10" s="42">
        <v>2156</v>
      </c>
      <c r="C10" s="42">
        <v>2552</v>
      </c>
      <c r="D10" s="42">
        <v>2235</v>
      </c>
      <c r="E10" s="42">
        <v>2094</v>
      </c>
      <c r="F10" s="68">
        <v>2100</v>
      </c>
      <c r="G10" s="68">
        <v>2324</v>
      </c>
      <c r="H10" s="68">
        <v>2286</v>
      </c>
      <c r="I10" s="68">
        <v>2120</v>
      </c>
      <c r="J10" s="68">
        <v>2195</v>
      </c>
      <c r="K10" s="68">
        <v>2375</v>
      </c>
      <c r="L10" s="68">
        <v>1944</v>
      </c>
      <c r="M10" s="68">
        <v>1916</v>
      </c>
      <c r="N10" s="68">
        <v>2061</v>
      </c>
      <c r="O10" s="68">
        <v>1949</v>
      </c>
      <c r="P10" s="68">
        <v>1949</v>
      </c>
      <c r="Q10" s="68">
        <v>1961</v>
      </c>
      <c r="R10" s="42">
        <v>2114</v>
      </c>
      <c r="S10" s="42">
        <v>1863</v>
      </c>
      <c r="T10" s="42">
        <v>1670</v>
      </c>
      <c r="U10" s="42">
        <v>1730</v>
      </c>
      <c r="V10" s="42">
        <v>1756</v>
      </c>
      <c r="W10" s="42">
        <v>359</v>
      </c>
      <c r="X10" s="42">
        <v>384</v>
      </c>
      <c r="Y10" s="42">
        <v>1827</v>
      </c>
    </row>
    <row r="11" spans="1:25" x14ac:dyDescent="0.3">
      <c r="A11" s="72" t="s">
        <v>202</v>
      </c>
      <c r="B11" s="42">
        <v>166</v>
      </c>
      <c r="C11" s="42">
        <v>180</v>
      </c>
      <c r="D11" s="42">
        <v>190</v>
      </c>
      <c r="E11" s="42">
        <v>178</v>
      </c>
      <c r="F11" s="68">
        <v>124</v>
      </c>
      <c r="G11" s="68">
        <v>196</v>
      </c>
      <c r="H11" s="68">
        <v>214</v>
      </c>
      <c r="I11" s="68">
        <v>275</v>
      </c>
      <c r="J11" s="68">
        <v>221</v>
      </c>
      <c r="K11" s="68">
        <v>336</v>
      </c>
      <c r="L11" s="68">
        <v>217</v>
      </c>
      <c r="M11" s="68">
        <v>185</v>
      </c>
      <c r="N11" s="68">
        <v>276</v>
      </c>
      <c r="O11" s="68">
        <v>198</v>
      </c>
      <c r="P11" s="68">
        <v>232</v>
      </c>
      <c r="Q11" s="68">
        <v>376</v>
      </c>
      <c r="R11" s="42">
        <v>381</v>
      </c>
      <c r="S11" s="42">
        <v>370</v>
      </c>
      <c r="T11" s="42">
        <v>337</v>
      </c>
      <c r="U11" s="42">
        <v>364</v>
      </c>
      <c r="V11" s="42">
        <v>390</v>
      </c>
      <c r="W11" s="42">
        <v>126</v>
      </c>
      <c r="X11" s="42">
        <v>171</v>
      </c>
      <c r="Y11" s="42">
        <v>253</v>
      </c>
    </row>
    <row r="12" spans="1:25" x14ac:dyDescent="0.3">
      <c r="A12" s="72" t="s">
        <v>203</v>
      </c>
      <c r="B12" s="42">
        <v>1990</v>
      </c>
      <c r="C12" s="42">
        <v>2372</v>
      </c>
      <c r="D12" s="42">
        <v>2044</v>
      </c>
      <c r="E12" s="42">
        <v>1916</v>
      </c>
      <c r="F12" s="68">
        <v>1976</v>
      </c>
      <c r="G12" s="68">
        <v>2129</v>
      </c>
      <c r="H12" s="68">
        <v>2073</v>
      </c>
      <c r="I12" s="68">
        <v>1845</v>
      </c>
      <c r="J12" s="68">
        <v>1974</v>
      </c>
      <c r="K12" s="68">
        <v>2039</v>
      </c>
      <c r="L12" s="68">
        <v>1728</v>
      </c>
      <c r="M12" s="68">
        <v>1730</v>
      </c>
      <c r="N12" s="68">
        <v>1784</v>
      </c>
      <c r="O12" s="68">
        <v>1751</v>
      </c>
      <c r="P12" s="68">
        <v>1717</v>
      </c>
      <c r="Q12" s="68">
        <v>1586</v>
      </c>
      <c r="R12" s="42">
        <v>1734</v>
      </c>
      <c r="S12" s="42">
        <v>1493</v>
      </c>
      <c r="T12" s="42">
        <v>1333</v>
      </c>
      <c r="U12" s="42">
        <v>1367</v>
      </c>
      <c r="V12" s="42">
        <v>1367</v>
      </c>
      <c r="W12" s="42">
        <v>232</v>
      </c>
      <c r="X12" s="42">
        <v>212</v>
      </c>
      <c r="Y12" s="42">
        <v>1574</v>
      </c>
    </row>
    <row r="13" spans="1:25" x14ac:dyDescent="0.3">
      <c r="A13" s="71" t="s">
        <v>204</v>
      </c>
      <c r="B13" s="42">
        <v>6354</v>
      </c>
      <c r="C13" s="42">
        <v>7537</v>
      </c>
      <c r="D13" s="42">
        <v>6608</v>
      </c>
      <c r="E13" s="42">
        <v>6232</v>
      </c>
      <c r="F13" s="68">
        <v>6375</v>
      </c>
      <c r="G13" s="68">
        <v>7248</v>
      </c>
      <c r="H13" s="68">
        <v>7627</v>
      </c>
      <c r="I13" s="68">
        <v>7654</v>
      </c>
      <c r="J13" s="68">
        <v>8612</v>
      </c>
      <c r="K13" s="68">
        <v>9090</v>
      </c>
      <c r="L13" s="68">
        <v>7883</v>
      </c>
      <c r="M13" s="68">
        <v>8006</v>
      </c>
      <c r="N13" s="68">
        <v>7942</v>
      </c>
      <c r="O13" s="68">
        <v>7794</v>
      </c>
      <c r="P13" s="68">
        <v>8259</v>
      </c>
      <c r="Q13" s="68">
        <v>8819</v>
      </c>
      <c r="R13" s="42">
        <v>10608</v>
      </c>
      <c r="S13" s="42">
        <v>10198</v>
      </c>
      <c r="T13" s="42">
        <v>9938</v>
      </c>
      <c r="U13" s="42">
        <v>10301</v>
      </c>
      <c r="V13" s="42">
        <v>10439</v>
      </c>
      <c r="W13" s="42">
        <v>1783</v>
      </c>
      <c r="X13" s="42">
        <v>1287</v>
      </c>
      <c r="Y13" s="42">
        <v>7636</v>
      </c>
    </row>
    <row r="14" spans="1:25" x14ac:dyDescent="0.3">
      <c r="A14" s="72" t="s">
        <v>205</v>
      </c>
      <c r="B14" s="42">
        <v>74</v>
      </c>
      <c r="C14" s="42">
        <v>72</v>
      </c>
      <c r="D14" s="42">
        <v>69</v>
      </c>
      <c r="E14" s="42">
        <v>68</v>
      </c>
      <c r="F14" s="68">
        <v>66</v>
      </c>
      <c r="G14" s="68">
        <v>64</v>
      </c>
      <c r="H14" s="68">
        <v>61</v>
      </c>
      <c r="I14" s="68">
        <v>59</v>
      </c>
      <c r="J14" s="68">
        <v>64</v>
      </c>
      <c r="K14" s="68">
        <v>65</v>
      </c>
      <c r="L14" s="68">
        <v>64</v>
      </c>
      <c r="M14" s="68">
        <v>63</v>
      </c>
      <c r="N14" s="68">
        <v>59</v>
      </c>
      <c r="O14" s="68">
        <v>58</v>
      </c>
      <c r="P14" s="68">
        <v>64</v>
      </c>
      <c r="Q14" s="68">
        <v>78</v>
      </c>
      <c r="R14" s="42">
        <v>84</v>
      </c>
      <c r="S14" s="42">
        <v>76</v>
      </c>
      <c r="T14" s="42">
        <v>69</v>
      </c>
      <c r="U14" s="42">
        <v>63</v>
      </c>
      <c r="V14" s="42">
        <v>56</v>
      </c>
      <c r="W14" s="42">
        <v>12</v>
      </c>
      <c r="X14" s="42">
        <v>7</v>
      </c>
      <c r="Y14" s="42">
        <v>15</v>
      </c>
    </row>
    <row r="15" spans="1:25" x14ac:dyDescent="0.3">
      <c r="A15" s="72" t="s">
        <v>206</v>
      </c>
      <c r="B15" s="42">
        <v>150</v>
      </c>
      <c r="C15" s="42">
        <v>159</v>
      </c>
      <c r="D15" s="42">
        <v>171</v>
      </c>
      <c r="E15" s="42">
        <v>179</v>
      </c>
      <c r="F15" s="68">
        <v>189</v>
      </c>
      <c r="G15" s="68">
        <v>198</v>
      </c>
      <c r="H15" s="68">
        <v>205</v>
      </c>
      <c r="I15" s="68">
        <v>212</v>
      </c>
      <c r="J15" s="68">
        <v>223</v>
      </c>
      <c r="K15" s="68">
        <v>235</v>
      </c>
      <c r="L15" s="68">
        <v>255</v>
      </c>
      <c r="M15" s="68">
        <v>269</v>
      </c>
      <c r="N15" s="68">
        <v>287</v>
      </c>
      <c r="O15" s="68">
        <v>305</v>
      </c>
      <c r="P15" s="68">
        <v>331</v>
      </c>
      <c r="Q15" s="68">
        <v>367</v>
      </c>
      <c r="R15" s="42">
        <v>406</v>
      </c>
      <c r="S15" s="42">
        <v>443</v>
      </c>
      <c r="T15" s="42">
        <v>466</v>
      </c>
      <c r="U15" s="42">
        <v>478</v>
      </c>
      <c r="V15" s="42">
        <v>481</v>
      </c>
      <c r="W15" s="42">
        <v>394</v>
      </c>
      <c r="X15" s="42">
        <v>376</v>
      </c>
      <c r="Y15" s="42">
        <v>433</v>
      </c>
    </row>
    <row r="16" spans="1:25" x14ac:dyDescent="0.3">
      <c r="A16" s="72" t="s">
        <v>207</v>
      </c>
      <c r="B16" s="42">
        <v>6130</v>
      </c>
      <c r="C16" s="42">
        <v>7306</v>
      </c>
      <c r="D16" s="42">
        <v>6368</v>
      </c>
      <c r="E16" s="42">
        <v>5984</v>
      </c>
      <c r="F16" s="68">
        <v>6120</v>
      </c>
      <c r="G16" s="68">
        <v>6987</v>
      </c>
      <c r="H16" s="68">
        <v>7361</v>
      </c>
      <c r="I16" s="68">
        <v>7382</v>
      </c>
      <c r="J16" s="68">
        <v>8325</v>
      </c>
      <c r="K16" s="68">
        <v>8789</v>
      </c>
      <c r="L16" s="68">
        <v>7564</v>
      </c>
      <c r="M16" s="68">
        <v>7674</v>
      </c>
      <c r="N16" s="68">
        <v>7597</v>
      </c>
      <c r="O16" s="68">
        <v>7431</v>
      </c>
      <c r="P16" s="68">
        <v>7864</v>
      </c>
      <c r="Q16" s="68">
        <v>8374</v>
      </c>
      <c r="R16" s="42">
        <v>10118</v>
      </c>
      <c r="S16" s="42">
        <v>9680</v>
      </c>
      <c r="T16" s="42">
        <v>9403</v>
      </c>
      <c r="U16" s="42">
        <v>9760</v>
      </c>
      <c r="V16" s="42">
        <v>9902</v>
      </c>
      <c r="W16" s="42">
        <v>1376</v>
      </c>
      <c r="X16" s="42">
        <v>905</v>
      </c>
      <c r="Y16" s="42">
        <v>7188</v>
      </c>
    </row>
    <row r="17" spans="1:25" x14ac:dyDescent="0.3">
      <c r="A17" s="70" t="s">
        <v>108</v>
      </c>
      <c r="B17" s="42">
        <v>2402</v>
      </c>
      <c r="C17" s="42">
        <v>2585</v>
      </c>
      <c r="D17" s="42">
        <v>2350</v>
      </c>
      <c r="E17" s="42">
        <v>2300</v>
      </c>
      <c r="F17" s="68">
        <v>2268</v>
      </c>
      <c r="G17" s="68">
        <v>2669</v>
      </c>
      <c r="H17" s="68">
        <v>2565</v>
      </c>
      <c r="I17" s="68">
        <v>2526</v>
      </c>
      <c r="J17" s="68">
        <v>2695</v>
      </c>
      <c r="K17" s="68">
        <v>2885</v>
      </c>
      <c r="L17" s="68">
        <v>2099</v>
      </c>
      <c r="M17" s="68">
        <v>2273</v>
      </c>
      <c r="N17" s="68">
        <v>2521</v>
      </c>
      <c r="O17" s="68">
        <v>2618</v>
      </c>
      <c r="P17" s="68">
        <v>2886</v>
      </c>
      <c r="Q17" s="68">
        <v>3400</v>
      </c>
      <c r="R17" s="42">
        <v>3408</v>
      </c>
      <c r="S17" s="42">
        <v>2955</v>
      </c>
      <c r="T17" s="42">
        <v>2994</v>
      </c>
      <c r="U17" s="42">
        <v>3363</v>
      </c>
      <c r="V17" s="42">
        <v>3331</v>
      </c>
      <c r="W17" s="42">
        <v>748</v>
      </c>
      <c r="X17" s="42">
        <v>460</v>
      </c>
      <c r="Y17" s="42">
        <v>2769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0.16147360703812308</v>
      </c>
      <c r="D19" s="89">
        <f t="shared" si="3"/>
        <v>-0.11693230235127028</v>
      </c>
      <c r="E19" s="89">
        <f t="shared" si="3"/>
        <v>-5.0571837026447408E-2</v>
      </c>
      <c r="F19" s="89">
        <f t="shared" si="3"/>
        <v>1.1010728402032655E-2</v>
      </c>
      <c r="G19" s="89">
        <f t="shared" si="3"/>
        <v>0.13943963511123525</v>
      </c>
      <c r="H19" s="89">
        <f t="shared" si="3"/>
        <v>1.9361163303651674E-2</v>
      </c>
      <c r="I19" s="89">
        <f t="shared" si="3"/>
        <v>-1.4265106587594167E-2</v>
      </c>
      <c r="J19" s="89">
        <f t="shared" si="3"/>
        <v>9.7723577235772296E-2</v>
      </c>
      <c r="K19" s="89">
        <f t="shared" si="3"/>
        <v>6.2879573396533939E-2</v>
      </c>
      <c r="L19" s="89">
        <f t="shared" si="3"/>
        <v>-0.16897777158386174</v>
      </c>
      <c r="M19" s="89">
        <f t="shared" si="3"/>
        <v>2.2555760523226498E-2</v>
      </c>
      <c r="N19" s="89">
        <f t="shared" si="3"/>
        <v>2.6978269782697906E-2</v>
      </c>
      <c r="O19" s="89">
        <f t="shared" si="3"/>
        <v>-1.3094857872884114E-2</v>
      </c>
      <c r="P19" s="89">
        <f t="shared" si="3"/>
        <v>5.9385113268608514E-2</v>
      </c>
      <c r="Q19" s="89">
        <f t="shared" si="3"/>
        <v>8.2938750572781439E-2</v>
      </c>
      <c r="R19" s="89">
        <f t="shared" si="3"/>
        <v>0.13751763046544419</v>
      </c>
      <c r="S19" s="89">
        <f t="shared" si="3"/>
        <v>-6.9063856168629867E-2</v>
      </c>
      <c r="T19" s="89">
        <f t="shared" si="3"/>
        <v>-2.750399573787965E-2</v>
      </c>
      <c r="U19" s="89">
        <f t="shared" si="3"/>
        <v>5.4235431075806417E-2</v>
      </c>
      <c r="V19" s="89">
        <f t="shared" si="3"/>
        <v>8.5092562520299175E-3</v>
      </c>
      <c r="W19" s="89">
        <f t="shared" si="3"/>
        <v>-0.81392502898364039</v>
      </c>
      <c r="X19" s="89">
        <f t="shared" si="3"/>
        <v>-0.26272066458982346</v>
      </c>
      <c r="Y19" s="89">
        <f t="shared" si="3"/>
        <v>4.7427230046948354</v>
      </c>
    </row>
    <row r="20" spans="1:25" x14ac:dyDescent="0.3">
      <c r="A20" s="73" t="s">
        <v>4</v>
      </c>
      <c r="B20" s="65" t="s">
        <v>3</v>
      </c>
      <c r="C20" s="89">
        <f t="shared" si="3"/>
        <v>0.18554641598119859</v>
      </c>
      <c r="D20" s="89">
        <f t="shared" si="3"/>
        <v>-0.12359996035285958</v>
      </c>
      <c r="E20" s="89">
        <f t="shared" si="3"/>
        <v>-5.8357837593304707E-2</v>
      </c>
      <c r="F20" s="89">
        <f t="shared" si="3"/>
        <v>1.7895748258467403E-2</v>
      </c>
      <c r="G20" s="89">
        <f t="shared" si="3"/>
        <v>0.12943952802359893</v>
      </c>
      <c r="H20" s="89">
        <f t="shared" si="3"/>
        <v>3.5624738821562918E-2</v>
      </c>
      <c r="I20" s="89">
        <f t="shared" si="3"/>
        <v>-1.4021991324523309E-2</v>
      </c>
      <c r="J20" s="89">
        <f t="shared" si="3"/>
        <v>0.10568856148966654</v>
      </c>
      <c r="K20" s="89">
        <f t="shared" si="3"/>
        <v>6.0978995095771316E-2</v>
      </c>
      <c r="L20" s="89">
        <f t="shared" si="3"/>
        <v>-0.14294435723007148</v>
      </c>
      <c r="M20" s="89">
        <f t="shared" si="3"/>
        <v>9.667243309249951E-3</v>
      </c>
      <c r="N20" s="89">
        <f t="shared" si="3"/>
        <v>8.163676678089038E-3</v>
      </c>
      <c r="O20" s="89">
        <f t="shared" si="3"/>
        <v>-2.6092172348295528E-2</v>
      </c>
      <c r="P20" s="89">
        <f t="shared" si="3"/>
        <v>4.7834120303839045E-2</v>
      </c>
      <c r="Q20" s="89">
        <f t="shared" si="3"/>
        <v>5.6034482758620774E-2</v>
      </c>
      <c r="R20" s="89">
        <f t="shared" si="3"/>
        <v>0.18014842300556588</v>
      </c>
      <c r="S20" s="89">
        <f t="shared" si="3"/>
        <v>-5.195723942776298E-2</v>
      </c>
      <c r="T20" s="89">
        <f t="shared" si="3"/>
        <v>-3.7476162838902205E-2</v>
      </c>
      <c r="U20" s="89">
        <f t="shared" si="3"/>
        <v>3.6437246963562764E-2</v>
      </c>
      <c r="V20" s="89">
        <f t="shared" si="3"/>
        <v>1.3547207446808596E-2</v>
      </c>
      <c r="W20" s="89">
        <f t="shared" si="3"/>
        <v>-0.82443624436244356</v>
      </c>
      <c r="X20" s="89">
        <f t="shared" si="3"/>
        <v>-0.21999065857076128</v>
      </c>
      <c r="Y20" s="89">
        <f t="shared" si="3"/>
        <v>4.6664670658682637</v>
      </c>
    </row>
    <row r="21" spans="1:25" x14ac:dyDescent="0.3">
      <c r="A21" s="74" t="s">
        <v>208</v>
      </c>
      <c r="B21" s="65" t="s">
        <v>3</v>
      </c>
      <c r="C21" s="89">
        <f>C10/B10-1</f>
        <v>0.18367346938775508</v>
      </c>
      <c r="D21" s="89">
        <f t="shared" si="3"/>
        <v>-0.1242163009404389</v>
      </c>
      <c r="E21" s="89">
        <f t="shared" si="3"/>
        <v>-6.3087248322147627E-2</v>
      </c>
      <c r="F21" s="89">
        <f t="shared" si="3"/>
        <v>2.8653295128939771E-3</v>
      </c>
      <c r="G21" s="89">
        <f t="shared" si="3"/>
        <v>0.10666666666666669</v>
      </c>
      <c r="H21" s="89">
        <f t="shared" si="3"/>
        <v>-1.6351118760757344E-2</v>
      </c>
      <c r="I21" s="89">
        <f t="shared" si="3"/>
        <v>-7.2615923009623828E-2</v>
      </c>
      <c r="J21" s="89">
        <f t="shared" si="3"/>
        <v>3.5377358490566113E-2</v>
      </c>
      <c r="K21" s="89">
        <f t="shared" si="3"/>
        <v>8.2004555808655955E-2</v>
      </c>
      <c r="L21" s="89">
        <f t="shared" si="3"/>
        <v>-0.18147368421052634</v>
      </c>
      <c r="M21" s="89">
        <f t="shared" si="3"/>
        <v>-1.4403292181069949E-2</v>
      </c>
      <c r="N21" s="89">
        <f t="shared" si="3"/>
        <v>7.5678496868476053E-2</v>
      </c>
      <c r="O21" s="89">
        <f t="shared" si="3"/>
        <v>-5.4342552159146074E-2</v>
      </c>
      <c r="P21" s="89">
        <f t="shared" si="3"/>
        <v>0</v>
      </c>
      <c r="Q21" s="89">
        <f t="shared" si="3"/>
        <v>6.1570035915854415E-3</v>
      </c>
      <c r="R21" s="89">
        <f t="shared" si="3"/>
        <v>7.8021417644059232E-2</v>
      </c>
      <c r="S21" s="89">
        <f t="shared" si="3"/>
        <v>-0.11873226111636703</v>
      </c>
      <c r="T21" s="89">
        <f t="shared" si="3"/>
        <v>-0.10359634997316158</v>
      </c>
      <c r="U21" s="89">
        <f t="shared" si="3"/>
        <v>3.5928143712574911E-2</v>
      </c>
      <c r="V21" s="89">
        <f t="shared" si="3"/>
        <v>1.5028901734104094E-2</v>
      </c>
      <c r="W21" s="89">
        <f t="shared" si="3"/>
        <v>-0.79555808656036442</v>
      </c>
      <c r="X21" s="89">
        <f t="shared" si="3"/>
        <v>6.9637883008356605E-2</v>
      </c>
      <c r="Y21" s="89">
        <f t="shared" si="3"/>
        <v>3.7578125</v>
      </c>
    </row>
    <row r="22" spans="1:25" x14ac:dyDescent="0.3">
      <c r="A22" s="74" t="s">
        <v>209</v>
      </c>
      <c r="B22" s="65" t="s">
        <v>3</v>
      </c>
      <c r="C22" s="89">
        <f>C13/B13-1</f>
        <v>0.18618193264085625</v>
      </c>
      <c r="D22" s="89">
        <f t="shared" ref="D22:Y22" si="4">D13/C13-1</f>
        <v>-0.12325859095130687</v>
      </c>
      <c r="E22" s="89">
        <f t="shared" si="4"/>
        <v>-5.6900726392251855E-2</v>
      </c>
      <c r="F22" s="89">
        <f t="shared" si="4"/>
        <v>2.2946084724005056E-2</v>
      </c>
      <c r="G22" s="89">
        <f t="shared" si="4"/>
        <v>0.13694117647058834</v>
      </c>
      <c r="H22" s="89">
        <f t="shared" si="4"/>
        <v>5.2290286975717359E-2</v>
      </c>
      <c r="I22" s="89">
        <f t="shared" si="4"/>
        <v>3.5400550675233067E-3</v>
      </c>
      <c r="J22" s="89">
        <f t="shared" si="4"/>
        <v>0.12516331330023522</v>
      </c>
      <c r="K22" s="89">
        <f t="shared" si="4"/>
        <v>5.5503947979563373E-2</v>
      </c>
      <c r="L22" s="89">
        <f t="shared" si="4"/>
        <v>-0.13278327832783277</v>
      </c>
      <c r="M22" s="89">
        <f t="shared" si="4"/>
        <v>1.5603196752505433E-2</v>
      </c>
      <c r="N22" s="89">
        <f t="shared" si="4"/>
        <v>-7.9940044966275714E-3</v>
      </c>
      <c r="O22" s="89">
        <f t="shared" si="4"/>
        <v>-1.8635104507680689E-2</v>
      </c>
      <c r="P22" s="89">
        <f t="shared" si="4"/>
        <v>5.9661277906081667E-2</v>
      </c>
      <c r="Q22" s="89">
        <f t="shared" si="4"/>
        <v>6.7804818985349291E-2</v>
      </c>
      <c r="R22" s="89">
        <f t="shared" si="4"/>
        <v>0.20285746683297434</v>
      </c>
      <c r="S22" s="89">
        <f t="shared" si="4"/>
        <v>-3.8650075414781271E-2</v>
      </c>
      <c r="T22" s="89">
        <f t="shared" si="4"/>
        <v>-2.5495195136301274E-2</v>
      </c>
      <c r="U22" s="89">
        <f t="shared" si="4"/>
        <v>3.6526464077279108E-2</v>
      </c>
      <c r="V22" s="89">
        <f t="shared" si="4"/>
        <v>1.339675759634984E-2</v>
      </c>
      <c r="W22" s="89">
        <f t="shared" si="4"/>
        <v>-0.82919819906121273</v>
      </c>
      <c r="X22" s="89">
        <f t="shared" si="4"/>
        <v>-0.27818283791362874</v>
      </c>
      <c r="Y22" s="89">
        <f t="shared" si="4"/>
        <v>4.9331779331779329</v>
      </c>
    </row>
    <row r="23" spans="1:25" x14ac:dyDescent="0.3">
      <c r="A23" s="73" t="s">
        <v>109</v>
      </c>
      <c r="B23" s="65" t="s">
        <v>3</v>
      </c>
      <c r="C23" s="89">
        <f>C17/B17-1</f>
        <v>7.6186511240632804E-2</v>
      </c>
      <c r="D23" s="89">
        <f t="shared" ref="D23:Y23" si="5">D17/C17-1</f>
        <v>-9.0909090909090939E-2</v>
      </c>
      <c r="E23" s="89">
        <f t="shared" si="5"/>
        <v>-2.1276595744680882E-2</v>
      </c>
      <c r="F23" s="89">
        <f t="shared" si="5"/>
        <v>-1.3913043478260834E-2</v>
      </c>
      <c r="G23" s="89">
        <f t="shared" si="5"/>
        <v>0.17680776014109356</v>
      </c>
      <c r="H23" s="89">
        <f t="shared" si="5"/>
        <v>-3.8965904833270892E-2</v>
      </c>
      <c r="I23" s="89">
        <f t="shared" si="5"/>
        <v>-1.520467836257311E-2</v>
      </c>
      <c r="J23" s="89">
        <f t="shared" si="5"/>
        <v>6.6904196357878032E-2</v>
      </c>
      <c r="K23" s="89">
        <f t="shared" si="5"/>
        <v>7.0500927643784683E-2</v>
      </c>
      <c r="L23" s="89">
        <f t="shared" si="5"/>
        <v>-0.2724436741767764</v>
      </c>
      <c r="M23" s="89">
        <f t="shared" si="5"/>
        <v>8.2896617436874598E-2</v>
      </c>
      <c r="N23" s="89">
        <f t="shared" si="5"/>
        <v>0.10910690717113947</v>
      </c>
      <c r="O23" s="89">
        <f t="shared" si="5"/>
        <v>3.847679492264966E-2</v>
      </c>
      <c r="P23" s="89">
        <f t="shared" si="5"/>
        <v>0.1023682200152789</v>
      </c>
      <c r="Q23" s="89">
        <f t="shared" si="5"/>
        <v>0.17810117810117809</v>
      </c>
      <c r="R23" s="89">
        <f t="shared" si="5"/>
        <v>2.3529411764706687E-3</v>
      </c>
      <c r="S23" s="89">
        <f t="shared" si="5"/>
        <v>-0.13292253521126762</v>
      </c>
      <c r="T23" s="89">
        <f t="shared" si="5"/>
        <v>1.3197969543147225E-2</v>
      </c>
      <c r="U23" s="89">
        <f t="shared" si="5"/>
        <v>0.12324649298597201</v>
      </c>
      <c r="V23" s="89">
        <f t="shared" si="5"/>
        <v>-9.5153137079988515E-3</v>
      </c>
      <c r="W23" s="89">
        <f t="shared" si="5"/>
        <v>-0.7754428099669769</v>
      </c>
      <c r="X23" s="89">
        <f t="shared" si="5"/>
        <v>-0.38502673796791442</v>
      </c>
      <c r="Y23" s="89">
        <f t="shared" si="5"/>
        <v>5.0195652173913041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0.15882164585334616</v>
      </c>
      <c r="C25" s="89">
        <f t="shared" si="6"/>
        <v>0.17128184336779512</v>
      </c>
      <c r="D25" s="89">
        <f t="shared" si="6"/>
        <v>0.15668047933699183</v>
      </c>
      <c r="E25" s="89">
        <f t="shared" si="6"/>
        <v>0.16187313387362134</v>
      </c>
      <c r="F25" s="89">
        <f t="shared" si="6"/>
        <v>0.15576337538060026</v>
      </c>
      <c r="G25" s="89">
        <f t="shared" si="6"/>
        <v>0.15678313438188432</v>
      </c>
      <c r="H25" s="89">
        <f t="shared" si="6"/>
        <v>0.14951591257668712</v>
      </c>
      <c r="I25" s="89">
        <f t="shared" si="6"/>
        <v>0.12801831806827643</v>
      </c>
      <c r="J25" s="89">
        <f t="shared" si="6"/>
        <v>0.12101060254353496</v>
      </c>
      <c r="K25" s="89">
        <f t="shared" si="6"/>
        <v>0.12494123382842019</v>
      </c>
      <c r="L25" s="89">
        <f t="shared" si="6"/>
        <v>0.12023025818354117</v>
      </c>
      <c r="M25" s="89">
        <f t="shared" si="6"/>
        <v>0.11626354978024807</v>
      </c>
      <c r="N25" s="89">
        <f t="shared" si="6"/>
        <v>0.10824920481261237</v>
      </c>
      <c r="O25" s="89">
        <f t="shared" si="6"/>
        <v>0.10561755507323159</v>
      </c>
      <c r="P25" s="89">
        <f t="shared" si="6"/>
        <v>0.11890556751210032</v>
      </c>
      <c r="Q25" s="89">
        <f t="shared" si="6"/>
        <v>0.11720461214200108</v>
      </c>
      <c r="R25" s="89">
        <f t="shared" si="6"/>
        <v>0.12724633565264037</v>
      </c>
      <c r="S25" s="89">
        <f t="shared" si="6"/>
        <v>0.11957413261771474</v>
      </c>
      <c r="T25" s="89">
        <f t="shared" si="6"/>
        <v>0.11103676386723949</v>
      </c>
      <c r="U25" s="89">
        <f t="shared" si="6"/>
        <v>0.10582792564892213</v>
      </c>
      <c r="V25" s="89">
        <f t="shared" si="6"/>
        <v>0.10552572554883437</v>
      </c>
      <c r="W25" s="89">
        <f t="shared" ref="W25:X25" si="7">W8/W5</f>
        <v>2.4034541854544851E-2</v>
      </c>
      <c r="X25" s="89">
        <f t="shared" si="7"/>
        <v>1.6380835191878797E-2</v>
      </c>
      <c r="Y25" s="89">
        <f t="shared" ref="Y25" si="8">Y8/Y5</f>
        <v>7.6960343276351303E-2</v>
      </c>
    </row>
    <row r="26" spans="1:25" x14ac:dyDescent="0.3">
      <c r="A26" s="75" t="s">
        <v>211</v>
      </c>
      <c r="B26" s="89">
        <f t="shared" ref="B26:V26" si="9">B8/B7</f>
        <v>0.3579582731924944</v>
      </c>
      <c r="C26" s="89">
        <f t="shared" si="9"/>
        <v>0.38922670597629139</v>
      </c>
      <c r="D26" s="89">
        <f t="shared" si="9"/>
        <v>0.3613119834710744</v>
      </c>
      <c r="E26" s="89">
        <f t="shared" si="9"/>
        <v>0.32865272794754424</v>
      </c>
      <c r="F26" s="89">
        <f t="shared" si="9"/>
        <v>0.30702180560715614</v>
      </c>
      <c r="G26" s="89">
        <f t="shared" si="9"/>
        <v>0.29201555380614996</v>
      </c>
      <c r="H26" s="89">
        <f t="shared" si="9"/>
        <v>0.27986363432467593</v>
      </c>
      <c r="I26" s="89">
        <f t="shared" si="9"/>
        <v>0.24400888747817806</v>
      </c>
      <c r="J26" s="89">
        <f t="shared" si="9"/>
        <v>0.22325842882418109</v>
      </c>
      <c r="K26" s="89">
        <f t="shared" si="9"/>
        <v>0.23920326693891159</v>
      </c>
      <c r="L26" s="89">
        <f t="shared" si="9"/>
        <v>0.22799135903955342</v>
      </c>
      <c r="M26" s="89">
        <f t="shared" si="9"/>
        <v>0.21850531257279032</v>
      </c>
      <c r="N26" s="89">
        <f t="shared" si="9"/>
        <v>0.21376755935617117</v>
      </c>
      <c r="O26" s="89">
        <f t="shared" si="9"/>
        <v>0.20173333986192038</v>
      </c>
      <c r="P26" s="89">
        <f t="shared" si="9"/>
        <v>0.21154840377407264</v>
      </c>
      <c r="Q26" s="89">
        <f t="shared" si="9"/>
        <v>0.21380859757844423</v>
      </c>
      <c r="R26" s="89">
        <f t="shared" si="9"/>
        <v>0.22970009398763921</v>
      </c>
      <c r="S26" s="89">
        <f t="shared" si="9"/>
        <v>0.21432751459442487</v>
      </c>
      <c r="T26" s="89">
        <f t="shared" si="9"/>
        <v>0.19458991271903525</v>
      </c>
      <c r="U26" s="89">
        <f t="shared" si="9"/>
        <v>0.19579539095487614</v>
      </c>
      <c r="V26" s="89">
        <f t="shared" si="9"/>
        <v>0.19993303801380446</v>
      </c>
      <c r="W26" s="89">
        <f t="shared" ref="W26:X26" si="10">W8/W7</f>
        <v>4.6824097635293924E-2</v>
      </c>
      <c r="X26" s="89">
        <f t="shared" si="10"/>
        <v>3.1199648454665298E-2</v>
      </c>
      <c r="Y26" s="89">
        <f t="shared" ref="Y26" si="11">Y8/Y7</f>
        <v>0.14919802402878576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1.374633431085044E-2</v>
      </c>
      <c r="C28" s="89">
        <f t="shared" ref="C28:V28" si="12">C15/C8</f>
        <v>1.2545368470885276E-2</v>
      </c>
      <c r="D28" s="89">
        <f t="shared" si="12"/>
        <v>1.5278770550393138E-2</v>
      </c>
      <c r="E28" s="89">
        <f t="shared" si="12"/>
        <v>1.6845473367212496E-2</v>
      </c>
      <c r="F28" s="89">
        <f t="shared" si="12"/>
        <v>1.7592851158894165E-2</v>
      </c>
      <c r="G28" s="89">
        <f t="shared" si="12"/>
        <v>1.6175149089126706E-2</v>
      </c>
      <c r="H28" s="89">
        <f t="shared" si="12"/>
        <v>1.6428914890206765E-2</v>
      </c>
      <c r="I28" s="89">
        <f t="shared" si="12"/>
        <v>1.7235772357723576E-2</v>
      </c>
      <c r="J28" s="89">
        <f t="shared" si="12"/>
        <v>1.6516071693082505E-2</v>
      </c>
      <c r="K28" s="89">
        <f t="shared" si="12"/>
        <v>1.6375165493693819E-2</v>
      </c>
      <c r="L28" s="89">
        <f t="shared" si="12"/>
        <v>2.1381854771088379E-2</v>
      </c>
      <c r="M28" s="89">
        <f t="shared" si="12"/>
        <v>2.2058220582205822E-2</v>
      </c>
      <c r="N28" s="89">
        <f t="shared" si="12"/>
        <v>2.2916001277547109E-2</v>
      </c>
      <c r="O28" s="89">
        <f t="shared" si="12"/>
        <v>2.4676375404530743E-2</v>
      </c>
      <c r="P28" s="89">
        <f t="shared" si="12"/>
        <v>2.5278753627615703E-2</v>
      </c>
      <c r="Q28" s="89">
        <f t="shared" si="12"/>
        <v>2.5881523272214386E-2</v>
      </c>
      <c r="R28" s="89">
        <f t="shared" si="12"/>
        <v>2.5170489770613765E-2</v>
      </c>
      <c r="S28" s="89">
        <f t="shared" si="12"/>
        <v>2.9501864677677143E-2</v>
      </c>
      <c r="T28" s="89">
        <f t="shared" si="12"/>
        <v>3.1911251112785047E-2</v>
      </c>
      <c r="U28" s="89">
        <f t="shared" si="12"/>
        <v>3.1049041896719715E-2</v>
      </c>
      <c r="V28" s="89">
        <f t="shared" si="12"/>
        <v>3.0980291124565247E-2</v>
      </c>
      <c r="W28" s="89">
        <f t="shared" ref="W28:X28" si="13">W15/W8</f>
        <v>0.13637937002422984</v>
      </c>
      <c r="X28" s="89">
        <f t="shared" si="13"/>
        <v>0.17652582159624414</v>
      </c>
      <c r="Y28" s="89">
        <f t="shared" ref="Y28" si="14">Y15/Y8</f>
        <v>3.5398953564421187E-2</v>
      </c>
    </row>
    <row r="29" spans="1:25" x14ac:dyDescent="0.3">
      <c r="A29" s="75" t="s">
        <v>213</v>
      </c>
      <c r="B29" s="89">
        <f>B10/B8</f>
        <v>0.19758064516129031</v>
      </c>
      <c r="C29" s="89">
        <f t="shared" ref="C29:V29" si="15">C10/C8</f>
        <v>0.2013571090421335</v>
      </c>
      <c r="D29" s="89">
        <f t="shared" si="15"/>
        <v>0.19969621157969977</v>
      </c>
      <c r="E29" s="89">
        <f t="shared" si="15"/>
        <v>0.19706380575945792</v>
      </c>
      <c r="F29" s="89">
        <f t="shared" si="15"/>
        <v>0.19547612398771294</v>
      </c>
      <c r="G29" s="89">
        <f t="shared" si="15"/>
        <v>0.18985377011682053</v>
      </c>
      <c r="H29" s="89">
        <f t="shared" si="15"/>
        <v>0.18320243628786664</v>
      </c>
      <c r="I29" s="89">
        <f t="shared" si="15"/>
        <v>0.17235772357723578</v>
      </c>
      <c r="J29" s="89">
        <f t="shared" si="15"/>
        <v>0.1625685083691305</v>
      </c>
      <c r="K29" s="89">
        <f t="shared" si="15"/>
        <v>0.16549369381924606</v>
      </c>
      <c r="L29" s="89">
        <f t="shared" si="15"/>
        <v>0.16300519872547375</v>
      </c>
      <c r="M29" s="89">
        <f t="shared" si="15"/>
        <v>0.15711357113571137</v>
      </c>
      <c r="N29" s="89">
        <f t="shared" si="15"/>
        <v>0.16456403704886619</v>
      </c>
      <c r="O29" s="89">
        <f t="shared" si="15"/>
        <v>0.15768608414239482</v>
      </c>
      <c r="P29" s="89">
        <f t="shared" si="15"/>
        <v>0.14884680006109668</v>
      </c>
      <c r="Q29" s="89">
        <f t="shared" si="15"/>
        <v>0.13829337094499294</v>
      </c>
      <c r="R29" s="89">
        <f t="shared" si="15"/>
        <v>0.13106013639181649</v>
      </c>
      <c r="S29" s="89">
        <f t="shared" si="15"/>
        <v>0.12406766116142781</v>
      </c>
      <c r="T29" s="89">
        <f t="shared" si="15"/>
        <v>0.11436006300075327</v>
      </c>
      <c r="U29" s="89">
        <f t="shared" si="15"/>
        <v>0.11237414745047093</v>
      </c>
      <c r="V29" s="89">
        <f t="shared" si="15"/>
        <v>0.11310060543604276</v>
      </c>
      <c r="W29" s="89">
        <f t="shared" ref="W29:X29" si="16">W10/W8</f>
        <v>0.1242644513672551</v>
      </c>
      <c r="X29" s="89">
        <f t="shared" si="16"/>
        <v>0.18028169014084508</v>
      </c>
      <c r="Y29" s="89">
        <f t="shared" ref="Y29" si="17">Y10/Y8</f>
        <v>0.14936232831916285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65800</v>
      </c>
      <c r="C32" s="42">
        <v>70962</v>
      </c>
      <c r="D32" s="42">
        <v>68503</v>
      </c>
      <c r="E32" s="42">
        <v>67726</v>
      </c>
      <c r="F32" s="42">
        <v>72108</v>
      </c>
      <c r="G32" s="42">
        <v>78013</v>
      </c>
      <c r="H32" s="42">
        <v>84200</v>
      </c>
      <c r="I32" s="42">
        <v>92171</v>
      </c>
      <c r="J32" s="42">
        <v>99860</v>
      </c>
      <c r="K32" s="42">
        <v>105320</v>
      </c>
      <c r="L32" s="42">
        <v>89115</v>
      </c>
      <c r="M32" s="42">
        <v>96034</v>
      </c>
      <c r="N32" s="42">
        <v>101747</v>
      </c>
      <c r="O32" s="42">
        <v>105876</v>
      </c>
      <c r="P32" s="42">
        <v>103738</v>
      </c>
      <c r="Q32" s="42">
        <v>112054</v>
      </c>
      <c r="R32" s="42">
        <v>115152</v>
      </c>
      <c r="S32" s="42">
        <v>109030</v>
      </c>
      <c r="T32" s="42">
        <v>114405</v>
      </c>
      <c r="U32" s="42">
        <v>124396</v>
      </c>
      <c r="V32" s="42">
        <v>128550</v>
      </c>
      <c r="W32" s="42">
        <v>105137</v>
      </c>
      <c r="X32" s="42">
        <v>119218</v>
      </c>
      <c r="Y32" s="42">
        <v>138868</v>
      </c>
    </row>
    <row r="33" spans="1:25" x14ac:dyDescent="0.3">
      <c r="A33" s="16" t="s">
        <v>116</v>
      </c>
      <c r="B33" s="42">
        <v>39678</v>
      </c>
      <c r="C33" s="42">
        <v>44162</v>
      </c>
      <c r="D33" s="42">
        <v>41957</v>
      </c>
      <c r="E33" s="42">
        <v>41273</v>
      </c>
      <c r="F33" s="68">
        <v>43345</v>
      </c>
      <c r="G33" s="68">
        <v>46761</v>
      </c>
      <c r="H33" s="68">
        <v>51826</v>
      </c>
      <c r="I33" s="68">
        <v>54518</v>
      </c>
      <c r="J33" s="68">
        <v>57836</v>
      </c>
      <c r="K33" s="68">
        <v>60251</v>
      </c>
      <c r="L33" s="68">
        <v>48679</v>
      </c>
      <c r="M33" s="68">
        <v>51553</v>
      </c>
      <c r="N33" s="68">
        <v>52861</v>
      </c>
      <c r="O33" s="68">
        <v>56334</v>
      </c>
      <c r="P33" s="68">
        <v>53773</v>
      </c>
      <c r="Q33" s="68">
        <v>55758</v>
      </c>
      <c r="R33" s="42">
        <v>58656</v>
      </c>
      <c r="S33" s="42">
        <v>54940</v>
      </c>
      <c r="T33" s="42">
        <v>53900</v>
      </c>
      <c r="U33" s="42">
        <v>61404</v>
      </c>
      <c r="V33" s="42">
        <v>63895</v>
      </c>
      <c r="W33" s="42">
        <v>50385</v>
      </c>
      <c r="X33" s="42">
        <v>56717</v>
      </c>
      <c r="Y33" s="42">
        <v>65416</v>
      </c>
    </row>
    <row r="34" spans="1:25" x14ac:dyDescent="0.3">
      <c r="A34" s="16" t="s">
        <v>117</v>
      </c>
      <c r="B34" s="42">
        <v>26122</v>
      </c>
      <c r="C34" s="42">
        <v>26801</v>
      </c>
      <c r="D34" s="42">
        <v>26546</v>
      </c>
      <c r="E34" s="42">
        <v>26453</v>
      </c>
      <c r="F34" s="68">
        <v>28763</v>
      </c>
      <c r="G34" s="68">
        <v>31251</v>
      </c>
      <c r="H34" s="68">
        <v>32374</v>
      </c>
      <c r="I34" s="68">
        <v>37653</v>
      </c>
      <c r="J34" s="68">
        <v>42024</v>
      </c>
      <c r="K34" s="68">
        <v>45069</v>
      </c>
      <c r="L34" s="68">
        <v>40436</v>
      </c>
      <c r="M34" s="68">
        <v>44481</v>
      </c>
      <c r="N34" s="68">
        <v>48886</v>
      </c>
      <c r="O34" s="68">
        <v>49542</v>
      </c>
      <c r="P34" s="68">
        <v>49965</v>
      </c>
      <c r="Q34" s="42">
        <v>56296</v>
      </c>
      <c r="R34" s="42">
        <v>56496</v>
      </c>
      <c r="S34" s="42">
        <v>54090</v>
      </c>
      <c r="T34" s="42">
        <v>60504</v>
      </c>
      <c r="U34" s="42">
        <v>62992</v>
      </c>
      <c r="V34" s="42">
        <v>64655</v>
      </c>
      <c r="W34" s="42">
        <v>54752</v>
      </c>
      <c r="X34" s="42">
        <v>62501</v>
      </c>
      <c r="Y34" s="42">
        <v>73452</v>
      </c>
    </row>
    <row r="35" spans="1:25" x14ac:dyDescent="0.3">
      <c r="A35" s="76" t="s">
        <v>2</v>
      </c>
      <c r="B35" s="3">
        <f>B36+B44</f>
        <v>8628</v>
      </c>
      <c r="C35" s="3">
        <f t="shared" ref="C35:V35" si="18">C36+C44</f>
        <v>9362</v>
      </c>
      <c r="D35" s="3">
        <f t="shared" si="18"/>
        <v>8659</v>
      </c>
      <c r="E35" s="3">
        <f t="shared" si="18"/>
        <v>8183</v>
      </c>
      <c r="F35" s="3">
        <f t="shared" si="18"/>
        <v>8244</v>
      </c>
      <c r="G35" s="3">
        <f t="shared" si="18"/>
        <v>9202</v>
      </c>
      <c r="H35" s="3">
        <f t="shared" si="18"/>
        <v>9198</v>
      </c>
      <c r="I35" s="3">
        <f t="shared" si="18"/>
        <v>9422</v>
      </c>
      <c r="J35" s="3">
        <f t="shared" si="18"/>
        <v>9625</v>
      </c>
      <c r="K35" s="3">
        <f t="shared" si="18"/>
        <v>9452</v>
      </c>
      <c r="L35" s="3">
        <f t="shared" si="18"/>
        <v>9159</v>
      </c>
      <c r="M35" s="3">
        <f t="shared" si="18"/>
        <v>9514</v>
      </c>
      <c r="N35" s="3">
        <f t="shared" si="18"/>
        <v>9959</v>
      </c>
      <c r="O35" s="3">
        <f t="shared" si="18"/>
        <v>11054</v>
      </c>
      <c r="P35" s="3">
        <f t="shared" si="18"/>
        <v>10713</v>
      </c>
      <c r="Q35" s="3">
        <f t="shared" si="18"/>
        <v>12612</v>
      </c>
      <c r="R35" s="3">
        <f t="shared" si="18"/>
        <v>12300</v>
      </c>
      <c r="S35" s="3">
        <f t="shared" si="18"/>
        <v>11596</v>
      </c>
      <c r="T35" s="3">
        <f t="shared" si="18"/>
        <v>14256</v>
      </c>
      <c r="U35" s="3">
        <f t="shared" si="18"/>
        <v>14877</v>
      </c>
      <c r="V35" s="3">
        <f t="shared" si="18"/>
        <v>15615</v>
      </c>
      <c r="W35" s="3">
        <f t="shared" ref="W35:X35" si="19">W36+W44</f>
        <v>3410</v>
      </c>
      <c r="X35" s="3">
        <f t="shared" si="19"/>
        <v>3289</v>
      </c>
      <c r="Y35" s="3">
        <f t="shared" ref="Y35" si="20">Y36+Y44</f>
        <v>12807</v>
      </c>
    </row>
    <row r="36" spans="1:25" x14ac:dyDescent="0.3">
      <c r="A36" s="77" t="s">
        <v>107</v>
      </c>
      <c r="B36" s="42">
        <v>5870</v>
      </c>
      <c r="C36" s="42">
        <v>6250</v>
      </c>
      <c r="D36" s="42">
        <v>5583</v>
      </c>
      <c r="E36" s="42">
        <v>5267</v>
      </c>
      <c r="F36" s="68">
        <v>5358</v>
      </c>
      <c r="G36" s="68">
        <v>5951</v>
      </c>
      <c r="H36" s="68">
        <v>5942</v>
      </c>
      <c r="I36" s="68">
        <v>5981</v>
      </c>
      <c r="J36" s="68">
        <v>5895</v>
      </c>
      <c r="K36" s="68">
        <v>5553</v>
      </c>
      <c r="L36" s="68">
        <v>5309</v>
      </c>
      <c r="M36" s="68">
        <v>5255</v>
      </c>
      <c r="N36" s="68">
        <v>5462</v>
      </c>
      <c r="O36" s="68">
        <v>5916</v>
      </c>
      <c r="P36" s="68">
        <v>5961</v>
      </c>
      <c r="Q36" s="68">
        <v>6219</v>
      </c>
      <c r="R36" s="42">
        <v>6585</v>
      </c>
      <c r="S36" s="42">
        <v>7120</v>
      </c>
      <c r="T36" s="42">
        <v>8060</v>
      </c>
      <c r="U36" s="42">
        <v>8813</v>
      </c>
      <c r="V36" s="42">
        <v>9081</v>
      </c>
      <c r="W36" s="42">
        <v>1875</v>
      </c>
      <c r="X36" s="42">
        <v>2136</v>
      </c>
      <c r="Y36" s="42">
        <v>7325</v>
      </c>
    </row>
    <row r="37" spans="1:25" x14ac:dyDescent="0.3">
      <c r="A37" s="78" t="s">
        <v>201</v>
      </c>
      <c r="B37" s="42">
        <v>2262</v>
      </c>
      <c r="C37" s="42">
        <v>2415</v>
      </c>
      <c r="D37" s="42">
        <v>2124</v>
      </c>
      <c r="E37" s="42">
        <v>1972</v>
      </c>
      <c r="F37" s="68">
        <v>2000</v>
      </c>
      <c r="G37" s="68">
        <v>2198</v>
      </c>
      <c r="H37" s="68">
        <v>2188</v>
      </c>
      <c r="I37" s="68">
        <v>2156</v>
      </c>
      <c r="J37" s="68">
        <v>2066</v>
      </c>
      <c r="K37" s="68">
        <v>1894</v>
      </c>
      <c r="L37" s="68">
        <v>1638</v>
      </c>
      <c r="M37" s="68">
        <v>1526</v>
      </c>
      <c r="N37" s="68">
        <v>1494</v>
      </c>
      <c r="O37" s="68">
        <v>1590</v>
      </c>
      <c r="P37" s="68">
        <v>1519</v>
      </c>
      <c r="Q37" s="68">
        <v>1480</v>
      </c>
      <c r="R37" s="42">
        <v>1544</v>
      </c>
      <c r="S37" s="42">
        <v>1569</v>
      </c>
      <c r="T37" s="42">
        <v>1658</v>
      </c>
      <c r="U37" s="42">
        <v>1686</v>
      </c>
      <c r="V37" s="42">
        <v>1658</v>
      </c>
      <c r="W37" s="42">
        <v>314</v>
      </c>
      <c r="X37" s="42">
        <v>317</v>
      </c>
      <c r="Y37" s="42">
        <v>1062</v>
      </c>
    </row>
    <row r="38" spans="1:25" x14ac:dyDescent="0.3">
      <c r="A38" s="79" t="s">
        <v>202</v>
      </c>
      <c r="B38" s="42">
        <v>30</v>
      </c>
      <c r="C38" s="42">
        <v>32</v>
      </c>
      <c r="D38" s="42">
        <v>37</v>
      </c>
      <c r="E38" s="42">
        <v>32</v>
      </c>
      <c r="F38" s="68">
        <v>50</v>
      </c>
      <c r="G38" s="68">
        <v>59</v>
      </c>
      <c r="H38" s="68">
        <v>60</v>
      </c>
      <c r="I38" s="68">
        <v>62</v>
      </c>
      <c r="J38" s="68">
        <v>65</v>
      </c>
      <c r="K38" s="68">
        <v>64</v>
      </c>
      <c r="L38" s="68">
        <v>66</v>
      </c>
      <c r="M38" s="68">
        <v>68</v>
      </c>
      <c r="N38" s="68">
        <v>70</v>
      </c>
      <c r="O38" s="68">
        <v>72</v>
      </c>
      <c r="P38" s="68">
        <v>73</v>
      </c>
      <c r="Q38" s="68">
        <v>75</v>
      </c>
      <c r="R38" s="42">
        <v>76</v>
      </c>
      <c r="S38" s="42">
        <v>77</v>
      </c>
      <c r="T38" s="42">
        <v>79</v>
      </c>
      <c r="U38" s="42">
        <v>80</v>
      </c>
      <c r="V38" s="42">
        <v>81</v>
      </c>
      <c r="W38" s="42">
        <v>70</v>
      </c>
      <c r="X38" s="42">
        <v>83</v>
      </c>
      <c r="Y38" s="42">
        <v>83</v>
      </c>
    </row>
    <row r="39" spans="1:25" x14ac:dyDescent="0.3">
      <c r="A39" s="79" t="s">
        <v>203</v>
      </c>
      <c r="B39" s="42">
        <v>2233</v>
      </c>
      <c r="C39" s="42">
        <v>2383</v>
      </c>
      <c r="D39" s="42">
        <v>2087</v>
      </c>
      <c r="E39" s="42">
        <v>1940</v>
      </c>
      <c r="F39" s="68">
        <v>1950</v>
      </c>
      <c r="G39" s="68">
        <v>2139</v>
      </c>
      <c r="H39" s="68">
        <v>2128</v>
      </c>
      <c r="I39" s="68">
        <v>2094</v>
      </c>
      <c r="J39" s="68">
        <v>2001</v>
      </c>
      <c r="K39" s="68">
        <v>1830</v>
      </c>
      <c r="L39" s="68">
        <v>1571</v>
      </c>
      <c r="M39" s="68">
        <v>1458</v>
      </c>
      <c r="N39" s="68">
        <v>1424</v>
      </c>
      <c r="O39" s="68">
        <v>1518</v>
      </c>
      <c r="P39" s="68">
        <v>1445</v>
      </c>
      <c r="Q39" s="68">
        <v>1405</v>
      </c>
      <c r="R39" s="42">
        <v>1468</v>
      </c>
      <c r="S39" s="42">
        <v>1492</v>
      </c>
      <c r="T39" s="42">
        <v>1578</v>
      </c>
      <c r="U39" s="42">
        <v>1606</v>
      </c>
      <c r="V39" s="42">
        <v>1577</v>
      </c>
      <c r="W39" s="42">
        <v>244</v>
      </c>
      <c r="X39" s="42">
        <v>234</v>
      </c>
      <c r="Y39" s="42">
        <v>978</v>
      </c>
    </row>
    <row r="40" spans="1:25" x14ac:dyDescent="0.3">
      <c r="A40" s="78" t="s">
        <v>204</v>
      </c>
      <c r="B40" s="42">
        <v>3608</v>
      </c>
      <c r="C40" s="42">
        <v>3835</v>
      </c>
      <c r="D40" s="42">
        <v>3459</v>
      </c>
      <c r="E40" s="42">
        <v>3295</v>
      </c>
      <c r="F40" s="68">
        <v>3358</v>
      </c>
      <c r="G40" s="68">
        <v>3753</v>
      </c>
      <c r="H40" s="68">
        <v>3753</v>
      </c>
      <c r="I40" s="68">
        <v>3825</v>
      </c>
      <c r="J40" s="68">
        <v>3829</v>
      </c>
      <c r="K40" s="68">
        <v>3659</v>
      </c>
      <c r="L40" s="68">
        <v>3671</v>
      </c>
      <c r="M40" s="68">
        <v>3729</v>
      </c>
      <c r="N40" s="68">
        <v>3968</v>
      </c>
      <c r="O40" s="68">
        <v>4326</v>
      </c>
      <c r="P40" s="68">
        <v>4443</v>
      </c>
      <c r="Q40" s="68">
        <v>4739</v>
      </c>
      <c r="R40" s="42">
        <v>5040</v>
      </c>
      <c r="S40" s="42">
        <v>5550</v>
      </c>
      <c r="T40" s="42">
        <v>6402</v>
      </c>
      <c r="U40" s="42">
        <v>7128</v>
      </c>
      <c r="V40" s="42">
        <v>7423</v>
      </c>
      <c r="W40" s="42">
        <v>1561</v>
      </c>
      <c r="X40" s="42">
        <v>1818</v>
      </c>
      <c r="Y40" s="42">
        <v>6263</v>
      </c>
    </row>
    <row r="41" spans="1:25" x14ac:dyDescent="0.3">
      <c r="A41" s="79" t="s">
        <v>205</v>
      </c>
      <c r="B41" s="42">
        <v>8</v>
      </c>
      <c r="C41" s="42">
        <v>8</v>
      </c>
      <c r="D41" s="42">
        <v>8</v>
      </c>
      <c r="E41" s="42">
        <v>7</v>
      </c>
      <c r="F41" s="68">
        <v>7</v>
      </c>
      <c r="G41" s="68">
        <v>7</v>
      </c>
      <c r="H41" s="68">
        <v>7</v>
      </c>
      <c r="I41" s="68">
        <v>7</v>
      </c>
      <c r="J41" s="68">
        <v>7</v>
      </c>
      <c r="K41" s="68">
        <v>7</v>
      </c>
      <c r="L41" s="68">
        <v>8</v>
      </c>
      <c r="M41" s="68">
        <v>8</v>
      </c>
      <c r="N41" s="68">
        <v>8</v>
      </c>
      <c r="O41" s="68">
        <v>8</v>
      </c>
      <c r="P41" s="68">
        <v>8</v>
      </c>
      <c r="Q41" s="68">
        <v>8</v>
      </c>
      <c r="R41" s="42">
        <v>9</v>
      </c>
      <c r="S41" s="42">
        <v>8</v>
      </c>
      <c r="T41" s="42">
        <v>9</v>
      </c>
      <c r="U41" s="42">
        <v>9</v>
      </c>
      <c r="V41" s="42">
        <v>10</v>
      </c>
      <c r="W41" s="42">
        <v>4</v>
      </c>
      <c r="X41" s="42">
        <v>5</v>
      </c>
      <c r="Y41" s="42">
        <v>10</v>
      </c>
    </row>
    <row r="42" spans="1:25" x14ac:dyDescent="0.3">
      <c r="A42" s="79" t="s">
        <v>206</v>
      </c>
      <c r="B42" s="42">
        <v>536</v>
      </c>
      <c r="C42" s="42">
        <v>559</v>
      </c>
      <c r="D42" s="42">
        <v>579</v>
      </c>
      <c r="E42" s="42">
        <v>619</v>
      </c>
      <c r="F42" s="68">
        <v>666</v>
      </c>
      <c r="G42" s="68">
        <v>719</v>
      </c>
      <c r="H42" s="68">
        <v>782</v>
      </c>
      <c r="I42" s="68">
        <v>849</v>
      </c>
      <c r="J42" s="68">
        <v>900</v>
      </c>
      <c r="K42" s="68">
        <v>922</v>
      </c>
      <c r="L42" s="68">
        <v>967</v>
      </c>
      <c r="M42" s="68">
        <v>1009</v>
      </c>
      <c r="N42" s="68">
        <v>1083</v>
      </c>
      <c r="O42" s="68">
        <v>1152</v>
      </c>
      <c r="P42" s="68">
        <v>1230</v>
      </c>
      <c r="Q42" s="68">
        <v>1316</v>
      </c>
      <c r="R42" s="42">
        <v>1389</v>
      </c>
      <c r="S42" s="42">
        <v>1448</v>
      </c>
      <c r="T42" s="42">
        <v>1494</v>
      </c>
      <c r="U42" s="42">
        <v>1619</v>
      </c>
      <c r="V42" s="42">
        <v>1682</v>
      </c>
      <c r="W42" s="42">
        <v>800</v>
      </c>
      <c r="X42" s="42">
        <v>656</v>
      </c>
      <c r="Y42" s="42">
        <v>931</v>
      </c>
    </row>
    <row r="43" spans="1:25" x14ac:dyDescent="0.3">
      <c r="A43" s="79" t="s">
        <v>207</v>
      </c>
      <c r="B43" s="42">
        <v>3064</v>
      </c>
      <c r="C43" s="42">
        <v>3268</v>
      </c>
      <c r="D43" s="42">
        <v>2872</v>
      </c>
      <c r="E43" s="42">
        <v>2668</v>
      </c>
      <c r="F43" s="68">
        <v>2685</v>
      </c>
      <c r="G43" s="68">
        <v>3027</v>
      </c>
      <c r="H43" s="68">
        <v>2965</v>
      </c>
      <c r="I43" s="68">
        <v>2969</v>
      </c>
      <c r="J43" s="68">
        <v>2922</v>
      </c>
      <c r="K43" s="68">
        <v>2729</v>
      </c>
      <c r="L43" s="68">
        <v>2696</v>
      </c>
      <c r="M43" s="68">
        <v>2712</v>
      </c>
      <c r="N43" s="68">
        <v>2877</v>
      </c>
      <c r="O43" s="68">
        <v>3165</v>
      </c>
      <c r="P43" s="68">
        <v>3205</v>
      </c>
      <c r="Q43" s="68">
        <v>3414</v>
      </c>
      <c r="R43" s="42">
        <v>3643</v>
      </c>
      <c r="S43" s="42">
        <v>4094</v>
      </c>
      <c r="T43" s="42">
        <v>4899</v>
      </c>
      <c r="U43" s="42">
        <v>5500</v>
      </c>
      <c r="V43" s="42">
        <v>5730</v>
      </c>
      <c r="W43" s="42">
        <v>757</v>
      </c>
      <c r="X43" s="42">
        <v>1158</v>
      </c>
      <c r="Y43" s="42">
        <v>5323</v>
      </c>
    </row>
    <row r="44" spans="1:25" x14ac:dyDescent="0.3">
      <c r="A44" s="77" t="s">
        <v>108</v>
      </c>
      <c r="B44" s="42">
        <v>2758</v>
      </c>
      <c r="C44" s="42">
        <v>3112</v>
      </c>
      <c r="D44" s="42">
        <v>3076</v>
      </c>
      <c r="E44" s="42">
        <v>2916</v>
      </c>
      <c r="F44" s="68">
        <v>2886</v>
      </c>
      <c r="G44" s="68">
        <v>3251</v>
      </c>
      <c r="H44" s="68">
        <v>3256</v>
      </c>
      <c r="I44" s="68">
        <v>3441</v>
      </c>
      <c r="J44" s="68">
        <v>3730</v>
      </c>
      <c r="K44" s="68">
        <v>3899</v>
      </c>
      <c r="L44" s="68">
        <v>3850</v>
      </c>
      <c r="M44" s="68">
        <v>4259</v>
      </c>
      <c r="N44" s="68">
        <v>4497</v>
      </c>
      <c r="O44" s="68">
        <v>5138</v>
      </c>
      <c r="P44" s="68">
        <v>4752</v>
      </c>
      <c r="Q44" s="68">
        <v>6393</v>
      </c>
      <c r="R44" s="42">
        <v>5715</v>
      </c>
      <c r="S44" s="42">
        <v>4476</v>
      </c>
      <c r="T44" s="42">
        <v>6196</v>
      </c>
      <c r="U44" s="42">
        <v>6064</v>
      </c>
      <c r="V44" s="42">
        <v>6534</v>
      </c>
      <c r="W44" s="42">
        <v>1535</v>
      </c>
      <c r="X44" s="42">
        <v>1153</v>
      </c>
      <c r="Y44" s="42">
        <v>5482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8.5071859063514221E-2</v>
      </c>
      <c r="D46" s="65">
        <f t="shared" si="21"/>
        <v>-7.5090792565691067E-2</v>
      </c>
      <c r="E46" s="65">
        <f t="shared" si="21"/>
        <v>-5.4971705739692789E-2</v>
      </c>
      <c r="F46" s="65">
        <f t="shared" si="21"/>
        <v>7.454478797507047E-3</v>
      </c>
      <c r="G46" s="65">
        <f t="shared" si="21"/>
        <v>0.11620572537603113</v>
      </c>
      <c r="H46" s="65">
        <f t="shared" si="21"/>
        <v>-4.3468811128011264E-4</v>
      </c>
      <c r="I46" s="65">
        <f t="shared" si="21"/>
        <v>2.4353120243531201E-2</v>
      </c>
      <c r="J46" s="65">
        <f t="shared" si="21"/>
        <v>2.1545319465081647E-2</v>
      </c>
      <c r="K46" s="65">
        <f t="shared" si="21"/>
        <v>-1.7974025974025976E-2</v>
      </c>
      <c r="L46" s="65">
        <f t="shared" si="21"/>
        <v>-3.0998730427422738E-2</v>
      </c>
      <c r="M46" s="65">
        <f t="shared" si="21"/>
        <v>3.8759689922480689E-2</v>
      </c>
      <c r="N46" s="65">
        <f t="shared" si="21"/>
        <v>4.6773176371662784E-2</v>
      </c>
      <c r="O46" s="65">
        <f t="shared" si="21"/>
        <v>0.10995079827291887</v>
      </c>
      <c r="P46" s="65">
        <f t="shared" si="21"/>
        <v>-3.0848561606658276E-2</v>
      </c>
      <c r="Q46" s="65">
        <f t="shared" si="21"/>
        <v>0.17726127135256231</v>
      </c>
      <c r="R46" s="65">
        <f t="shared" si="21"/>
        <v>-2.4738344433872461E-2</v>
      </c>
      <c r="S46" s="65">
        <f t="shared" si="21"/>
        <v>-5.7235772357723591E-2</v>
      </c>
      <c r="T46" s="65">
        <f t="shared" si="21"/>
        <v>0.22938944463608135</v>
      </c>
      <c r="U46" s="65">
        <f t="shared" si="21"/>
        <v>4.3560606060605966E-2</v>
      </c>
      <c r="V46" s="65">
        <f t="shared" si="21"/>
        <v>4.960677555958859E-2</v>
      </c>
      <c r="W46" s="65">
        <f t="shared" si="21"/>
        <v>-0.78162023695164906</v>
      </c>
      <c r="X46" s="65">
        <f t="shared" si="21"/>
        <v>-3.5483870967741971E-2</v>
      </c>
      <c r="Y46" s="65">
        <f t="shared" si="21"/>
        <v>2.8938887199756764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6.4735945485519641E-2</v>
      </c>
      <c r="D47" s="65">
        <f t="shared" si="21"/>
        <v>-0.10672000000000004</v>
      </c>
      <c r="E47" s="65">
        <f t="shared" si="21"/>
        <v>-5.6600394053376357E-2</v>
      </c>
      <c r="F47" s="65">
        <f t="shared" si="21"/>
        <v>1.7277387507119712E-2</v>
      </c>
      <c r="G47" s="65">
        <f t="shared" si="21"/>
        <v>0.1106756252332961</v>
      </c>
      <c r="H47" s="65">
        <f t="shared" si="21"/>
        <v>-1.5123508654008022E-3</v>
      </c>
      <c r="I47" s="65">
        <f t="shared" si="21"/>
        <v>6.5634466509592038E-3</v>
      </c>
      <c r="J47" s="65">
        <f t="shared" si="21"/>
        <v>-1.4378866410299285E-2</v>
      </c>
      <c r="K47" s="65">
        <f t="shared" si="21"/>
        <v>-5.8015267175572482E-2</v>
      </c>
      <c r="L47" s="65">
        <f t="shared" si="21"/>
        <v>-4.3940212497748932E-2</v>
      </c>
      <c r="M47" s="65">
        <f t="shared" si="21"/>
        <v>-1.0171407044641145E-2</v>
      </c>
      <c r="N47" s="65">
        <f t="shared" si="21"/>
        <v>3.9391056137012326E-2</v>
      </c>
      <c r="O47" s="65">
        <f t="shared" si="21"/>
        <v>8.3119736360307561E-2</v>
      </c>
      <c r="P47" s="65">
        <f t="shared" si="21"/>
        <v>7.6064908722108804E-3</v>
      </c>
      <c r="Q47" s="65">
        <f t="shared" si="21"/>
        <v>4.3281328636134875E-2</v>
      </c>
      <c r="R47" s="65">
        <f t="shared" si="21"/>
        <v>5.8851905451037245E-2</v>
      </c>
      <c r="S47" s="65">
        <f t="shared" si="21"/>
        <v>8.1245254365983399E-2</v>
      </c>
      <c r="T47" s="65">
        <f t="shared" si="21"/>
        <v>0.1320224719101124</v>
      </c>
      <c r="U47" s="65">
        <f t="shared" si="21"/>
        <v>9.342431761786596E-2</v>
      </c>
      <c r="V47" s="65">
        <f t="shared" si="21"/>
        <v>3.0409622149097926E-2</v>
      </c>
      <c r="W47" s="65">
        <f t="shared" si="21"/>
        <v>-0.79352494218698377</v>
      </c>
      <c r="X47" s="65">
        <f t="shared" si="21"/>
        <v>0.13919999999999999</v>
      </c>
      <c r="Y47" s="65">
        <f t="shared" si="21"/>
        <v>2.4293071161048689</v>
      </c>
    </row>
    <row r="48" spans="1:25" x14ac:dyDescent="0.3">
      <c r="A48" s="74" t="s">
        <v>214</v>
      </c>
      <c r="B48" s="65" t="s">
        <v>3</v>
      </c>
      <c r="C48" s="65">
        <f>C37/B37-1</f>
        <v>6.7639257294429767E-2</v>
      </c>
      <c r="D48" s="65">
        <f>D37/C37-1</f>
        <v>-0.12049689440993794</v>
      </c>
      <c r="E48" s="65">
        <f>E37/D37-1</f>
        <v>-7.1563088512241024E-2</v>
      </c>
      <c r="F48" s="65">
        <f>F37/E37-1</f>
        <v>1.4198782961460488E-2</v>
      </c>
      <c r="G48" s="65">
        <f t="shared" si="21"/>
        <v>9.8999999999999977E-2</v>
      </c>
      <c r="H48" s="65">
        <f t="shared" si="21"/>
        <v>-4.5495905368516665E-3</v>
      </c>
      <c r="I48" s="65">
        <f t="shared" si="21"/>
        <v>-1.4625228519195566E-2</v>
      </c>
      <c r="J48" s="65">
        <f t="shared" si="21"/>
        <v>-4.1743970315398893E-2</v>
      </c>
      <c r="K48" s="65">
        <f t="shared" si="21"/>
        <v>-8.3252662149080336E-2</v>
      </c>
      <c r="L48" s="65">
        <f t="shared" si="21"/>
        <v>-0.13516367476240765</v>
      </c>
      <c r="M48" s="65">
        <f t="shared" si="21"/>
        <v>-6.8376068376068355E-2</v>
      </c>
      <c r="N48" s="65">
        <f t="shared" si="21"/>
        <v>-2.0969855832241202E-2</v>
      </c>
      <c r="O48" s="65">
        <f t="shared" si="21"/>
        <v>6.425702811244971E-2</v>
      </c>
      <c r="P48" s="65">
        <f t="shared" si="21"/>
        <v>-4.4654088050314455E-2</v>
      </c>
      <c r="Q48" s="65">
        <f t="shared" si="21"/>
        <v>-2.5674786043449638E-2</v>
      </c>
      <c r="R48" s="65">
        <f t="shared" si="21"/>
        <v>4.3243243243243246E-2</v>
      </c>
      <c r="S48" s="65">
        <f t="shared" si="21"/>
        <v>1.6191709844559643E-2</v>
      </c>
      <c r="T48" s="65">
        <f t="shared" si="21"/>
        <v>5.6724028043339647E-2</v>
      </c>
      <c r="U48" s="65">
        <f t="shared" si="21"/>
        <v>1.6887816646562026E-2</v>
      </c>
      <c r="V48" s="65">
        <f t="shared" si="21"/>
        <v>-1.6607354685646447E-2</v>
      </c>
      <c r="W48" s="65">
        <f t="shared" si="21"/>
        <v>-0.81061519903498191</v>
      </c>
      <c r="X48" s="65">
        <f t="shared" si="21"/>
        <v>9.5541401273886439E-3</v>
      </c>
      <c r="Y48" s="65">
        <f t="shared" si="21"/>
        <v>2.3501577287066246</v>
      </c>
    </row>
    <row r="49" spans="1:25" x14ac:dyDescent="0.3">
      <c r="A49" s="74" t="s">
        <v>215</v>
      </c>
      <c r="B49" s="65" t="s">
        <v>3</v>
      </c>
      <c r="C49" s="65">
        <f>C40/B40-1</f>
        <v>6.291574279379164E-2</v>
      </c>
      <c r="D49" s="65">
        <f>D40/C40-1</f>
        <v>-9.8044328552803095E-2</v>
      </c>
      <c r="E49" s="65">
        <f>E40/D40-1</f>
        <v>-4.7412546978895631E-2</v>
      </c>
      <c r="F49" s="65">
        <f>F40/E40-1</f>
        <v>1.9119878603945262E-2</v>
      </c>
      <c r="G49" s="65">
        <f t="shared" ref="G49:Y49" si="22">G40/F40-1</f>
        <v>0.11762954139368675</v>
      </c>
      <c r="H49" s="65">
        <f t="shared" si="22"/>
        <v>0</v>
      </c>
      <c r="I49" s="65">
        <f t="shared" si="22"/>
        <v>1.9184652278177561E-2</v>
      </c>
      <c r="J49" s="65">
        <f t="shared" si="22"/>
        <v>1.0457516339870132E-3</v>
      </c>
      <c r="K49" s="65">
        <f t="shared" si="22"/>
        <v>-4.4398015147558145E-2</v>
      </c>
      <c r="L49" s="65">
        <f t="shared" si="22"/>
        <v>3.2795845859523443E-3</v>
      </c>
      <c r="M49" s="65">
        <f t="shared" si="22"/>
        <v>1.5799509670389567E-2</v>
      </c>
      <c r="N49" s="65">
        <f t="shared" si="22"/>
        <v>6.4092249932957923E-2</v>
      </c>
      <c r="O49" s="65">
        <f t="shared" si="22"/>
        <v>9.0221774193548487E-2</v>
      </c>
      <c r="P49" s="65">
        <f t="shared" si="22"/>
        <v>2.7045769764216354E-2</v>
      </c>
      <c r="Q49" s="65">
        <f t="shared" si="22"/>
        <v>6.662165203691206E-2</v>
      </c>
      <c r="R49" s="65">
        <f t="shared" si="22"/>
        <v>6.3515509601181686E-2</v>
      </c>
      <c r="S49" s="65">
        <f t="shared" si="22"/>
        <v>0.10119047619047628</v>
      </c>
      <c r="T49" s="65">
        <f t="shared" si="22"/>
        <v>0.1535135135135135</v>
      </c>
      <c r="U49" s="65">
        <f t="shared" si="22"/>
        <v>0.11340206185567014</v>
      </c>
      <c r="V49" s="65">
        <f t="shared" si="22"/>
        <v>4.1386083052749711E-2</v>
      </c>
      <c r="W49" s="65">
        <f t="shared" si="22"/>
        <v>-0.78970766536440795</v>
      </c>
      <c r="X49" s="65">
        <f t="shared" si="22"/>
        <v>0.16463805253042918</v>
      </c>
      <c r="Y49" s="65">
        <f t="shared" si="22"/>
        <v>2.4449944994499448</v>
      </c>
    </row>
    <row r="50" spans="1:25" x14ac:dyDescent="0.3">
      <c r="A50" s="73" t="s">
        <v>110</v>
      </c>
      <c r="B50" s="65" t="s">
        <v>3</v>
      </c>
      <c r="C50" s="88">
        <f>C44/B44-1</f>
        <v>0.12835387962291511</v>
      </c>
      <c r="D50" s="88">
        <f>D44/C44-1</f>
        <v>-1.1568123393316143E-2</v>
      </c>
      <c r="E50" s="88">
        <f>E44/D44-1</f>
        <v>-5.2015604681404426E-2</v>
      </c>
      <c r="F50" s="88">
        <f>F44/E44-1</f>
        <v>-1.0288065843621408E-2</v>
      </c>
      <c r="G50" s="88">
        <f t="shared" ref="G50:Y50" si="23">G44/F44-1</f>
        <v>0.12647262647262658</v>
      </c>
      <c r="H50" s="88">
        <f t="shared" si="23"/>
        <v>1.5379883112889292E-3</v>
      </c>
      <c r="I50" s="88">
        <f t="shared" si="23"/>
        <v>5.6818181818181879E-2</v>
      </c>
      <c r="J50" s="88">
        <f t="shared" si="23"/>
        <v>8.3987213019470985E-2</v>
      </c>
      <c r="K50" s="88">
        <f t="shared" si="23"/>
        <v>4.5308310991957201E-2</v>
      </c>
      <c r="L50" s="88">
        <f t="shared" si="23"/>
        <v>-1.2567324955116699E-2</v>
      </c>
      <c r="M50" s="88">
        <f t="shared" si="23"/>
        <v>0.10623376623376624</v>
      </c>
      <c r="N50" s="88">
        <f t="shared" si="23"/>
        <v>5.5881662362056828E-2</v>
      </c>
      <c r="O50" s="88">
        <f t="shared" si="23"/>
        <v>0.14253947075828322</v>
      </c>
      <c r="P50" s="88">
        <f t="shared" si="23"/>
        <v>-7.5126508369015133E-2</v>
      </c>
      <c r="Q50" s="88">
        <f t="shared" si="23"/>
        <v>0.34532828282828287</v>
      </c>
      <c r="R50" s="88">
        <f t="shared" si="23"/>
        <v>-0.10605349601126235</v>
      </c>
      <c r="S50" s="88">
        <f t="shared" si="23"/>
        <v>-0.21679790026246715</v>
      </c>
      <c r="T50" s="88">
        <f t="shared" si="23"/>
        <v>0.38427167113494187</v>
      </c>
      <c r="U50" s="88">
        <f t="shared" si="23"/>
        <v>-2.1304067140090366E-2</v>
      </c>
      <c r="V50" s="88">
        <f t="shared" si="23"/>
        <v>7.7506596306068598E-2</v>
      </c>
      <c r="W50" s="88">
        <f t="shared" si="23"/>
        <v>-0.76507499234771958</v>
      </c>
      <c r="X50" s="88">
        <f t="shared" si="23"/>
        <v>-0.24885993485342017</v>
      </c>
      <c r="Y50" s="88">
        <f t="shared" si="23"/>
        <v>3.7545533391153514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0.13112462006079029</v>
      </c>
      <c r="C52" s="65">
        <f t="shared" si="24"/>
        <v>0.13192976522645924</v>
      </c>
      <c r="D52" s="65">
        <f t="shared" si="24"/>
        <v>0.12640322321650146</v>
      </c>
      <c r="E52" s="65">
        <f t="shared" si="24"/>
        <v>0.12082508933053776</v>
      </c>
      <c r="F52" s="65">
        <f t="shared" si="24"/>
        <v>0.11432850723914129</v>
      </c>
      <c r="G52" s="65">
        <f t="shared" si="24"/>
        <v>0.11795469985771602</v>
      </c>
      <c r="H52" s="65">
        <f t="shared" si="24"/>
        <v>0.10923990498812351</v>
      </c>
      <c r="I52" s="65">
        <f t="shared" si="24"/>
        <v>0.10222304195462781</v>
      </c>
      <c r="J52" s="65">
        <f t="shared" si="24"/>
        <v>9.6384938914480273E-2</v>
      </c>
      <c r="K52" s="65">
        <f t="shared" si="24"/>
        <v>8.9745537409798709E-2</v>
      </c>
      <c r="L52" s="65">
        <f t="shared" si="24"/>
        <v>0.10277731021713517</v>
      </c>
      <c r="M52" s="65">
        <f t="shared" si="24"/>
        <v>9.9069079700939255E-2</v>
      </c>
      <c r="N52" s="65">
        <f t="shared" si="24"/>
        <v>9.788003577501056E-2</v>
      </c>
      <c r="O52" s="65">
        <f t="shared" si="24"/>
        <v>0.10440515319808077</v>
      </c>
      <c r="P52" s="65">
        <f t="shared" si="24"/>
        <v>0.10326977578129519</v>
      </c>
      <c r="Q52" s="65">
        <f t="shared" si="24"/>
        <v>0.11255287629178788</v>
      </c>
      <c r="R52" s="65">
        <f t="shared" si="24"/>
        <v>0.10681533972488537</v>
      </c>
      <c r="S52" s="65">
        <f t="shared" si="24"/>
        <v>0.10635604879390993</v>
      </c>
      <c r="T52" s="65">
        <f t="shared" si="24"/>
        <v>0.12460993837681919</v>
      </c>
      <c r="U52" s="65">
        <f t="shared" si="24"/>
        <v>0.11959387761664363</v>
      </c>
      <c r="V52" s="65">
        <f t="shared" si="24"/>
        <v>0.12147024504084014</v>
      </c>
      <c r="W52" s="65">
        <f t="shared" ref="W52:X52" si="25">W35/W32</f>
        <v>3.2433871995586713E-2</v>
      </c>
      <c r="X52" s="65">
        <f t="shared" si="25"/>
        <v>2.7588115888540321E-2</v>
      </c>
      <c r="Y52" s="65">
        <f t="shared" ref="Y52" si="26">Y35/Y32</f>
        <v>9.2224270530287755E-2</v>
      </c>
    </row>
    <row r="53" spans="1:25" x14ac:dyDescent="0.3">
      <c r="A53" s="75" t="s">
        <v>217</v>
      </c>
      <c r="B53" s="88">
        <f t="shared" ref="B53:V53" si="27">B35/B34</f>
        <v>0.33029630196769005</v>
      </c>
      <c r="C53" s="88">
        <f t="shared" si="27"/>
        <v>0.3493153240550726</v>
      </c>
      <c r="D53" s="88">
        <f t="shared" si="27"/>
        <v>0.32618850297596624</v>
      </c>
      <c r="E53" s="88">
        <f t="shared" si="27"/>
        <v>0.30934109552791744</v>
      </c>
      <c r="F53" s="88">
        <f t="shared" si="27"/>
        <v>0.28661822480269789</v>
      </c>
      <c r="G53" s="88">
        <f t="shared" si="27"/>
        <v>0.29445457745352149</v>
      </c>
      <c r="H53" s="88">
        <f t="shared" si="27"/>
        <v>0.28411688391919443</v>
      </c>
      <c r="I53" s="88">
        <f t="shared" si="27"/>
        <v>0.25023238520171037</v>
      </c>
      <c r="J53" s="88">
        <f t="shared" si="27"/>
        <v>0.22903578907291072</v>
      </c>
      <c r="K53" s="88">
        <f t="shared" si="27"/>
        <v>0.20972286937806475</v>
      </c>
      <c r="L53" s="88">
        <f t="shared" si="27"/>
        <v>0.22650608368780295</v>
      </c>
      <c r="M53" s="88">
        <f t="shared" si="27"/>
        <v>0.21388907623479689</v>
      </c>
      <c r="N53" s="88">
        <f t="shared" si="27"/>
        <v>0.20371885611422494</v>
      </c>
      <c r="O53" s="88">
        <f t="shared" si="27"/>
        <v>0.22312381413749949</v>
      </c>
      <c r="P53" s="88">
        <f t="shared" si="27"/>
        <v>0.21441008706094267</v>
      </c>
      <c r="Q53" s="88">
        <f t="shared" si="27"/>
        <v>0.22403012647434986</v>
      </c>
      <c r="R53" s="88">
        <f t="shared" si="27"/>
        <v>0.21771452846219203</v>
      </c>
      <c r="S53" s="88">
        <f t="shared" si="27"/>
        <v>0.21438343501571455</v>
      </c>
      <c r="T53" s="88">
        <f t="shared" si="27"/>
        <v>0.23562078540261802</v>
      </c>
      <c r="U53" s="88">
        <f t="shared" si="27"/>
        <v>0.23617284734569469</v>
      </c>
      <c r="V53" s="88">
        <f t="shared" si="27"/>
        <v>0.24151264403371742</v>
      </c>
      <c r="W53" s="88">
        <f t="shared" ref="W53:X53" si="28">W35/W34</f>
        <v>6.2280829924021043E-2</v>
      </c>
      <c r="X53" s="88">
        <f t="shared" si="28"/>
        <v>5.2623158029471526E-2</v>
      </c>
      <c r="Y53" s="88">
        <f t="shared" ref="Y53" si="29">Y35/Y34</f>
        <v>0.17435876490769481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6.2123319425127492E-2</v>
      </c>
      <c r="C55" s="88">
        <f t="shared" ref="C55:V55" si="30">C42/C35</f>
        <v>5.970946378978851E-2</v>
      </c>
      <c r="D55" s="88">
        <f t="shared" si="30"/>
        <v>6.6866843746391041E-2</v>
      </c>
      <c r="E55" s="88">
        <f t="shared" si="30"/>
        <v>7.5644629109128683E-2</v>
      </c>
      <c r="F55" s="88">
        <f t="shared" si="30"/>
        <v>8.0786026200873357E-2</v>
      </c>
      <c r="G55" s="88">
        <f t="shared" si="30"/>
        <v>7.813518800260813E-2</v>
      </c>
      <c r="H55" s="88">
        <f t="shared" si="30"/>
        <v>8.5018482278756247E-2</v>
      </c>
      <c r="I55" s="88">
        <f t="shared" si="30"/>
        <v>9.0108257270218636E-2</v>
      </c>
      <c r="J55" s="88">
        <f t="shared" si="30"/>
        <v>9.350649350649351E-2</v>
      </c>
      <c r="K55" s="88">
        <f t="shared" si="30"/>
        <v>9.7545493017350826E-2</v>
      </c>
      <c r="L55" s="88">
        <f t="shared" si="30"/>
        <v>0.10557921170433453</v>
      </c>
      <c r="M55" s="88">
        <f t="shared" si="30"/>
        <v>0.10605423586293883</v>
      </c>
      <c r="N55" s="88">
        <f t="shared" si="30"/>
        <v>0.10874585801787329</v>
      </c>
      <c r="O55" s="88">
        <f t="shared" si="30"/>
        <v>0.10421566853627647</v>
      </c>
      <c r="P55" s="88">
        <f t="shared" si="30"/>
        <v>0.11481377765331841</v>
      </c>
      <c r="Q55" s="88">
        <f t="shared" si="30"/>
        <v>0.10434506818902632</v>
      </c>
      <c r="R55" s="88">
        <f t="shared" si="30"/>
        <v>0.11292682926829269</v>
      </c>
      <c r="S55" s="88">
        <f t="shared" si="30"/>
        <v>0.12487064505001724</v>
      </c>
      <c r="T55" s="88">
        <f t="shared" si="30"/>
        <v>0.10479797979797979</v>
      </c>
      <c r="U55" s="88">
        <f t="shared" si="30"/>
        <v>0.10882570410701083</v>
      </c>
      <c r="V55" s="88">
        <f t="shared" si="30"/>
        <v>0.10771693884085815</v>
      </c>
      <c r="W55" s="88">
        <f t="shared" ref="W55:X55" si="31">W42/W35</f>
        <v>0.23460410557184752</v>
      </c>
      <c r="X55" s="88">
        <f t="shared" si="31"/>
        <v>0.19945272119185162</v>
      </c>
      <c r="Y55" s="88">
        <f t="shared" ref="Y55" si="32">Y42/Y35</f>
        <v>7.2694620129616611E-2</v>
      </c>
    </row>
    <row r="56" spans="1:25" x14ac:dyDescent="0.3">
      <c r="A56" s="75" t="s">
        <v>219</v>
      </c>
      <c r="B56" s="65">
        <f>B37/B35</f>
        <v>0.26216968011126562</v>
      </c>
      <c r="C56" s="65">
        <f t="shared" ref="C56:V56" si="33">C37/C35</f>
        <v>0.25795770134586626</v>
      </c>
      <c r="D56" s="65">
        <f t="shared" si="33"/>
        <v>0.24529391384686453</v>
      </c>
      <c r="E56" s="65">
        <f t="shared" si="33"/>
        <v>0.24098741292924356</v>
      </c>
      <c r="F56" s="65">
        <f t="shared" si="33"/>
        <v>0.24260067928190199</v>
      </c>
      <c r="G56" s="65">
        <f t="shared" si="33"/>
        <v>0.23886111714844599</v>
      </c>
      <c r="H56" s="65">
        <f t="shared" si="33"/>
        <v>0.23787779952163512</v>
      </c>
      <c r="I56" s="65">
        <f t="shared" si="33"/>
        <v>0.2288261515601783</v>
      </c>
      <c r="J56" s="65">
        <f t="shared" si="33"/>
        <v>0.21464935064935065</v>
      </c>
      <c r="K56" s="65">
        <f t="shared" si="33"/>
        <v>0.20038087177316971</v>
      </c>
      <c r="L56" s="65">
        <f t="shared" si="33"/>
        <v>0.1788404847690796</v>
      </c>
      <c r="M56" s="65">
        <f t="shared" si="33"/>
        <v>0.16039520706327517</v>
      </c>
      <c r="N56" s="65">
        <f t="shared" si="33"/>
        <v>0.15001506175318807</v>
      </c>
      <c r="O56" s="65">
        <f t="shared" si="33"/>
        <v>0.14383933417767325</v>
      </c>
      <c r="P56" s="65">
        <f t="shared" si="33"/>
        <v>0.14179034817511435</v>
      </c>
      <c r="Q56" s="65">
        <f t="shared" si="33"/>
        <v>0.11734855692990802</v>
      </c>
      <c r="R56" s="65">
        <f t="shared" si="33"/>
        <v>0.12552845528455284</v>
      </c>
      <c r="S56" s="65">
        <f t="shared" si="33"/>
        <v>0.1353052776819593</v>
      </c>
      <c r="T56" s="65">
        <f t="shared" si="33"/>
        <v>0.11630190796857463</v>
      </c>
      <c r="U56" s="65">
        <f t="shared" si="33"/>
        <v>0.11332930026214963</v>
      </c>
      <c r="V56" s="65">
        <f t="shared" si="33"/>
        <v>0.10617995517130964</v>
      </c>
      <c r="W56" s="65">
        <f t="shared" ref="W56:X56" si="34">W37/W35</f>
        <v>9.2082111436950151E-2</v>
      </c>
      <c r="X56" s="65">
        <f t="shared" si="34"/>
        <v>9.638187899057464E-2</v>
      </c>
      <c r="Y56" s="65">
        <f t="shared" ref="Y56" si="35">Y37/Y35</f>
        <v>8.2923401264933236E-2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6">B8-B35</f>
        <v>2284</v>
      </c>
      <c r="C59" s="42">
        <f t="shared" si="36"/>
        <v>3312</v>
      </c>
      <c r="D59" s="42">
        <f t="shared" si="36"/>
        <v>2533</v>
      </c>
      <c r="E59" s="42">
        <f t="shared" si="36"/>
        <v>2443</v>
      </c>
      <c r="F59" s="42">
        <f t="shared" si="36"/>
        <v>2499</v>
      </c>
      <c r="G59" s="42">
        <f t="shared" si="36"/>
        <v>3039</v>
      </c>
      <c r="H59" s="42">
        <f t="shared" si="36"/>
        <v>3280</v>
      </c>
      <c r="I59" s="42">
        <f t="shared" si="36"/>
        <v>2878</v>
      </c>
      <c r="J59" s="42">
        <f t="shared" si="36"/>
        <v>3877</v>
      </c>
      <c r="K59" s="42">
        <f t="shared" si="36"/>
        <v>4899</v>
      </c>
      <c r="L59" s="42">
        <f t="shared" si="36"/>
        <v>2767</v>
      </c>
      <c r="M59" s="42">
        <f t="shared" si="36"/>
        <v>2681</v>
      </c>
      <c r="N59" s="42">
        <f t="shared" si="36"/>
        <v>2565</v>
      </c>
      <c r="O59" s="42">
        <f t="shared" si="36"/>
        <v>1306</v>
      </c>
      <c r="P59" s="42">
        <f t="shared" si="36"/>
        <v>2381</v>
      </c>
      <c r="Q59" s="42">
        <f t="shared" si="36"/>
        <v>1568</v>
      </c>
      <c r="R59" s="42">
        <f t="shared" si="36"/>
        <v>3830</v>
      </c>
      <c r="S59" s="42">
        <f t="shared" si="36"/>
        <v>3420</v>
      </c>
      <c r="T59" s="42">
        <f t="shared" si="36"/>
        <v>347</v>
      </c>
      <c r="U59" s="42">
        <f t="shared" si="36"/>
        <v>518</v>
      </c>
      <c r="V59" s="42">
        <f t="shared" si="36"/>
        <v>-89</v>
      </c>
      <c r="W59" s="42">
        <f t="shared" ref="W59:X59" si="37">W8-W35</f>
        <v>-521</v>
      </c>
      <c r="X59" s="42">
        <f t="shared" si="37"/>
        <v>-1159</v>
      </c>
      <c r="Y59" s="42">
        <f t="shared" ref="Y59" si="38">Y8-Y35</f>
        <v>-575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9">(C59-B59)/ABS(B59)</f>
        <v>0.45008756567425567</v>
      </c>
      <c r="D61" s="87">
        <f t="shared" si="39"/>
        <v>-0.23520531400966183</v>
      </c>
      <c r="E61" s="87">
        <f t="shared" si="39"/>
        <v>-3.5530990919857876E-2</v>
      </c>
      <c r="F61" s="87">
        <f t="shared" si="39"/>
        <v>2.2922636103151862E-2</v>
      </c>
      <c r="G61" s="87">
        <f t="shared" si="39"/>
        <v>0.21608643457382953</v>
      </c>
      <c r="H61" s="87">
        <f t="shared" si="39"/>
        <v>7.9302402105955905E-2</v>
      </c>
      <c r="I61" s="87">
        <f t="shared" si="39"/>
        <v>-0.1225609756097561</v>
      </c>
      <c r="J61" s="87">
        <f t="shared" si="39"/>
        <v>0.34711605281445446</v>
      </c>
      <c r="K61" s="87">
        <f t="shared" si="39"/>
        <v>0.26360588083569769</v>
      </c>
      <c r="L61" s="87">
        <f t="shared" si="39"/>
        <v>-0.43519085527658707</v>
      </c>
      <c r="M61" s="87">
        <f t="shared" si="39"/>
        <v>-3.1080592699674739E-2</v>
      </c>
      <c r="N61" s="87">
        <f t="shared" si="39"/>
        <v>-4.3267437523312198E-2</v>
      </c>
      <c r="O61" s="87">
        <f t="shared" si="39"/>
        <v>-0.4908382066276803</v>
      </c>
      <c r="P61" s="87">
        <f t="shared" si="39"/>
        <v>0.82312404287901986</v>
      </c>
      <c r="Q61" s="87">
        <f t="shared" si="39"/>
        <v>-0.34145317093658129</v>
      </c>
      <c r="R61" s="87">
        <f t="shared" si="39"/>
        <v>1.4426020408163265</v>
      </c>
      <c r="S61" s="87">
        <f t="shared" si="39"/>
        <v>-0.10704960835509138</v>
      </c>
      <c r="T61" s="87">
        <f t="shared" si="39"/>
        <v>-0.89853801169590641</v>
      </c>
      <c r="U61" s="87">
        <f t="shared" si="39"/>
        <v>0.49279538904899134</v>
      </c>
      <c r="V61" s="87">
        <f t="shared" si="39"/>
        <v>-1.1718146718146718</v>
      </c>
      <c r="W61" s="87">
        <f t="shared" si="39"/>
        <v>-4.8539325842696632</v>
      </c>
      <c r="X61" s="87">
        <f t="shared" si="39"/>
        <v>-1.2245681381957774</v>
      </c>
      <c r="Y61" s="87">
        <f t="shared" si="39"/>
        <v>0.5038826574633305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23" priority="19" stopIfTrue="1" operator="lessThan">
      <formula>0</formula>
    </cfRule>
  </conditionalFormatting>
  <conditionalFormatting sqref="B50:B52 C52:Y52">
    <cfRule type="cellIs" dxfId="22" priority="18" stopIfTrue="1" operator="lessThan">
      <formula>0</formula>
    </cfRule>
  </conditionalFormatting>
  <conditionalFormatting sqref="B19:Y29 Z34:HI35 Z51:HI53">
    <cfRule type="cellIs" dxfId="21" priority="21" stopIfTrue="1" operator="lessThan">
      <formula>0</formula>
    </cfRule>
  </conditionalFormatting>
  <conditionalFormatting sqref="B48:Y56 A57:U57 B59:Y59">
    <cfRule type="cellIs" dxfId="20" priority="4" stopIfTrue="1" operator="lessThan">
      <formula>0</formula>
    </cfRule>
  </conditionalFormatting>
  <conditionalFormatting sqref="B61:Y61">
    <cfRule type="cellIs" dxfId="19" priority="3" stopIfTrue="1" operator="lessThan">
      <formula>0</formula>
    </cfRule>
  </conditionalFormatting>
  <conditionalFormatting sqref="C19:Y23">
    <cfRule type="cellIs" dxfId="18" priority="2" operator="lessThan">
      <formula>0</formula>
    </cfRule>
  </conditionalFormatting>
  <conditionalFormatting sqref="C46:Y50">
    <cfRule type="cellIs" dxfId="17" priority="1" operator="lessThan">
      <formula>0</formula>
    </cfRule>
  </conditionalFormatting>
  <conditionalFormatting sqref="M34:P34">
    <cfRule type="cellIs" dxfId="16" priority="8" stopIfTrue="1" operator="lessThan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45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Y8" sqref="Y8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25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>
        <v>9558</v>
      </c>
      <c r="C5" s="42">
        <v>9476</v>
      </c>
      <c r="D5" s="42">
        <v>9532</v>
      </c>
      <c r="E5" s="42">
        <v>7575</v>
      </c>
      <c r="F5" s="42">
        <v>5419</v>
      </c>
      <c r="G5" s="42">
        <v>7541</v>
      </c>
      <c r="H5" s="42">
        <v>9395</v>
      </c>
      <c r="I5" s="42">
        <v>12456</v>
      </c>
      <c r="J5" s="42">
        <v>14513</v>
      </c>
      <c r="K5" s="42">
        <v>17863</v>
      </c>
      <c r="L5" s="42">
        <v>14860</v>
      </c>
      <c r="M5" s="42">
        <v>15918</v>
      </c>
      <c r="N5" s="42">
        <v>18223</v>
      </c>
      <c r="O5" s="42">
        <v>24484</v>
      </c>
      <c r="P5" s="42">
        <v>21031</v>
      </c>
      <c r="Q5" s="42">
        <v>17938</v>
      </c>
      <c r="R5" s="42">
        <v>14212</v>
      </c>
      <c r="S5" s="42">
        <v>9977</v>
      </c>
      <c r="T5" s="42">
        <v>7478</v>
      </c>
      <c r="U5" s="42">
        <v>9160</v>
      </c>
      <c r="V5" s="42">
        <v>3623</v>
      </c>
      <c r="W5" s="42">
        <v>2264</v>
      </c>
      <c r="X5" s="42">
        <v>3108</v>
      </c>
      <c r="Y5" s="42">
        <v>3788</v>
      </c>
    </row>
    <row r="6" spans="1:25" x14ac:dyDescent="0.3">
      <c r="A6" s="67" t="s">
        <v>113</v>
      </c>
      <c r="B6" s="42">
        <v>5335</v>
      </c>
      <c r="C6" s="42">
        <v>5531</v>
      </c>
      <c r="D6" s="42">
        <v>5617</v>
      </c>
      <c r="E6" s="42">
        <v>4041</v>
      </c>
      <c r="F6" s="68">
        <v>2842</v>
      </c>
      <c r="G6" s="68">
        <v>4788</v>
      </c>
      <c r="H6" s="68">
        <v>6439</v>
      </c>
      <c r="I6" s="68">
        <v>9017</v>
      </c>
      <c r="J6" s="68">
        <v>10218</v>
      </c>
      <c r="K6" s="68">
        <v>12638</v>
      </c>
      <c r="L6" s="68">
        <v>9348</v>
      </c>
      <c r="M6" s="68">
        <v>10643</v>
      </c>
      <c r="N6" s="68">
        <v>12378</v>
      </c>
      <c r="O6" s="68">
        <v>17513</v>
      </c>
      <c r="P6" s="68">
        <v>13197</v>
      </c>
      <c r="Q6" s="68">
        <v>11170</v>
      </c>
      <c r="R6" s="42">
        <v>8344</v>
      </c>
      <c r="S6" s="42">
        <v>5213</v>
      </c>
      <c r="T6" s="42">
        <v>4139</v>
      </c>
      <c r="U6" s="42">
        <v>6075</v>
      </c>
      <c r="V6" s="42">
        <v>1297</v>
      </c>
      <c r="W6" s="42">
        <v>1130</v>
      </c>
      <c r="X6" s="42">
        <v>1612</v>
      </c>
      <c r="Y6" s="42">
        <v>2192</v>
      </c>
    </row>
    <row r="7" spans="1:25" x14ac:dyDescent="0.3">
      <c r="A7" s="67" t="s">
        <v>114</v>
      </c>
      <c r="B7" s="42">
        <v>4223</v>
      </c>
      <c r="C7" s="42">
        <v>3945</v>
      </c>
      <c r="D7" s="42">
        <v>3915</v>
      </c>
      <c r="E7" s="42">
        <v>3533</v>
      </c>
      <c r="F7" s="68">
        <v>2577</v>
      </c>
      <c r="G7" s="68">
        <v>2753</v>
      </c>
      <c r="H7" s="68">
        <v>2957</v>
      </c>
      <c r="I7" s="68">
        <v>3439</v>
      </c>
      <c r="J7" s="68">
        <v>4295</v>
      </c>
      <c r="K7" s="68">
        <v>5225</v>
      </c>
      <c r="L7" s="68">
        <v>5513</v>
      </c>
      <c r="M7" s="68">
        <v>5275</v>
      </c>
      <c r="N7" s="68">
        <v>5845</v>
      </c>
      <c r="O7" s="68">
        <v>6971</v>
      </c>
      <c r="P7" s="68">
        <v>7834</v>
      </c>
      <c r="Q7" s="42">
        <v>6768</v>
      </c>
      <c r="R7" s="42">
        <v>5868</v>
      </c>
      <c r="S7" s="42">
        <v>4764</v>
      </c>
      <c r="T7" s="42">
        <v>3338</v>
      </c>
      <c r="U7" s="42">
        <v>3085</v>
      </c>
      <c r="V7" s="42">
        <v>2326</v>
      </c>
      <c r="W7" s="42">
        <v>1134</v>
      </c>
      <c r="X7" s="42">
        <v>1496</v>
      </c>
      <c r="Y7" s="42">
        <v>1596</v>
      </c>
    </row>
    <row r="8" spans="1:25" x14ac:dyDescent="0.3">
      <c r="A8" s="69" t="s">
        <v>1</v>
      </c>
      <c r="B8" s="3">
        <f>B9+B17</f>
        <v>2407</v>
      </c>
      <c r="C8" s="3">
        <f t="shared" ref="C8:V8" si="0">C9+C17</f>
        <v>2444</v>
      </c>
      <c r="D8" s="3">
        <f t="shared" si="0"/>
        <v>2338</v>
      </c>
      <c r="E8" s="3">
        <f t="shared" si="0"/>
        <v>1760</v>
      </c>
      <c r="F8" s="3">
        <f t="shared" si="0"/>
        <v>1325</v>
      </c>
      <c r="G8" s="3">
        <f t="shared" si="0"/>
        <v>1470</v>
      </c>
      <c r="H8" s="3">
        <f t="shared" si="0"/>
        <v>1542</v>
      </c>
      <c r="I8" s="3">
        <f t="shared" si="0"/>
        <v>1752</v>
      </c>
      <c r="J8" s="3">
        <f t="shared" si="0"/>
        <v>2198</v>
      </c>
      <c r="K8" s="3">
        <f t="shared" si="0"/>
        <v>2508</v>
      </c>
      <c r="L8" s="3">
        <f t="shared" si="0"/>
        <v>2535</v>
      </c>
      <c r="M8" s="3">
        <f t="shared" si="0"/>
        <v>2518</v>
      </c>
      <c r="N8" s="3">
        <f t="shared" si="0"/>
        <v>2980</v>
      </c>
      <c r="O8" s="3">
        <f t="shared" si="0"/>
        <v>3492</v>
      </c>
      <c r="P8" s="3">
        <f t="shared" si="0"/>
        <v>4332</v>
      </c>
      <c r="Q8" s="3">
        <f t="shared" si="0"/>
        <v>3239</v>
      </c>
      <c r="R8" s="3">
        <f t="shared" si="0"/>
        <v>2581</v>
      </c>
      <c r="S8" s="3">
        <f t="shared" si="0"/>
        <v>2419</v>
      </c>
      <c r="T8" s="3">
        <f t="shared" si="0"/>
        <v>2057</v>
      </c>
      <c r="U8" s="3">
        <f t="shared" si="0"/>
        <v>1955</v>
      </c>
      <c r="V8" s="3">
        <f t="shared" si="0"/>
        <v>1456</v>
      </c>
      <c r="W8" s="3">
        <f t="shared" ref="W8:X8" si="1">W9+W17</f>
        <v>481</v>
      </c>
      <c r="X8" s="3">
        <f t="shared" si="1"/>
        <v>911</v>
      </c>
      <c r="Y8" s="3">
        <f t="shared" ref="Y8" si="2">Y9+Y17</f>
        <v>998</v>
      </c>
    </row>
    <row r="9" spans="1:25" x14ac:dyDescent="0.3">
      <c r="A9" s="70" t="s">
        <v>107</v>
      </c>
      <c r="B9" s="42">
        <v>1849</v>
      </c>
      <c r="C9" s="42">
        <v>1902</v>
      </c>
      <c r="D9" s="42">
        <v>1786</v>
      </c>
      <c r="E9" s="42">
        <v>1315</v>
      </c>
      <c r="F9" s="68">
        <v>979</v>
      </c>
      <c r="G9" s="68">
        <v>1114</v>
      </c>
      <c r="H9" s="68">
        <v>1134</v>
      </c>
      <c r="I9" s="68">
        <v>1216</v>
      </c>
      <c r="J9" s="68">
        <v>1549</v>
      </c>
      <c r="K9" s="68">
        <v>1729</v>
      </c>
      <c r="L9" s="68">
        <v>1802</v>
      </c>
      <c r="M9" s="68">
        <v>1861</v>
      </c>
      <c r="N9" s="68">
        <v>2162</v>
      </c>
      <c r="O9" s="68">
        <v>2503</v>
      </c>
      <c r="P9" s="68">
        <v>2987</v>
      </c>
      <c r="Q9" s="68">
        <v>2311</v>
      </c>
      <c r="R9" s="42">
        <v>2197</v>
      </c>
      <c r="S9" s="42">
        <v>2073</v>
      </c>
      <c r="T9" s="42">
        <v>1794</v>
      </c>
      <c r="U9" s="42">
        <v>1728</v>
      </c>
      <c r="V9" s="42">
        <v>1412</v>
      </c>
      <c r="W9" s="42">
        <v>457</v>
      </c>
      <c r="X9" s="42">
        <v>820</v>
      </c>
      <c r="Y9" s="42">
        <v>825</v>
      </c>
    </row>
    <row r="10" spans="1:25" x14ac:dyDescent="0.3">
      <c r="A10" s="71" t="s">
        <v>201</v>
      </c>
      <c r="B10" s="42">
        <v>665</v>
      </c>
      <c r="C10" s="42">
        <v>692</v>
      </c>
      <c r="D10" s="42">
        <v>644</v>
      </c>
      <c r="E10" s="42">
        <v>458</v>
      </c>
      <c r="F10" s="68">
        <v>331</v>
      </c>
      <c r="G10" s="68">
        <v>374</v>
      </c>
      <c r="H10" s="68">
        <v>374</v>
      </c>
      <c r="I10" s="68">
        <v>384</v>
      </c>
      <c r="J10" s="68">
        <v>485</v>
      </c>
      <c r="K10" s="68">
        <v>532</v>
      </c>
      <c r="L10" s="68">
        <v>504</v>
      </c>
      <c r="M10" s="68">
        <v>453</v>
      </c>
      <c r="N10" s="68">
        <v>467</v>
      </c>
      <c r="O10" s="68">
        <v>453</v>
      </c>
      <c r="P10" s="68">
        <v>468</v>
      </c>
      <c r="Q10" s="68">
        <v>307</v>
      </c>
      <c r="R10" s="42">
        <v>263</v>
      </c>
      <c r="S10" s="42">
        <v>212</v>
      </c>
      <c r="T10" s="42">
        <v>158</v>
      </c>
      <c r="U10" s="42">
        <v>139</v>
      </c>
      <c r="V10" s="42">
        <v>107</v>
      </c>
      <c r="W10" s="42">
        <v>22</v>
      </c>
      <c r="X10" s="42">
        <v>54</v>
      </c>
      <c r="Y10" s="42">
        <v>51</v>
      </c>
    </row>
    <row r="11" spans="1:25" x14ac:dyDescent="0.3">
      <c r="A11" s="72" t="s">
        <v>202</v>
      </c>
      <c r="B11" s="42">
        <v>10</v>
      </c>
      <c r="C11" s="42">
        <v>12</v>
      </c>
      <c r="D11" s="42">
        <v>18</v>
      </c>
      <c r="E11" s="42">
        <v>16</v>
      </c>
      <c r="F11" s="68">
        <v>19</v>
      </c>
      <c r="G11" s="68">
        <v>21</v>
      </c>
      <c r="H11" s="68">
        <v>18</v>
      </c>
      <c r="I11" s="68">
        <v>16</v>
      </c>
      <c r="J11" s="68">
        <v>16</v>
      </c>
      <c r="K11" s="68">
        <v>15</v>
      </c>
      <c r="L11" s="68">
        <v>13</v>
      </c>
      <c r="M11" s="68">
        <v>11</v>
      </c>
      <c r="N11" s="68">
        <v>14</v>
      </c>
      <c r="O11" s="68">
        <v>11</v>
      </c>
      <c r="P11" s="68">
        <v>10</v>
      </c>
      <c r="Q11" s="68">
        <v>9</v>
      </c>
      <c r="R11" s="42">
        <v>10</v>
      </c>
      <c r="S11" s="42">
        <v>9</v>
      </c>
      <c r="T11" s="42">
        <v>7</v>
      </c>
      <c r="U11" s="42">
        <v>5</v>
      </c>
      <c r="V11" s="42">
        <v>6</v>
      </c>
      <c r="W11" s="42">
        <v>2</v>
      </c>
      <c r="X11" s="42">
        <v>2</v>
      </c>
      <c r="Y11" s="42">
        <v>6</v>
      </c>
    </row>
    <row r="12" spans="1:25" x14ac:dyDescent="0.3">
      <c r="A12" s="72" t="s">
        <v>203</v>
      </c>
      <c r="B12" s="42">
        <v>655</v>
      </c>
      <c r="C12" s="42">
        <v>680</v>
      </c>
      <c r="D12" s="42">
        <v>626</v>
      </c>
      <c r="E12" s="42">
        <v>442</v>
      </c>
      <c r="F12" s="68">
        <v>312</v>
      </c>
      <c r="G12" s="68">
        <v>353</v>
      </c>
      <c r="H12" s="68">
        <v>356</v>
      </c>
      <c r="I12" s="68">
        <v>368</v>
      </c>
      <c r="J12" s="68">
        <v>469</v>
      </c>
      <c r="K12" s="68">
        <v>517</v>
      </c>
      <c r="L12" s="68">
        <v>491</v>
      </c>
      <c r="M12" s="68">
        <v>442</v>
      </c>
      <c r="N12" s="68">
        <v>453</v>
      </c>
      <c r="O12" s="68">
        <v>443</v>
      </c>
      <c r="P12" s="68">
        <v>458</v>
      </c>
      <c r="Q12" s="68">
        <v>298</v>
      </c>
      <c r="R12" s="42">
        <v>254</v>
      </c>
      <c r="S12" s="42">
        <v>203</v>
      </c>
      <c r="T12" s="42">
        <v>150</v>
      </c>
      <c r="U12" s="42">
        <v>134</v>
      </c>
      <c r="V12" s="42">
        <v>101</v>
      </c>
      <c r="W12" s="42">
        <v>20</v>
      </c>
      <c r="X12" s="42">
        <v>52</v>
      </c>
      <c r="Y12" s="42">
        <v>45</v>
      </c>
    </row>
    <row r="13" spans="1:25" x14ac:dyDescent="0.3">
      <c r="A13" s="71" t="s">
        <v>204</v>
      </c>
      <c r="B13" s="42">
        <v>1185</v>
      </c>
      <c r="C13" s="42">
        <v>1210</v>
      </c>
      <c r="D13" s="42">
        <v>1142</v>
      </c>
      <c r="E13" s="42">
        <v>857</v>
      </c>
      <c r="F13" s="68">
        <v>648</v>
      </c>
      <c r="G13" s="68">
        <v>741</v>
      </c>
      <c r="H13" s="68">
        <v>760</v>
      </c>
      <c r="I13" s="68">
        <v>832</v>
      </c>
      <c r="J13" s="68">
        <v>1064</v>
      </c>
      <c r="K13" s="68">
        <v>1197</v>
      </c>
      <c r="L13" s="68">
        <v>1297</v>
      </c>
      <c r="M13" s="68">
        <v>1408</v>
      </c>
      <c r="N13" s="68">
        <v>1695</v>
      </c>
      <c r="O13" s="68">
        <v>2050</v>
      </c>
      <c r="P13" s="68">
        <v>2520</v>
      </c>
      <c r="Q13" s="68">
        <v>2004</v>
      </c>
      <c r="R13" s="42">
        <v>1933</v>
      </c>
      <c r="S13" s="42">
        <v>1860</v>
      </c>
      <c r="T13" s="42">
        <v>1636</v>
      </c>
      <c r="U13" s="42">
        <v>1589</v>
      </c>
      <c r="V13" s="42">
        <v>1305</v>
      </c>
      <c r="W13" s="42">
        <v>435</v>
      </c>
      <c r="X13" s="42">
        <v>767</v>
      </c>
      <c r="Y13" s="42">
        <v>774</v>
      </c>
    </row>
    <row r="14" spans="1:25" x14ac:dyDescent="0.3">
      <c r="A14" s="72" t="s">
        <v>205</v>
      </c>
      <c r="B14" s="42">
        <v>53</v>
      </c>
      <c r="C14" s="42">
        <v>51</v>
      </c>
      <c r="D14" s="42">
        <v>49</v>
      </c>
      <c r="E14" s="42">
        <v>46</v>
      </c>
      <c r="F14" s="68">
        <v>44</v>
      </c>
      <c r="G14" s="68">
        <v>42</v>
      </c>
      <c r="H14" s="68">
        <v>40</v>
      </c>
      <c r="I14" s="68">
        <v>39</v>
      </c>
      <c r="J14" s="68">
        <v>41</v>
      </c>
      <c r="K14" s="68">
        <v>41</v>
      </c>
      <c r="L14" s="68">
        <v>38</v>
      </c>
      <c r="M14" s="68">
        <v>36</v>
      </c>
      <c r="N14" s="68">
        <v>32</v>
      </c>
      <c r="O14" s="68">
        <v>31</v>
      </c>
      <c r="P14" s="68">
        <v>33</v>
      </c>
      <c r="Q14" s="68">
        <v>37</v>
      </c>
      <c r="R14" s="42">
        <v>43</v>
      </c>
      <c r="S14" s="42">
        <v>46</v>
      </c>
      <c r="T14" s="42">
        <v>45</v>
      </c>
      <c r="U14" s="42">
        <v>42</v>
      </c>
      <c r="V14" s="42">
        <v>38</v>
      </c>
      <c r="W14" s="42">
        <v>8</v>
      </c>
      <c r="X14" s="42">
        <v>5</v>
      </c>
      <c r="Y14" s="42">
        <v>10</v>
      </c>
    </row>
    <row r="15" spans="1:25" x14ac:dyDescent="0.3">
      <c r="A15" s="72" t="s">
        <v>206</v>
      </c>
      <c r="B15" s="42">
        <v>82</v>
      </c>
      <c r="C15" s="42">
        <v>86</v>
      </c>
      <c r="D15" s="42">
        <v>95</v>
      </c>
      <c r="E15" s="42">
        <v>98</v>
      </c>
      <c r="F15" s="68">
        <v>103</v>
      </c>
      <c r="G15" s="68">
        <v>108</v>
      </c>
      <c r="H15" s="68">
        <v>104</v>
      </c>
      <c r="I15" s="68">
        <v>97</v>
      </c>
      <c r="J15" s="68">
        <v>98</v>
      </c>
      <c r="K15" s="68">
        <v>105</v>
      </c>
      <c r="L15" s="68">
        <v>111</v>
      </c>
      <c r="M15" s="68">
        <v>130</v>
      </c>
      <c r="N15" s="68">
        <v>164</v>
      </c>
      <c r="O15" s="68">
        <v>193</v>
      </c>
      <c r="P15" s="68">
        <v>222</v>
      </c>
      <c r="Q15" s="68">
        <v>264</v>
      </c>
      <c r="R15" s="42">
        <v>295</v>
      </c>
      <c r="S15" s="42">
        <v>318</v>
      </c>
      <c r="T15" s="42">
        <v>339</v>
      </c>
      <c r="U15" s="42">
        <v>324</v>
      </c>
      <c r="V15" s="42">
        <v>289</v>
      </c>
      <c r="W15" s="42">
        <v>224</v>
      </c>
      <c r="X15" s="42">
        <v>176</v>
      </c>
      <c r="Y15" s="42">
        <v>179</v>
      </c>
    </row>
    <row r="16" spans="1:25" x14ac:dyDescent="0.3">
      <c r="A16" s="72" t="s">
        <v>207</v>
      </c>
      <c r="B16" s="42">
        <v>1050</v>
      </c>
      <c r="C16" s="42">
        <v>1073</v>
      </c>
      <c r="D16" s="42">
        <v>999</v>
      </c>
      <c r="E16" s="42">
        <v>712</v>
      </c>
      <c r="F16" s="68">
        <v>501</v>
      </c>
      <c r="G16" s="68">
        <v>591</v>
      </c>
      <c r="H16" s="68">
        <v>617</v>
      </c>
      <c r="I16" s="68">
        <v>696</v>
      </c>
      <c r="J16" s="68">
        <v>925</v>
      </c>
      <c r="K16" s="68">
        <v>1051</v>
      </c>
      <c r="L16" s="68">
        <v>1148</v>
      </c>
      <c r="M16" s="68">
        <v>1242</v>
      </c>
      <c r="N16" s="68">
        <v>1499</v>
      </c>
      <c r="O16" s="68">
        <v>1826</v>
      </c>
      <c r="P16" s="68">
        <v>2265</v>
      </c>
      <c r="Q16" s="68">
        <v>1702</v>
      </c>
      <c r="R16" s="42">
        <v>1595</v>
      </c>
      <c r="S16" s="42">
        <v>1497</v>
      </c>
      <c r="T16" s="42">
        <v>1252</v>
      </c>
      <c r="U16" s="42">
        <v>1224</v>
      </c>
      <c r="V16" s="42">
        <v>977</v>
      </c>
      <c r="W16" s="42">
        <v>203</v>
      </c>
      <c r="X16" s="42">
        <v>586</v>
      </c>
      <c r="Y16" s="42">
        <v>585</v>
      </c>
    </row>
    <row r="17" spans="1:25" x14ac:dyDescent="0.3">
      <c r="A17" s="70" t="s">
        <v>108</v>
      </c>
      <c r="B17" s="42">
        <v>558</v>
      </c>
      <c r="C17" s="42">
        <v>542</v>
      </c>
      <c r="D17" s="42">
        <v>552</v>
      </c>
      <c r="E17" s="42">
        <v>445</v>
      </c>
      <c r="F17" s="68">
        <v>346</v>
      </c>
      <c r="G17" s="68">
        <v>356</v>
      </c>
      <c r="H17" s="68">
        <v>408</v>
      </c>
      <c r="I17" s="68">
        <v>536</v>
      </c>
      <c r="J17" s="68">
        <v>649</v>
      </c>
      <c r="K17" s="68">
        <v>779</v>
      </c>
      <c r="L17" s="68">
        <v>733</v>
      </c>
      <c r="M17" s="68">
        <v>657</v>
      </c>
      <c r="N17" s="68">
        <v>818</v>
      </c>
      <c r="O17" s="68">
        <v>989</v>
      </c>
      <c r="P17" s="68">
        <v>1345</v>
      </c>
      <c r="Q17" s="68">
        <v>928</v>
      </c>
      <c r="R17" s="42">
        <v>384</v>
      </c>
      <c r="S17" s="42">
        <v>346</v>
      </c>
      <c r="T17" s="42">
        <v>263</v>
      </c>
      <c r="U17" s="42">
        <v>227</v>
      </c>
      <c r="V17" s="42">
        <v>44</v>
      </c>
      <c r="W17" s="42">
        <v>24</v>
      </c>
      <c r="X17" s="42">
        <v>91</v>
      </c>
      <c r="Y17" s="42">
        <v>173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89">
        <f t="shared" ref="C19:Y21" si="3">C8/B8-1</f>
        <v>1.5371832156211074E-2</v>
      </c>
      <c r="D19" s="89">
        <f t="shared" si="3"/>
        <v>-4.337152209492634E-2</v>
      </c>
      <c r="E19" s="89">
        <f t="shared" si="3"/>
        <v>-0.24721984602224123</v>
      </c>
      <c r="F19" s="89">
        <f t="shared" si="3"/>
        <v>-0.24715909090909094</v>
      </c>
      <c r="G19" s="89">
        <f t="shared" si="3"/>
        <v>0.10943396226415092</v>
      </c>
      <c r="H19" s="89">
        <f t="shared" si="3"/>
        <v>4.8979591836734615E-2</v>
      </c>
      <c r="I19" s="89">
        <f t="shared" si="3"/>
        <v>0.13618677042801552</v>
      </c>
      <c r="J19" s="89">
        <f t="shared" si="3"/>
        <v>0.25456621004566204</v>
      </c>
      <c r="K19" s="89">
        <f t="shared" si="3"/>
        <v>0.14103730664240222</v>
      </c>
      <c r="L19" s="89">
        <f t="shared" si="3"/>
        <v>1.0765550239234534E-2</v>
      </c>
      <c r="M19" s="89">
        <f t="shared" si="3"/>
        <v>-6.7061143984220584E-3</v>
      </c>
      <c r="N19" s="89">
        <f t="shared" si="3"/>
        <v>0.18347895154884819</v>
      </c>
      <c r="O19" s="89">
        <f t="shared" si="3"/>
        <v>0.17181208053691277</v>
      </c>
      <c r="P19" s="89">
        <f t="shared" si="3"/>
        <v>0.24054982817869419</v>
      </c>
      <c r="Q19" s="89">
        <f t="shared" si="3"/>
        <v>-0.25230840258541087</v>
      </c>
      <c r="R19" s="89">
        <f t="shared" si="3"/>
        <v>-0.20314912009879593</v>
      </c>
      <c r="S19" s="89">
        <f t="shared" si="3"/>
        <v>-6.2766369624176699E-2</v>
      </c>
      <c r="T19" s="89">
        <f t="shared" si="3"/>
        <v>-0.1496486151302191</v>
      </c>
      <c r="U19" s="89">
        <f t="shared" si="3"/>
        <v>-4.9586776859504078E-2</v>
      </c>
      <c r="V19" s="89">
        <f t="shared" si="3"/>
        <v>-0.25524296675191815</v>
      </c>
      <c r="W19" s="89">
        <f t="shared" si="3"/>
        <v>-0.66964285714285721</v>
      </c>
      <c r="X19" s="89">
        <f t="shared" si="3"/>
        <v>0.89397089397089391</v>
      </c>
      <c r="Y19" s="89">
        <f t="shared" si="3"/>
        <v>9.5499451152579518E-2</v>
      </c>
    </row>
    <row r="20" spans="1:25" x14ac:dyDescent="0.3">
      <c r="A20" s="73" t="s">
        <v>4</v>
      </c>
      <c r="B20" s="65" t="s">
        <v>3</v>
      </c>
      <c r="C20" s="89">
        <f t="shared" si="3"/>
        <v>2.8664142779881052E-2</v>
      </c>
      <c r="D20" s="89">
        <f t="shared" si="3"/>
        <v>-6.0988433228180816E-2</v>
      </c>
      <c r="E20" s="89">
        <f t="shared" si="3"/>
        <v>-0.26371780515117582</v>
      </c>
      <c r="F20" s="89">
        <f t="shared" si="3"/>
        <v>-0.25551330798479088</v>
      </c>
      <c r="G20" s="89">
        <f t="shared" si="3"/>
        <v>0.13789581205311552</v>
      </c>
      <c r="H20" s="89">
        <f t="shared" si="3"/>
        <v>1.795332136445249E-2</v>
      </c>
      <c r="I20" s="89">
        <f t="shared" si="3"/>
        <v>7.2310405643738918E-2</v>
      </c>
      <c r="J20" s="89">
        <f t="shared" si="3"/>
        <v>0.27384868421052633</v>
      </c>
      <c r="K20" s="89">
        <f t="shared" si="3"/>
        <v>0.11620400258231123</v>
      </c>
      <c r="L20" s="89">
        <f t="shared" si="3"/>
        <v>4.2220936957779065E-2</v>
      </c>
      <c r="M20" s="89">
        <f t="shared" si="3"/>
        <v>3.2741398446170855E-2</v>
      </c>
      <c r="N20" s="89">
        <f t="shared" si="3"/>
        <v>0.16174099946265441</v>
      </c>
      <c r="O20" s="89">
        <f t="shared" si="3"/>
        <v>0.15772432932469926</v>
      </c>
      <c r="P20" s="89">
        <f t="shared" si="3"/>
        <v>0.19336795844986021</v>
      </c>
      <c r="Q20" s="89">
        <f t="shared" si="3"/>
        <v>-0.22631402745229323</v>
      </c>
      <c r="R20" s="89">
        <f t="shared" si="3"/>
        <v>-4.9329294677628699E-2</v>
      </c>
      <c r="S20" s="89">
        <f t="shared" si="3"/>
        <v>-5.6440600819299025E-2</v>
      </c>
      <c r="T20" s="89">
        <f t="shared" si="3"/>
        <v>-0.13458755426917512</v>
      </c>
      <c r="U20" s="89">
        <f t="shared" si="3"/>
        <v>-3.6789297658862852E-2</v>
      </c>
      <c r="V20" s="89">
        <f t="shared" si="3"/>
        <v>-0.18287037037037035</v>
      </c>
      <c r="W20" s="89">
        <f t="shared" si="3"/>
        <v>-0.67634560906515584</v>
      </c>
      <c r="X20" s="89">
        <f t="shared" si="3"/>
        <v>0.79431072210065645</v>
      </c>
      <c r="Y20" s="89">
        <f t="shared" si="3"/>
        <v>6.0975609756097615E-3</v>
      </c>
    </row>
    <row r="21" spans="1:25" x14ac:dyDescent="0.3">
      <c r="A21" s="74" t="s">
        <v>208</v>
      </c>
      <c r="B21" s="65" t="s">
        <v>3</v>
      </c>
      <c r="C21" s="89">
        <f>C10/B10-1</f>
        <v>4.0601503759398527E-2</v>
      </c>
      <c r="D21" s="89">
        <f t="shared" si="3"/>
        <v>-6.9364161849710948E-2</v>
      </c>
      <c r="E21" s="89">
        <f t="shared" si="3"/>
        <v>-0.28881987577639756</v>
      </c>
      <c r="F21" s="89">
        <f t="shared" si="3"/>
        <v>-0.27729257641921401</v>
      </c>
      <c r="G21" s="89">
        <f t="shared" si="3"/>
        <v>0.1299093655589123</v>
      </c>
      <c r="H21" s="89">
        <f t="shared" si="3"/>
        <v>0</v>
      </c>
      <c r="I21" s="89">
        <f t="shared" si="3"/>
        <v>2.673796791443861E-2</v>
      </c>
      <c r="J21" s="89">
        <f t="shared" si="3"/>
        <v>0.26302083333333326</v>
      </c>
      <c r="K21" s="89">
        <f t="shared" si="3"/>
        <v>9.6907216494845461E-2</v>
      </c>
      <c r="L21" s="89">
        <f t="shared" si="3"/>
        <v>-5.2631578947368474E-2</v>
      </c>
      <c r="M21" s="89">
        <f t="shared" si="3"/>
        <v>-0.10119047619047616</v>
      </c>
      <c r="N21" s="89">
        <f t="shared" si="3"/>
        <v>3.0905077262693093E-2</v>
      </c>
      <c r="O21" s="89">
        <f t="shared" si="3"/>
        <v>-2.9978586723768741E-2</v>
      </c>
      <c r="P21" s="89">
        <f t="shared" si="3"/>
        <v>3.3112582781456901E-2</v>
      </c>
      <c r="Q21" s="89">
        <f t="shared" si="3"/>
        <v>-0.34401709401709402</v>
      </c>
      <c r="R21" s="89">
        <f t="shared" si="3"/>
        <v>-0.14332247557003253</v>
      </c>
      <c r="S21" s="89">
        <f t="shared" si="3"/>
        <v>-0.19391634980988592</v>
      </c>
      <c r="T21" s="89">
        <f t="shared" si="3"/>
        <v>-0.25471698113207553</v>
      </c>
      <c r="U21" s="89">
        <f t="shared" si="3"/>
        <v>-0.120253164556962</v>
      </c>
      <c r="V21" s="89">
        <f t="shared" si="3"/>
        <v>-0.23021582733812951</v>
      </c>
      <c r="W21" s="89">
        <f t="shared" si="3"/>
        <v>-0.79439252336448596</v>
      </c>
      <c r="X21" s="89">
        <f t="shared" si="3"/>
        <v>1.4545454545454546</v>
      </c>
      <c r="Y21" s="89">
        <f t="shared" si="3"/>
        <v>-5.555555555555558E-2</v>
      </c>
    </row>
    <row r="22" spans="1:25" x14ac:dyDescent="0.3">
      <c r="A22" s="74" t="s">
        <v>209</v>
      </c>
      <c r="B22" s="65" t="s">
        <v>3</v>
      </c>
      <c r="C22" s="89">
        <f>C13/B13-1</f>
        <v>2.1097046413502074E-2</v>
      </c>
      <c r="D22" s="89">
        <f t="shared" ref="D22:Y22" si="4">D13/C13-1</f>
        <v>-5.6198347107437985E-2</v>
      </c>
      <c r="E22" s="89">
        <f t="shared" si="4"/>
        <v>-0.24956217162872152</v>
      </c>
      <c r="F22" s="89">
        <f t="shared" si="4"/>
        <v>-0.24387397899649943</v>
      </c>
      <c r="G22" s="89">
        <f t="shared" si="4"/>
        <v>0.1435185185185186</v>
      </c>
      <c r="H22" s="89">
        <f t="shared" si="4"/>
        <v>2.564102564102555E-2</v>
      </c>
      <c r="I22" s="89">
        <f t="shared" si="4"/>
        <v>9.473684210526323E-2</v>
      </c>
      <c r="J22" s="89">
        <f t="shared" si="4"/>
        <v>0.27884615384615374</v>
      </c>
      <c r="K22" s="89">
        <f t="shared" si="4"/>
        <v>0.125</v>
      </c>
      <c r="L22" s="89">
        <f t="shared" si="4"/>
        <v>8.3542188805346695E-2</v>
      </c>
      <c r="M22" s="89">
        <f t="shared" si="4"/>
        <v>8.5582112567463398E-2</v>
      </c>
      <c r="N22" s="89">
        <f t="shared" si="4"/>
        <v>0.20383522727272729</v>
      </c>
      <c r="O22" s="89">
        <f t="shared" si="4"/>
        <v>0.20943952802359878</v>
      </c>
      <c r="P22" s="89">
        <f t="shared" si="4"/>
        <v>0.22926829268292681</v>
      </c>
      <c r="Q22" s="89">
        <f t="shared" si="4"/>
        <v>-0.20476190476190481</v>
      </c>
      <c r="R22" s="89">
        <f t="shared" si="4"/>
        <v>-3.5429141716566859E-2</v>
      </c>
      <c r="S22" s="89">
        <f t="shared" si="4"/>
        <v>-3.7765131919296424E-2</v>
      </c>
      <c r="T22" s="89">
        <f t="shared" si="4"/>
        <v>-0.12043010752688177</v>
      </c>
      <c r="U22" s="89">
        <f t="shared" si="4"/>
        <v>-2.8728606356968167E-2</v>
      </c>
      <c r="V22" s="89">
        <f t="shared" si="4"/>
        <v>-0.17872876022655759</v>
      </c>
      <c r="W22" s="89">
        <f t="shared" si="4"/>
        <v>-0.66666666666666674</v>
      </c>
      <c r="X22" s="89">
        <f t="shared" si="4"/>
        <v>0.76321839080459775</v>
      </c>
      <c r="Y22" s="89">
        <f t="shared" si="4"/>
        <v>9.126466753585305E-3</v>
      </c>
    </row>
    <row r="23" spans="1:25" x14ac:dyDescent="0.3">
      <c r="A23" s="73" t="s">
        <v>109</v>
      </c>
      <c r="B23" s="65" t="s">
        <v>3</v>
      </c>
      <c r="C23" s="89">
        <f>C17/B17-1</f>
        <v>-2.8673835125448077E-2</v>
      </c>
      <c r="D23" s="89">
        <f t="shared" ref="D23:Y23" si="5">D17/C17-1</f>
        <v>1.8450184501844991E-2</v>
      </c>
      <c r="E23" s="89">
        <f t="shared" si="5"/>
        <v>-0.1938405797101449</v>
      </c>
      <c r="F23" s="89">
        <f t="shared" si="5"/>
        <v>-0.22247191011235956</v>
      </c>
      <c r="G23" s="89">
        <f t="shared" si="5"/>
        <v>2.8901734104046284E-2</v>
      </c>
      <c r="H23" s="89">
        <f t="shared" si="5"/>
        <v>0.14606741573033699</v>
      </c>
      <c r="I23" s="89">
        <f t="shared" si="5"/>
        <v>0.31372549019607843</v>
      </c>
      <c r="J23" s="89">
        <f t="shared" si="5"/>
        <v>0.21082089552238803</v>
      </c>
      <c r="K23" s="89">
        <f t="shared" si="5"/>
        <v>0.20030816640986138</v>
      </c>
      <c r="L23" s="89">
        <f t="shared" si="5"/>
        <v>-5.9050064184852369E-2</v>
      </c>
      <c r="M23" s="89">
        <f t="shared" si="5"/>
        <v>-0.10368349249658937</v>
      </c>
      <c r="N23" s="89">
        <f t="shared" si="5"/>
        <v>0.24505327245053277</v>
      </c>
      <c r="O23" s="89">
        <f t="shared" si="5"/>
        <v>0.20904645476772621</v>
      </c>
      <c r="P23" s="89">
        <f t="shared" si="5"/>
        <v>0.35995955510616784</v>
      </c>
      <c r="Q23" s="89">
        <f t="shared" si="5"/>
        <v>-0.31003717472118963</v>
      </c>
      <c r="R23" s="89">
        <f t="shared" si="5"/>
        <v>-0.5862068965517242</v>
      </c>
      <c r="S23" s="89">
        <f t="shared" si="5"/>
        <v>-9.895833333333337E-2</v>
      </c>
      <c r="T23" s="89">
        <f t="shared" si="5"/>
        <v>-0.23988439306358378</v>
      </c>
      <c r="U23" s="89">
        <f t="shared" si="5"/>
        <v>-0.13688212927756649</v>
      </c>
      <c r="V23" s="89">
        <f t="shared" si="5"/>
        <v>-0.80616740088105732</v>
      </c>
      <c r="W23" s="89">
        <f t="shared" si="5"/>
        <v>-0.45454545454545459</v>
      </c>
      <c r="X23" s="89">
        <f t="shared" si="5"/>
        <v>2.7916666666666665</v>
      </c>
      <c r="Y23" s="89">
        <f t="shared" si="5"/>
        <v>0.90109890109890101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89">
        <f t="shared" ref="B25:V25" si="6">B8/B5</f>
        <v>0.25183092697216991</v>
      </c>
      <c r="C25" s="89">
        <f t="shared" si="6"/>
        <v>0.25791473195441117</v>
      </c>
      <c r="D25" s="89">
        <f t="shared" si="6"/>
        <v>0.24527906000839278</v>
      </c>
      <c r="E25" s="89">
        <f t="shared" si="6"/>
        <v>0.23234323432343235</v>
      </c>
      <c r="F25" s="89">
        <f t="shared" si="6"/>
        <v>0.24451005720612659</v>
      </c>
      <c r="G25" s="89">
        <f t="shared" si="6"/>
        <v>0.19493435883835036</v>
      </c>
      <c r="H25" s="89">
        <f t="shared" si="6"/>
        <v>0.16412985630654603</v>
      </c>
      <c r="I25" s="89">
        <f t="shared" si="6"/>
        <v>0.14065510597302505</v>
      </c>
      <c r="J25" s="89">
        <f t="shared" si="6"/>
        <v>0.15145042375801007</v>
      </c>
      <c r="K25" s="89">
        <f t="shared" si="6"/>
        <v>0.14040194816100318</v>
      </c>
      <c r="L25" s="89">
        <f t="shared" si="6"/>
        <v>0.17059219380888291</v>
      </c>
      <c r="M25" s="89">
        <f t="shared" si="6"/>
        <v>0.15818570172132176</v>
      </c>
      <c r="N25" s="89">
        <f t="shared" si="6"/>
        <v>0.1635296054436701</v>
      </c>
      <c r="O25" s="89">
        <f t="shared" si="6"/>
        <v>0.14262375428851495</v>
      </c>
      <c r="P25" s="89">
        <f t="shared" si="6"/>
        <v>0.20598164614141029</v>
      </c>
      <c r="Q25" s="89">
        <f t="shared" si="6"/>
        <v>0.18056639536180177</v>
      </c>
      <c r="R25" s="89">
        <f t="shared" si="6"/>
        <v>0.18160709259780466</v>
      </c>
      <c r="S25" s="89">
        <f t="shared" si="6"/>
        <v>0.24245765260098226</v>
      </c>
      <c r="T25" s="89">
        <f t="shared" si="6"/>
        <v>0.27507354907729337</v>
      </c>
      <c r="U25" s="89">
        <f t="shared" si="6"/>
        <v>0.21342794759825329</v>
      </c>
      <c r="V25" s="89">
        <f t="shared" si="6"/>
        <v>0.40187689759867512</v>
      </c>
      <c r="W25" s="89">
        <f t="shared" ref="W25:X25" si="7">W8/W5</f>
        <v>0.21245583038869259</v>
      </c>
      <c r="X25" s="89">
        <f t="shared" si="7"/>
        <v>0.2931145431145431</v>
      </c>
      <c r="Y25" s="89">
        <f t="shared" ref="Y25" si="8">Y8/Y5</f>
        <v>0.26346356916578667</v>
      </c>
    </row>
    <row r="26" spans="1:25" x14ac:dyDescent="0.3">
      <c r="A26" s="75" t="s">
        <v>211</v>
      </c>
      <c r="B26" s="89">
        <f t="shared" ref="B26:V26" si="9">B8/B7</f>
        <v>0.5699739521667061</v>
      </c>
      <c r="C26" s="89">
        <f t="shared" si="9"/>
        <v>0.61951837769328266</v>
      </c>
      <c r="D26" s="89">
        <f t="shared" si="9"/>
        <v>0.59719029374201793</v>
      </c>
      <c r="E26" s="89">
        <f t="shared" si="9"/>
        <v>0.49816020379281062</v>
      </c>
      <c r="F26" s="89">
        <f t="shared" si="9"/>
        <v>0.51416375630578193</v>
      </c>
      <c r="G26" s="89">
        <f t="shared" si="9"/>
        <v>0.53396294950962586</v>
      </c>
      <c r="H26" s="89">
        <f t="shared" si="9"/>
        <v>0.52147446736557324</v>
      </c>
      <c r="I26" s="89">
        <f t="shared" si="9"/>
        <v>0.50945042163419596</v>
      </c>
      <c r="J26" s="89">
        <f t="shared" si="9"/>
        <v>0.51175785797438877</v>
      </c>
      <c r="K26" s="89">
        <f t="shared" si="9"/>
        <v>0.48</v>
      </c>
      <c r="L26" s="89">
        <f t="shared" si="9"/>
        <v>0.45982223834572827</v>
      </c>
      <c r="M26" s="89">
        <f t="shared" si="9"/>
        <v>0.47734597156398106</v>
      </c>
      <c r="N26" s="89">
        <f t="shared" si="9"/>
        <v>0.50983746792130025</v>
      </c>
      <c r="O26" s="89">
        <f t="shared" si="9"/>
        <v>0.50093243437096546</v>
      </c>
      <c r="P26" s="89">
        <f t="shared" si="9"/>
        <v>0.55297421496042887</v>
      </c>
      <c r="Q26" s="89">
        <f t="shared" si="9"/>
        <v>0.4785756501182033</v>
      </c>
      <c r="R26" s="89">
        <f t="shared" si="9"/>
        <v>0.43984321745057942</v>
      </c>
      <c r="S26" s="89">
        <f t="shared" si="9"/>
        <v>0.50776658270361041</v>
      </c>
      <c r="T26" s="89">
        <f t="shared" si="9"/>
        <v>0.61623726782504495</v>
      </c>
      <c r="U26" s="89">
        <f t="shared" si="9"/>
        <v>0.6337115072933549</v>
      </c>
      <c r="V26" s="89">
        <f t="shared" si="9"/>
        <v>0.62596732588134141</v>
      </c>
      <c r="W26" s="89">
        <f t="shared" ref="W26:X26" si="10">W8/W7</f>
        <v>0.42416225749559083</v>
      </c>
      <c r="X26" s="89">
        <f t="shared" si="10"/>
        <v>0.60895721925133695</v>
      </c>
      <c r="Y26" s="89">
        <f t="shared" ref="Y26" si="11">Y8/Y7</f>
        <v>0.62531328320802004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89">
        <f>B15/B8</f>
        <v>3.4067303697548817E-2</v>
      </c>
      <c r="C28" s="89">
        <f t="shared" ref="C28:V28" si="12">C15/C8</f>
        <v>3.5188216039279872E-2</v>
      </c>
      <c r="D28" s="89">
        <f t="shared" si="12"/>
        <v>4.0633019674935843E-2</v>
      </c>
      <c r="E28" s="89">
        <f t="shared" si="12"/>
        <v>5.568181818181818E-2</v>
      </c>
      <c r="F28" s="89">
        <f t="shared" si="12"/>
        <v>7.7735849056603773E-2</v>
      </c>
      <c r="G28" s="89">
        <f t="shared" si="12"/>
        <v>7.3469387755102047E-2</v>
      </c>
      <c r="H28" s="89">
        <f t="shared" si="12"/>
        <v>6.744487678339818E-2</v>
      </c>
      <c r="I28" s="89">
        <f t="shared" si="12"/>
        <v>5.5365296803652965E-2</v>
      </c>
      <c r="J28" s="89">
        <f t="shared" si="12"/>
        <v>4.4585987261146494E-2</v>
      </c>
      <c r="K28" s="89">
        <f t="shared" si="12"/>
        <v>4.1866028708133975E-2</v>
      </c>
      <c r="L28" s="89">
        <f t="shared" si="12"/>
        <v>4.3786982248520713E-2</v>
      </c>
      <c r="M28" s="89">
        <f t="shared" si="12"/>
        <v>5.1628276409849086E-2</v>
      </c>
      <c r="N28" s="89">
        <f t="shared" si="12"/>
        <v>5.5033557046979868E-2</v>
      </c>
      <c r="O28" s="89">
        <f t="shared" si="12"/>
        <v>5.5269186712485679E-2</v>
      </c>
      <c r="P28" s="89">
        <f t="shared" si="12"/>
        <v>5.1246537396121887E-2</v>
      </c>
      <c r="Q28" s="89">
        <f t="shared" si="12"/>
        <v>8.150663785118864E-2</v>
      </c>
      <c r="R28" s="89">
        <f t="shared" si="12"/>
        <v>0.11429678419217358</v>
      </c>
      <c r="S28" s="89">
        <f t="shared" si="12"/>
        <v>0.13145928069450186</v>
      </c>
      <c r="T28" s="89">
        <f t="shared" si="12"/>
        <v>0.16480311132717551</v>
      </c>
      <c r="U28" s="89">
        <f t="shared" si="12"/>
        <v>0.16572890025575449</v>
      </c>
      <c r="V28" s="89">
        <f t="shared" si="12"/>
        <v>0.19848901098901098</v>
      </c>
      <c r="W28" s="89">
        <f t="shared" ref="W28:X28" si="13">W15/W8</f>
        <v>0.46569646569646572</v>
      </c>
      <c r="X28" s="89">
        <f t="shared" si="13"/>
        <v>0.19319429198682767</v>
      </c>
      <c r="Y28" s="89">
        <f t="shared" ref="Y28" si="14">Y15/Y8</f>
        <v>0.17935871743486975</v>
      </c>
    </row>
    <row r="29" spans="1:25" x14ac:dyDescent="0.3">
      <c r="A29" s="75" t="s">
        <v>213</v>
      </c>
      <c r="B29" s="89">
        <f>B10/B8</f>
        <v>0.27627752388865806</v>
      </c>
      <c r="C29" s="89">
        <f t="shared" ref="C29:V29" si="15">C10/C8</f>
        <v>0.28314238952536824</v>
      </c>
      <c r="D29" s="89">
        <f t="shared" si="15"/>
        <v>0.27544910179640719</v>
      </c>
      <c r="E29" s="89">
        <f t="shared" si="15"/>
        <v>0.26022727272727275</v>
      </c>
      <c r="F29" s="89">
        <f t="shared" si="15"/>
        <v>0.24981132075471699</v>
      </c>
      <c r="G29" s="89">
        <f t="shared" si="15"/>
        <v>0.25442176870748301</v>
      </c>
      <c r="H29" s="89">
        <f t="shared" si="15"/>
        <v>0.24254215304798962</v>
      </c>
      <c r="I29" s="89">
        <f t="shared" si="15"/>
        <v>0.21917808219178081</v>
      </c>
      <c r="J29" s="89">
        <f t="shared" si="15"/>
        <v>0.22065514103730663</v>
      </c>
      <c r="K29" s="89">
        <f t="shared" si="15"/>
        <v>0.21212121212121213</v>
      </c>
      <c r="L29" s="89">
        <f t="shared" si="15"/>
        <v>0.19881656804733727</v>
      </c>
      <c r="M29" s="89">
        <f t="shared" si="15"/>
        <v>0.17990468625893566</v>
      </c>
      <c r="N29" s="89">
        <f t="shared" si="15"/>
        <v>0.15671140939597317</v>
      </c>
      <c r="O29" s="89">
        <f t="shared" si="15"/>
        <v>0.12972508591065293</v>
      </c>
      <c r="P29" s="89">
        <f t="shared" si="15"/>
        <v>0.10803324099722991</v>
      </c>
      <c r="Q29" s="89">
        <f t="shared" si="15"/>
        <v>9.4782340228465572E-2</v>
      </c>
      <c r="R29" s="89">
        <f t="shared" si="15"/>
        <v>0.1018984889577683</v>
      </c>
      <c r="S29" s="89">
        <f t="shared" si="15"/>
        <v>8.7639520463001247E-2</v>
      </c>
      <c r="T29" s="89">
        <f t="shared" si="15"/>
        <v>7.6810889645114247E-2</v>
      </c>
      <c r="U29" s="89">
        <f t="shared" si="15"/>
        <v>7.1099744245524302E-2</v>
      </c>
      <c r="V29" s="89">
        <f t="shared" si="15"/>
        <v>7.3489010989010992E-2</v>
      </c>
      <c r="W29" s="89">
        <f t="shared" ref="W29:X29" si="16">W10/W8</f>
        <v>4.5738045738045741E-2</v>
      </c>
      <c r="X29" s="89">
        <f t="shared" si="16"/>
        <v>5.9275521405049394E-2</v>
      </c>
      <c r="Y29" s="89">
        <f t="shared" ref="Y29" si="17">Y10/Y8</f>
        <v>5.1102204408817638E-2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>
        <v>12089</v>
      </c>
      <c r="C32" s="42">
        <v>19192</v>
      </c>
      <c r="D32" s="42">
        <v>15958</v>
      </c>
      <c r="E32" s="42">
        <v>15901</v>
      </c>
      <c r="F32" s="42">
        <v>17681</v>
      </c>
      <c r="G32" s="42">
        <v>25469</v>
      </c>
      <c r="H32" s="42">
        <v>34662</v>
      </c>
      <c r="I32" s="42">
        <v>37895</v>
      </c>
      <c r="J32" s="42">
        <v>40748</v>
      </c>
      <c r="K32" s="42">
        <v>52273</v>
      </c>
      <c r="L32" s="42">
        <v>28839</v>
      </c>
      <c r="M32" s="42">
        <v>33394</v>
      </c>
      <c r="N32" s="42">
        <v>43928</v>
      </c>
      <c r="O32" s="42">
        <v>39404</v>
      </c>
      <c r="P32" s="42">
        <v>32570</v>
      </c>
      <c r="Q32" s="42">
        <v>30806</v>
      </c>
      <c r="R32" s="42">
        <v>16215</v>
      </c>
      <c r="S32" s="42">
        <v>11451</v>
      </c>
      <c r="T32" s="42">
        <v>12689</v>
      </c>
      <c r="U32" s="42">
        <v>13475</v>
      </c>
      <c r="V32" s="42">
        <v>2144</v>
      </c>
      <c r="W32" s="42">
        <v>317</v>
      </c>
      <c r="X32" s="42">
        <v>435</v>
      </c>
      <c r="Y32" s="42">
        <v>555</v>
      </c>
    </row>
    <row r="33" spans="1:25" x14ac:dyDescent="0.3">
      <c r="A33" s="16" t="s">
        <v>116</v>
      </c>
      <c r="B33" s="42">
        <v>11346</v>
      </c>
      <c r="C33" s="42">
        <v>18637</v>
      </c>
      <c r="D33" s="42">
        <v>15264</v>
      </c>
      <c r="E33" s="42">
        <v>15107</v>
      </c>
      <c r="F33" s="68">
        <v>17153</v>
      </c>
      <c r="G33" s="68">
        <v>24946</v>
      </c>
      <c r="H33" s="68">
        <v>34006</v>
      </c>
      <c r="I33" s="68">
        <v>37206</v>
      </c>
      <c r="J33" s="68">
        <v>39997</v>
      </c>
      <c r="K33" s="68">
        <v>51531</v>
      </c>
      <c r="L33" s="68">
        <v>28149</v>
      </c>
      <c r="M33" s="68">
        <v>32825</v>
      </c>
      <c r="N33" s="68">
        <v>43390</v>
      </c>
      <c r="O33" s="68">
        <v>38854</v>
      </c>
      <c r="P33" s="68">
        <v>32123</v>
      </c>
      <c r="Q33" s="68">
        <v>30340</v>
      </c>
      <c r="R33" s="42">
        <v>15658</v>
      </c>
      <c r="S33" s="42">
        <v>10980</v>
      </c>
      <c r="T33" s="42">
        <v>12401</v>
      </c>
      <c r="U33" s="42">
        <v>13259</v>
      </c>
      <c r="V33" s="42">
        <v>1982</v>
      </c>
      <c r="W33" s="42">
        <v>204</v>
      </c>
      <c r="X33" s="42">
        <v>332</v>
      </c>
      <c r="Y33" s="42">
        <v>464</v>
      </c>
    </row>
    <row r="34" spans="1:25" x14ac:dyDescent="0.3">
      <c r="A34" s="16" t="s">
        <v>117</v>
      </c>
      <c r="B34" s="42">
        <v>743</v>
      </c>
      <c r="C34" s="42">
        <v>555</v>
      </c>
      <c r="D34" s="42">
        <v>695</v>
      </c>
      <c r="E34" s="42">
        <v>794</v>
      </c>
      <c r="F34" s="68">
        <v>529</v>
      </c>
      <c r="G34" s="68">
        <v>524</v>
      </c>
      <c r="H34" s="68">
        <v>656</v>
      </c>
      <c r="I34" s="68">
        <v>689</v>
      </c>
      <c r="J34" s="68">
        <v>751</v>
      </c>
      <c r="K34" s="68">
        <v>742</v>
      </c>
      <c r="L34" s="68">
        <v>690</v>
      </c>
      <c r="M34" s="68">
        <v>569</v>
      </c>
      <c r="N34" s="68">
        <v>538</v>
      </c>
      <c r="O34" s="68">
        <v>550</v>
      </c>
      <c r="P34" s="68">
        <v>446</v>
      </c>
      <c r="Q34" s="42">
        <v>465</v>
      </c>
      <c r="R34" s="42">
        <v>557</v>
      </c>
      <c r="S34" s="42">
        <v>471</v>
      </c>
      <c r="T34" s="42">
        <v>288</v>
      </c>
      <c r="U34" s="42">
        <v>215</v>
      </c>
      <c r="V34" s="42">
        <v>162</v>
      </c>
      <c r="W34" s="42">
        <v>113</v>
      </c>
      <c r="X34" s="42">
        <v>103</v>
      </c>
      <c r="Y34" s="42">
        <v>91</v>
      </c>
    </row>
    <row r="35" spans="1:25" x14ac:dyDescent="0.3">
      <c r="A35" s="76" t="s">
        <v>2</v>
      </c>
      <c r="B35" s="3">
        <f>B36+B44</f>
        <v>199</v>
      </c>
      <c r="C35" s="3">
        <f t="shared" ref="C35:V35" si="18">C36+C44</f>
        <v>178</v>
      </c>
      <c r="D35" s="3">
        <f t="shared" si="18"/>
        <v>175</v>
      </c>
      <c r="E35" s="3">
        <f t="shared" si="18"/>
        <v>123</v>
      </c>
      <c r="F35" s="3">
        <f t="shared" si="18"/>
        <v>113</v>
      </c>
      <c r="G35" s="3">
        <f t="shared" si="18"/>
        <v>165</v>
      </c>
      <c r="H35" s="3">
        <f t="shared" si="18"/>
        <v>183</v>
      </c>
      <c r="I35" s="3">
        <f t="shared" si="18"/>
        <v>174</v>
      </c>
      <c r="J35" s="3">
        <f t="shared" si="18"/>
        <v>187</v>
      </c>
      <c r="K35" s="3">
        <f t="shared" si="18"/>
        <v>196</v>
      </c>
      <c r="L35" s="3">
        <f t="shared" si="18"/>
        <v>172</v>
      </c>
      <c r="M35" s="3">
        <f t="shared" si="18"/>
        <v>154</v>
      </c>
      <c r="N35" s="3">
        <f t="shared" si="18"/>
        <v>151</v>
      </c>
      <c r="O35" s="3">
        <f t="shared" si="18"/>
        <v>140</v>
      </c>
      <c r="P35" s="3">
        <f t="shared" si="18"/>
        <v>120</v>
      </c>
      <c r="Q35" s="3">
        <f t="shared" si="18"/>
        <v>99</v>
      </c>
      <c r="R35" s="3">
        <f t="shared" si="18"/>
        <v>78</v>
      </c>
      <c r="S35" s="3">
        <f t="shared" si="18"/>
        <v>80</v>
      </c>
      <c r="T35" s="3">
        <f t="shared" si="18"/>
        <v>66</v>
      </c>
      <c r="U35" s="3">
        <f t="shared" si="18"/>
        <v>53</v>
      </c>
      <c r="V35" s="3">
        <f t="shared" si="18"/>
        <v>52</v>
      </c>
      <c r="W35" s="3">
        <f t="shared" ref="W35:X35" si="19">W36+W44</f>
        <v>28</v>
      </c>
      <c r="X35" s="3">
        <f t="shared" si="19"/>
        <v>10</v>
      </c>
      <c r="Y35" s="3">
        <f t="shared" ref="Y35" si="20">Y36+Y44</f>
        <v>19</v>
      </c>
    </row>
    <row r="36" spans="1:25" x14ac:dyDescent="0.3">
      <c r="A36" s="77" t="s">
        <v>107</v>
      </c>
      <c r="B36" s="42">
        <v>192</v>
      </c>
      <c r="C36" s="42">
        <v>173</v>
      </c>
      <c r="D36" s="42">
        <v>170</v>
      </c>
      <c r="E36" s="42">
        <v>120</v>
      </c>
      <c r="F36" s="68">
        <v>110</v>
      </c>
      <c r="G36" s="68">
        <v>160</v>
      </c>
      <c r="H36" s="68">
        <v>177</v>
      </c>
      <c r="I36" s="68">
        <v>164</v>
      </c>
      <c r="J36" s="68">
        <v>179</v>
      </c>
      <c r="K36" s="68">
        <v>186</v>
      </c>
      <c r="L36" s="68">
        <v>161</v>
      </c>
      <c r="M36" s="68">
        <v>144</v>
      </c>
      <c r="N36" s="68">
        <v>141</v>
      </c>
      <c r="O36" s="68">
        <v>130</v>
      </c>
      <c r="P36" s="68">
        <v>111</v>
      </c>
      <c r="Q36" s="68">
        <v>84</v>
      </c>
      <c r="R36" s="42">
        <v>69</v>
      </c>
      <c r="S36" s="42">
        <v>75</v>
      </c>
      <c r="T36" s="42">
        <v>59</v>
      </c>
      <c r="U36" s="42">
        <v>45</v>
      </c>
      <c r="V36" s="42">
        <v>24</v>
      </c>
      <c r="W36" s="42">
        <v>8</v>
      </c>
      <c r="X36" s="42">
        <v>8</v>
      </c>
      <c r="Y36" s="42">
        <v>15</v>
      </c>
    </row>
    <row r="37" spans="1:25" x14ac:dyDescent="0.3">
      <c r="A37" s="78" t="s">
        <v>201</v>
      </c>
      <c r="B37" s="42">
        <v>92</v>
      </c>
      <c r="C37" s="42">
        <v>82</v>
      </c>
      <c r="D37" s="42">
        <v>82</v>
      </c>
      <c r="E37" s="42">
        <v>58</v>
      </c>
      <c r="F37" s="68">
        <v>54</v>
      </c>
      <c r="G37" s="68">
        <v>74</v>
      </c>
      <c r="H37" s="68">
        <v>75</v>
      </c>
      <c r="I37" s="68">
        <v>57</v>
      </c>
      <c r="J37" s="68">
        <v>54</v>
      </c>
      <c r="K37" s="68">
        <v>51</v>
      </c>
      <c r="L37" s="68">
        <v>39</v>
      </c>
      <c r="M37" s="68">
        <v>35</v>
      </c>
      <c r="N37" s="68">
        <v>35</v>
      </c>
      <c r="O37" s="68">
        <v>35</v>
      </c>
      <c r="P37" s="68">
        <v>29</v>
      </c>
      <c r="Q37" s="68">
        <v>22</v>
      </c>
      <c r="R37" s="42">
        <v>18</v>
      </c>
      <c r="S37" s="42">
        <v>18</v>
      </c>
      <c r="T37" s="42">
        <v>13</v>
      </c>
      <c r="U37" s="42">
        <v>10</v>
      </c>
      <c r="V37" s="42">
        <v>6</v>
      </c>
      <c r="W37" s="42">
        <v>4</v>
      </c>
      <c r="X37" s="42">
        <v>4</v>
      </c>
      <c r="Y37" s="42">
        <v>5</v>
      </c>
    </row>
    <row r="38" spans="1:25" x14ac:dyDescent="0.3">
      <c r="A38" s="79" t="s">
        <v>202</v>
      </c>
      <c r="B38" s="42">
        <v>6</v>
      </c>
      <c r="C38" s="42">
        <v>4</v>
      </c>
      <c r="D38" s="42">
        <v>4</v>
      </c>
      <c r="E38" s="42">
        <v>3</v>
      </c>
      <c r="F38" s="68">
        <v>4</v>
      </c>
      <c r="G38" s="68">
        <v>5</v>
      </c>
      <c r="H38" s="68">
        <v>5</v>
      </c>
      <c r="I38" s="68">
        <v>3</v>
      </c>
      <c r="J38" s="68">
        <v>3</v>
      </c>
      <c r="K38" s="68">
        <v>3</v>
      </c>
      <c r="L38" s="68">
        <v>3</v>
      </c>
      <c r="M38" s="68">
        <v>3</v>
      </c>
      <c r="N38" s="68">
        <v>3</v>
      </c>
      <c r="O38" s="68">
        <v>3</v>
      </c>
      <c r="P38" s="68">
        <v>3</v>
      </c>
      <c r="Q38" s="68">
        <v>3</v>
      </c>
      <c r="R38" s="42">
        <v>3</v>
      </c>
      <c r="S38" s="42">
        <v>3</v>
      </c>
      <c r="T38" s="42">
        <v>4</v>
      </c>
      <c r="U38" s="42">
        <v>4</v>
      </c>
      <c r="V38" s="42">
        <v>4</v>
      </c>
      <c r="W38" s="42">
        <v>3</v>
      </c>
      <c r="X38" s="42">
        <v>4</v>
      </c>
      <c r="Y38" s="42">
        <v>4</v>
      </c>
    </row>
    <row r="39" spans="1:25" x14ac:dyDescent="0.3">
      <c r="A39" s="79" t="s">
        <v>203</v>
      </c>
      <c r="B39" s="42">
        <v>86</v>
      </c>
      <c r="C39" s="42">
        <v>78</v>
      </c>
      <c r="D39" s="42">
        <v>79</v>
      </c>
      <c r="E39" s="42">
        <v>55</v>
      </c>
      <c r="F39" s="68">
        <v>50</v>
      </c>
      <c r="G39" s="68">
        <v>69</v>
      </c>
      <c r="H39" s="68">
        <v>69</v>
      </c>
      <c r="I39" s="68">
        <v>54</v>
      </c>
      <c r="J39" s="68">
        <v>51</v>
      </c>
      <c r="K39" s="68">
        <v>48</v>
      </c>
      <c r="L39" s="68">
        <v>37</v>
      </c>
      <c r="M39" s="68">
        <v>32</v>
      </c>
      <c r="N39" s="68">
        <v>32</v>
      </c>
      <c r="O39" s="68">
        <v>32</v>
      </c>
      <c r="P39" s="68">
        <v>26</v>
      </c>
      <c r="Q39" s="68">
        <v>19</v>
      </c>
      <c r="R39" s="42">
        <v>15</v>
      </c>
      <c r="S39" s="42">
        <v>15</v>
      </c>
      <c r="T39" s="42">
        <v>10</v>
      </c>
      <c r="U39" s="42">
        <v>6</v>
      </c>
      <c r="V39" s="42">
        <v>3</v>
      </c>
      <c r="W39" s="42" t="s">
        <v>18</v>
      </c>
      <c r="X39" s="42" t="s">
        <v>18</v>
      </c>
      <c r="Y39" s="42">
        <v>1</v>
      </c>
    </row>
    <row r="40" spans="1:25" x14ac:dyDescent="0.3">
      <c r="A40" s="78" t="s">
        <v>204</v>
      </c>
      <c r="B40" s="42">
        <v>100</v>
      </c>
      <c r="C40" s="42">
        <v>91</v>
      </c>
      <c r="D40" s="42">
        <v>88</v>
      </c>
      <c r="E40" s="42">
        <v>62</v>
      </c>
      <c r="F40" s="68">
        <v>56</v>
      </c>
      <c r="G40" s="68">
        <v>86</v>
      </c>
      <c r="H40" s="68">
        <v>103</v>
      </c>
      <c r="I40" s="68">
        <v>107</v>
      </c>
      <c r="J40" s="68">
        <v>125</v>
      </c>
      <c r="K40" s="68">
        <v>135</v>
      </c>
      <c r="L40" s="68">
        <v>122</v>
      </c>
      <c r="M40" s="68">
        <v>110</v>
      </c>
      <c r="N40" s="68">
        <v>106</v>
      </c>
      <c r="O40" s="68">
        <v>95</v>
      </c>
      <c r="P40" s="68">
        <v>82</v>
      </c>
      <c r="Q40" s="68">
        <v>61</v>
      </c>
      <c r="R40" s="42">
        <v>50</v>
      </c>
      <c r="S40" s="42">
        <v>57</v>
      </c>
      <c r="T40" s="42">
        <v>45</v>
      </c>
      <c r="U40" s="42">
        <v>35</v>
      </c>
      <c r="V40" s="42">
        <v>18</v>
      </c>
      <c r="W40" s="42">
        <v>4</v>
      </c>
      <c r="X40" s="42">
        <v>4</v>
      </c>
      <c r="Y40" s="42">
        <v>10</v>
      </c>
    </row>
    <row r="41" spans="1:25" x14ac:dyDescent="0.3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2</v>
      </c>
      <c r="P41" s="68">
        <v>2</v>
      </c>
      <c r="Q41" s="68">
        <v>2</v>
      </c>
      <c r="R41" s="42">
        <v>2</v>
      </c>
      <c r="S41" s="42">
        <v>2</v>
      </c>
      <c r="T41" s="42">
        <v>2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</row>
    <row r="42" spans="1:25" x14ac:dyDescent="0.3">
      <c r="A42" s="79" t="s">
        <v>206</v>
      </c>
      <c r="B42" s="42">
        <v>8</v>
      </c>
      <c r="C42" s="42">
        <v>7</v>
      </c>
      <c r="D42" s="42">
        <v>4</v>
      </c>
      <c r="E42" s="42">
        <v>2</v>
      </c>
      <c r="F42" s="68">
        <v>2</v>
      </c>
      <c r="G42" s="68">
        <v>3</v>
      </c>
      <c r="H42" s="68">
        <v>4</v>
      </c>
      <c r="I42" s="68">
        <v>5</v>
      </c>
      <c r="J42" s="68">
        <v>5</v>
      </c>
      <c r="K42" s="68">
        <v>6</v>
      </c>
      <c r="L42" s="68">
        <v>6</v>
      </c>
      <c r="M42" s="68">
        <v>5</v>
      </c>
      <c r="N42" s="68">
        <v>5</v>
      </c>
      <c r="O42" s="68">
        <v>4</v>
      </c>
      <c r="P42" s="68">
        <v>2</v>
      </c>
      <c r="Q42" s="68">
        <v>2</v>
      </c>
      <c r="R42" s="42">
        <v>1</v>
      </c>
      <c r="S42" s="42">
        <v>1</v>
      </c>
      <c r="T42" s="42" t="s">
        <v>18</v>
      </c>
      <c r="U42" s="42">
        <v>1</v>
      </c>
      <c r="V42" s="42">
        <v>1</v>
      </c>
      <c r="W42" s="42" t="s">
        <v>18</v>
      </c>
      <c r="X42" s="42">
        <v>0</v>
      </c>
      <c r="Y42" s="42">
        <v>0</v>
      </c>
    </row>
    <row r="43" spans="1:25" x14ac:dyDescent="0.3">
      <c r="A43" s="79" t="s">
        <v>207</v>
      </c>
      <c r="B43" s="42">
        <v>92</v>
      </c>
      <c r="C43" s="42">
        <v>83</v>
      </c>
      <c r="D43" s="42">
        <v>83</v>
      </c>
      <c r="E43" s="42">
        <v>59</v>
      </c>
      <c r="F43" s="68">
        <v>53</v>
      </c>
      <c r="G43" s="68">
        <v>82</v>
      </c>
      <c r="H43" s="68">
        <v>97</v>
      </c>
      <c r="I43" s="68">
        <v>101</v>
      </c>
      <c r="J43" s="68">
        <v>118</v>
      </c>
      <c r="K43" s="68">
        <v>128</v>
      </c>
      <c r="L43" s="68">
        <v>115</v>
      </c>
      <c r="M43" s="68">
        <v>103</v>
      </c>
      <c r="N43" s="68">
        <v>100</v>
      </c>
      <c r="O43" s="68">
        <v>90</v>
      </c>
      <c r="P43" s="68">
        <v>78</v>
      </c>
      <c r="Q43" s="68">
        <v>58</v>
      </c>
      <c r="R43" s="42">
        <v>47</v>
      </c>
      <c r="S43" s="42">
        <v>54</v>
      </c>
      <c r="T43" s="42">
        <v>43</v>
      </c>
      <c r="U43" s="42">
        <v>32</v>
      </c>
      <c r="V43" s="42">
        <v>16</v>
      </c>
      <c r="W43" s="42">
        <v>3</v>
      </c>
      <c r="X43" s="42">
        <v>4</v>
      </c>
      <c r="Y43" s="42">
        <v>9</v>
      </c>
    </row>
    <row r="44" spans="1:25" x14ac:dyDescent="0.3">
      <c r="A44" s="77" t="s">
        <v>108</v>
      </c>
      <c r="B44" s="42">
        <v>7</v>
      </c>
      <c r="C44" s="42">
        <v>5</v>
      </c>
      <c r="D44" s="42">
        <v>5</v>
      </c>
      <c r="E44" s="42">
        <v>3</v>
      </c>
      <c r="F44" s="68">
        <v>3</v>
      </c>
      <c r="G44" s="68">
        <v>5</v>
      </c>
      <c r="H44" s="68">
        <v>6</v>
      </c>
      <c r="I44" s="68">
        <v>10</v>
      </c>
      <c r="J44" s="68">
        <v>8</v>
      </c>
      <c r="K44" s="68">
        <v>10</v>
      </c>
      <c r="L44" s="68">
        <v>11</v>
      </c>
      <c r="M44" s="68">
        <v>10</v>
      </c>
      <c r="N44" s="68">
        <v>10</v>
      </c>
      <c r="O44" s="68">
        <v>10</v>
      </c>
      <c r="P44" s="68">
        <v>9</v>
      </c>
      <c r="Q44" s="68">
        <v>15</v>
      </c>
      <c r="R44" s="42">
        <v>9</v>
      </c>
      <c r="S44" s="42">
        <v>5</v>
      </c>
      <c r="T44" s="42">
        <v>7</v>
      </c>
      <c r="U44" s="42">
        <v>8</v>
      </c>
      <c r="V44" s="42">
        <v>28</v>
      </c>
      <c r="W44" s="42">
        <v>20</v>
      </c>
      <c r="X44" s="42">
        <v>2</v>
      </c>
      <c r="Y44" s="42">
        <v>4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>
        <f t="shared" ref="C46:Y48" si="21">C35/B35-1</f>
        <v>-0.10552763819095479</v>
      </c>
      <c r="D46" s="65">
        <f t="shared" si="21"/>
        <v>-1.6853932584269704E-2</v>
      </c>
      <c r="E46" s="65">
        <f t="shared" si="21"/>
        <v>-0.29714285714285715</v>
      </c>
      <c r="F46" s="65">
        <f t="shared" si="21"/>
        <v>-8.1300813008130079E-2</v>
      </c>
      <c r="G46" s="65">
        <f t="shared" si="21"/>
        <v>0.46017699115044253</v>
      </c>
      <c r="H46" s="65">
        <f t="shared" si="21"/>
        <v>0.10909090909090913</v>
      </c>
      <c r="I46" s="65">
        <f t="shared" si="21"/>
        <v>-4.9180327868852514E-2</v>
      </c>
      <c r="J46" s="65">
        <f t="shared" si="21"/>
        <v>7.4712643678160884E-2</v>
      </c>
      <c r="K46" s="65">
        <f t="shared" si="21"/>
        <v>4.8128342245989275E-2</v>
      </c>
      <c r="L46" s="65">
        <f t="shared" si="21"/>
        <v>-0.12244897959183676</v>
      </c>
      <c r="M46" s="65">
        <f t="shared" si="21"/>
        <v>-0.10465116279069764</v>
      </c>
      <c r="N46" s="65">
        <f t="shared" si="21"/>
        <v>-1.9480519480519431E-2</v>
      </c>
      <c r="O46" s="65">
        <f t="shared" si="21"/>
        <v>-7.2847682119205337E-2</v>
      </c>
      <c r="P46" s="65">
        <f t="shared" si="21"/>
        <v>-0.1428571428571429</v>
      </c>
      <c r="Q46" s="65">
        <f t="shared" si="21"/>
        <v>-0.17500000000000004</v>
      </c>
      <c r="R46" s="65">
        <f t="shared" si="21"/>
        <v>-0.21212121212121215</v>
      </c>
      <c r="S46" s="65">
        <f t="shared" si="21"/>
        <v>2.564102564102555E-2</v>
      </c>
      <c r="T46" s="65">
        <f t="shared" si="21"/>
        <v>-0.17500000000000004</v>
      </c>
      <c r="U46" s="65">
        <f t="shared" si="21"/>
        <v>-0.19696969696969702</v>
      </c>
      <c r="V46" s="65">
        <f t="shared" si="21"/>
        <v>-1.8867924528301883E-2</v>
      </c>
      <c r="W46" s="65">
        <f t="shared" si="21"/>
        <v>-0.46153846153846156</v>
      </c>
      <c r="X46" s="65">
        <f t="shared" si="21"/>
        <v>-0.64285714285714279</v>
      </c>
      <c r="Y46" s="65">
        <f t="shared" si="21"/>
        <v>0.89999999999999991</v>
      </c>
    </row>
    <row r="47" spans="1:25" s="80" customFormat="1" x14ac:dyDescent="0.3">
      <c r="A47" s="73" t="s">
        <v>5</v>
      </c>
      <c r="B47" s="65" t="s">
        <v>3</v>
      </c>
      <c r="C47" s="65">
        <f t="shared" si="21"/>
        <v>-9.895833333333337E-2</v>
      </c>
      <c r="D47" s="65">
        <f t="shared" si="21"/>
        <v>-1.7341040462427793E-2</v>
      </c>
      <c r="E47" s="65">
        <f t="shared" si="21"/>
        <v>-0.29411764705882348</v>
      </c>
      <c r="F47" s="65">
        <f t="shared" si="21"/>
        <v>-8.333333333333337E-2</v>
      </c>
      <c r="G47" s="65">
        <f t="shared" si="21"/>
        <v>0.45454545454545459</v>
      </c>
      <c r="H47" s="65">
        <f t="shared" si="21"/>
        <v>0.10624999999999996</v>
      </c>
      <c r="I47" s="65">
        <f t="shared" si="21"/>
        <v>-7.3446327683615809E-2</v>
      </c>
      <c r="J47" s="65">
        <f t="shared" si="21"/>
        <v>9.1463414634146423E-2</v>
      </c>
      <c r="K47" s="65">
        <f t="shared" si="21"/>
        <v>3.9106145251396551E-2</v>
      </c>
      <c r="L47" s="65">
        <f t="shared" si="21"/>
        <v>-0.13440860215053763</v>
      </c>
      <c r="M47" s="65">
        <f t="shared" si="21"/>
        <v>-0.10559006211180122</v>
      </c>
      <c r="N47" s="65">
        <f t="shared" si="21"/>
        <v>-2.083333333333337E-2</v>
      </c>
      <c r="O47" s="65">
        <f t="shared" si="21"/>
        <v>-7.8014184397163122E-2</v>
      </c>
      <c r="P47" s="65">
        <f t="shared" si="21"/>
        <v>-0.14615384615384619</v>
      </c>
      <c r="Q47" s="65">
        <f t="shared" si="21"/>
        <v>-0.2432432432432432</v>
      </c>
      <c r="R47" s="65">
        <f t="shared" si="21"/>
        <v>-0.1785714285714286</v>
      </c>
      <c r="S47" s="65">
        <f t="shared" si="21"/>
        <v>8.6956521739130377E-2</v>
      </c>
      <c r="T47" s="65">
        <f t="shared" si="21"/>
        <v>-0.21333333333333337</v>
      </c>
      <c r="U47" s="65">
        <f t="shared" si="21"/>
        <v>-0.23728813559322037</v>
      </c>
      <c r="V47" s="65">
        <f t="shared" si="21"/>
        <v>-0.46666666666666667</v>
      </c>
      <c r="W47" s="65">
        <f t="shared" si="21"/>
        <v>-0.66666666666666674</v>
      </c>
      <c r="X47" s="65">
        <f t="shared" si="21"/>
        <v>0</v>
      </c>
      <c r="Y47" s="65">
        <f t="shared" si="21"/>
        <v>0.875</v>
      </c>
    </row>
    <row r="48" spans="1:25" x14ac:dyDescent="0.3">
      <c r="A48" s="74" t="s">
        <v>214</v>
      </c>
      <c r="B48" s="65" t="s">
        <v>3</v>
      </c>
      <c r="C48" s="65">
        <f>C37/B37-1</f>
        <v>-0.10869565217391308</v>
      </c>
      <c r="D48" s="65">
        <f>D37/C37-1</f>
        <v>0</v>
      </c>
      <c r="E48" s="65">
        <f>E37/D37-1</f>
        <v>-0.29268292682926833</v>
      </c>
      <c r="F48" s="65">
        <f>F37/E37-1</f>
        <v>-6.8965517241379337E-2</v>
      </c>
      <c r="G48" s="65">
        <f t="shared" si="21"/>
        <v>0.37037037037037046</v>
      </c>
      <c r="H48" s="65">
        <f t="shared" si="21"/>
        <v>1.3513513513513598E-2</v>
      </c>
      <c r="I48" s="65">
        <f t="shared" si="21"/>
        <v>-0.24</v>
      </c>
      <c r="J48" s="65">
        <f t="shared" si="21"/>
        <v>-5.2631578947368474E-2</v>
      </c>
      <c r="K48" s="65">
        <f t="shared" si="21"/>
        <v>-5.555555555555558E-2</v>
      </c>
      <c r="L48" s="65">
        <f t="shared" si="21"/>
        <v>-0.23529411764705888</v>
      </c>
      <c r="M48" s="65">
        <f t="shared" si="21"/>
        <v>-0.10256410256410253</v>
      </c>
      <c r="N48" s="65">
        <f t="shared" si="21"/>
        <v>0</v>
      </c>
      <c r="O48" s="65">
        <f t="shared" si="21"/>
        <v>0</v>
      </c>
      <c r="P48" s="65">
        <f t="shared" si="21"/>
        <v>-0.17142857142857137</v>
      </c>
      <c r="Q48" s="65">
        <f t="shared" si="21"/>
        <v>-0.24137931034482762</v>
      </c>
      <c r="R48" s="65">
        <f t="shared" si="21"/>
        <v>-0.18181818181818177</v>
      </c>
      <c r="S48" s="65">
        <f t="shared" si="21"/>
        <v>0</v>
      </c>
      <c r="T48" s="65">
        <f t="shared" si="21"/>
        <v>-0.27777777777777779</v>
      </c>
      <c r="U48" s="65">
        <f t="shared" si="21"/>
        <v>-0.23076923076923073</v>
      </c>
      <c r="V48" s="65">
        <f t="shared" si="21"/>
        <v>-0.4</v>
      </c>
      <c r="W48" s="65">
        <f t="shared" si="21"/>
        <v>-0.33333333333333337</v>
      </c>
      <c r="X48" s="65">
        <f t="shared" si="21"/>
        <v>0</v>
      </c>
      <c r="Y48" s="65">
        <f t="shared" si="21"/>
        <v>0.25</v>
      </c>
    </row>
    <row r="49" spans="1:25" x14ac:dyDescent="0.3">
      <c r="A49" s="74" t="s">
        <v>215</v>
      </c>
      <c r="B49" s="65" t="s">
        <v>3</v>
      </c>
      <c r="C49" s="65">
        <f>C40/B40-1</f>
        <v>-8.9999999999999969E-2</v>
      </c>
      <c r="D49" s="65">
        <f>D40/C40-1</f>
        <v>-3.2967032967032961E-2</v>
      </c>
      <c r="E49" s="65">
        <f>E40/D40-1</f>
        <v>-0.29545454545454541</v>
      </c>
      <c r="F49" s="65">
        <f>F40/E40-1</f>
        <v>-9.6774193548387122E-2</v>
      </c>
      <c r="G49" s="65">
        <f t="shared" ref="G49:Y49" si="22">G40/F40-1</f>
        <v>0.53571428571428581</v>
      </c>
      <c r="H49" s="65">
        <f t="shared" si="22"/>
        <v>0.19767441860465107</v>
      </c>
      <c r="I49" s="65">
        <f t="shared" si="22"/>
        <v>3.8834951456310662E-2</v>
      </c>
      <c r="J49" s="65">
        <f t="shared" si="22"/>
        <v>0.16822429906542058</v>
      </c>
      <c r="K49" s="65">
        <f t="shared" si="22"/>
        <v>8.0000000000000071E-2</v>
      </c>
      <c r="L49" s="65">
        <f t="shared" si="22"/>
        <v>-9.6296296296296324E-2</v>
      </c>
      <c r="M49" s="65">
        <f t="shared" si="22"/>
        <v>-9.8360655737704916E-2</v>
      </c>
      <c r="N49" s="65">
        <f t="shared" si="22"/>
        <v>-3.6363636363636376E-2</v>
      </c>
      <c r="O49" s="65">
        <f t="shared" si="22"/>
        <v>-0.10377358490566035</v>
      </c>
      <c r="P49" s="65">
        <f t="shared" si="22"/>
        <v>-0.13684210526315788</v>
      </c>
      <c r="Q49" s="65">
        <f t="shared" si="22"/>
        <v>-0.25609756097560976</v>
      </c>
      <c r="R49" s="65">
        <f t="shared" si="22"/>
        <v>-0.18032786885245899</v>
      </c>
      <c r="S49" s="65">
        <f t="shared" si="22"/>
        <v>0.1399999999999999</v>
      </c>
      <c r="T49" s="65">
        <f t="shared" si="22"/>
        <v>-0.21052631578947367</v>
      </c>
      <c r="U49" s="65">
        <f t="shared" si="22"/>
        <v>-0.22222222222222221</v>
      </c>
      <c r="V49" s="65">
        <f t="shared" si="22"/>
        <v>-0.48571428571428577</v>
      </c>
      <c r="W49" s="65">
        <f t="shared" si="22"/>
        <v>-0.77777777777777779</v>
      </c>
      <c r="X49" s="65">
        <f t="shared" si="22"/>
        <v>0</v>
      </c>
      <c r="Y49" s="65">
        <f t="shared" si="22"/>
        <v>1.5</v>
      </c>
    </row>
    <row r="50" spans="1:25" x14ac:dyDescent="0.3">
      <c r="A50" s="73" t="s">
        <v>110</v>
      </c>
      <c r="B50" s="65" t="s">
        <v>3</v>
      </c>
      <c r="C50" s="88">
        <f>C44/B44-1</f>
        <v>-0.2857142857142857</v>
      </c>
      <c r="D50" s="88">
        <f>D44/C44-1</f>
        <v>0</v>
      </c>
      <c r="E50" s="88">
        <f>E44/D44-1</f>
        <v>-0.4</v>
      </c>
      <c r="F50" s="88">
        <f>F44/E44-1</f>
        <v>0</v>
      </c>
      <c r="G50" s="88">
        <f t="shared" ref="G50:Y50" si="23">G44/F44-1</f>
        <v>0.66666666666666674</v>
      </c>
      <c r="H50" s="88">
        <f t="shared" si="23"/>
        <v>0.19999999999999996</v>
      </c>
      <c r="I50" s="88">
        <f t="shared" si="23"/>
        <v>0.66666666666666674</v>
      </c>
      <c r="J50" s="88">
        <f t="shared" si="23"/>
        <v>-0.19999999999999996</v>
      </c>
      <c r="K50" s="88">
        <f t="shared" si="23"/>
        <v>0.25</v>
      </c>
      <c r="L50" s="88">
        <f t="shared" si="23"/>
        <v>0.10000000000000009</v>
      </c>
      <c r="M50" s="88">
        <f t="shared" si="23"/>
        <v>-9.0909090909090939E-2</v>
      </c>
      <c r="N50" s="88">
        <f t="shared" si="23"/>
        <v>0</v>
      </c>
      <c r="O50" s="88">
        <f t="shared" si="23"/>
        <v>0</v>
      </c>
      <c r="P50" s="88">
        <f t="shared" si="23"/>
        <v>-9.9999999999999978E-2</v>
      </c>
      <c r="Q50" s="88">
        <f t="shared" si="23"/>
        <v>0.66666666666666674</v>
      </c>
      <c r="R50" s="88">
        <f t="shared" si="23"/>
        <v>-0.4</v>
      </c>
      <c r="S50" s="88">
        <f t="shared" si="23"/>
        <v>-0.44444444444444442</v>
      </c>
      <c r="T50" s="88">
        <f t="shared" si="23"/>
        <v>0.39999999999999991</v>
      </c>
      <c r="U50" s="88">
        <f t="shared" si="23"/>
        <v>0.14285714285714279</v>
      </c>
      <c r="V50" s="88">
        <f t="shared" si="23"/>
        <v>2.5</v>
      </c>
      <c r="W50" s="88">
        <f t="shared" si="23"/>
        <v>-0.2857142857142857</v>
      </c>
      <c r="X50" s="88">
        <f t="shared" si="23"/>
        <v>-0.9</v>
      </c>
      <c r="Y50" s="88">
        <f t="shared" si="23"/>
        <v>1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>
        <f t="shared" ref="B52:V52" si="24">B35/B32</f>
        <v>1.6461245760608818E-2</v>
      </c>
      <c r="C52" s="65">
        <f t="shared" si="24"/>
        <v>9.2746977907461441E-3</v>
      </c>
      <c r="D52" s="65">
        <f t="shared" si="24"/>
        <v>1.0966286502067928E-2</v>
      </c>
      <c r="E52" s="65">
        <f t="shared" si="24"/>
        <v>7.7353625558140996E-3</v>
      </c>
      <c r="F52" s="65">
        <f t="shared" si="24"/>
        <v>6.3910412306996209E-3</v>
      </c>
      <c r="G52" s="65">
        <f t="shared" si="24"/>
        <v>6.4784640150771528E-3</v>
      </c>
      <c r="H52" s="65">
        <f t="shared" si="24"/>
        <v>5.2795568634239221E-3</v>
      </c>
      <c r="I52" s="65">
        <f t="shared" si="24"/>
        <v>4.5916347803140259E-3</v>
      </c>
      <c r="J52" s="65">
        <f t="shared" si="24"/>
        <v>4.5891822911553939E-3</v>
      </c>
      <c r="K52" s="65">
        <f t="shared" si="24"/>
        <v>3.7495456545444113E-3</v>
      </c>
      <c r="L52" s="65">
        <f t="shared" si="24"/>
        <v>5.9641457748188216E-3</v>
      </c>
      <c r="M52" s="65">
        <f t="shared" si="24"/>
        <v>4.6116068754866145E-3</v>
      </c>
      <c r="N52" s="65">
        <f t="shared" si="24"/>
        <v>3.4374430886905845E-3</v>
      </c>
      <c r="O52" s="65">
        <f t="shared" si="24"/>
        <v>3.5529387879403105E-3</v>
      </c>
      <c r="P52" s="65">
        <f t="shared" si="24"/>
        <v>3.68437212158428E-3</v>
      </c>
      <c r="Q52" s="65">
        <f t="shared" si="24"/>
        <v>3.2136596766863599E-3</v>
      </c>
      <c r="R52" s="65">
        <f t="shared" si="24"/>
        <v>4.8103607770582793E-3</v>
      </c>
      <c r="S52" s="65">
        <f t="shared" si="24"/>
        <v>6.9862894070386863E-3</v>
      </c>
      <c r="T52" s="65">
        <f t="shared" si="24"/>
        <v>5.2013555047679093E-3</v>
      </c>
      <c r="U52" s="65">
        <f t="shared" si="24"/>
        <v>3.933209647495362E-3</v>
      </c>
      <c r="V52" s="65">
        <f t="shared" si="24"/>
        <v>2.4253731343283583E-2</v>
      </c>
      <c r="W52" s="65">
        <f t="shared" ref="W52:X52" si="25">W35/W32</f>
        <v>8.8328075709779186E-2</v>
      </c>
      <c r="X52" s="65">
        <f t="shared" si="25"/>
        <v>2.2988505747126436E-2</v>
      </c>
      <c r="Y52" s="65">
        <f t="shared" ref="Y52" si="26">Y35/Y32</f>
        <v>3.4234234234234232E-2</v>
      </c>
    </row>
    <row r="53" spans="1:25" x14ac:dyDescent="0.3">
      <c r="A53" s="75" t="s">
        <v>217</v>
      </c>
      <c r="B53" s="88">
        <f t="shared" ref="B53:V53" si="27">B35/B34</f>
        <v>0.26783310901749663</v>
      </c>
      <c r="C53" s="88">
        <f t="shared" si="27"/>
        <v>0.32072072072072072</v>
      </c>
      <c r="D53" s="88">
        <f t="shared" si="27"/>
        <v>0.25179856115107913</v>
      </c>
      <c r="E53" s="88">
        <f t="shared" si="27"/>
        <v>0.15491183879093198</v>
      </c>
      <c r="F53" s="88">
        <f t="shared" si="27"/>
        <v>0.21361058601134217</v>
      </c>
      <c r="G53" s="88">
        <f t="shared" si="27"/>
        <v>0.3148854961832061</v>
      </c>
      <c r="H53" s="88">
        <f t="shared" si="27"/>
        <v>0.27896341463414637</v>
      </c>
      <c r="I53" s="88">
        <f t="shared" si="27"/>
        <v>0.2525399129172714</v>
      </c>
      <c r="J53" s="88">
        <f t="shared" si="27"/>
        <v>0.24900133155792276</v>
      </c>
      <c r="K53" s="88">
        <f t="shared" si="27"/>
        <v>0.26415094339622641</v>
      </c>
      <c r="L53" s="88">
        <f t="shared" si="27"/>
        <v>0.24927536231884059</v>
      </c>
      <c r="M53" s="88">
        <f t="shared" si="27"/>
        <v>0.27065026362038663</v>
      </c>
      <c r="N53" s="88">
        <f t="shared" si="27"/>
        <v>0.28066914498141265</v>
      </c>
      <c r="O53" s="88">
        <f t="shared" si="27"/>
        <v>0.25454545454545452</v>
      </c>
      <c r="P53" s="88">
        <f t="shared" si="27"/>
        <v>0.26905829596412556</v>
      </c>
      <c r="Q53" s="88">
        <f t="shared" si="27"/>
        <v>0.2129032258064516</v>
      </c>
      <c r="R53" s="88">
        <f t="shared" si="27"/>
        <v>0.14003590664272891</v>
      </c>
      <c r="S53" s="88">
        <f t="shared" si="27"/>
        <v>0.16985138004246284</v>
      </c>
      <c r="T53" s="88">
        <f t="shared" si="27"/>
        <v>0.22916666666666666</v>
      </c>
      <c r="U53" s="88">
        <f t="shared" si="27"/>
        <v>0.24651162790697675</v>
      </c>
      <c r="V53" s="88">
        <f t="shared" si="27"/>
        <v>0.32098765432098764</v>
      </c>
      <c r="W53" s="88">
        <f t="shared" ref="W53:X53" si="28">W35/W34</f>
        <v>0.24778761061946902</v>
      </c>
      <c r="X53" s="88">
        <f t="shared" si="28"/>
        <v>9.7087378640776698E-2</v>
      </c>
      <c r="Y53" s="88">
        <f t="shared" ref="Y53" si="29">Y35/Y34</f>
        <v>0.2087912087912088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88">
        <f>B42/B35</f>
        <v>4.0201005025125629E-2</v>
      </c>
      <c r="C55" s="88">
        <f t="shared" ref="C55:U55" si="30">C42/C35</f>
        <v>3.9325842696629212E-2</v>
      </c>
      <c r="D55" s="88">
        <f t="shared" si="30"/>
        <v>2.2857142857142857E-2</v>
      </c>
      <c r="E55" s="88">
        <f t="shared" si="30"/>
        <v>1.6260162601626018E-2</v>
      </c>
      <c r="F55" s="88">
        <f t="shared" si="30"/>
        <v>1.7699115044247787E-2</v>
      </c>
      <c r="G55" s="88">
        <f t="shared" si="30"/>
        <v>1.8181818181818181E-2</v>
      </c>
      <c r="H55" s="88">
        <f t="shared" si="30"/>
        <v>2.185792349726776E-2</v>
      </c>
      <c r="I55" s="88">
        <f t="shared" si="30"/>
        <v>2.8735632183908046E-2</v>
      </c>
      <c r="J55" s="88">
        <f t="shared" si="30"/>
        <v>2.6737967914438502E-2</v>
      </c>
      <c r="K55" s="88">
        <f t="shared" si="30"/>
        <v>3.0612244897959183E-2</v>
      </c>
      <c r="L55" s="88">
        <f t="shared" si="30"/>
        <v>3.4883720930232558E-2</v>
      </c>
      <c r="M55" s="88">
        <f t="shared" si="30"/>
        <v>3.2467532467532464E-2</v>
      </c>
      <c r="N55" s="88">
        <f t="shared" si="30"/>
        <v>3.3112582781456956E-2</v>
      </c>
      <c r="O55" s="88">
        <f t="shared" si="30"/>
        <v>2.8571428571428571E-2</v>
      </c>
      <c r="P55" s="88">
        <f t="shared" si="30"/>
        <v>1.6666666666666666E-2</v>
      </c>
      <c r="Q55" s="88">
        <f t="shared" si="30"/>
        <v>2.0202020202020204E-2</v>
      </c>
      <c r="R55" s="88">
        <f t="shared" si="30"/>
        <v>1.282051282051282E-2</v>
      </c>
      <c r="S55" s="88">
        <f t="shared" si="30"/>
        <v>1.2500000000000001E-2</v>
      </c>
      <c r="T55" s="88" t="s">
        <v>3</v>
      </c>
      <c r="U55" s="88">
        <f t="shared" si="30"/>
        <v>1.8867924528301886E-2</v>
      </c>
      <c r="V55" s="88" t="s">
        <v>3</v>
      </c>
      <c r="W55" s="88" t="s">
        <v>3</v>
      </c>
      <c r="X55" s="88" t="s">
        <v>3</v>
      </c>
      <c r="Y55" s="88" t="s">
        <v>3</v>
      </c>
    </row>
    <row r="56" spans="1:25" x14ac:dyDescent="0.3">
      <c r="A56" s="75" t="s">
        <v>219</v>
      </c>
      <c r="B56" s="65">
        <f>B37/B35</f>
        <v>0.46231155778894473</v>
      </c>
      <c r="C56" s="65">
        <f t="shared" ref="C56:V56" si="31">C37/C35</f>
        <v>0.4606741573033708</v>
      </c>
      <c r="D56" s="65">
        <f t="shared" si="31"/>
        <v>0.46857142857142858</v>
      </c>
      <c r="E56" s="65">
        <f t="shared" si="31"/>
        <v>0.47154471544715448</v>
      </c>
      <c r="F56" s="65">
        <f t="shared" si="31"/>
        <v>0.47787610619469029</v>
      </c>
      <c r="G56" s="65">
        <f t="shared" si="31"/>
        <v>0.44848484848484849</v>
      </c>
      <c r="H56" s="65">
        <f t="shared" si="31"/>
        <v>0.4098360655737705</v>
      </c>
      <c r="I56" s="65">
        <f t="shared" si="31"/>
        <v>0.32758620689655171</v>
      </c>
      <c r="J56" s="65">
        <f t="shared" si="31"/>
        <v>0.28877005347593582</v>
      </c>
      <c r="K56" s="65">
        <f t="shared" si="31"/>
        <v>0.26020408163265307</v>
      </c>
      <c r="L56" s="65">
        <f t="shared" si="31"/>
        <v>0.22674418604651161</v>
      </c>
      <c r="M56" s="65">
        <f t="shared" si="31"/>
        <v>0.22727272727272727</v>
      </c>
      <c r="N56" s="65">
        <f t="shared" si="31"/>
        <v>0.23178807947019867</v>
      </c>
      <c r="O56" s="65">
        <f t="shared" si="31"/>
        <v>0.25</v>
      </c>
      <c r="P56" s="65">
        <f t="shared" si="31"/>
        <v>0.24166666666666667</v>
      </c>
      <c r="Q56" s="65">
        <f t="shared" si="31"/>
        <v>0.22222222222222221</v>
      </c>
      <c r="R56" s="65">
        <f t="shared" si="31"/>
        <v>0.23076923076923078</v>
      </c>
      <c r="S56" s="65">
        <f t="shared" si="31"/>
        <v>0.22500000000000001</v>
      </c>
      <c r="T56" s="65">
        <f t="shared" si="31"/>
        <v>0.19696969696969696</v>
      </c>
      <c r="U56" s="65">
        <f t="shared" si="31"/>
        <v>0.18867924528301888</v>
      </c>
      <c r="V56" s="65">
        <f t="shared" si="31"/>
        <v>0.11538461538461539</v>
      </c>
      <c r="W56" s="65">
        <f t="shared" ref="W56:Y56" si="32">W37/W35</f>
        <v>0.14285714285714285</v>
      </c>
      <c r="X56" s="65">
        <f t="shared" si="32"/>
        <v>0.4</v>
      </c>
      <c r="Y56" s="65">
        <f t="shared" si="32"/>
        <v>0.26315789473684209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>
        <f t="shared" ref="B59:V59" si="33">B8-B35</f>
        <v>2208</v>
      </c>
      <c r="C59" s="42">
        <f t="shared" si="33"/>
        <v>2266</v>
      </c>
      <c r="D59" s="42">
        <f t="shared" si="33"/>
        <v>2163</v>
      </c>
      <c r="E59" s="42">
        <f t="shared" si="33"/>
        <v>1637</v>
      </c>
      <c r="F59" s="42">
        <f t="shared" si="33"/>
        <v>1212</v>
      </c>
      <c r="G59" s="42">
        <f t="shared" si="33"/>
        <v>1305</v>
      </c>
      <c r="H59" s="42">
        <f t="shared" si="33"/>
        <v>1359</v>
      </c>
      <c r="I59" s="42">
        <f t="shared" si="33"/>
        <v>1578</v>
      </c>
      <c r="J59" s="42">
        <f t="shared" si="33"/>
        <v>2011</v>
      </c>
      <c r="K59" s="42">
        <f t="shared" si="33"/>
        <v>2312</v>
      </c>
      <c r="L59" s="42">
        <f t="shared" si="33"/>
        <v>2363</v>
      </c>
      <c r="M59" s="42">
        <f t="shared" si="33"/>
        <v>2364</v>
      </c>
      <c r="N59" s="42">
        <f t="shared" si="33"/>
        <v>2829</v>
      </c>
      <c r="O59" s="42">
        <f t="shared" si="33"/>
        <v>3352</v>
      </c>
      <c r="P59" s="42">
        <f t="shared" si="33"/>
        <v>4212</v>
      </c>
      <c r="Q59" s="42">
        <f t="shared" si="33"/>
        <v>3140</v>
      </c>
      <c r="R59" s="42">
        <f t="shared" si="33"/>
        <v>2503</v>
      </c>
      <c r="S59" s="42">
        <f t="shared" si="33"/>
        <v>2339</v>
      </c>
      <c r="T59" s="42">
        <f t="shared" si="33"/>
        <v>1991</v>
      </c>
      <c r="U59" s="42">
        <f t="shared" si="33"/>
        <v>1902</v>
      </c>
      <c r="V59" s="42">
        <f t="shared" si="33"/>
        <v>1404</v>
      </c>
      <c r="W59" s="42">
        <f t="shared" ref="W59:X59" si="34">W8-W35</f>
        <v>453</v>
      </c>
      <c r="X59" s="42">
        <f t="shared" si="34"/>
        <v>901</v>
      </c>
      <c r="Y59" s="42">
        <f t="shared" ref="Y59" si="35">Y8-Y35</f>
        <v>979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87">
        <f t="shared" ref="C61:Y61" si="36">(C59-B59)/ABS(B59)</f>
        <v>2.6268115942028984E-2</v>
      </c>
      <c r="D61" s="87">
        <f t="shared" si="36"/>
        <v>-4.5454545454545456E-2</v>
      </c>
      <c r="E61" s="87">
        <f t="shared" si="36"/>
        <v>-0.24318076745261211</v>
      </c>
      <c r="F61" s="87">
        <f t="shared" si="36"/>
        <v>-0.25962125839951128</v>
      </c>
      <c r="G61" s="87">
        <f t="shared" si="36"/>
        <v>7.6732673267326731E-2</v>
      </c>
      <c r="H61" s="87">
        <f t="shared" si="36"/>
        <v>4.1379310344827586E-2</v>
      </c>
      <c r="I61" s="87">
        <f t="shared" si="36"/>
        <v>0.16114790286975716</v>
      </c>
      <c r="J61" s="87">
        <f t="shared" si="36"/>
        <v>0.27439797211660327</v>
      </c>
      <c r="K61" s="87">
        <f t="shared" si="36"/>
        <v>0.14967677772252611</v>
      </c>
      <c r="L61" s="87">
        <f t="shared" si="36"/>
        <v>2.2058823529411766E-2</v>
      </c>
      <c r="M61" s="87">
        <f t="shared" si="36"/>
        <v>4.2319085907744394E-4</v>
      </c>
      <c r="N61" s="87">
        <f t="shared" si="36"/>
        <v>0.1967005076142132</v>
      </c>
      <c r="O61" s="87">
        <f t="shared" si="36"/>
        <v>0.18487097914457407</v>
      </c>
      <c r="P61" s="87">
        <f t="shared" si="36"/>
        <v>0.25656324582338902</v>
      </c>
      <c r="Q61" s="87">
        <f t="shared" si="36"/>
        <v>-0.25451092117758783</v>
      </c>
      <c r="R61" s="87">
        <f t="shared" si="36"/>
        <v>-0.20286624203821657</v>
      </c>
      <c r="S61" s="87">
        <f t="shared" si="36"/>
        <v>-6.5521374350779066E-2</v>
      </c>
      <c r="T61" s="87">
        <f t="shared" si="36"/>
        <v>-0.14878153056861906</v>
      </c>
      <c r="U61" s="87">
        <f t="shared" si="36"/>
        <v>-4.4701155198392767E-2</v>
      </c>
      <c r="V61" s="87">
        <f t="shared" si="36"/>
        <v>-0.26182965299684541</v>
      </c>
      <c r="W61" s="87">
        <f t="shared" si="36"/>
        <v>-0.67735042735042739</v>
      </c>
      <c r="X61" s="87">
        <f t="shared" si="36"/>
        <v>0.98896247240618107</v>
      </c>
      <c r="Y61" s="87">
        <f t="shared" si="36"/>
        <v>8.6570477247502775E-2</v>
      </c>
    </row>
    <row r="62" spans="1:25" x14ac:dyDescent="0.3">
      <c r="A62" s="35"/>
    </row>
    <row r="63" spans="1:25" x14ac:dyDescent="0.3">
      <c r="A63" s="36"/>
    </row>
  </sheetData>
  <conditionalFormatting sqref="B19:B23">
    <cfRule type="cellIs" dxfId="15" priority="19" stopIfTrue="1" operator="lessThan">
      <formula>0</formula>
    </cfRule>
  </conditionalFormatting>
  <conditionalFormatting sqref="B50:B52 C52:Y52">
    <cfRule type="cellIs" dxfId="14" priority="18" stopIfTrue="1" operator="lessThan">
      <formula>0</formula>
    </cfRule>
  </conditionalFormatting>
  <conditionalFormatting sqref="B19:Y29 Z34:HI35 Z51:HI53">
    <cfRule type="cellIs" dxfId="13" priority="21" stopIfTrue="1" operator="lessThan">
      <formula>0</formula>
    </cfRule>
  </conditionalFormatting>
  <conditionalFormatting sqref="B48:Y56 A57:U57 B59:Y59">
    <cfRule type="cellIs" dxfId="12" priority="4" stopIfTrue="1" operator="lessThan">
      <formula>0</formula>
    </cfRule>
  </conditionalFormatting>
  <conditionalFormatting sqref="B61:Y61">
    <cfRule type="cellIs" dxfId="11" priority="3" stopIfTrue="1" operator="lessThan">
      <formula>0</formula>
    </cfRule>
  </conditionalFormatting>
  <conditionalFormatting sqref="C19:Y23">
    <cfRule type="cellIs" dxfId="10" priority="2" operator="lessThan">
      <formula>0</formula>
    </cfRule>
  </conditionalFormatting>
  <conditionalFormatting sqref="C46:Y50">
    <cfRule type="cellIs" dxfId="9" priority="1" operator="lessThan">
      <formula>0</formula>
    </cfRule>
  </conditionalFormatting>
  <conditionalFormatting sqref="M34:P34">
    <cfRule type="cellIs" dxfId="8" priority="8" stopIfTrue="1" operator="lessThan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A1:Y63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X56" sqref="X56"/>
    </sheetView>
  </sheetViews>
  <sheetFormatPr defaultRowHeight="14.4" x14ac:dyDescent="0.3"/>
  <cols>
    <col min="1" max="1" width="79.88671875" style="16" bestFit="1" customWidth="1"/>
    <col min="2" max="4" width="9.33203125" style="1" bestFit="1" customWidth="1"/>
    <col min="5" max="5" width="9.5546875" style="1" bestFit="1" customWidth="1"/>
    <col min="6" max="22" width="9.33203125" style="1" bestFit="1" customWidth="1"/>
    <col min="23" max="217" width="9.109375" style="16"/>
    <col min="218" max="218" width="49.33203125" style="16" customWidth="1"/>
    <col min="219" max="473" width="9.109375" style="16"/>
    <col min="474" max="474" width="49.33203125" style="16" customWidth="1"/>
    <col min="475" max="729" width="9.109375" style="16"/>
    <col min="730" max="730" width="49.33203125" style="16" customWidth="1"/>
    <col min="731" max="985" width="9.109375" style="16"/>
    <col min="986" max="986" width="49.33203125" style="16" customWidth="1"/>
    <col min="987" max="1241" width="9.109375" style="16"/>
    <col min="1242" max="1242" width="49.33203125" style="16" customWidth="1"/>
    <col min="1243" max="1497" width="9.109375" style="16"/>
    <col min="1498" max="1498" width="49.33203125" style="16" customWidth="1"/>
    <col min="1499" max="1753" width="9.109375" style="16"/>
    <col min="1754" max="1754" width="49.33203125" style="16" customWidth="1"/>
    <col min="1755" max="2009" width="9.109375" style="16"/>
    <col min="2010" max="2010" width="49.33203125" style="16" customWidth="1"/>
    <col min="2011" max="2265" width="9.109375" style="16"/>
    <col min="2266" max="2266" width="49.33203125" style="16" customWidth="1"/>
    <col min="2267" max="2521" width="9.109375" style="16"/>
    <col min="2522" max="2522" width="49.33203125" style="16" customWidth="1"/>
    <col min="2523" max="2777" width="9.109375" style="16"/>
    <col min="2778" max="2778" width="49.33203125" style="16" customWidth="1"/>
    <col min="2779" max="3033" width="9.109375" style="16"/>
    <col min="3034" max="3034" width="49.33203125" style="16" customWidth="1"/>
    <col min="3035" max="3289" width="9.109375" style="16"/>
    <col min="3290" max="3290" width="49.33203125" style="16" customWidth="1"/>
    <col min="3291" max="3545" width="9.109375" style="16"/>
    <col min="3546" max="3546" width="49.33203125" style="16" customWidth="1"/>
    <col min="3547" max="3801" width="9.109375" style="16"/>
    <col min="3802" max="3802" width="49.33203125" style="16" customWidth="1"/>
    <col min="3803" max="4057" width="9.109375" style="16"/>
    <col min="4058" max="4058" width="49.33203125" style="16" customWidth="1"/>
    <col min="4059" max="4313" width="9.109375" style="16"/>
    <col min="4314" max="4314" width="49.33203125" style="16" customWidth="1"/>
    <col min="4315" max="4569" width="9.109375" style="16"/>
    <col min="4570" max="4570" width="49.33203125" style="16" customWidth="1"/>
    <col min="4571" max="4825" width="9.109375" style="16"/>
    <col min="4826" max="4826" width="49.33203125" style="16" customWidth="1"/>
    <col min="4827" max="5081" width="9.109375" style="16"/>
    <col min="5082" max="5082" width="49.33203125" style="16" customWidth="1"/>
    <col min="5083" max="5337" width="9.109375" style="16"/>
    <col min="5338" max="5338" width="49.33203125" style="16" customWidth="1"/>
    <col min="5339" max="5593" width="9.109375" style="16"/>
    <col min="5594" max="5594" width="49.33203125" style="16" customWidth="1"/>
    <col min="5595" max="5849" width="9.109375" style="16"/>
    <col min="5850" max="5850" width="49.33203125" style="16" customWidth="1"/>
    <col min="5851" max="6105" width="9.109375" style="16"/>
    <col min="6106" max="6106" width="49.33203125" style="16" customWidth="1"/>
    <col min="6107" max="6361" width="9.109375" style="16"/>
    <col min="6362" max="6362" width="49.33203125" style="16" customWidth="1"/>
    <col min="6363" max="6617" width="9.109375" style="16"/>
    <col min="6618" max="6618" width="49.33203125" style="16" customWidth="1"/>
    <col min="6619" max="6873" width="9.109375" style="16"/>
    <col min="6874" max="6874" width="49.33203125" style="16" customWidth="1"/>
    <col min="6875" max="7129" width="9.109375" style="16"/>
    <col min="7130" max="7130" width="49.33203125" style="16" customWidth="1"/>
    <col min="7131" max="7385" width="9.109375" style="16"/>
    <col min="7386" max="7386" width="49.33203125" style="16" customWidth="1"/>
    <col min="7387" max="7641" width="9.109375" style="16"/>
    <col min="7642" max="7642" width="49.33203125" style="16" customWidth="1"/>
    <col min="7643" max="7897" width="9.109375" style="16"/>
    <col min="7898" max="7898" width="49.33203125" style="16" customWidth="1"/>
    <col min="7899" max="8153" width="9.109375" style="16"/>
    <col min="8154" max="8154" width="49.33203125" style="16" customWidth="1"/>
    <col min="8155" max="8409" width="9.109375" style="16"/>
    <col min="8410" max="8410" width="49.33203125" style="16" customWidth="1"/>
    <col min="8411" max="8665" width="9.109375" style="16"/>
    <col min="8666" max="8666" width="49.33203125" style="16" customWidth="1"/>
    <col min="8667" max="8921" width="9.109375" style="16"/>
    <col min="8922" max="8922" width="49.33203125" style="16" customWidth="1"/>
    <col min="8923" max="9177" width="9.109375" style="16"/>
    <col min="9178" max="9178" width="49.33203125" style="16" customWidth="1"/>
    <col min="9179" max="9433" width="9.109375" style="16"/>
    <col min="9434" max="9434" width="49.33203125" style="16" customWidth="1"/>
    <col min="9435" max="9689" width="9.109375" style="16"/>
    <col min="9690" max="9690" width="49.33203125" style="16" customWidth="1"/>
    <col min="9691" max="9945" width="9.109375" style="16"/>
    <col min="9946" max="9946" width="49.33203125" style="16" customWidth="1"/>
    <col min="9947" max="10201" width="9.109375" style="16"/>
    <col min="10202" max="10202" width="49.33203125" style="16" customWidth="1"/>
    <col min="10203" max="10457" width="9.109375" style="16"/>
    <col min="10458" max="10458" width="49.33203125" style="16" customWidth="1"/>
    <col min="10459" max="10713" width="9.109375" style="16"/>
    <col min="10714" max="10714" width="49.33203125" style="16" customWidth="1"/>
    <col min="10715" max="10969" width="9.109375" style="16"/>
    <col min="10970" max="10970" width="49.33203125" style="16" customWidth="1"/>
    <col min="10971" max="11225" width="9.109375" style="16"/>
    <col min="11226" max="11226" width="49.33203125" style="16" customWidth="1"/>
    <col min="11227" max="11481" width="9.109375" style="16"/>
    <col min="11482" max="11482" width="49.33203125" style="16" customWidth="1"/>
    <col min="11483" max="11737" width="9.109375" style="16"/>
    <col min="11738" max="11738" width="49.33203125" style="16" customWidth="1"/>
    <col min="11739" max="11993" width="9.109375" style="16"/>
    <col min="11994" max="11994" width="49.33203125" style="16" customWidth="1"/>
    <col min="11995" max="12249" width="9.109375" style="16"/>
    <col min="12250" max="12250" width="49.33203125" style="16" customWidth="1"/>
    <col min="12251" max="12505" width="9.109375" style="16"/>
    <col min="12506" max="12506" width="49.33203125" style="16" customWidth="1"/>
    <col min="12507" max="12761" width="9.109375" style="16"/>
    <col min="12762" max="12762" width="49.33203125" style="16" customWidth="1"/>
    <col min="12763" max="13017" width="9.109375" style="16"/>
    <col min="13018" max="13018" width="49.33203125" style="16" customWidth="1"/>
    <col min="13019" max="13273" width="9.109375" style="16"/>
    <col min="13274" max="13274" width="49.33203125" style="16" customWidth="1"/>
    <col min="13275" max="13529" width="9.109375" style="16"/>
    <col min="13530" max="13530" width="49.33203125" style="16" customWidth="1"/>
    <col min="13531" max="13785" width="9.109375" style="16"/>
    <col min="13786" max="13786" width="49.33203125" style="16" customWidth="1"/>
    <col min="13787" max="14041" width="9.109375" style="16"/>
    <col min="14042" max="14042" width="49.33203125" style="16" customWidth="1"/>
    <col min="14043" max="14297" width="9.109375" style="16"/>
    <col min="14298" max="14298" width="49.33203125" style="16" customWidth="1"/>
    <col min="14299" max="14553" width="9.109375" style="16"/>
    <col min="14554" max="14554" width="49.33203125" style="16" customWidth="1"/>
    <col min="14555" max="14809" width="9.109375" style="16"/>
    <col min="14810" max="14810" width="49.33203125" style="16" customWidth="1"/>
    <col min="14811" max="15065" width="9.109375" style="16"/>
    <col min="15066" max="15066" width="49.33203125" style="16" customWidth="1"/>
    <col min="15067" max="15321" width="9.109375" style="16"/>
    <col min="15322" max="15322" width="49.33203125" style="16" customWidth="1"/>
    <col min="15323" max="15577" width="9.109375" style="16"/>
    <col min="15578" max="15578" width="49.33203125" style="16" customWidth="1"/>
    <col min="15579" max="15833" width="9.109375" style="16"/>
    <col min="15834" max="15834" width="49.33203125" style="16" customWidth="1"/>
    <col min="15835" max="16089" width="9.109375" style="16"/>
    <col min="16090" max="16090" width="49.33203125" style="16" customWidth="1"/>
    <col min="16091" max="16384" width="9.109375" style="16"/>
  </cols>
  <sheetData>
    <row r="1" spans="1:25" x14ac:dyDescent="0.3">
      <c r="A1" s="35" t="s">
        <v>195</v>
      </c>
    </row>
    <row r="2" spans="1:25" x14ac:dyDescent="0.3">
      <c r="A2" s="16" t="s">
        <v>0</v>
      </c>
    </row>
    <row r="4" spans="1:25" ht="15" thickBot="1" x14ac:dyDescent="0.35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</row>
    <row r="5" spans="1:25" ht="15" thickTop="1" x14ac:dyDescent="0.3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1771</v>
      </c>
      <c r="J5" s="42">
        <v>2742</v>
      </c>
      <c r="K5" s="42">
        <v>3925</v>
      </c>
      <c r="L5" s="42">
        <v>4184</v>
      </c>
      <c r="M5" s="42">
        <v>4899</v>
      </c>
      <c r="N5" s="42">
        <v>5686</v>
      </c>
      <c r="O5" s="42">
        <v>6268</v>
      </c>
      <c r="P5" s="42">
        <v>6688</v>
      </c>
      <c r="Q5" s="42">
        <v>7569</v>
      </c>
      <c r="R5" s="42">
        <v>9031</v>
      </c>
      <c r="S5" s="42">
        <v>12176</v>
      </c>
      <c r="T5" s="42">
        <v>10370</v>
      </c>
      <c r="U5" s="42">
        <v>12139</v>
      </c>
      <c r="V5" s="42">
        <v>13520</v>
      </c>
      <c r="W5" s="42">
        <v>12354</v>
      </c>
      <c r="X5" s="42">
        <v>12930</v>
      </c>
      <c r="Y5" s="42">
        <v>13779</v>
      </c>
    </row>
    <row r="6" spans="1:25" x14ac:dyDescent="0.3">
      <c r="A6" s="67" t="s">
        <v>113</v>
      </c>
      <c r="B6" s="42">
        <v>291</v>
      </c>
      <c r="C6" s="42">
        <v>367</v>
      </c>
      <c r="D6" s="42">
        <v>458</v>
      </c>
      <c r="E6" s="42">
        <v>580</v>
      </c>
      <c r="F6" s="68">
        <v>1324</v>
      </c>
      <c r="G6" s="68">
        <v>1105</v>
      </c>
      <c r="H6" s="68">
        <v>1193</v>
      </c>
      <c r="I6" s="68">
        <v>1104</v>
      </c>
      <c r="J6" s="68">
        <v>1903</v>
      </c>
      <c r="K6" s="68">
        <v>2791</v>
      </c>
      <c r="L6" s="68">
        <v>3086</v>
      </c>
      <c r="M6" s="68">
        <v>3681</v>
      </c>
      <c r="N6" s="68">
        <v>4316</v>
      </c>
      <c r="O6" s="68">
        <v>4624</v>
      </c>
      <c r="P6" s="68">
        <v>5038</v>
      </c>
      <c r="Q6" s="68">
        <v>5733</v>
      </c>
      <c r="R6" s="42">
        <v>7103</v>
      </c>
      <c r="S6" s="42">
        <v>10098</v>
      </c>
      <c r="T6" s="42">
        <v>8126</v>
      </c>
      <c r="U6" s="42">
        <v>9673</v>
      </c>
      <c r="V6" s="42">
        <v>10817</v>
      </c>
      <c r="W6" s="42">
        <v>9890</v>
      </c>
      <c r="X6" s="42">
        <v>11005</v>
      </c>
      <c r="Y6" s="42">
        <v>11352</v>
      </c>
    </row>
    <row r="7" spans="1:25" x14ac:dyDescent="0.3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667</v>
      </c>
      <c r="J7" s="68">
        <v>838</v>
      </c>
      <c r="K7" s="68">
        <v>1134</v>
      </c>
      <c r="L7" s="68">
        <v>1098</v>
      </c>
      <c r="M7" s="68">
        <v>1218</v>
      </c>
      <c r="N7" s="68">
        <v>1370</v>
      </c>
      <c r="O7" s="68">
        <v>1644</v>
      </c>
      <c r="P7" s="68">
        <v>1650</v>
      </c>
      <c r="Q7" s="42">
        <v>1836</v>
      </c>
      <c r="R7" s="42">
        <v>1927</v>
      </c>
      <c r="S7" s="42">
        <v>2077</v>
      </c>
      <c r="T7" s="42">
        <v>2244</v>
      </c>
      <c r="U7" s="42">
        <v>2466</v>
      </c>
      <c r="V7" s="42">
        <v>2702</v>
      </c>
      <c r="W7" s="42">
        <v>2464</v>
      </c>
      <c r="X7" s="42">
        <v>1925</v>
      </c>
      <c r="Y7" s="42">
        <v>2427</v>
      </c>
    </row>
    <row r="8" spans="1:25" x14ac:dyDescent="0.3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172</v>
      </c>
      <c r="J8" s="3">
        <f t="shared" si="0"/>
        <v>251</v>
      </c>
      <c r="K8" s="3">
        <f t="shared" si="0"/>
        <v>335</v>
      </c>
      <c r="L8" s="3">
        <f t="shared" si="0"/>
        <v>383</v>
      </c>
      <c r="M8" s="3">
        <f t="shared" si="0"/>
        <v>441</v>
      </c>
      <c r="N8" s="3">
        <f t="shared" si="0"/>
        <v>508</v>
      </c>
      <c r="O8" s="3">
        <f t="shared" si="0"/>
        <v>595</v>
      </c>
      <c r="P8" s="3">
        <f t="shared" si="0"/>
        <v>674</v>
      </c>
      <c r="Q8" s="3">
        <f t="shared" si="0"/>
        <v>849</v>
      </c>
      <c r="R8" s="3">
        <f t="shared" si="0"/>
        <v>1020</v>
      </c>
      <c r="S8" s="3">
        <f t="shared" si="0"/>
        <v>1185</v>
      </c>
      <c r="T8" s="3">
        <f t="shared" si="0"/>
        <v>1431</v>
      </c>
      <c r="U8" s="3">
        <f t="shared" si="0"/>
        <v>1567</v>
      </c>
      <c r="V8" s="3">
        <f t="shared" si="0"/>
        <v>1642</v>
      </c>
      <c r="W8" s="3">
        <f t="shared" ref="W8:X8" si="1">W9+W17</f>
        <v>1047</v>
      </c>
      <c r="X8" s="3">
        <f t="shared" si="1"/>
        <v>813</v>
      </c>
      <c r="Y8" s="3">
        <f t="shared" ref="Y8" si="2">Y9+Y17</f>
        <v>1232</v>
      </c>
    </row>
    <row r="9" spans="1:25" x14ac:dyDescent="0.3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148</v>
      </c>
      <c r="J9" s="68">
        <v>213</v>
      </c>
      <c r="K9" s="68">
        <v>277</v>
      </c>
      <c r="L9" s="68">
        <v>314</v>
      </c>
      <c r="M9" s="68">
        <v>364</v>
      </c>
      <c r="N9" s="68">
        <v>413</v>
      </c>
      <c r="O9" s="68">
        <v>489</v>
      </c>
      <c r="P9" s="68">
        <v>571</v>
      </c>
      <c r="Q9" s="68">
        <v>722</v>
      </c>
      <c r="R9" s="42">
        <v>883</v>
      </c>
      <c r="S9" s="42">
        <v>1050</v>
      </c>
      <c r="T9" s="42">
        <v>1284</v>
      </c>
      <c r="U9" s="42">
        <v>1393</v>
      </c>
      <c r="V9" s="42">
        <v>1471</v>
      </c>
      <c r="W9" s="42">
        <v>931</v>
      </c>
      <c r="X9" s="42">
        <v>765</v>
      </c>
      <c r="Y9" s="42">
        <v>1084</v>
      </c>
    </row>
    <row r="10" spans="1:25" x14ac:dyDescent="0.3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40</v>
      </c>
      <c r="J10" s="68">
        <v>59</v>
      </c>
      <c r="K10" s="68">
        <v>67</v>
      </c>
      <c r="L10" s="68">
        <v>62</v>
      </c>
      <c r="M10" s="68">
        <v>70</v>
      </c>
      <c r="N10" s="68">
        <v>71</v>
      </c>
      <c r="O10" s="68">
        <v>84</v>
      </c>
      <c r="P10" s="68">
        <v>96</v>
      </c>
      <c r="Q10" s="68">
        <v>136</v>
      </c>
      <c r="R10" s="42">
        <v>146</v>
      </c>
      <c r="S10" s="42">
        <v>144</v>
      </c>
      <c r="T10" s="42">
        <v>153</v>
      </c>
      <c r="U10" s="42">
        <v>139</v>
      </c>
      <c r="V10" s="42">
        <v>144</v>
      </c>
      <c r="W10" s="42">
        <v>18</v>
      </c>
      <c r="X10" s="42">
        <v>7</v>
      </c>
      <c r="Y10" s="42">
        <v>61</v>
      </c>
    </row>
    <row r="11" spans="1:25" x14ac:dyDescent="0.3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</v>
      </c>
      <c r="J11" s="68">
        <v>3</v>
      </c>
      <c r="K11" s="68">
        <v>3</v>
      </c>
      <c r="L11" s="68">
        <v>2</v>
      </c>
      <c r="M11" s="68">
        <v>2</v>
      </c>
      <c r="N11" s="68">
        <v>2</v>
      </c>
      <c r="O11" s="68">
        <v>2</v>
      </c>
      <c r="P11" s="68">
        <v>3</v>
      </c>
      <c r="Q11" s="68">
        <v>3</v>
      </c>
      <c r="R11" s="42">
        <v>4</v>
      </c>
      <c r="S11" s="42">
        <v>4</v>
      </c>
      <c r="T11" s="42">
        <v>5</v>
      </c>
      <c r="U11" s="42">
        <v>3</v>
      </c>
      <c r="V11" s="42">
        <v>6</v>
      </c>
      <c r="W11" s="42">
        <v>2</v>
      </c>
      <c r="X11" s="42">
        <v>1</v>
      </c>
      <c r="Y11" s="42">
        <v>7</v>
      </c>
    </row>
    <row r="12" spans="1:25" x14ac:dyDescent="0.3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38</v>
      </c>
      <c r="J12" s="68">
        <v>56</v>
      </c>
      <c r="K12" s="68">
        <v>65</v>
      </c>
      <c r="L12" s="68">
        <v>60</v>
      </c>
      <c r="M12" s="68">
        <v>68</v>
      </c>
      <c r="N12" s="68">
        <v>69</v>
      </c>
      <c r="O12" s="68">
        <v>81</v>
      </c>
      <c r="P12" s="68">
        <v>93</v>
      </c>
      <c r="Q12" s="68">
        <v>132</v>
      </c>
      <c r="R12" s="42">
        <v>142</v>
      </c>
      <c r="S12" s="42">
        <v>140</v>
      </c>
      <c r="T12" s="42">
        <v>148</v>
      </c>
      <c r="U12" s="42">
        <v>135</v>
      </c>
      <c r="V12" s="42">
        <v>137</v>
      </c>
      <c r="W12" s="42">
        <v>16</v>
      </c>
      <c r="X12" s="42">
        <v>6</v>
      </c>
      <c r="Y12" s="42">
        <v>54</v>
      </c>
    </row>
    <row r="13" spans="1:25" x14ac:dyDescent="0.3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108</v>
      </c>
      <c r="J13" s="68">
        <v>153</v>
      </c>
      <c r="K13" s="68">
        <v>210</v>
      </c>
      <c r="L13" s="68">
        <v>252</v>
      </c>
      <c r="M13" s="68">
        <v>294</v>
      </c>
      <c r="N13" s="68">
        <v>342</v>
      </c>
      <c r="O13" s="68">
        <v>405</v>
      </c>
      <c r="P13" s="68">
        <v>474</v>
      </c>
      <c r="Q13" s="68">
        <v>586</v>
      </c>
      <c r="R13" s="42">
        <v>737</v>
      </c>
      <c r="S13" s="42">
        <v>906</v>
      </c>
      <c r="T13" s="42">
        <v>1131</v>
      </c>
      <c r="U13" s="42">
        <v>1255</v>
      </c>
      <c r="V13" s="42">
        <v>1328</v>
      </c>
      <c r="W13" s="42">
        <v>913</v>
      </c>
      <c r="X13" s="42">
        <v>758</v>
      </c>
      <c r="Y13" s="42">
        <v>1022</v>
      </c>
    </row>
    <row r="14" spans="1:25" x14ac:dyDescent="0.3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>
        <v>1</v>
      </c>
      <c r="W14" s="42" t="s">
        <v>18</v>
      </c>
      <c r="X14" s="42" t="s">
        <v>18</v>
      </c>
      <c r="Y14" s="42" t="s">
        <v>18</v>
      </c>
    </row>
    <row r="15" spans="1:25" x14ac:dyDescent="0.3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77</v>
      </c>
      <c r="J15" s="68">
        <v>103</v>
      </c>
      <c r="K15" s="68">
        <v>149</v>
      </c>
      <c r="L15" s="68">
        <v>193</v>
      </c>
      <c r="M15" s="68">
        <v>228</v>
      </c>
      <c r="N15" s="68">
        <v>267</v>
      </c>
      <c r="O15" s="68">
        <v>306</v>
      </c>
      <c r="P15" s="68">
        <v>348</v>
      </c>
      <c r="Q15" s="68">
        <v>409</v>
      </c>
      <c r="R15" s="42">
        <v>524</v>
      </c>
      <c r="S15" s="42">
        <v>659</v>
      </c>
      <c r="T15" s="42">
        <v>860</v>
      </c>
      <c r="U15" s="42">
        <v>973</v>
      </c>
      <c r="V15" s="42">
        <v>1018</v>
      </c>
      <c r="W15" s="42">
        <v>878</v>
      </c>
      <c r="X15" s="42">
        <v>738</v>
      </c>
      <c r="Y15" s="42">
        <v>816</v>
      </c>
    </row>
    <row r="16" spans="1:25" x14ac:dyDescent="0.3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32</v>
      </c>
      <c r="J16" s="68">
        <v>50</v>
      </c>
      <c r="K16" s="68">
        <v>60</v>
      </c>
      <c r="L16" s="68">
        <v>58</v>
      </c>
      <c r="M16" s="68">
        <v>65</v>
      </c>
      <c r="N16" s="68">
        <v>74</v>
      </c>
      <c r="O16" s="68">
        <v>99</v>
      </c>
      <c r="P16" s="68">
        <v>127</v>
      </c>
      <c r="Q16" s="68">
        <v>177</v>
      </c>
      <c r="R16" s="42">
        <v>213</v>
      </c>
      <c r="S16" s="42">
        <v>247</v>
      </c>
      <c r="T16" s="42">
        <v>271</v>
      </c>
      <c r="U16" s="42">
        <v>281</v>
      </c>
      <c r="V16" s="42">
        <v>309</v>
      </c>
      <c r="W16" s="42">
        <v>35</v>
      </c>
      <c r="X16" s="42">
        <v>19</v>
      </c>
      <c r="Y16" s="42">
        <v>206</v>
      </c>
    </row>
    <row r="17" spans="1:25" x14ac:dyDescent="0.3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24</v>
      </c>
      <c r="J17" s="68">
        <v>38</v>
      </c>
      <c r="K17" s="68">
        <v>58</v>
      </c>
      <c r="L17" s="68">
        <v>69</v>
      </c>
      <c r="M17" s="68">
        <v>77</v>
      </c>
      <c r="N17" s="68">
        <v>95</v>
      </c>
      <c r="O17" s="68">
        <v>106</v>
      </c>
      <c r="P17" s="68">
        <v>103</v>
      </c>
      <c r="Q17" s="68">
        <v>127</v>
      </c>
      <c r="R17" s="42">
        <v>137</v>
      </c>
      <c r="S17" s="42">
        <v>135</v>
      </c>
      <c r="T17" s="42">
        <v>147</v>
      </c>
      <c r="U17" s="42">
        <v>174</v>
      </c>
      <c r="V17" s="42">
        <v>171</v>
      </c>
      <c r="W17" s="42">
        <v>116</v>
      </c>
      <c r="X17" s="42">
        <v>48</v>
      </c>
      <c r="Y17" s="42">
        <v>148</v>
      </c>
    </row>
    <row r="18" spans="1:25" x14ac:dyDescent="0.3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x14ac:dyDescent="0.3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Y21" si="3">J8/I8-1</f>
        <v>0.45930232558139528</v>
      </c>
      <c r="K19" s="89">
        <f t="shared" si="3"/>
        <v>0.33466135458167323</v>
      </c>
      <c r="L19" s="89">
        <f t="shared" si="3"/>
        <v>0.14328358208955216</v>
      </c>
      <c r="M19" s="89">
        <f t="shared" si="3"/>
        <v>0.15143603133159278</v>
      </c>
      <c r="N19" s="89">
        <f t="shared" si="3"/>
        <v>0.15192743764172345</v>
      </c>
      <c r="O19" s="89">
        <f t="shared" si="3"/>
        <v>0.17125984251968496</v>
      </c>
      <c r="P19" s="89">
        <f t="shared" si="3"/>
        <v>0.13277310924369745</v>
      </c>
      <c r="Q19" s="89">
        <f t="shared" si="3"/>
        <v>0.25964391691394662</v>
      </c>
      <c r="R19" s="89">
        <f t="shared" si="3"/>
        <v>0.20141342756183755</v>
      </c>
      <c r="S19" s="89">
        <f t="shared" si="3"/>
        <v>0.16176470588235303</v>
      </c>
      <c r="T19" s="89">
        <f t="shared" si="3"/>
        <v>0.20759493670886076</v>
      </c>
      <c r="U19" s="89">
        <f t="shared" si="3"/>
        <v>9.5038434661076199E-2</v>
      </c>
      <c r="V19" s="89">
        <f t="shared" si="3"/>
        <v>4.7862156987874993E-2</v>
      </c>
      <c r="W19" s="89">
        <f t="shared" si="3"/>
        <v>-0.3623629719853837</v>
      </c>
      <c r="X19" s="89">
        <f t="shared" si="3"/>
        <v>-0.22349570200573066</v>
      </c>
      <c r="Y19" s="89">
        <f t="shared" si="3"/>
        <v>0.51537515375153742</v>
      </c>
    </row>
    <row r="20" spans="1:25" x14ac:dyDescent="0.3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0.43918918918918926</v>
      </c>
      <c r="K20" s="89">
        <f t="shared" si="3"/>
        <v>0.30046948356807501</v>
      </c>
      <c r="L20" s="89">
        <f t="shared" si="3"/>
        <v>0.13357400722021651</v>
      </c>
      <c r="M20" s="89">
        <f t="shared" si="3"/>
        <v>0.15923566878980888</v>
      </c>
      <c r="N20" s="89">
        <f t="shared" si="3"/>
        <v>0.13461538461538458</v>
      </c>
      <c r="O20" s="89">
        <f t="shared" si="3"/>
        <v>0.18401937046004835</v>
      </c>
      <c r="P20" s="89">
        <f t="shared" si="3"/>
        <v>0.16768916155419222</v>
      </c>
      <c r="Q20" s="89">
        <f t="shared" si="3"/>
        <v>0.26444833625218922</v>
      </c>
      <c r="R20" s="89">
        <f t="shared" si="3"/>
        <v>0.2229916897506925</v>
      </c>
      <c r="S20" s="89">
        <f t="shared" si="3"/>
        <v>0.18912797281993199</v>
      </c>
      <c r="T20" s="89">
        <f t="shared" si="3"/>
        <v>0.22285714285714286</v>
      </c>
      <c r="U20" s="89">
        <f t="shared" si="3"/>
        <v>8.489096573208732E-2</v>
      </c>
      <c r="V20" s="89">
        <f t="shared" si="3"/>
        <v>5.5994256999282177E-2</v>
      </c>
      <c r="W20" s="89">
        <f t="shared" si="3"/>
        <v>-0.36709721278042151</v>
      </c>
      <c r="X20" s="89">
        <f t="shared" si="3"/>
        <v>-0.17830290010741134</v>
      </c>
      <c r="Y20" s="89">
        <f t="shared" si="3"/>
        <v>0.41699346405228765</v>
      </c>
    </row>
    <row r="21" spans="1:25" x14ac:dyDescent="0.3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0.47500000000000009</v>
      </c>
      <c r="K21" s="89">
        <f t="shared" si="3"/>
        <v>0.13559322033898313</v>
      </c>
      <c r="L21" s="89">
        <f t="shared" si="3"/>
        <v>-7.4626865671641784E-2</v>
      </c>
      <c r="M21" s="89">
        <f t="shared" si="3"/>
        <v>0.12903225806451624</v>
      </c>
      <c r="N21" s="89">
        <f t="shared" si="3"/>
        <v>1.4285714285714235E-2</v>
      </c>
      <c r="O21" s="89">
        <f t="shared" si="3"/>
        <v>0.18309859154929575</v>
      </c>
      <c r="P21" s="89">
        <f t="shared" si="3"/>
        <v>0.14285714285714279</v>
      </c>
      <c r="Q21" s="89">
        <f t="shared" si="3"/>
        <v>0.41666666666666674</v>
      </c>
      <c r="R21" s="89">
        <f t="shared" si="3"/>
        <v>7.3529411764705843E-2</v>
      </c>
      <c r="S21" s="89">
        <f t="shared" si="3"/>
        <v>-1.3698630136986356E-2</v>
      </c>
      <c r="T21" s="89">
        <f t="shared" si="3"/>
        <v>6.25E-2</v>
      </c>
      <c r="U21" s="89">
        <f t="shared" si="3"/>
        <v>-9.1503267973856217E-2</v>
      </c>
      <c r="V21" s="89">
        <f t="shared" si="3"/>
        <v>3.5971223021582732E-2</v>
      </c>
      <c r="W21" s="89">
        <f t="shared" si="3"/>
        <v>-0.875</v>
      </c>
      <c r="X21" s="89">
        <f t="shared" si="3"/>
        <v>-0.61111111111111116</v>
      </c>
      <c r="Y21" s="89">
        <f t="shared" si="3"/>
        <v>7.7142857142857135</v>
      </c>
    </row>
    <row r="22" spans="1:25" x14ac:dyDescent="0.3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Y22" si="4">J13/I13-1</f>
        <v>0.41666666666666674</v>
      </c>
      <c r="K22" s="89">
        <f t="shared" si="4"/>
        <v>0.37254901960784315</v>
      </c>
      <c r="L22" s="89">
        <f t="shared" si="4"/>
        <v>0.19999999999999996</v>
      </c>
      <c r="M22" s="89">
        <f t="shared" si="4"/>
        <v>0.16666666666666674</v>
      </c>
      <c r="N22" s="89">
        <f t="shared" si="4"/>
        <v>0.16326530612244894</v>
      </c>
      <c r="O22" s="89">
        <f t="shared" si="4"/>
        <v>0.18421052631578938</v>
      </c>
      <c r="P22" s="89">
        <f t="shared" si="4"/>
        <v>0.17037037037037028</v>
      </c>
      <c r="Q22" s="89">
        <f t="shared" si="4"/>
        <v>0.23628691983122363</v>
      </c>
      <c r="R22" s="89">
        <f t="shared" si="4"/>
        <v>0.25767918088737196</v>
      </c>
      <c r="S22" s="89">
        <f t="shared" si="4"/>
        <v>0.22930800542740837</v>
      </c>
      <c r="T22" s="89">
        <f t="shared" si="4"/>
        <v>0.2483443708609272</v>
      </c>
      <c r="U22" s="89">
        <f t="shared" si="4"/>
        <v>0.10963748894783376</v>
      </c>
      <c r="V22" s="89">
        <f t="shared" si="4"/>
        <v>5.8167330677290741E-2</v>
      </c>
      <c r="W22" s="89">
        <f t="shared" si="4"/>
        <v>-0.3125</v>
      </c>
      <c r="X22" s="89">
        <f t="shared" si="4"/>
        <v>-0.1697699890470975</v>
      </c>
      <c r="Y22" s="89">
        <f t="shared" si="4"/>
        <v>0.34828496042216361</v>
      </c>
    </row>
    <row r="23" spans="1:25" x14ac:dyDescent="0.3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Y23" si="5">J17/I17-1</f>
        <v>0.58333333333333326</v>
      </c>
      <c r="K23" s="89">
        <f t="shared" si="5"/>
        <v>0.52631578947368429</v>
      </c>
      <c r="L23" s="89">
        <f t="shared" si="5"/>
        <v>0.18965517241379315</v>
      </c>
      <c r="M23" s="89">
        <f t="shared" si="5"/>
        <v>0.11594202898550732</v>
      </c>
      <c r="N23" s="89">
        <f t="shared" si="5"/>
        <v>0.23376623376623384</v>
      </c>
      <c r="O23" s="89">
        <f t="shared" si="5"/>
        <v>0.11578947368421044</v>
      </c>
      <c r="P23" s="89">
        <f t="shared" si="5"/>
        <v>-2.8301886792452824E-2</v>
      </c>
      <c r="Q23" s="89">
        <f t="shared" si="5"/>
        <v>0.23300970873786397</v>
      </c>
      <c r="R23" s="89">
        <f t="shared" si="5"/>
        <v>7.8740157480315043E-2</v>
      </c>
      <c r="S23" s="89">
        <f t="shared" si="5"/>
        <v>-1.4598540145985384E-2</v>
      </c>
      <c r="T23" s="89">
        <f t="shared" si="5"/>
        <v>8.8888888888888795E-2</v>
      </c>
      <c r="U23" s="89">
        <f t="shared" si="5"/>
        <v>0.18367346938775508</v>
      </c>
      <c r="V23" s="89">
        <f t="shared" si="5"/>
        <v>-1.7241379310344862E-2</v>
      </c>
      <c r="W23" s="89">
        <f t="shared" si="5"/>
        <v>-0.32163742690058483</v>
      </c>
      <c r="X23" s="89">
        <f t="shared" si="5"/>
        <v>-0.5862068965517242</v>
      </c>
      <c r="Y23" s="89">
        <f t="shared" si="5"/>
        <v>2.0833333333333335</v>
      </c>
    </row>
    <row r="24" spans="1:25" x14ac:dyDescent="0.3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x14ac:dyDescent="0.3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9.7120271033314512E-2</v>
      </c>
      <c r="J25" s="89">
        <f t="shared" si="6"/>
        <v>9.1539022611232673E-2</v>
      </c>
      <c r="K25" s="89">
        <f t="shared" si="6"/>
        <v>8.5350318471337575E-2</v>
      </c>
      <c r="L25" s="89">
        <f t="shared" si="6"/>
        <v>9.1539196940726583E-2</v>
      </c>
      <c r="M25" s="89">
        <f t="shared" si="6"/>
        <v>9.0018371096142066E-2</v>
      </c>
      <c r="N25" s="89">
        <f t="shared" si="6"/>
        <v>8.9342244108336258E-2</v>
      </c>
      <c r="O25" s="89">
        <f t="shared" si="6"/>
        <v>9.4926611359285262E-2</v>
      </c>
      <c r="P25" s="89">
        <f t="shared" si="6"/>
        <v>0.10077751196172249</v>
      </c>
      <c r="Q25" s="89">
        <f t="shared" si="6"/>
        <v>0.11216805390408244</v>
      </c>
      <c r="R25" s="89">
        <f t="shared" si="6"/>
        <v>0.11294430295648322</v>
      </c>
      <c r="S25" s="89">
        <f t="shared" si="6"/>
        <v>9.7322601839684622E-2</v>
      </c>
      <c r="T25" s="89">
        <f t="shared" si="6"/>
        <v>0.13799421407907425</v>
      </c>
      <c r="U25" s="89">
        <f t="shared" si="6"/>
        <v>0.12908806326715544</v>
      </c>
      <c r="V25" s="89">
        <f t="shared" si="6"/>
        <v>0.12144970414201184</v>
      </c>
      <c r="W25" s="89">
        <f t="shared" ref="W25:X25" si="7">W8/W5</f>
        <v>8.4749878581835844E-2</v>
      </c>
      <c r="X25" s="89">
        <f t="shared" si="7"/>
        <v>6.2877030162412986E-2</v>
      </c>
      <c r="Y25" s="89">
        <f t="shared" ref="Y25" si="8">Y8/Y5</f>
        <v>8.941142318020176E-2</v>
      </c>
    </row>
    <row r="26" spans="1:25" x14ac:dyDescent="0.3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0.25787106446776614</v>
      </c>
      <c r="J26" s="89">
        <f t="shared" si="9"/>
        <v>0.29952267303102625</v>
      </c>
      <c r="K26" s="89">
        <f t="shared" si="9"/>
        <v>0.29541446208112876</v>
      </c>
      <c r="L26" s="89">
        <f t="shared" si="9"/>
        <v>0.34881602914389798</v>
      </c>
      <c r="M26" s="89">
        <f t="shared" si="9"/>
        <v>0.36206896551724138</v>
      </c>
      <c r="N26" s="89">
        <f t="shared" si="9"/>
        <v>0.3708029197080292</v>
      </c>
      <c r="O26" s="89">
        <f t="shared" si="9"/>
        <v>0.36192214111922139</v>
      </c>
      <c r="P26" s="89">
        <f t="shared" si="9"/>
        <v>0.40848484848484851</v>
      </c>
      <c r="Q26" s="89">
        <f t="shared" si="9"/>
        <v>0.46241830065359479</v>
      </c>
      <c r="R26" s="89">
        <f t="shared" si="9"/>
        <v>0.52932018681888948</v>
      </c>
      <c r="S26" s="89">
        <f t="shared" si="9"/>
        <v>0.57053442465093884</v>
      </c>
      <c r="T26" s="89">
        <f t="shared" si="9"/>
        <v>0.63770053475935828</v>
      </c>
      <c r="U26" s="89">
        <f t="shared" si="9"/>
        <v>0.63544201135442013</v>
      </c>
      <c r="V26" s="89">
        <f t="shared" si="9"/>
        <v>0.60769800148038489</v>
      </c>
      <c r="W26" s="89">
        <f t="shared" ref="W26:X26" si="10">W8/W7</f>
        <v>0.42491883116883117</v>
      </c>
      <c r="X26" s="89">
        <f t="shared" si="10"/>
        <v>0.42233766233766235</v>
      </c>
      <c r="Y26" s="89">
        <f t="shared" ref="Y26" si="11">Y8/Y7</f>
        <v>0.50762257931602806</v>
      </c>
    </row>
    <row r="27" spans="1:25" x14ac:dyDescent="0.3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x14ac:dyDescent="0.3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0.44767441860465118</v>
      </c>
      <c r="J28" s="89">
        <f t="shared" si="12"/>
        <v>0.41035856573705182</v>
      </c>
      <c r="K28" s="89">
        <f t="shared" si="12"/>
        <v>0.44477611940298506</v>
      </c>
      <c r="L28" s="89">
        <f t="shared" si="12"/>
        <v>0.50391644908616184</v>
      </c>
      <c r="M28" s="89">
        <f t="shared" si="12"/>
        <v>0.51700680272108845</v>
      </c>
      <c r="N28" s="89">
        <f t="shared" si="12"/>
        <v>0.52559055118110232</v>
      </c>
      <c r="O28" s="89">
        <f t="shared" si="12"/>
        <v>0.51428571428571423</v>
      </c>
      <c r="P28" s="89">
        <f t="shared" si="12"/>
        <v>0.51632047477744802</v>
      </c>
      <c r="Q28" s="89">
        <f t="shared" si="12"/>
        <v>0.48174322732626618</v>
      </c>
      <c r="R28" s="89">
        <f t="shared" si="12"/>
        <v>0.51372549019607838</v>
      </c>
      <c r="S28" s="89">
        <f t="shared" si="12"/>
        <v>0.55611814345991561</v>
      </c>
      <c r="T28" s="89">
        <f t="shared" si="12"/>
        <v>0.60097833682739343</v>
      </c>
      <c r="U28" s="89">
        <f t="shared" si="12"/>
        <v>0.62093171665603064</v>
      </c>
      <c r="V28" s="89">
        <f t="shared" si="12"/>
        <v>0.6199756394640682</v>
      </c>
      <c r="W28" s="89">
        <f t="shared" ref="W28:X28" si="13">W15/W8</f>
        <v>0.83858643744030559</v>
      </c>
      <c r="X28" s="89">
        <f t="shared" si="13"/>
        <v>0.90774907749077494</v>
      </c>
      <c r="Y28" s="89">
        <f t="shared" ref="Y28" si="14">Y15/Y8</f>
        <v>0.66233766233766234</v>
      </c>
    </row>
    <row r="29" spans="1:25" x14ac:dyDescent="0.3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0.23255813953488372</v>
      </c>
      <c r="J29" s="89">
        <f t="shared" si="15"/>
        <v>0.23505976095617531</v>
      </c>
      <c r="K29" s="89">
        <f t="shared" si="15"/>
        <v>0.2</v>
      </c>
      <c r="L29" s="89">
        <f t="shared" si="15"/>
        <v>0.16187989556135771</v>
      </c>
      <c r="M29" s="89">
        <f t="shared" si="15"/>
        <v>0.15873015873015872</v>
      </c>
      <c r="N29" s="89">
        <f t="shared" si="15"/>
        <v>0.13976377952755906</v>
      </c>
      <c r="O29" s="89">
        <f t="shared" si="15"/>
        <v>0.14117647058823529</v>
      </c>
      <c r="P29" s="89">
        <f t="shared" si="15"/>
        <v>0.14243323442136499</v>
      </c>
      <c r="Q29" s="89">
        <f t="shared" si="15"/>
        <v>0.16018845700824499</v>
      </c>
      <c r="R29" s="89">
        <f t="shared" si="15"/>
        <v>0.14313725490196078</v>
      </c>
      <c r="S29" s="89">
        <f t="shared" si="15"/>
        <v>0.12151898734177215</v>
      </c>
      <c r="T29" s="89">
        <f t="shared" si="15"/>
        <v>0.1069182389937107</v>
      </c>
      <c r="U29" s="89">
        <f t="shared" si="15"/>
        <v>8.8704530950861518E-2</v>
      </c>
      <c r="V29" s="89">
        <f t="shared" si="15"/>
        <v>8.76979293544458E-2</v>
      </c>
      <c r="W29" s="89">
        <f t="shared" ref="W29:X29" si="16">W10/W8</f>
        <v>1.7191977077363897E-2</v>
      </c>
      <c r="X29" s="89">
        <f t="shared" si="16"/>
        <v>8.6100861008610082E-3</v>
      </c>
      <c r="Y29" s="89">
        <f t="shared" ref="Y29" si="17">Y10/Y8</f>
        <v>4.9512987012987016E-2</v>
      </c>
    </row>
    <row r="30" spans="1:25" x14ac:dyDescent="0.3">
      <c r="B30" s="42"/>
      <c r="C30" s="42"/>
      <c r="D30" s="42"/>
      <c r="E30" s="42"/>
      <c r="F30" s="42"/>
      <c r="G30" s="42"/>
      <c r="H30" s="42"/>
      <c r="W30" s="1"/>
      <c r="X30" s="1"/>
      <c r="Y30" s="1"/>
    </row>
    <row r="31" spans="1:25" ht="15" thickBot="1" x14ac:dyDescent="0.35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</row>
    <row r="32" spans="1:25" ht="15" thickTop="1" x14ac:dyDescent="0.3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8988</v>
      </c>
      <c r="J32" s="42">
        <v>11137</v>
      </c>
      <c r="K32" s="42">
        <v>13493</v>
      </c>
      <c r="L32" s="42">
        <v>12894</v>
      </c>
      <c r="M32" s="42">
        <v>15528</v>
      </c>
      <c r="N32" s="42">
        <v>18194</v>
      </c>
      <c r="O32" s="42">
        <v>20989</v>
      </c>
      <c r="P32" s="42">
        <v>25383</v>
      </c>
      <c r="Q32" s="42">
        <v>31448</v>
      </c>
      <c r="R32" s="42">
        <v>38947</v>
      </c>
      <c r="S32" s="42">
        <v>43096</v>
      </c>
      <c r="T32" s="42">
        <v>47575</v>
      </c>
      <c r="U32" s="42">
        <v>50253</v>
      </c>
      <c r="V32" s="42">
        <v>67681</v>
      </c>
      <c r="W32" s="42">
        <v>80038</v>
      </c>
      <c r="X32" s="42">
        <v>102387</v>
      </c>
      <c r="Y32" s="42">
        <v>128362</v>
      </c>
    </row>
    <row r="33" spans="1:25" x14ac:dyDescent="0.3">
      <c r="A33" s="16" t="s">
        <v>116</v>
      </c>
      <c r="B33" s="42">
        <v>609</v>
      </c>
      <c r="C33" s="42">
        <v>834</v>
      </c>
      <c r="D33" s="42">
        <v>1056</v>
      </c>
      <c r="E33" s="42">
        <v>2398</v>
      </c>
      <c r="F33" s="68">
        <v>4558</v>
      </c>
      <c r="G33" s="68">
        <v>5281</v>
      </c>
      <c r="H33" s="68">
        <v>6641</v>
      </c>
      <c r="I33" s="68">
        <v>8585</v>
      </c>
      <c r="J33" s="68">
        <v>10655</v>
      </c>
      <c r="K33" s="68">
        <v>12928</v>
      </c>
      <c r="L33" s="68">
        <v>12320</v>
      </c>
      <c r="M33" s="68">
        <v>14897</v>
      </c>
      <c r="N33" s="68">
        <v>17516</v>
      </c>
      <c r="O33" s="68">
        <v>20292</v>
      </c>
      <c r="P33" s="68">
        <v>24681</v>
      </c>
      <c r="Q33" s="68">
        <v>30650</v>
      </c>
      <c r="R33" s="42">
        <v>38037</v>
      </c>
      <c r="S33" s="42">
        <v>42106</v>
      </c>
      <c r="T33" s="42">
        <v>46487</v>
      </c>
      <c r="U33" s="42">
        <v>49151</v>
      </c>
      <c r="V33" s="42">
        <v>66446</v>
      </c>
      <c r="W33" s="42">
        <v>79570</v>
      </c>
      <c r="X33" s="42">
        <v>101922</v>
      </c>
      <c r="Y33" s="42">
        <v>127488</v>
      </c>
    </row>
    <row r="34" spans="1:25" x14ac:dyDescent="0.3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403</v>
      </c>
      <c r="J34" s="68">
        <v>482</v>
      </c>
      <c r="K34" s="68">
        <v>566</v>
      </c>
      <c r="L34" s="68">
        <v>575</v>
      </c>
      <c r="M34" s="68">
        <v>631</v>
      </c>
      <c r="N34" s="68">
        <v>679</v>
      </c>
      <c r="O34" s="68">
        <v>697</v>
      </c>
      <c r="P34" s="68">
        <v>702</v>
      </c>
      <c r="Q34" s="42">
        <v>798</v>
      </c>
      <c r="R34" s="42">
        <v>909</v>
      </c>
      <c r="S34" s="42">
        <v>989</v>
      </c>
      <c r="T34" s="42">
        <v>1088</v>
      </c>
      <c r="U34" s="42">
        <v>1102</v>
      </c>
      <c r="V34" s="42">
        <v>1235</v>
      </c>
      <c r="W34" s="42">
        <v>468</v>
      </c>
      <c r="X34" s="42">
        <v>465</v>
      </c>
      <c r="Y34" s="42">
        <v>874</v>
      </c>
    </row>
    <row r="35" spans="1:25" x14ac:dyDescent="0.3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283</v>
      </c>
      <c r="J35" s="3">
        <f t="shared" si="18"/>
        <v>353</v>
      </c>
      <c r="K35" s="3">
        <f t="shared" si="18"/>
        <v>426</v>
      </c>
      <c r="L35" s="3">
        <f t="shared" si="18"/>
        <v>446</v>
      </c>
      <c r="M35" s="3">
        <f t="shared" si="18"/>
        <v>495</v>
      </c>
      <c r="N35" s="3">
        <f t="shared" si="18"/>
        <v>520</v>
      </c>
      <c r="O35" s="3">
        <f t="shared" si="18"/>
        <v>529</v>
      </c>
      <c r="P35" s="3">
        <f t="shared" si="18"/>
        <v>561</v>
      </c>
      <c r="Q35" s="3">
        <f t="shared" si="18"/>
        <v>633</v>
      </c>
      <c r="R35" s="3">
        <f t="shared" si="18"/>
        <v>729</v>
      </c>
      <c r="S35" s="3">
        <f t="shared" si="18"/>
        <v>796</v>
      </c>
      <c r="T35" s="3">
        <f t="shared" si="18"/>
        <v>820</v>
      </c>
      <c r="U35" s="3">
        <f t="shared" si="18"/>
        <v>849</v>
      </c>
      <c r="V35" s="3">
        <f t="shared" si="18"/>
        <v>866</v>
      </c>
      <c r="W35" s="3">
        <f t="shared" ref="W35:X35" si="19">W36+W44</f>
        <v>155</v>
      </c>
      <c r="X35" s="3">
        <f t="shared" si="19"/>
        <v>44</v>
      </c>
      <c r="Y35" s="3">
        <f t="shared" ref="Y35" si="20">Y36+Y44</f>
        <v>430</v>
      </c>
    </row>
    <row r="36" spans="1:25" x14ac:dyDescent="0.3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242</v>
      </c>
      <c r="J36" s="68">
        <v>302</v>
      </c>
      <c r="K36" s="68">
        <v>372</v>
      </c>
      <c r="L36" s="68">
        <v>395</v>
      </c>
      <c r="M36" s="68">
        <v>420</v>
      </c>
      <c r="N36" s="68">
        <v>442</v>
      </c>
      <c r="O36" s="68">
        <v>453</v>
      </c>
      <c r="P36" s="68">
        <v>483</v>
      </c>
      <c r="Q36" s="68">
        <v>567</v>
      </c>
      <c r="R36" s="42">
        <v>667</v>
      </c>
      <c r="S36" s="42">
        <v>755</v>
      </c>
      <c r="T36" s="42">
        <v>787</v>
      </c>
      <c r="U36" s="42">
        <v>822</v>
      </c>
      <c r="V36" s="42">
        <v>834</v>
      </c>
      <c r="W36" s="42">
        <v>147</v>
      </c>
      <c r="X36" s="42">
        <v>43</v>
      </c>
      <c r="Y36" s="42">
        <v>351</v>
      </c>
    </row>
    <row r="37" spans="1:25" x14ac:dyDescent="0.3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53</v>
      </c>
      <c r="J37" s="68">
        <v>65</v>
      </c>
      <c r="K37" s="68">
        <v>77</v>
      </c>
      <c r="L37" s="68">
        <v>74</v>
      </c>
      <c r="M37" s="68">
        <v>79</v>
      </c>
      <c r="N37" s="68">
        <v>82</v>
      </c>
      <c r="O37" s="68">
        <v>84</v>
      </c>
      <c r="P37" s="68">
        <v>93</v>
      </c>
      <c r="Q37" s="68">
        <v>112</v>
      </c>
      <c r="R37" s="42">
        <v>129</v>
      </c>
      <c r="S37" s="42">
        <v>131</v>
      </c>
      <c r="T37" s="42">
        <v>124</v>
      </c>
      <c r="U37" s="42">
        <v>110</v>
      </c>
      <c r="V37" s="42">
        <v>95</v>
      </c>
      <c r="W37" s="42">
        <v>16</v>
      </c>
      <c r="X37" s="42">
        <v>6</v>
      </c>
      <c r="Y37" s="42">
        <v>49</v>
      </c>
    </row>
    <row r="38" spans="1:25" x14ac:dyDescent="0.3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</row>
    <row r="39" spans="1:25" x14ac:dyDescent="0.3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53</v>
      </c>
      <c r="J39" s="68">
        <v>65</v>
      </c>
      <c r="K39" s="68">
        <v>77</v>
      </c>
      <c r="L39" s="68">
        <v>74</v>
      </c>
      <c r="M39" s="68">
        <v>79</v>
      </c>
      <c r="N39" s="68">
        <v>82</v>
      </c>
      <c r="O39" s="68">
        <v>84</v>
      </c>
      <c r="P39" s="68">
        <v>93</v>
      </c>
      <c r="Q39" s="68">
        <v>112</v>
      </c>
      <c r="R39" s="42">
        <v>129</v>
      </c>
      <c r="S39" s="42">
        <v>131</v>
      </c>
      <c r="T39" s="42">
        <v>124</v>
      </c>
      <c r="U39" s="42">
        <v>110</v>
      </c>
      <c r="V39" s="42">
        <v>95</v>
      </c>
      <c r="W39" s="42">
        <v>16</v>
      </c>
      <c r="X39" s="42">
        <v>6</v>
      </c>
      <c r="Y39" s="42">
        <v>49</v>
      </c>
    </row>
    <row r="40" spans="1:25" x14ac:dyDescent="0.3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188</v>
      </c>
      <c r="J40" s="68">
        <v>237</v>
      </c>
      <c r="K40" s="68">
        <v>295</v>
      </c>
      <c r="L40" s="68">
        <v>321</v>
      </c>
      <c r="M40" s="68">
        <v>340</v>
      </c>
      <c r="N40" s="68">
        <v>360</v>
      </c>
      <c r="O40" s="68">
        <v>370</v>
      </c>
      <c r="P40" s="68">
        <v>390</v>
      </c>
      <c r="Q40" s="68">
        <v>454</v>
      </c>
      <c r="R40" s="42">
        <v>538</v>
      </c>
      <c r="S40" s="42">
        <v>624</v>
      </c>
      <c r="T40" s="42">
        <v>663</v>
      </c>
      <c r="U40" s="42">
        <v>713</v>
      </c>
      <c r="V40" s="42">
        <v>739</v>
      </c>
      <c r="W40" s="42">
        <v>132</v>
      </c>
      <c r="X40" s="42">
        <v>37</v>
      </c>
      <c r="Y40" s="42">
        <v>302</v>
      </c>
    </row>
    <row r="41" spans="1:25" x14ac:dyDescent="0.3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1</v>
      </c>
    </row>
    <row r="42" spans="1:25" x14ac:dyDescent="0.3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3</v>
      </c>
      <c r="J42" s="68">
        <v>5</v>
      </c>
      <c r="K42" s="68">
        <v>5</v>
      </c>
      <c r="L42" s="68">
        <v>6</v>
      </c>
      <c r="M42" s="68">
        <v>8</v>
      </c>
      <c r="N42" s="68">
        <v>9</v>
      </c>
      <c r="O42" s="68">
        <v>8</v>
      </c>
      <c r="P42" s="68">
        <v>10</v>
      </c>
      <c r="Q42" s="68">
        <v>12</v>
      </c>
      <c r="R42" s="42">
        <v>13</v>
      </c>
      <c r="S42" s="42">
        <v>15</v>
      </c>
      <c r="T42" s="42">
        <v>17</v>
      </c>
      <c r="U42" s="42">
        <v>17</v>
      </c>
      <c r="V42" s="42">
        <v>16</v>
      </c>
      <c r="W42" s="42">
        <v>1</v>
      </c>
      <c r="X42" s="42" t="s">
        <v>18</v>
      </c>
      <c r="Y42" s="42" t="s">
        <v>18</v>
      </c>
    </row>
    <row r="43" spans="1:25" x14ac:dyDescent="0.3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185</v>
      </c>
      <c r="J43" s="68">
        <v>232</v>
      </c>
      <c r="K43" s="68">
        <v>290</v>
      </c>
      <c r="L43" s="68">
        <v>314</v>
      </c>
      <c r="M43" s="68">
        <v>332</v>
      </c>
      <c r="N43" s="68">
        <v>350</v>
      </c>
      <c r="O43" s="68">
        <v>360</v>
      </c>
      <c r="P43" s="68">
        <v>379</v>
      </c>
      <c r="Q43" s="68">
        <v>442</v>
      </c>
      <c r="R43" s="42">
        <v>524</v>
      </c>
      <c r="S43" s="42">
        <v>608</v>
      </c>
      <c r="T43" s="42">
        <v>645</v>
      </c>
      <c r="U43" s="42">
        <v>694</v>
      </c>
      <c r="V43" s="42">
        <v>722</v>
      </c>
      <c r="W43" s="42">
        <v>130</v>
      </c>
      <c r="X43" s="42">
        <v>37</v>
      </c>
      <c r="Y43" s="42">
        <v>300</v>
      </c>
    </row>
    <row r="44" spans="1:25" x14ac:dyDescent="0.3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41</v>
      </c>
      <c r="J44" s="68">
        <v>51</v>
      </c>
      <c r="K44" s="68">
        <v>54</v>
      </c>
      <c r="L44" s="68">
        <v>51</v>
      </c>
      <c r="M44" s="68">
        <v>75</v>
      </c>
      <c r="N44" s="68">
        <v>78</v>
      </c>
      <c r="O44" s="68">
        <v>76</v>
      </c>
      <c r="P44" s="68">
        <v>78</v>
      </c>
      <c r="Q44" s="68">
        <v>66</v>
      </c>
      <c r="R44" s="42">
        <v>62</v>
      </c>
      <c r="S44" s="42">
        <v>41</v>
      </c>
      <c r="T44" s="42">
        <v>33</v>
      </c>
      <c r="U44" s="42">
        <v>27</v>
      </c>
      <c r="V44" s="42">
        <v>32</v>
      </c>
      <c r="W44" s="42">
        <v>8</v>
      </c>
      <c r="X44" s="42">
        <v>1</v>
      </c>
      <c r="Y44" s="42">
        <v>79</v>
      </c>
    </row>
    <row r="45" spans="1:25" x14ac:dyDescent="0.3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</row>
    <row r="46" spans="1:25" x14ac:dyDescent="0.3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Y48" si="21">J35/I35-1</f>
        <v>0.24734982332155475</v>
      </c>
      <c r="K46" s="65">
        <f t="shared" si="21"/>
        <v>0.20679886685552407</v>
      </c>
      <c r="L46" s="65">
        <f t="shared" si="21"/>
        <v>4.6948356807511749E-2</v>
      </c>
      <c r="M46" s="65">
        <f t="shared" si="21"/>
        <v>0.10986547085201792</v>
      </c>
      <c r="N46" s="65">
        <f t="shared" si="21"/>
        <v>5.0505050505050608E-2</v>
      </c>
      <c r="O46" s="65">
        <f t="shared" si="21"/>
        <v>1.7307692307692246E-2</v>
      </c>
      <c r="P46" s="65">
        <f t="shared" si="21"/>
        <v>6.0491493383742823E-2</v>
      </c>
      <c r="Q46" s="65">
        <f t="shared" si="21"/>
        <v>0.12834224598930488</v>
      </c>
      <c r="R46" s="65">
        <f t="shared" si="21"/>
        <v>0.15165876777251186</v>
      </c>
      <c r="S46" s="65">
        <f t="shared" si="21"/>
        <v>9.1906721536351155E-2</v>
      </c>
      <c r="T46" s="65">
        <f t="shared" si="21"/>
        <v>3.015075376884413E-2</v>
      </c>
      <c r="U46" s="65">
        <f t="shared" si="21"/>
        <v>3.5365853658536617E-2</v>
      </c>
      <c r="V46" s="65">
        <f t="shared" si="21"/>
        <v>2.0023557126030544E-2</v>
      </c>
      <c r="W46" s="65">
        <f t="shared" si="21"/>
        <v>-0.82101616628175522</v>
      </c>
      <c r="X46" s="65">
        <f t="shared" si="21"/>
        <v>-0.71612903225806446</v>
      </c>
      <c r="Y46" s="65">
        <f t="shared" si="21"/>
        <v>8.7727272727272734</v>
      </c>
    </row>
    <row r="47" spans="1:25" s="80" customFormat="1" x14ac:dyDescent="0.3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0.24793388429752072</v>
      </c>
      <c r="K47" s="65">
        <f t="shared" si="21"/>
        <v>0.23178807947019875</v>
      </c>
      <c r="L47" s="65">
        <f t="shared" si="21"/>
        <v>6.1827956989247257E-2</v>
      </c>
      <c r="M47" s="65">
        <f t="shared" si="21"/>
        <v>6.3291139240506222E-2</v>
      </c>
      <c r="N47" s="65">
        <f t="shared" si="21"/>
        <v>5.2380952380952417E-2</v>
      </c>
      <c r="O47" s="65">
        <f t="shared" si="21"/>
        <v>2.488687782805421E-2</v>
      </c>
      <c r="P47" s="65">
        <f t="shared" si="21"/>
        <v>6.6225165562913801E-2</v>
      </c>
      <c r="Q47" s="65">
        <f t="shared" si="21"/>
        <v>0.17391304347826098</v>
      </c>
      <c r="R47" s="65">
        <f t="shared" si="21"/>
        <v>0.17636684303350969</v>
      </c>
      <c r="S47" s="65">
        <f t="shared" si="21"/>
        <v>0.13193403298350814</v>
      </c>
      <c r="T47" s="65">
        <f t="shared" si="21"/>
        <v>4.2384105960264984E-2</v>
      </c>
      <c r="U47" s="65">
        <f t="shared" si="21"/>
        <v>4.4472681067344366E-2</v>
      </c>
      <c r="V47" s="65">
        <f t="shared" si="21"/>
        <v>1.4598540145985384E-2</v>
      </c>
      <c r="W47" s="65">
        <f t="shared" si="21"/>
        <v>-0.82374100719424459</v>
      </c>
      <c r="X47" s="65">
        <f t="shared" si="21"/>
        <v>-0.70748299319727892</v>
      </c>
      <c r="Y47" s="65">
        <f t="shared" si="21"/>
        <v>7.1627906976744189</v>
      </c>
    </row>
    <row r="48" spans="1:25" x14ac:dyDescent="0.3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0.22641509433962259</v>
      </c>
      <c r="K48" s="65">
        <f t="shared" si="21"/>
        <v>0.18461538461538463</v>
      </c>
      <c r="L48" s="65">
        <f t="shared" si="21"/>
        <v>-3.8961038961038974E-2</v>
      </c>
      <c r="M48" s="65">
        <f t="shared" si="21"/>
        <v>6.7567567567567544E-2</v>
      </c>
      <c r="N48" s="65">
        <f t="shared" si="21"/>
        <v>3.7974683544303778E-2</v>
      </c>
      <c r="O48" s="65">
        <f t="shared" si="21"/>
        <v>2.4390243902439046E-2</v>
      </c>
      <c r="P48" s="65">
        <f t="shared" si="21"/>
        <v>0.10714285714285721</v>
      </c>
      <c r="Q48" s="65">
        <f t="shared" si="21"/>
        <v>0.20430107526881724</v>
      </c>
      <c r="R48" s="65">
        <f t="shared" si="21"/>
        <v>0.15178571428571419</v>
      </c>
      <c r="S48" s="65">
        <f t="shared" si="21"/>
        <v>1.5503875968992276E-2</v>
      </c>
      <c r="T48" s="65">
        <f t="shared" si="21"/>
        <v>-5.3435114503816772E-2</v>
      </c>
      <c r="U48" s="65">
        <f t="shared" si="21"/>
        <v>-0.11290322580645162</v>
      </c>
      <c r="V48" s="65">
        <f t="shared" si="21"/>
        <v>-0.13636363636363635</v>
      </c>
      <c r="W48" s="65">
        <f t="shared" si="21"/>
        <v>-0.83157894736842108</v>
      </c>
      <c r="X48" s="65">
        <f t="shared" si="21"/>
        <v>-0.625</v>
      </c>
      <c r="Y48" s="65">
        <f t="shared" si="21"/>
        <v>7.1666666666666661</v>
      </c>
    </row>
    <row r="49" spans="1:25" x14ac:dyDescent="0.3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Y49" si="22">J40/I40-1</f>
        <v>0.2606382978723405</v>
      </c>
      <c r="K49" s="65">
        <f t="shared" si="22"/>
        <v>0.24472573839662437</v>
      </c>
      <c r="L49" s="65">
        <f t="shared" si="22"/>
        <v>8.8135593220338926E-2</v>
      </c>
      <c r="M49" s="65">
        <f t="shared" si="22"/>
        <v>5.9190031152647871E-2</v>
      </c>
      <c r="N49" s="65">
        <f t="shared" si="22"/>
        <v>5.8823529411764719E-2</v>
      </c>
      <c r="O49" s="65">
        <f t="shared" si="22"/>
        <v>2.7777777777777679E-2</v>
      </c>
      <c r="P49" s="65">
        <f t="shared" si="22"/>
        <v>5.4054054054053946E-2</v>
      </c>
      <c r="Q49" s="65">
        <f t="shared" si="22"/>
        <v>0.16410256410256419</v>
      </c>
      <c r="R49" s="65">
        <f t="shared" si="22"/>
        <v>0.18502202643171817</v>
      </c>
      <c r="S49" s="65">
        <f t="shared" si="22"/>
        <v>0.1598513011152416</v>
      </c>
      <c r="T49" s="65">
        <f t="shared" si="22"/>
        <v>6.25E-2</v>
      </c>
      <c r="U49" s="65">
        <f t="shared" si="22"/>
        <v>7.5414781297134192E-2</v>
      </c>
      <c r="V49" s="65">
        <f t="shared" si="22"/>
        <v>3.6465638148667656E-2</v>
      </c>
      <c r="W49" s="65">
        <f t="shared" si="22"/>
        <v>-0.82138024357239514</v>
      </c>
      <c r="X49" s="65">
        <f t="shared" si="22"/>
        <v>-0.71969696969696972</v>
      </c>
      <c r="Y49" s="65">
        <f t="shared" si="22"/>
        <v>7.1621621621621614</v>
      </c>
    </row>
    <row r="50" spans="1:25" x14ac:dyDescent="0.3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Y50" si="23">J44/I44-1</f>
        <v>0.24390243902439024</v>
      </c>
      <c r="K50" s="88">
        <f t="shared" si="23"/>
        <v>5.8823529411764719E-2</v>
      </c>
      <c r="L50" s="88">
        <f t="shared" si="23"/>
        <v>-5.555555555555558E-2</v>
      </c>
      <c r="M50" s="88">
        <f t="shared" si="23"/>
        <v>0.47058823529411775</v>
      </c>
      <c r="N50" s="88">
        <f t="shared" si="23"/>
        <v>4.0000000000000036E-2</v>
      </c>
      <c r="O50" s="88">
        <f t="shared" si="23"/>
        <v>-2.5641025641025661E-2</v>
      </c>
      <c r="P50" s="88">
        <f t="shared" si="23"/>
        <v>2.6315789473684292E-2</v>
      </c>
      <c r="Q50" s="88">
        <f t="shared" si="23"/>
        <v>-0.15384615384615385</v>
      </c>
      <c r="R50" s="88">
        <f t="shared" si="23"/>
        <v>-6.0606060606060552E-2</v>
      </c>
      <c r="S50" s="88">
        <f t="shared" si="23"/>
        <v>-0.33870967741935487</v>
      </c>
      <c r="T50" s="88">
        <f t="shared" si="23"/>
        <v>-0.19512195121951215</v>
      </c>
      <c r="U50" s="88">
        <f t="shared" si="23"/>
        <v>-0.18181818181818177</v>
      </c>
      <c r="V50" s="88">
        <f t="shared" si="23"/>
        <v>0.18518518518518512</v>
      </c>
      <c r="W50" s="88">
        <f t="shared" si="23"/>
        <v>-0.75</v>
      </c>
      <c r="X50" s="88">
        <f t="shared" si="23"/>
        <v>-0.875</v>
      </c>
      <c r="Y50" s="88">
        <f t="shared" si="23"/>
        <v>78</v>
      </c>
    </row>
    <row r="51" spans="1:25" x14ac:dyDescent="0.3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</row>
    <row r="52" spans="1:25" x14ac:dyDescent="0.3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3.1486426346239431E-2</v>
      </c>
      <c r="J52" s="65">
        <f t="shared" si="24"/>
        <v>3.1696147975217741E-2</v>
      </c>
      <c r="K52" s="65">
        <f t="shared" si="24"/>
        <v>3.1571926183947233E-2</v>
      </c>
      <c r="L52" s="65">
        <f t="shared" si="24"/>
        <v>3.4589731658135565E-2</v>
      </c>
      <c r="M52" s="65">
        <f t="shared" si="24"/>
        <v>3.1877897990726427E-2</v>
      </c>
      <c r="N52" s="65">
        <f t="shared" si="24"/>
        <v>2.8580850829943938E-2</v>
      </c>
      <c r="O52" s="65">
        <f t="shared" si="24"/>
        <v>2.5203678117108962E-2</v>
      </c>
      <c r="P52" s="65">
        <f t="shared" si="24"/>
        <v>2.2101406453137927E-2</v>
      </c>
      <c r="Q52" s="65">
        <f t="shared" si="24"/>
        <v>2.0128466039175782E-2</v>
      </c>
      <c r="R52" s="65">
        <f t="shared" si="24"/>
        <v>1.8717744627314042E-2</v>
      </c>
      <c r="S52" s="65">
        <f t="shared" si="24"/>
        <v>1.8470391683682939E-2</v>
      </c>
      <c r="T52" s="65">
        <f t="shared" si="24"/>
        <v>1.7235943247503941E-2</v>
      </c>
      <c r="U52" s="65">
        <f t="shared" si="24"/>
        <v>1.6894513760372515E-2</v>
      </c>
      <c r="V52" s="65">
        <f t="shared" si="24"/>
        <v>1.279531921809666E-2</v>
      </c>
      <c r="W52" s="65">
        <f t="shared" ref="W52:X52" si="25">W35/W32</f>
        <v>1.9365801244408906E-3</v>
      </c>
      <c r="X52" s="65">
        <f t="shared" si="25"/>
        <v>4.297420570970924E-4</v>
      </c>
      <c r="Y52" s="65">
        <f t="shared" ref="Y52" si="26">Y35/Y32</f>
        <v>3.349901061061685E-3</v>
      </c>
    </row>
    <row r="53" spans="1:25" x14ac:dyDescent="0.3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0.70223325062034736</v>
      </c>
      <c r="J53" s="88">
        <f t="shared" si="27"/>
        <v>0.73236514522821572</v>
      </c>
      <c r="K53" s="88">
        <f t="shared" si="27"/>
        <v>0.75265017667844525</v>
      </c>
      <c r="L53" s="88">
        <f t="shared" si="27"/>
        <v>0.77565217391304353</v>
      </c>
      <c r="M53" s="88">
        <f t="shared" si="27"/>
        <v>0.78446909667194931</v>
      </c>
      <c r="N53" s="88">
        <f t="shared" si="27"/>
        <v>0.76583210603829166</v>
      </c>
      <c r="O53" s="88">
        <f t="shared" si="27"/>
        <v>0.75896700143472018</v>
      </c>
      <c r="P53" s="88">
        <f t="shared" si="27"/>
        <v>0.79914529914529919</v>
      </c>
      <c r="Q53" s="88">
        <f t="shared" si="27"/>
        <v>0.79323308270676696</v>
      </c>
      <c r="R53" s="88">
        <f t="shared" si="27"/>
        <v>0.80198019801980203</v>
      </c>
      <c r="S53" s="88">
        <f t="shared" si="27"/>
        <v>0.80485338725985844</v>
      </c>
      <c r="T53" s="88">
        <f t="shared" si="27"/>
        <v>0.75367647058823528</v>
      </c>
      <c r="U53" s="88">
        <f t="shared" si="27"/>
        <v>0.77041742286751358</v>
      </c>
      <c r="V53" s="88">
        <f t="shared" si="27"/>
        <v>0.70121457489878547</v>
      </c>
      <c r="W53" s="88">
        <f t="shared" ref="W53:X53" si="28">W35/W34</f>
        <v>0.33119658119658119</v>
      </c>
      <c r="X53" s="88">
        <f t="shared" si="28"/>
        <v>9.4623655913978491E-2</v>
      </c>
      <c r="Y53" s="88">
        <f t="shared" ref="Y53" si="29">Y35/Y34</f>
        <v>0.49199084668192222</v>
      </c>
    </row>
    <row r="54" spans="1:25" x14ac:dyDescent="0.3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</row>
    <row r="55" spans="1:25" x14ac:dyDescent="0.3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1.0600706713780919E-2</v>
      </c>
      <c r="J55" s="88">
        <f t="shared" si="30"/>
        <v>1.4164305949008499E-2</v>
      </c>
      <c r="K55" s="88">
        <f t="shared" si="30"/>
        <v>1.1737089201877934E-2</v>
      </c>
      <c r="L55" s="88">
        <f t="shared" si="30"/>
        <v>1.3452914798206279E-2</v>
      </c>
      <c r="M55" s="88">
        <f t="shared" si="30"/>
        <v>1.6161616161616162E-2</v>
      </c>
      <c r="N55" s="88">
        <f t="shared" si="30"/>
        <v>1.7307692307692309E-2</v>
      </c>
      <c r="O55" s="88">
        <f t="shared" si="30"/>
        <v>1.5122873345935728E-2</v>
      </c>
      <c r="P55" s="88">
        <f t="shared" si="30"/>
        <v>1.7825311942959002E-2</v>
      </c>
      <c r="Q55" s="88">
        <f t="shared" si="30"/>
        <v>1.8957345971563982E-2</v>
      </c>
      <c r="R55" s="88">
        <f t="shared" si="30"/>
        <v>1.7832647462277092E-2</v>
      </c>
      <c r="S55" s="88">
        <f t="shared" si="30"/>
        <v>1.8844221105527637E-2</v>
      </c>
      <c r="T55" s="88">
        <f t="shared" si="30"/>
        <v>2.0731707317073172E-2</v>
      </c>
      <c r="U55" s="88">
        <f t="shared" si="30"/>
        <v>2.0023557126030624E-2</v>
      </c>
      <c r="V55" s="88">
        <f t="shared" si="30"/>
        <v>1.8475750577367205E-2</v>
      </c>
      <c r="W55" s="88">
        <f t="shared" ref="W55" si="31">W42/W35</f>
        <v>6.4516129032258064E-3</v>
      </c>
      <c r="X55" s="88" t="s">
        <v>3</v>
      </c>
      <c r="Y55" s="88" t="s">
        <v>3</v>
      </c>
    </row>
    <row r="56" spans="1:25" x14ac:dyDescent="0.3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0.1872791519434629</v>
      </c>
      <c r="J56" s="65">
        <f t="shared" si="32"/>
        <v>0.18413597733711048</v>
      </c>
      <c r="K56" s="65">
        <f t="shared" si="32"/>
        <v>0.18075117370892019</v>
      </c>
      <c r="L56" s="65">
        <f t="shared" si="32"/>
        <v>0.16591928251121077</v>
      </c>
      <c r="M56" s="65">
        <f t="shared" si="32"/>
        <v>0.1595959595959596</v>
      </c>
      <c r="N56" s="65">
        <f t="shared" si="32"/>
        <v>0.15769230769230769</v>
      </c>
      <c r="O56" s="65">
        <f t="shared" si="32"/>
        <v>0.15879017013232513</v>
      </c>
      <c r="P56" s="65">
        <f t="shared" si="32"/>
        <v>0.16577540106951871</v>
      </c>
      <c r="Q56" s="65">
        <f t="shared" si="32"/>
        <v>0.17693522906793049</v>
      </c>
      <c r="R56" s="65">
        <f t="shared" si="32"/>
        <v>0.17695473251028807</v>
      </c>
      <c r="S56" s="65">
        <f t="shared" si="32"/>
        <v>0.16457286432160803</v>
      </c>
      <c r="T56" s="65">
        <f t="shared" si="32"/>
        <v>0.15121951219512195</v>
      </c>
      <c r="U56" s="65">
        <f t="shared" si="32"/>
        <v>0.12956419316843346</v>
      </c>
      <c r="V56" s="65">
        <f t="shared" si="32"/>
        <v>0.10969976905311778</v>
      </c>
      <c r="W56" s="65">
        <f t="shared" ref="W56:X56" si="33">W37/W35</f>
        <v>0.1032258064516129</v>
      </c>
      <c r="X56" s="65">
        <f t="shared" si="33"/>
        <v>0.13636363636363635</v>
      </c>
      <c r="Y56" s="65">
        <f t="shared" ref="Y56" si="34">Y37/Y35</f>
        <v>0.11395348837209303</v>
      </c>
    </row>
    <row r="57" spans="1:25" x14ac:dyDescent="0.3">
      <c r="B57" s="42"/>
      <c r="C57" s="42"/>
      <c r="D57" s="42"/>
      <c r="E57" s="42"/>
      <c r="F57" s="42"/>
      <c r="G57" s="42"/>
      <c r="H57" s="42"/>
      <c r="W57" s="1"/>
      <c r="X57" s="1"/>
      <c r="Y57" s="1"/>
    </row>
    <row r="58" spans="1:25" ht="15" thickBot="1" x14ac:dyDescent="0.35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</row>
    <row r="59" spans="1:25" ht="15" thickTop="1" x14ac:dyDescent="0.3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-111</v>
      </c>
      <c r="J59" s="42">
        <f t="shared" si="35"/>
        <v>-102</v>
      </c>
      <c r="K59" s="42">
        <f t="shared" si="35"/>
        <v>-91</v>
      </c>
      <c r="L59" s="42">
        <f t="shared" si="35"/>
        <v>-63</v>
      </c>
      <c r="M59" s="42">
        <f t="shared" si="35"/>
        <v>-54</v>
      </c>
      <c r="N59" s="42">
        <f t="shared" si="35"/>
        <v>-12</v>
      </c>
      <c r="O59" s="42">
        <f t="shared" si="35"/>
        <v>66</v>
      </c>
      <c r="P59" s="42">
        <f t="shared" si="35"/>
        <v>113</v>
      </c>
      <c r="Q59" s="42">
        <f t="shared" si="35"/>
        <v>216</v>
      </c>
      <c r="R59" s="42">
        <f t="shared" si="35"/>
        <v>291</v>
      </c>
      <c r="S59" s="42">
        <f t="shared" si="35"/>
        <v>389</v>
      </c>
      <c r="T59" s="42">
        <f t="shared" si="35"/>
        <v>611</v>
      </c>
      <c r="U59" s="42">
        <f t="shared" si="35"/>
        <v>718</v>
      </c>
      <c r="V59" s="42">
        <f t="shared" si="35"/>
        <v>776</v>
      </c>
      <c r="W59" s="42">
        <f t="shared" ref="W59:X59" si="36">W8-W35</f>
        <v>892</v>
      </c>
      <c r="X59" s="42">
        <f t="shared" si="36"/>
        <v>769</v>
      </c>
      <c r="Y59" s="42">
        <f t="shared" ref="Y59" si="37">Y8-Y35</f>
        <v>802</v>
      </c>
    </row>
    <row r="60" spans="1:25" x14ac:dyDescent="0.3">
      <c r="W60" s="1"/>
      <c r="X60" s="1"/>
      <c r="Y60" s="1"/>
    </row>
    <row r="61" spans="1:25" x14ac:dyDescent="0.3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Y61" si="38">(J59-I59)/ABS(I59)</f>
        <v>8.1081081081081086E-2</v>
      </c>
      <c r="K61" s="87">
        <f t="shared" si="38"/>
        <v>0.10784313725490197</v>
      </c>
      <c r="L61" s="87">
        <f t="shared" si="38"/>
        <v>0.30769230769230771</v>
      </c>
      <c r="M61" s="87">
        <f t="shared" si="38"/>
        <v>0.14285714285714285</v>
      </c>
      <c r="N61" s="87">
        <f t="shared" si="38"/>
        <v>0.77777777777777779</v>
      </c>
      <c r="O61" s="87">
        <f t="shared" si="38"/>
        <v>6.5</v>
      </c>
      <c r="P61" s="87">
        <f t="shared" si="38"/>
        <v>0.71212121212121215</v>
      </c>
      <c r="Q61" s="87">
        <f t="shared" si="38"/>
        <v>0.91150442477876104</v>
      </c>
      <c r="R61" s="87">
        <f t="shared" si="38"/>
        <v>0.34722222222222221</v>
      </c>
      <c r="S61" s="87">
        <f t="shared" si="38"/>
        <v>0.33676975945017185</v>
      </c>
      <c r="T61" s="87">
        <f t="shared" si="38"/>
        <v>0.57069408740359895</v>
      </c>
      <c r="U61" s="87">
        <f t="shared" si="38"/>
        <v>0.17512274959083471</v>
      </c>
      <c r="V61" s="87">
        <f t="shared" si="38"/>
        <v>8.0779944289693595E-2</v>
      </c>
      <c r="W61" s="87">
        <f t="shared" si="38"/>
        <v>0.14948453608247422</v>
      </c>
      <c r="X61" s="87">
        <f t="shared" si="38"/>
        <v>-0.13789237668161436</v>
      </c>
      <c r="Y61" s="87">
        <f t="shared" si="38"/>
        <v>4.2912873862158647E-2</v>
      </c>
    </row>
    <row r="62" spans="1:25" x14ac:dyDescent="0.3">
      <c r="A62" s="35"/>
    </row>
    <row r="63" spans="1:25" x14ac:dyDescent="0.3">
      <c r="A63" s="36"/>
    </row>
  </sheetData>
  <conditionalFormatting sqref="B19:I23">
    <cfRule type="cellIs" dxfId="7" priority="19" stopIfTrue="1" operator="lessThan">
      <formula>0</formula>
    </cfRule>
  </conditionalFormatting>
  <conditionalFormatting sqref="B19:V24 W19:Y29 I25:V26 B27:V27 I28:V29 Z34:HI35 Z51:HI53 I55:Y56">
    <cfRule type="cellIs" dxfId="6" priority="21" stopIfTrue="1" operator="lessThan">
      <formula>0</formula>
    </cfRule>
  </conditionalFormatting>
  <conditionalFormatting sqref="B48:Y51 B54:Y54 A57:U57 I59:Y59">
    <cfRule type="cellIs" dxfId="5" priority="4" stopIfTrue="1" operator="lessThan">
      <formula>0</formula>
    </cfRule>
  </conditionalFormatting>
  <conditionalFormatting sqref="C50:I50 B50:B51 I52:Y53">
    <cfRule type="cellIs" dxfId="4" priority="18" stopIfTrue="1" operator="lessThan">
      <formula>0</formula>
    </cfRule>
  </conditionalFormatting>
  <conditionalFormatting sqref="C19:Y23">
    <cfRule type="cellIs" dxfId="3" priority="2" operator="lessThan">
      <formula>0</formula>
    </cfRule>
  </conditionalFormatting>
  <conditionalFormatting sqref="J46:Y50">
    <cfRule type="cellIs" dxfId="2" priority="1" operator="lessThan">
      <formula>0</formula>
    </cfRule>
  </conditionalFormatting>
  <conditionalFormatting sqref="J61:Y61">
    <cfRule type="cellIs" dxfId="1" priority="3" stopIfTrue="1" operator="lessThan">
      <formula>0</formula>
    </cfRule>
  </conditionalFormatting>
  <conditionalFormatting sqref="M34:P34">
    <cfRule type="cellIs" dxfId="0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D68A94F9D19F4F8C1B254C31CF7F22" ma:contentTypeVersion="19" ma:contentTypeDescription="Create a new document." ma:contentTypeScope="" ma:versionID="5a699683c89afd9c8d5385c2dc7e9862">
  <xsd:schema xmlns:xsd="http://www.w3.org/2001/XMLSchema" xmlns:xs="http://www.w3.org/2001/XMLSchema" xmlns:p="http://schemas.microsoft.com/office/2006/metadata/properties" xmlns:ns2="6d198f0a-18c8-4ccd-acb2-6ceb57ebe339" xmlns:ns3="76302f59-6884-41ed-9495-522bf94ed51d" xmlns:ns4="bad8f381-7b47-4c72-89d0-cf630b727035" targetNamespace="http://schemas.microsoft.com/office/2006/metadata/properties" ma:root="true" ma:fieldsID="67aa52314afaab3b6bdefe4c4983d827" ns2:_="" ns3:_="" ns4:_="">
    <xsd:import namespace="6d198f0a-18c8-4ccd-acb2-6ceb57ebe339"/>
    <xsd:import namespace="76302f59-6884-41ed-9495-522bf94ed51d"/>
    <xsd:import namespace="bad8f381-7b47-4c72-89d0-cf630b7270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SIATINBOUNDREGION" minOccurs="0"/>
                <xsd:element ref="ns2:SIATINBOUNDCOUNTRY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98f0a-18c8-4ccd-acb2-6ceb57ebe3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SIATINBOUNDREGION" ma:index="16" nillable="true" ma:displayName="SIAT INBOUND REGION" ma:format="Dropdown" ma:internalName="SIATINBOUNDREGION">
      <xsd:simpleType>
        <xsd:restriction base="dms:Text">
          <xsd:maxLength value="255"/>
        </xsd:restriction>
      </xsd:simpleType>
    </xsd:element>
    <xsd:element name="SIATINBOUNDCOUNTRY" ma:index="17" nillable="true" ma:displayName="SIAT INBOUND COUNTRY" ma:format="Dropdown" ma:internalName="SIATINBOUNDCOUNTRY">
      <xsd:simpleType>
        <xsd:restriction base="dms:Text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198087a-4a77-43f0-9fac-89b26a29d8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302f59-6884-41ed-9495-522bf94ed51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d8f381-7b47-4c72-89d0-cf630b727035" elementFormDefault="qualified">
    <xsd:import namespace="http://schemas.microsoft.com/office/2006/documentManagement/types"/>
    <xsd:import namespace="http://schemas.microsoft.com/office/infopath/2007/PartnerControls"/>
    <xsd:element name="TaxCatchAll" ma:index="25" nillable="true" ma:displayName="Taxonomy Catch All Column" ma:hidden="true" ma:list="{9283dea5-0cb9-4f48-b7c9-596c49004812}" ma:internalName="TaxCatchAll" ma:showField="CatchAllData" ma:web="118b679d-4d6c-44ad-b39f-8aab8b869f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IATINBOUNDCOUNTRY xmlns="6d198f0a-18c8-4ccd-acb2-6ceb57ebe339" xsi:nil="true"/>
    <SIATINBOUNDREGION xmlns="6d198f0a-18c8-4ccd-acb2-6ceb57ebe339" xsi:nil="true"/>
    <lcf76f155ced4ddcb4097134ff3c332f xmlns="6d198f0a-18c8-4ccd-acb2-6ceb57ebe339">
      <Terms xmlns="http://schemas.microsoft.com/office/infopath/2007/PartnerControls"/>
    </lcf76f155ced4ddcb4097134ff3c332f>
    <TaxCatchAll xmlns="bad8f381-7b47-4c72-89d0-cf630b72703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CADE2C1-0239-48A2-BA8C-31F4F370FF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98f0a-18c8-4ccd-acb2-6ceb57ebe339"/>
    <ds:schemaRef ds:uri="76302f59-6884-41ed-9495-522bf94ed51d"/>
    <ds:schemaRef ds:uri="bad8f381-7b47-4c72-89d0-cf630b7270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8B100F2-4EB2-45C4-8030-659F02703BFB}">
  <ds:schemaRefs>
    <ds:schemaRef ds:uri="6d198f0a-18c8-4ccd-acb2-6ceb57ebe339"/>
    <ds:schemaRef ds:uri="http://purl.org/dc/dcmitype/"/>
    <ds:schemaRef ds:uri="http://schemas.microsoft.com/office/infopath/2007/PartnerControls"/>
    <ds:schemaRef ds:uri="76302f59-6884-41ed-9495-522bf94ed51d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bad8f381-7b47-4c72-89d0-cf630b727035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B51A07E-E752-4A25-A6FE-0F7557BCC8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96</vt:i4>
      </vt:variant>
    </vt:vector>
  </HeadingPairs>
  <TitlesOfParts>
    <vt:vector size="96" baseType="lpstr">
      <vt:lpstr>List of Countries</vt:lpstr>
      <vt:lpstr>Growth (%)</vt:lpstr>
      <vt:lpstr>Growth ($)</vt:lpstr>
      <vt:lpstr>Records</vt:lpstr>
      <vt:lpstr>Top 10</vt:lpstr>
      <vt:lpstr>Education</vt:lpstr>
      <vt:lpstr>Passenger Fares</vt:lpstr>
      <vt:lpstr>Health-Medical</vt:lpstr>
      <vt:lpstr>Business</vt:lpstr>
      <vt:lpstr>Personal</vt:lpstr>
      <vt:lpstr>Other Business Travel</vt:lpstr>
      <vt:lpstr>Other Personal Travel</vt:lpstr>
      <vt:lpstr>Border-Seasonal-Short-Term-Work</vt:lpstr>
      <vt:lpstr>Surplus-Deficit</vt:lpstr>
      <vt:lpstr>All Countries (by Region)</vt:lpstr>
      <vt:lpstr>All Countries (Aggregate)</vt:lpstr>
      <vt:lpstr>Africa</vt:lpstr>
      <vt:lpstr>Argentina</vt:lpstr>
      <vt:lpstr>Asia-Pacific</vt:lpstr>
      <vt:lpstr>Australia</vt:lpstr>
      <vt:lpstr>Austria</vt:lpstr>
      <vt:lpstr>Bahrain</vt:lpstr>
      <vt:lpstr>Belgium</vt:lpstr>
      <vt:lpstr>Bermuda</vt:lpstr>
      <vt:lpstr>Brazil</vt:lpstr>
      <vt:lpstr>Brunei</vt:lpstr>
      <vt:lpstr>Bulgaria</vt:lpstr>
      <vt:lpstr>Canada</vt:lpstr>
      <vt:lpstr>Chile</vt:lpstr>
      <vt:lpstr>China</vt:lpstr>
      <vt:lpstr>Colombia</vt:lpstr>
      <vt:lpstr>Costa Rica</vt:lpstr>
      <vt:lpstr>Croatia</vt:lpstr>
      <vt:lpstr>Cyprus</vt:lpstr>
      <vt:lpstr>Czech Republic</vt:lpstr>
      <vt:lpstr>Denmark</vt:lpstr>
      <vt:lpstr>Dominican Republic</vt:lpstr>
      <vt:lpstr>El Salvador</vt:lpstr>
      <vt:lpstr>Estonia</vt:lpstr>
      <vt:lpstr>EU</vt:lpstr>
      <vt:lpstr>Europe</vt:lpstr>
      <vt:lpstr>Finland</vt:lpstr>
      <vt:lpstr>France</vt:lpstr>
      <vt:lpstr>Germany</vt:lpstr>
      <vt:lpstr>Greece</vt:lpstr>
      <vt:lpstr>Guatemala</vt:lpstr>
      <vt:lpstr>Honduras</vt:lpstr>
      <vt:lpstr>Hong Kong</vt:lpstr>
      <vt:lpstr>Hungary</vt:lpstr>
      <vt:lpstr>India</vt:lpstr>
      <vt:lpstr>Indonesia</vt:lpstr>
      <vt:lpstr>Ireland</vt:lpstr>
      <vt:lpstr>Israel</vt:lpstr>
      <vt:lpstr>Italy</vt:lpstr>
      <vt:lpstr>Japan</vt:lpstr>
      <vt:lpstr>Jordan</vt:lpstr>
      <vt:lpstr>Latin America</vt:lpstr>
      <vt:lpstr>Latvia</vt:lpstr>
      <vt:lpstr>Lithuania</vt:lpstr>
      <vt:lpstr>Luxembourg</vt:lpstr>
      <vt:lpstr>Malaysia</vt:lpstr>
      <vt:lpstr>Malta</vt:lpstr>
      <vt:lpstr>Mexico</vt:lpstr>
      <vt:lpstr>Middle East</vt:lpstr>
      <vt:lpstr>Morocco</vt:lpstr>
      <vt:lpstr>Netherlands</vt:lpstr>
      <vt:lpstr>New Zealand</vt:lpstr>
      <vt:lpstr>Nicaragua</vt:lpstr>
      <vt:lpstr>Nigeria</vt:lpstr>
      <vt:lpstr>Norway</vt:lpstr>
      <vt:lpstr>Oman</vt:lpstr>
      <vt:lpstr>Other-Western</vt:lpstr>
      <vt:lpstr>Overseas</vt:lpstr>
      <vt:lpstr>Panama</vt:lpstr>
      <vt:lpstr>Peru</vt:lpstr>
      <vt:lpstr>Philippines</vt:lpstr>
      <vt:lpstr>Poland</vt:lpstr>
      <vt:lpstr>Portugal</vt:lpstr>
      <vt:lpstr>Romania</vt:lpstr>
      <vt:lpstr>Russia</vt:lpstr>
      <vt:lpstr>Saudi Arabia</vt:lpstr>
      <vt:lpstr>Singapore</vt:lpstr>
      <vt:lpstr>Slovakia</vt:lpstr>
      <vt:lpstr>Slovenia</vt:lpstr>
      <vt:lpstr>South Africa</vt:lpstr>
      <vt:lpstr>SC America</vt:lpstr>
      <vt:lpstr>South Korea</vt:lpstr>
      <vt:lpstr>Spain</vt:lpstr>
      <vt:lpstr>Sweden</vt:lpstr>
      <vt:lpstr>Switzerland</vt:lpstr>
      <vt:lpstr>Taiwan</vt:lpstr>
      <vt:lpstr>Thailand</vt:lpstr>
      <vt:lpstr>Turkey</vt:lpstr>
      <vt:lpstr>UK</vt:lpstr>
      <vt:lpstr>Venezuela</vt:lpstr>
      <vt:lpstr>Vietnam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Terpening (Federal)</dc:creator>
  <cp:lastModifiedBy>John Terpening (Federal)</cp:lastModifiedBy>
  <dcterms:created xsi:type="dcterms:W3CDTF">2023-04-17T11:26:37Z</dcterms:created>
  <dcterms:modified xsi:type="dcterms:W3CDTF">2023-09-19T12:58:22Z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0x01010021D68A94F9D19F4F8C1B254C31CF7F22</vt:lpwstr>
  </property>
</Properties>
</file>